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2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drawings/drawing3.xml" ContentType="application/vnd.openxmlformats-officedocument.drawing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harts/chart68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charts/chart69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charts/chart70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charts/chart71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charts/chart72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charts/chart73.xml" ContentType="application/vnd.openxmlformats-officedocument.drawingml.chart+xml"/>
  <Override PartName="/xl/charts/style73.xml" ContentType="application/vnd.ms-office.chartstyle+xml"/>
  <Override PartName="/xl/charts/colors73.xml" ContentType="application/vnd.ms-office.chartcolorstyle+xml"/>
  <Override PartName="/xl/charts/chart74.xml" ContentType="application/vnd.openxmlformats-officedocument.drawingml.chart+xml"/>
  <Override PartName="/xl/charts/style74.xml" ContentType="application/vnd.ms-office.chartstyle+xml"/>
  <Override PartName="/xl/charts/colors74.xml" ContentType="application/vnd.ms-office.chartcolorstyle+xml"/>
  <Override PartName="/xl/charts/chart75.xml" ContentType="application/vnd.openxmlformats-officedocument.drawingml.chart+xml"/>
  <Override PartName="/xl/charts/style75.xml" ContentType="application/vnd.ms-office.chartstyle+xml"/>
  <Override PartName="/xl/charts/colors75.xml" ContentType="application/vnd.ms-office.chartcolorstyle+xml"/>
  <Override PartName="/xl/charts/chart76.xml" ContentType="application/vnd.openxmlformats-officedocument.drawingml.chart+xml"/>
  <Override PartName="/xl/charts/style76.xml" ContentType="application/vnd.ms-office.chartstyle+xml"/>
  <Override PartName="/xl/charts/colors76.xml" ContentType="application/vnd.ms-office.chartcolorstyle+xml"/>
  <Override PartName="/xl/charts/chart77.xml" ContentType="application/vnd.openxmlformats-officedocument.drawingml.chart+xml"/>
  <Override PartName="/xl/charts/style77.xml" ContentType="application/vnd.ms-office.chartstyle+xml"/>
  <Override PartName="/xl/charts/colors77.xml" ContentType="application/vnd.ms-office.chartcolorstyle+xml"/>
  <Override PartName="/xl/charts/chart78.xml" ContentType="application/vnd.openxmlformats-officedocument.drawingml.chart+xml"/>
  <Override PartName="/xl/charts/style78.xml" ContentType="application/vnd.ms-office.chartstyle+xml"/>
  <Override PartName="/xl/charts/colors78.xml" ContentType="application/vnd.ms-office.chartcolorstyle+xml"/>
  <Override PartName="/xl/charts/chart79.xml" ContentType="application/vnd.openxmlformats-officedocument.drawingml.chart+xml"/>
  <Override PartName="/xl/charts/style79.xml" ContentType="application/vnd.ms-office.chartstyle+xml"/>
  <Override PartName="/xl/charts/colors79.xml" ContentType="application/vnd.ms-office.chartcolorstyle+xml"/>
  <Override PartName="/xl/charts/chart80.xml" ContentType="application/vnd.openxmlformats-officedocument.drawingml.chart+xml"/>
  <Override PartName="/xl/charts/style80.xml" ContentType="application/vnd.ms-office.chartstyle+xml"/>
  <Override PartName="/xl/charts/colors80.xml" ContentType="application/vnd.ms-office.chartcolorstyle+xml"/>
  <Override PartName="/xl/charts/chart81.xml" ContentType="application/vnd.openxmlformats-officedocument.drawingml.chart+xml"/>
  <Override PartName="/xl/charts/style81.xml" ContentType="application/vnd.ms-office.chartstyle+xml"/>
  <Override PartName="/xl/charts/colors81.xml" ContentType="application/vnd.ms-office.chartcolorstyle+xml"/>
  <Override PartName="/xl/charts/chart82.xml" ContentType="application/vnd.openxmlformats-officedocument.drawingml.chart+xml"/>
  <Override PartName="/xl/charts/style82.xml" ContentType="application/vnd.ms-office.chartstyle+xml"/>
  <Override PartName="/xl/charts/colors82.xml" ContentType="application/vnd.ms-office.chartcolorstyle+xml"/>
  <Override PartName="/xl/charts/chart83.xml" ContentType="application/vnd.openxmlformats-officedocument.drawingml.chart+xml"/>
  <Override PartName="/xl/charts/style83.xml" ContentType="application/vnd.ms-office.chartstyle+xml"/>
  <Override PartName="/xl/charts/colors83.xml" ContentType="application/vnd.ms-office.chartcolorstyle+xml"/>
  <Override PartName="/xl/charts/chart84.xml" ContentType="application/vnd.openxmlformats-officedocument.drawingml.chart+xml"/>
  <Override PartName="/xl/charts/style84.xml" ContentType="application/vnd.ms-office.chartstyle+xml"/>
  <Override PartName="/xl/charts/colors84.xml" ContentType="application/vnd.ms-office.chartcolorstyle+xml"/>
  <Override PartName="/xl/charts/chart85.xml" ContentType="application/vnd.openxmlformats-officedocument.drawingml.chart+xml"/>
  <Override PartName="/xl/charts/style85.xml" ContentType="application/vnd.ms-office.chartstyle+xml"/>
  <Override PartName="/xl/charts/colors85.xml" ContentType="application/vnd.ms-office.chartcolorstyle+xml"/>
  <Override PartName="/xl/charts/chart86.xml" ContentType="application/vnd.openxmlformats-officedocument.drawingml.chart+xml"/>
  <Override PartName="/xl/charts/style86.xml" ContentType="application/vnd.ms-office.chartstyle+xml"/>
  <Override PartName="/xl/charts/colors86.xml" ContentType="application/vnd.ms-office.chartcolorstyle+xml"/>
  <Override PartName="/xl/charts/chart87.xml" ContentType="application/vnd.openxmlformats-officedocument.drawingml.chart+xml"/>
  <Override PartName="/xl/charts/style87.xml" ContentType="application/vnd.ms-office.chartstyle+xml"/>
  <Override PartName="/xl/charts/colors8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bbe\Downloads\"/>
    </mc:Choice>
  </mc:AlternateContent>
  <xr:revisionPtr revIDLastSave="0" documentId="13_ncr:1_{9C767FF6-A0F7-4075-B6ED-731BC3B49AEF}" xr6:coauthVersionLast="47" xr6:coauthVersionMax="47" xr10:uidLastSave="{00000000-0000-0000-0000-000000000000}"/>
  <bookViews>
    <workbookView xWindow="-110" yWindow="-110" windowWidth="19420" windowHeight="10300" firstSheet="15" activeTab="17" xr2:uid="{45E8EBD1-188E-4F6F-A02C-61894CE311A8}"/>
  </bookViews>
  <sheets>
    <sheet name="prior" sheetId="5" r:id="rId1"/>
    <sheet name="A003" sheetId="6" r:id="rId2"/>
    <sheet name="B023" sheetId="7" r:id="rId3"/>
    <sheet name="K027" sheetId="8" r:id="rId4"/>
    <sheet name="P002" sheetId="9" r:id="rId5"/>
    <sheet name="D011" sheetId="11" r:id="rId6"/>
    <sheet name="A009" sheetId="10" r:id="rId7"/>
    <sheet name="all6_equal" sheetId="12" r:id="rId8"/>
    <sheet name="all6_swing" sheetId="14" r:id="rId9"/>
    <sheet name="all6_SMARTERsmall" sheetId="15" r:id="rId10"/>
    <sheet name="all6_SMARTERlarge" sheetId="13" r:id="rId11"/>
    <sheet name="all4_equal" sheetId="16" r:id="rId12"/>
    <sheet name="all4_swing" sheetId="18" r:id="rId13"/>
    <sheet name="all4_SMARTERsmall" sheetId="17" r:id="rId14"/>
    <sheet name="all4_SMARTERlarge" sheetId="19" r:id="rId15"/>
    <sheet name="all results for 54 storms" sheetId="2" r:id="rId16"/>
    <sheet name="all results for 10 storms" sheetId="3" r:id="rId17"/>
    <sheet name="all results for 44 storms" sheetId="4" r:id="rId18"/>
  </sheets>
  <externalReferences>
    <externalReference r:id="rId1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5" i="4" l="1"/>
  <c r="AJ6" i="4"/>
  <c r="AJ7" i="4"/>
  <c r="AJ9" i="4"/>
  <c r="AJ10" i="4"/>
  <c r="AJ11" i="4"/>
  <c r="AJ12" i="4"/>
  <c r="AJ13" i="4"/>
  <c r="AJ14" i="4"/>
  <c r="AJ18" i="4"/>
  <c r="AJ19" i="4"/>
  <c r="AJ20" i="4"/>
  <c r="AJ21" i="4"/>
  <c r="AG14" i="2"/>
  <c r="AG13" i="2"/>
  <c r="AG12" i="2"/>
  <c r="AG11" i="2"/>
  <c r="AG10" i="2"/>
  <c r="AG9" i="2"/>
  <c r="AG14" i="3"/>
  <c r="AG13" i="3"/>
  <c r="AG12" i="3"/>
  <c r="AG11" i="3"/>
  <c r="AG10" i="3"/>
  <c r="AG9" i="3"/>
  <c r="C18" i="4"/>
  <c r="AI18" i="4" s="1"/>
  <c r="D18" i="4"/>
  <c r="E18" i="4"/>
  <c r="F18" i="4"/>
  <c r="G18" i="4"/>
  <c r="C19" i="4"/>
  <c r="D19" i="4"/>
  <c r="E19" i="4"/>
  <c r="F19" i="4"/>
  <c r="G19" i="4"/>
  <c r="C20" i="4"/>
  <c r="D20" i="4"/>
  <c r="E20" i="4"/>
  <c r="F20" i="4"/>
  <c r="G20" i="4"/>
  <c r="C21" i="4"/>
  <c r="D21" i="4"/>
  <c r="AI21" i="4" s="1"/>
  <c r="E21" i="4"/>
  <c r="F21" i="4"/>
  <c r="G21" i="4"/>
  <c r="B21" i="4"/>
  <c r="B20" i="4"/>
  <c r="AI20" i="4" s="1"/>
  <c r="B19" i="4"/>
  <c r="AI19" i="4" s="1"/>
  <c r="B18" i="4"/>
  <c r="C18" i="3"/>
  <c r="D18" i="3"/>
  <c r="E18" i="3"/>
  <c r="F18" i="3"/>
  <c r="G18" i="3"/>
  <c r="C19" i="3"/>
  <c r="D19" i="3"/>
  <c r="E19" i="3"/>
  <c r="F19" i="3"/>
  <c r="G19" i="3"/>
  <c r="C20" i="3"/>
  <c r="D20" i="3"/>
  <c r="E20" i="3"/>
  <c r="F20" i="3"/>
  <c r="G20" i="3"/>
  <c r="C21" i="3"/>
  <c r="D21" i="3"/>
  <c r="E21" i="3"/>
  <c r="F21" i="3"/>
  <c r="G21" i="3"/>
  <c r="B21" i="3"/>
  <c r="B20" i="3"/>
  <c r="B19" i="3"/>
  <c r="B18" i="3"/>
  <c r="C18" i="2"/>
  <c r="D18" i="2"/>
  <c r="E18" i="2"/>
  <c r="F18" i="2"/>
  <c r="G18" i="2"/>
  <c r="C19" i="2"/>
  <c r="D19" i="2"/>
  <c r="E19" i="2"/>
  <c r="F19" i="2"/>
  <c r="G19" i="2"/>
  <c r="C20" i="2"/>
  <c r="D20" i="2"/>
  <c r="E20" i="2"/>
  <c r="F20" i="2"/>
  <c r="G20" i="2"/>
  <c r="C21" i="2"/>
  <c r="D21" i="2"/>
  <c r="E21" i="2"/>
  <c r="F21" i="2"/>
  <c r="G21" i="2"/>
  <c r="B21" i="2"/>
  <c r="B20" i="2"/>
  <c r="B19" i="2"/>
  <c r="B18" i="2"/>
  <c r="B66" i="19"/>
  <c r="G65" i="19"/>
  <c r="F65" i="19"/>
  <c r="F64" i="19"/>
  <c r="E64" i="19"/>
  <c r="D64" i="19"/>
  <c r="AP62" i="19"/>
  <c r="G66" i="19" s="1"/>
  <c r="AI62" i="19"/>
  <c r="F66" i="19" s="1"/>
  <c r="AB62" i="19"/>
  <c r="E66" i="19" s="1"/>
  <c r="U62" i="19"/>
  <c r="D66" i="19" s="1"/>
  <c r="N62" i="19"/>
  <c r="C66" i="19" s="1"/>
  <c r="G62" i="19"/>
  <c r="AP61" i="19"/>
  <c r="AI61" i="19"/>
  <c r="AB61" i="19"/>
  <c r="E65" i="19" s="1"/>
  <c r="U61" i="19"/>
  <c r="D65" i="19" s="1"/>
  <c r="N61" i="19"/>
  <c r="C65" i="19" s="1"/>
  <c r="G61" i="19"/>
  <c r="B65" i="19" s="1"/>
  <c r="AP60" i="19"/>
  <c r="G64" i="19" s="1"/>
  <c r="AI60" i="19"/>
  <c r="AB60" i="19"/>
  <c r="U60" i="19"/>
  <c r="N60" i="19"/>
  <c r="C64" i="19" s="1"/>
  <c r="G60" i="19"/>
  <c r="B64" i="19" s="1"/>
  <c r="E66" i="17"/>
  <c r="G65" i="17"/>
  <c r="F65" i="17"/>
  <c r="C65" i="17"/>
  <c r="E64" i="17"/>
  <c r="D64" i="17"/>
  <c r="AP62" i="17"/>
  <c r="G66" i="17" s="1"/>
  <c r="AI62" i="17"/>
  <c r="F66" i="17" s="1"/>
  <c r="AB62" i="17"/>
  <c r="U62" i="17"/>
  <c r="D66" i="17" s="1"/>
  <c r="N62" i="17"/>
  <c r="C66" i="17" s="1"/>
  <c r="G62" i="17"/>
  <c r="B66" i="17" s="1"/>
  <c r="AP61" i="17"/>
  <c r="AI61" i="17"/>
  <c r="AB61" i="17"/>
  <c r="E65" i="17" s="1"/>
  <c r="U61" i="17"/>
  <c r="D65" i="17" s="1"/>
  <c r="N61" i="17"/>
  <c r="G61" i="17"/>
  <c r="B65" i="17" s="1"/>
  <c r="AP60" i="17"/>
  <c r="G64" i="17" s="1"/>
  <c r="AI60" i="17"/>
  <c r="F64" i="17" s="1"/>
  <c r="AB60" i="17"/>
  <c r="U60" i="17"/>
  <c r="N60" i="17"/>
  <c r="C64" i="17" s="1"/>
  <c r="G60" i="17"/>
  <c r="B64" i="17" s="1"/>
  <c r="C66" i="18"/>
  <c r="G65" i="18"/>
  <c r="F65" i="18"/>
  <c r="E64" i="18"/>
  <c r="D64" i="18"/>
  <c r="AP62" i="18"/>
  <c r="G66" i="18" s="1"/>
  <c r="AI62" i="18"/>
  <c r="F66" i="18" s="1"/>
  <c r="AB62" i="18"/>
  <c r="E66" i="18" s="1"/>
  <c r="U62" i="18"/>
  <c r="D66" i="18" s="1"/>
  <c r="N62" i="18"/>
  <c r="G62" i="18"/>
  <c r="B66" i="18" s="1"/>
  <c r="AP61" i="18"/>
  <c r="AI61" i="18"/>
  <c r="AB61" i="18"/>
  <c r="E65" i="18" s="1"/>
  <c r="U61" i="18"/>
  <c r="D65" i="18" s="1"/>
  <c r="N61" i="18"/>
  <c r="C65" i="18" s="1"/>
  <c r="G61" i="18"/>
  <c r="B65" i="18" s="1"/>
  <c r="AP60" i="18"/>
  <c r="G64" i="18" s="1"/>
  <c r="AI60" i="18"/>
  <c r="F64" i="18" s="1"/>
  <c r="AB60" i="18"/>
  <c r="U60" i="18"/>
  <c r="N60" i="18"/>
  <c r="C64" i="18" s="1"/>
  <c r="G60" i="18"/>
  <c r="B64" i="18" s="1"/>
  <c r="G65" i="16"/>
  <c r="F65" i="16"/>
  <c r="E64" i="16"/>
  <c r="D64" i="16"/>
  <c r="AP62" i="16"/>
  <c r="G66" i="16" s="1"/>
  <c r="AI62" i="16"/>
  <c r="F66" i="16" s="1"/>
  <c r="AB62" i="16"/>
  <c r="E66" i="16" s="1"/>
  <c r="U62" i="16"/>
  <c r="D66" i="16" s="1"/>
  <c r="N62" i="16"/>
  <c r="C66" i="16" s="1"/>
  <c r="G62" i="16"/>
  <c r="B66" i="16" s="1"/>
  <c r="AP61" i="16"/>
  <c r="AI61" i="16"/>
  <c r="AB61" i="16"/>
  <c r="E65" i="16" s="1"/>
  <c r="U61" i="16"/>
  <c r="D65" i="16" s="1"/>
  <c r="N61" i="16"/>
  <c r="C65" i="16" s="1"/>
  <c r="G61" i="16"/>
  <c r="B65" i="16" s="1"/>
  <c r="AP60" i="16"/>
  <c r="G64" i="16" s="1"/>
  <c r="AI60" i="16"/>
  <c r="F64" i="16" s="1"/>
  <c r="AB60" i="16"/>
  <c r="U60" i="16"/>
  <c r="N60" i="16"/>
  <c r="C64" i="16" s="1"/>
  <c r="G60" i="16"/>
  <c r="B64" i="16" s="1"/>
  <c r="AP55" i="19"/>
  <c r="AP54" i="19"/>
  <c r="AP53" i="19"/>
  <c r="AP52" i="19"/>
  <c r="AP51" i="19"/>
  <c r="AP50" i="19"/>
  <c r="AP49" i="19"/>
  <c r="AP48" i="19"/>
  <c r="AP47" i="19"/>
  <c r="AP46" i="19"/>
  <c r="AP45" i="19"/>
  <c r="AP44" i="19"/>
  <c r="AP43" i="19"/>
  <c r="AP42" i="19"/>
  <c r="AP41" i="19"/>
  <c r="AP40" i="19"/>
  <c r="AP39" i="19"/>
  <c r="AP38" i="19"/>
  <c r="AP37" i="19"/>
  <c r="AP36" i="19"/>
  <c r="AP35" i="19"/>
  <c r="AP34" i="19"/>
  <c r="AP33" i="19"/>
  <c r="AP32" i="19"/>
  <c r="AP31" i="19"/>
  <c r="AP30" i="19"/>
  <c r="AP29" i="19"/>
  <c r="AP28" i="19"/>
  <c r="AP27" i="19"/>
  <c r="AP26" i="19"/>
  <c r="AP25" i="19"/>
  <c r="AP24" i="19"/>
  <c r="AP23" i="19"/>
  <c r="AP22" i="19"/>
  <c r="AP21" i="19"/>
  <c r="AP20" i="19"/>
  <c r="AP19" i="19"/>
  <c r="AP18" i="19"/>
  <c r="AP17" i="19"/>
  <c r="AP16" i="19"/>
  <c r="AP15" i="19"/>
  <c r="AP14" i="19"/>
  <c r="AP13" i="19"/>
  <c r="AP12" i="19"/>
  <c r="AP11" i="19"/>
  <c r="AP10" i="19"/>
  <c r="AP9" i="19"/>
  <c r="AP8" i="19"/>
  <c r="AP7" i="19"/>
  <c r="AP6" i="19"/>
  <c r="AP5" i="19"/>
  <c r="AP4" i="19"/>
  <c r="AP3" i="19"/>
  <c r="AP2" i="19"/>
  <c r="AI55" i="19"/>
  <c r="AI54" i="19"/>
  <c r="AI53" i="19"/>
  <c r="AI52" i="19"/>
  <c r="AI51" i="19"/>
  <c r="AI50" i="19"/>
  <c r="AI49" i="19"/>
  <c r="AI48" i="19"/>
  <c r="AI47" i="19"/>
  <c r="AI46" i="19"/>
  <c r="AI45" i="19"/>
  <c r="AI44" i="19"/>
  <c r="AI43" i="19"/>
  <c r="AI42" i="19"/>
  <c r="AI41" i="19"/>
  <c r="AI40" i="19"/>
  <c r="AI39" i="19"/>
  <c r="AI38" i="19"/>
  <c r="AI37" i="19"/>
  <c r="AI36" i="19"/>
  <c r="AI35" i="19"/>
  <c r="AI34" i="19"/>
  <c r="AI33" i="19"/>
  <c r="AI32" i="19"/>
  <c r="AI31" i="19"/>
  <c r="AI30" i="19"/>
  <c r="AI29" i="19"/>
  <c r="AI28" i="19"/>
  <c r="AI27" i="19"/>
  <c r="AI26" i="19"/>
  <c r="AI25" i="19"/>
  <c r="AI24" i="19"/>
  <c r="AI23" i="19"/>
  <c r="AI22" i="19"/>
  <c r="AI21" i="19"/>
  <c r="AI20" i="19"/>
  <c r="AI19" i="19"/>
  <c r="AI18" i="19"/>
  <c r="AI17" i="19"/>
  <c r="AI16" i="19"/>
  <c r="AI15" i="19"/>
  <c r="AI14" i="19"/>
  <c r="AI13" i="19"/>
  <c r="AI12" i="19"/>
  <c r="AI11" i="19"/>
  <c r="AI10" i="19"/>
  <c r="AI9" i="19"/>
  <c r="AI8" i="19"/>
  <c r="AI7" i="19"/>
  <c r="AI6" i="19"/>
  <c r="AI5" i="19"/>
  <c r="AI4" i="19"/>
  <c r="AI3" i="19"/>
  <c r="AI2" i="19"/>
  <c r="AB55" i="19"/>
  <c r="AB54" i="19"/>
  <c r="AB53" i="19"/>
  <c r="AB52" i="19"/>
  <c r="AB51" i="19"/>
  <c r="AB50" i="19"/>
  <c r="AB49" i="19"/>
  <c r="AB48" i="19"/>
  <c r="AB47" i="19"/>
  <c r="AB46" i="19"/>
  <c r="AB45" i="19"/>
  <c r="AB44" i="19"/>
  <c r="AB43" i="19"/>
  <c r="AB42" i="19"/>
  <c r="AB41" i="19"/>
  <c r="AB40" i="19"/>
  <c r="AB39" i="19"/>
  <c r="AB38" i="19"/>
  <c r="AB37" i="19"/>
  <c r="AB36" i="19"/>
  <c r="AB35" i="19"/>
  <c r="AB34" i="19"/>
  <c r="AB33" i="19"/>
  <c r="AB32" i="19"/>
  <c r="AB31" i="19"/>
  <c r="AB30" i="19"/>
  <c r="AB29" i="19"/>
  <c r="AB28" i="19"/>
  <c r="AB27" i="19"/>
  <c r="AB26" i="19"/>
  <c r="AB25" i="19"/>
  <c r="AB24" i="19"/>
  <c r="AB23" i="19"/>
  <c r="AB22" i="19"/>
  <c r="AB21" i="19"/>
  <c r="AB20" i="19"/>
  <c r="AB19" i="19"/>
  <c r="AB18" i="19"/>
  <c r="AB17" i="19"/>
  <c r="AB16" i="19"/>
  <c r="AB15" i="19"/>
  <c r="AB14" i="19"/>
  <c r="AB13" i="19"/>
  <c r="AB12" i="19"/>
  <c r="AB11" i="19"/>
  <c r="AB10" i="19"/>
  <c r="AB9" i="19"/>
  <c r="AB8" i="19"/>
  <c r="AB7" i="19"/>
  <c r="AB6" i="19"/>
  <c r="AB5" i="19"/>
  <c r="AB4" i="19"/>
  <c r="AB3" i="19"/>
  <c r="AB2" i="19"/>
  <c r="U55" i="19"/>
  <c r="U54" i="19"/>
  <c r="U53" i="19"/>
  <c r="U52" i="19"/>
  <c r="U51" i="19"/>
  <c r="U50" i="19"/>
  <c r="U49" i="19"/>
  <c r="U48" i="19"/>
  <c r="U47" i="19"/>
  <c r="U46" i="19"/>
  <c r="U45" i="19"/>
  <c r="U44" i="19"/>
  <c r="U43" i="19"/>
  <c r="U42" i="19"/>
  <c r="U41" i="19"/>
  <c r="U40" i="19"/>
  <c r="U39" i="19"/>
  <c r="U38" i="19"/>
  <c r="U37" i="19"/>
  <c r="U36" i="19"/>
  <c r="U35" i="19"/>
  <c r="U34" i="19"/>
  <c r="U33" i="19"/>
  <c r="U32" i="19"/>
  <c r="U31" i="19"/>
  <c r="U30" i="19"/>
  <c r="U29" i="19"/>
  <c r="U28" i="19"/>
  <c r="U27" i="19"/>
  <c r="U26" i="19"/>
  <c r="U25" i="19"/>
  <c r="U24" i="19"/>
  <c r="U23" i="19"/>
  <c r="U22" i="19"/>
  <c r="U21" i="19"/>
  <c r="U20" i="19"/>
  <c r="U19" i="19"/>
  <c r="U18" i="19"/>
  <c r="U17" i="19"/>
  <c r="U16" i="19"/>
  <c r="U15" i="19"/>
  <c r="U14" i="19"/>
  <c r="U13" i="19"/>
  <c r="U12" i="19"/>
  <c r="U11" i="19"/>
  <c r="U10" i="19"/>
  <c r="U9" i="19"/>
  <c r="U8" i="19"/>
  <c r="U7" i="19"/>
  <c r="U6" i="19"/>
  <c r="U5" i="19"/>
  <c r="U4" i="19"/>
  <c r="U3" i="19"/>
  <c r="U2" i="19"/>
  <c r="N55" i="19"/>
  <c r="N54" i="19"/>
  <c r="N53" i="19"/>
  <c r="N52" i="19"/>
  <c r="N51" i="19"/>
  <c r="N50" i="19"/>
  <c r="N49" i="19"/>
  <c r="N48" i="19"/>
  <c r="N47" i="19"/>
  <c r="N46" i="19"/>
  <c r="N45" i="19"/>
  <c r="N44" i="19"/>
  <c r="N43" i="19"/>
  <c r="N42" i="19"/>
  <c r="N41" i="19"/>
  <c r="N40" i="19"/>
  <c r="N39" i="19"/>
  <c r="N38" i="19"/>
  <c r="N37" i="19"/>
  <c r="N36" i="19"/>
  <c r="N35" i="19"/>
  <c r="N34" i="19"/>
  <c r="N33" i="19"/>
  <c r="N32" i="19"/>
  <c r="N31" i="19"/>
  <c r="N30" i="19"/>
  <c r="N29" i="19"/>
  <c r="N28" i="19"/>
  <c r="N27" i="19"/>
  <c r="N26" i="19"/>
  <c r="N25" i="19"/>
  <c r="N24" i="19"/>
  <c r="N23" i="19"/>
  <c r="N22" i="19"/>
  <c r="N21" i="19"/>
  <c r="N20" i="19"/>
  <c r="N19" i="19"/>
  <c r="N18" i="19"/>
  <c r="N17" i="19"/>
  <c r="N16" i="19"/>
  <c r="N15" i="19"/>
  <c r="N14" i="19"/>
  <c r="N13" i="19"/>
  <c r="N12" i="19"/>
  <c r="N11" i="19"/>
  <c r="N10" i="19"/>
  <c r="N9" i="19"/>
  <c r="N8" i="19"/>
  <c r="N7" i="19"/>
  <c r="N6" i="19"/>
  <c r="N5" i="19"/>
  <c r="N4" i="19"/>
  <c r="N3" i="19"/>
  <c r="N2" i="19"/>
  <c r="G55" i="19"/>
  <c r="G54" i="19"/>
  <c r="G53" i="19"/>
  <c r="G52" i="19"/>
  <c r="G51" i="19"/>
  <c r="G50" i="19"/>
  <c r="G49" i="19"/>
  <c r="G48" i="19"/>
  <c r="G47" i="19"/>
  <c r="G46" i="19"/>
  <c r="G45" i="19"/>
  <c r="G44" i="19"/>
  <c r="G43" i="19"/>
  <c r="G42" i="19"/>
  <c r="G41" i="19"/>
  <c r="G40" i="19"/>
  <c r="G39" i="19"/>
  <c r="G38" i="19"/>
  <c r="G37" i="19"/>
  <c r="G36" i="19"/>
  <c r="G35" i="19"/>
  <c r="G34" i="19"/>
  <c r="G33" i="19"/>
  <c r="G32" i="19"/>
  <c r="G31" i="19"/>
  <c r="G30" i="19"/>
  <c r="G29" i="19"/>
  <c r="G28" i="19"/>
  <c r="G27" i="19"/>
  <c r="G26" i="19"/>
  <c r="G25" i="19"/>
  <c r="G24" i="19"/>
  <c r="G23" i="19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9" i="19"/>
  <c r="G8" i="19"/>
  <c r="G7" i="19"/>
  <c r="G6" i="19"/>
  <c r="G5" i="19"/>
  <c r="G4" i="19"/>
  <c r="G3" i="19"/>
  <c r="G2" i="19"/>
  <c r="AP55" i="17"/>
  <c r="AP54" i="17"/>
  <c r="AP53" i="17"/>
  <c r="AP52" i="17"/>
  <c r="AP51" i="17"/>
  <c r="AP50" i="17"/>
  <c r="AP49" i="17"/>
  <c r="AP48" i="17"/>
  <c r="AP47" i="17"/>
  <c r="AP46" i="17"/>
  <c r="AP45" i="17"/>
  <c r="AP44" i="17"/>
  <c r="AP43" i="17"/>
  <c r="AP42" i="17"/>
  <c r="AP41" i="17"/>
  <c r="AP40" i="17"/>
  <c r="AP39" i="17"/>
  <c r="AP38" i="17"/>
  <c r="AP37" i="17"/>
  <c r="AP36" i="17"/>
  <c r="AP35" i="17"/>
  <c r="AP34" i="17"/>
  <c r="AP33" i="17"/>
  <c r="AP32" i="17"/>
  <c r="AP31" i="17"/>
  <c r="AP30" i="17"/>
  <c r="AP29" i="17"/>
  <c r="AP28" i="17"/>
  <c r="AP27" i="17"/>
  <c r="AP26" i="17"/>
  <c r="AP25" i="17"/>
  <c r="AP24" i="17"/>
  <c r="AP23" i="17"/>
  <c r="AP22" i="17"/>
  <c r="AP21" i="17"/>
  <c r="AP20" i="17"/>
  <c r="AP19" i="17"/>
  <c r="AP18" i="17"/>
  <c r="AP17" i="17"/>
  <c r="AP16" i="17"/>
  <c r="AP15" i="17"/>
  <c r="AP14" i="17"/>
  <c r="AP13" i="17"/>
  <c r="AP12" i="17"/>
  <c r="AP11" i="17"/>
  <c r="AP10" i="17"/>
  <c r="AP9" i="17"/>
  <c r="AP8" i="17"/>
  <c r="AP7" i="17"/>
  <c r="AP6" i="17"/>
  <c r="AP5" i="17"/>
  <c r="AP4" i="17"/>
  <c r="AP3" i="17"/>
  <c r="AP2" i="17"/>
  <c r="AI55" i="17"/>
  <c r="AI54" i="17"/>
  <c r="AI53" i="17"/>
  <c r="AI52" i="17"/>
  <c r="AI51" i="17"/>
  <c r="AI50" i="17"/>
  <c r="AI49" i="17"/>
  <c r="AI48" i="17"/>
  <c r="AI47" i="17"/>
  <c r="AI46" i="17"/>
  <c r="AI45" i="17"/>
  <c r="AI44" i="17"/>
  <c r="AI43" i="17"/>
  <c r="AI42" i="17"/>
  <c r="AI41" i="17"/>
  <c r="AI40" i="17"/>
  <c r="AI39" i="17"/>
  <c r="AI38" i="17"/>
  <c r="AI37" i="17"/>
  <c r="AI36" i="17"/>
  <c r="AI35" i="17"/>
  <c r="AI34" i="17"/>
  <c r="AI33" i="17"/>
  <c r="AI32" i="17"/>
  <c r="AI31" i="17"/>
  <c r="AI30" i="17"/>
  <c r="AI29" i="17"/>
  <c r="AI28" i="17"/>
  <c r="AI27" i="17"/>
  <c r="AI26" i="17"/>
  <c r="AI25" i="17"/>
  <c r="AI24" i="17"/>
  <c r="AI23" i="17"/>
  <c r="AI22" i="17"/>
  <c r="AI21" i="17"/>
  <c r="AI20" i="17"/>
  <c r="AI19" i="17"/>
  <c r="AI18" i="17"/>
  <c r="AI17" i="17"/>
  <c r="AI16" i="17"/>
  <c r="AI15" i="17"/>
  <c r="AI14" i="17"/>
  <c r="AI13" i="17"/>
  <c r="AI12" i="17"/>
  <c r="AI11" i="17"/>
  <c r="AI10" i="17"/>
  <c r="AI9" i="17"/>
  <c r="AI8" i="17"/>
  <c r="AI7" i="17"/>
  <c r="AI6" i="17"/>
  <c r="AI5" i="17"/>
  <c r="AI4" i="17"/>
  <c r="AI3" i="17"/>
  <c r="AI2" i="17"/>
  <c r="AB55" i="17"/>
  <c r="AB54" i="17"/>
  <c r="AB53" i="17"/>
  <c r="AB52" i="17"/>
  <c r="AB51" i="17"/>
  <c r="AB50" i="17"/>
  <c r="AB49" i="17"/>
  <c r="AB48" i="17"/>
  <c r="AB47" i="17"/>
  <c r="AB46" i="17"/>
  <c r="AB45" i="17"/>
  <c r="AB44" i="17"/>
  <c r="AB43" i="17"/>
  <c r="AB42" i="17"/>
  <c r="AB41" i="17"/>
  <c r="AB40" i="17"/>
  <c r="AB39" i="17"/>
  <c r="AB38" i="17"/>
  <c r="AB37" i="17"/>
  <c r="AB36" i="17"/>
  <c r="AB35" i="17"/>
  <c r="AB34" i="17"/>
  <c r="AB33" i="17"/>
  <c r="AB32" i="17"/>
  <c r="AB31" i="17"/>
  <c r="AB30" i="17"/>
  <c r="AB29" i="17"/>
  <c r="AB28" i="17"/>
  <c r="AB27" i="17"/>
  <c r="AB26" i="17"/>
  <c r="AB25" i="17"/>
  <c r="AB24" i="17"/>
  <c r="AB23" i="17"/>
  <c r="AB22" i="17"/>
  <c r="AB21" i="17"/>
  <c r="AB20" i="17"/>
  <c r="AB19" i="17"/>
  <c r="AB18" i="17"/>
  <c r="AB17" i="17"/>
  <c r="AB16" i="17"/>
  <c r="AB15" i="17"/>
  <c r="AB14" i="17"/>
  <c r="AB13" i="17"/>
  <c r="AB12" i="17"/>
  <c r="AB11" i="17"/>
  <c r="AB10" i="17"/>
  <c r="AB9" i="17"/>
  <c r="AB8" i="17"/>
  <c r="AB7" i="17"/>
  <c r="AB6" i="17"/>
  <c r="AB5" i="17"/>
  <c r="AB4" i="17"/>
  <c r="AB3" i="17"/>
  <c r="AB2" i="17"/>
  <c r="U55" i="17"/>
  <c r="U54" i="17"/>
  <c r="U53" i="17"/>
  <c r="U52" i="17"/>
  <c r="U51" i="17"/>
  <c r="U50" i="17"/>
  <c r="U49" i="17"/>
  <c r="U48" i="17"/>
  <c r="U47" i="17"/>
  <c r="U46" i="17"/>
  <c r="U45" i="17"/>
  <c r="U44" i="17"/>
  <c r="U43" i="17"/>
  <c r="U42" i="17"/>
  <c r="U41" i="17"/>
  <c r="U40" i="17"/>
  <c r="U39" i="17"/>
  <c r="U38" i="17"/>
  <c r="U37" i="17"/>
  <c r="U36" i="17"/>
  <c r="U35" i="17"/>
  <c r="U34" i="17"/>
  <c r="U33" i="17"/>
  <c r="U32" i="17"/>
  <c r="U31" i="17"/>
  <c r="U30" i="17"/>
  <c r="U29" i="17"/>
  <c r="U28" i="17"/>
  <c r="U27" i="17"/>
  <c r="U26" i="17"/>
  <c r="U25" i="17"/>
  <c r="U24" i="17"/>
  <c r="U23" i="17"/>
  <c r="U22" i="17"/>
  <c r="U21" i="17"/>
  <c r="U20" i="17"/>
  <c r="U19" i="17"/>
  <c r="U18" i="17"/>
  <c r="U17" i="17"/>
  <c r="U16" i="17"/>
  <c r="U15" i="17"/>
  <c r="U14" i="17"/>
  <c r="U13" i="17"/>
  <c r="U12" i="17"/>
  <c r="U11" i="17"/>
  <c r="U10" i="17"/>
  <c r="U9" i="17"/>
  <c r="U8" i="17"/>
  <c r="U7" i="17"/>
  <c r="U6" i="17"/>
  <c r="U5" i="17"/>
  <c r="U4" i="17"/>
  <c r="U3" i="17"/>
  <c r="U2" i="17"/>
  <c r="N55" i="17"/>
  <c r="N54" i="17"/>
  <c r="N53" i="17"/>
  <c r="N52" i="17"/>
  <c r="N51" i="17"/>
  <c r="N50" i="17"/>
  <c r="N49" i="17"/>
  <c r="N48" i="17"/>
  <c r="N47" i="17"/>
  <c r="N46" i="17"/>
  <c r="N45" i="17"/>
  <c r="N44" i="17"/>
  <c r="N43" i="17"/>
  <c r="N42" i="17"/>
  <c r="N41" i="17"/>
  <c r="N40" i="17"/>
  <c r="N39" i="17"/>
  <c r="N38" i="17"/>
  <c r="N37" i="17"/>
  <c r="N36" i="17"/>
  <c r="N35" i="17"/>
  <c r="N34" i="17"/>
  <c r="N33" i="17"/>
  <c r="N32" i="17"/>
  <c r="N31" i="17"/>
  <c r="N30" i="17"/>
  <c r="N29" i="17"/>
  <c r="N28" i="17"/>
  <c r="N27" i="17"/>
  <c r="N26" i="17"/>
  <c r="N25" i="17"/>
  <c r="N24" i="17"/>
  <c r="N23" i="17"/>
  <c r="N22" i="17"/>
  <c r="N21" i="17"/>
  <c r="N20" i="17"/>
  <c r="N19" i="17"/>
  <c r="N18" i="17"/>
  <c r="N17" i="17"/>
  <c r="N16" i="17"/>
  <c r="N15" i="17"/>
  <c r="N14" i="17"/>
  <c r="N13" i="17"/>
  <c r="N12" i="17"/>
  <c r="N11" i="17"/>
  <c r="N10" i="17"/>
  <c r="N9" i="17"/>
  <c r="N8" i="17"/>
  <c r="N7" i="17"/>
  <c r="N6" i="17"/>
  <c r="N5" i="17"/>
  <c r="N4" i="17"/>
  <c r="N3" i="17"/>
  <c r="N2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G7" i="17"/>
  <c r="G6" i="17"/>
  <c r="G5" i="17"/>
  <c r="G4" i="17"/>
  <c r="G3" i="17"/>
  <c r="G2" i="17"/>
  <c r="AP55" i="18"/>
  <c r="AP54" i="18"/>
  <c r="AP53" i="18"/>
  <c r="AP52" i="18"/>
  <c r="AP51" i="18"/>
  <c r="AP50" i="18"/>
  <c r="AP49" i="18"/>
  <c r="AP48" i="18"/>
  <c r="AP47" i="18"/>
  <c r="AP46" i="18"/>
  <c r="AP45" i="18"/>
  <c r="AP44" i="18"/>
  <c r="AP43" i="18"/>
  <c r="AP42" i="18"/>
  <c r="AP41" i="18"/>
  <c r="AP40" i="18"/>
  <c r="AP39" i="18"/>
  <c r="AP38" i="18"/>
  <c r="AP37" i="18"/>
  <c r="AP36" i="18"/>
  <c r="AP35" i="18"/>
  <c r="AP34" i="18"/>
  <c r="AP33" i="18"/>
  <c r="AP32" i="18"/>
  <c r="AP31" i="18"/>
  <c r="AP30" i="18"/>
  <c r="AP29" i="18"/>
  <c r="AP28" i="18"/>
  <c r="AP27" i="18"/>
  <c r="AP26" i="18"/>
  <c r="AP25" i="18"/>
  <c r="AP24" i="18"/>
  <c r="AP23" i="18"/>
  <c r="AP22" i="18"/>
  <c r="AP21" i="18"/>
  <c r="AP20" i="18"/>
  <c r="AP19" i="18"/>
  <c r="AP18" i="18"/>
  <c r="AP17" i="18"/>
  <c r="AP16" i="18"/>
  <c r="AP15" i="18"/>
  <c r="AP14" i="18"/>
  <c r="AP13" i="18"/>
  <c r="AP12" i="18"/>
  <c r="AP11" i="18"/>
  <c r="AP10" i="18"/>
  <c r="AP9" i="18"/>
  <c r="AP8" i="18"/>
  <c r="AP7" i="18"/>
  <c r="AP6" i="18"/>
  <c r="AP5" i="18"/>
  <c r="AP4" i="18"/>
  <c r="AP3" i="18"/>
  <c r="AP2" i="18"/>
  <c r="AI55" i="18"/>
  <c r="AI54" i="18"/>
  <c r="AI53" i="18"/>
  <c r="AI52" i="18"/>
  <c r="AI51" i="18"/>
  <c r="AI50" i="18"/>
  <c r="AI49" i="18"/>
  <c r="AI48" i="18"/>
  <c r="AI47" i="18"/>
  <c r="AI46" i="18"/>
  <c r="AI45" i="18"/>
  <c r="AI44" i="18"/>
  <c r="AI43" i="18"/>
  <c r="AI42" i="18"/>
  <c r="AI41" i="18"/>
  <c r="AI40" i="18"/>
  <c r="AI39" i="18"/>
  <c r="AI38" i="18"/>
  <c r="AI37" i="18"/>
  <c r="AI36" i="18"/>
  <c r="AI35" i="18"/>
  <c r="AI34" i="18"/>
  <c r="AI33" i="18"/>
  <c r="AI32" i="18"/>
  <c r="AI31" i="18"/>
  <c r="AI30" i="18"/>
  <c r="AI29" i="18"/>
  <c r="AI28" i="18"/>
  <c r="AI27" i="18"/>
  <c r="AI26" i="18"/>
  <c r="AI25" i="18"/>
  <c r="AI24" i="18"/>
  <c r="AI23" i="18"/>
  <c r="AI22" i="18"/>
  <c r="AI21" i="18"/>
  <c r="AI20" i="18"/>
  <c r="AI19" i="18"/>
  <c r="AI18" i="18"/>
  <c r="AI17" i="18"/>
  <c r="AI16" i="18"/>
  <c r="AI15" i="18"/>
  <c r="AI14" i="18"/>
  <c r="AI13" i="18"/>
  <c r="AI12" i="18"/>
  <c r="AI11" i="18"/>
  <c r="AI10" i="18"/>
  <c r="AI9" i="18"/>
  <c r="AI8" i="18"/>
  <c r="AI7" i="18"/>
  <c r="AI6" i="18"/>
  <c r="AI5" i="18"/>
  <c r="AI4" i="18"/>
  <c r="AI3" i="18"/>
  <c r="AI2" i="18"/>
  <c r="AB55" i="18"/>
  <c r="AB54" i="18"/>
  <c r="AB53" i="18"/>
  <c r="AB52" i="18"/>
  <c r="AB51" i="18"/>
  <c r="AB50" i="18"/>
  <c r="AB49" i="18"/>
  <c r="AB48" i="18"/>
  <c r="AB47" i="18"/>
  <c r="AB46" i="18"/>
  <c r="AB45" i="18"/>
  <c r="AB44" i="18"/>
  <c r="AB43" i="18"/>
  <c r="AB42" i="18"/>
  <c r="AB41" i="18"/>
  <c r="AB40" i="18"/>
  <c r="AB39" i="18"/>
  <c r="AB38" i="18"/>
  <c r="AB37" i="18"/>
  <c r="AB36" i="18"/>
  <c r="AB35" i="18"/>
  <c r="AB34" i="18"/>
  <c r="AB33" i="18"/>
  <c r="AB32" i="18"/>
  <c r="AB31" i="18"/>
  <c r="AB30" i="18"/>
  <c r="AB29" i="18"/>
  <c r="AB28" i="18"/>
  <c r="AB27" i="18"/>
  <c r="AB26" i="18"/>
  <c r="AB25" i="18"/>
  <c r="AB24" i="18"/>
  <c r="AB23" i="18"/>
  <c r="AB22" i="18"/>
  <c r="AB21" i="18"/>
  <c r="AB20" i="18"/>
  <c r="AB19" i="18"/>
  <c r="AB18" i="18"/>
  <c r="AB17" i="18"/>
  <c r="AB16" i="18"/>
  <c r="AB15" i="18"/>
  <c r="AB14" i="18"/>
  <c r="AB13" i="18"/>
  <c r="AB12" i="18"/>
  <c r="AB11" i="18"/>
  <c r="AB10" i="18"/>
  <c r="AB9" i="18"/>
  <c r="AB8" i="18"/>
  <c r="AB7" i="18"/>
  <c r="AB6" i="18"/>
  <c r="AB5" i="18"/>
  <c r="AB4" i="18"/>
  <c r="AB3" i="18"/>
  <c r="AB2" i="18"/>
  <c r="U55" i="18"/>
  <c r="U54" i="18"/>
  <c r="U53" i="18"/>
  <c r="U52" i="18"/>
  <c r="U51" i="18"/>
  <c r="U50" i="18"/>
  <c r="U49" i="18"/>
  <c r="U48" i="18"/>
  <c r="U47" i="18"/>
  <c r="U46" i="18"/>
  <c r="U45" i="18"/>
  <c r="U44" i="18"/>
  <c r="U43" i="18"/>
  <c r="U42" i="18"/>
  <c r="U41" i="18"/>
  <c r="U40" i="18"/>
  <c r="U39" i="18"/>
  <c r="U38" i="18"/>
  <c r="U37" i="18"/>
  <c r="U36" i="18"/>
  <c r="U35" i="18"/>
  <c r="U34" i="18"/>
  <c r="U33" i="18"/>
  <c r="U32" i="18"/>
  <c r="U31" i="18"/>
  <c r="U30" i="18"/>
  <c r="U29" i="18"/>
  <c r="U28" i="18"/>
  <c r="U27" i="18"/>
  <c r="U26" i="18"/>
  <c r="U25" i="18"/>
  <c r="U24" i="18"/>
  <c r="U23" i="18"/>
  <c r="U22" i="18"/>
  <c r="U21" i="18"/>
  <c r="U20" i="18"/>
  <c r="U19" i="18"/>
  <c r="U18" i="18"/>
  <c r="U17" i="18"/>
  <c r="U16" i="18"/>
  <c r="U15" i="18"/>
  <c r="U14" i="18"/>
  <c r="U13" i="18"/>
  <c r="U12" i="18"/>
  <c r="U11" i="18"/>
  <c r="U10" i="18"/>
  <c r="U9" i="18"/>
  <c r="U8" i="18"/>
  <c r="U7" i="18"/>
  <c r="U6" i="18"/>
  <c r="U5" i="18"/>
  <c r="U4" i="18"/>
  <c r="U3" i="18"/>
  <c r="U2" i="18"/>
  <c r="N55" i="18"/>
  <c r="N54" i="18"/>
  <c r="N53" i="18"/>
  <c r="N52" i="18"/>
  <c r="N51" i="18"/>
  <c r="N50" i="18"/>
  <c r="N49" i="18"/>
  <c r="N48" i="18"/>
  <c r="N47" i="18"/>
  <c r="N46" i="18"/>
  <c r="N45" i="18"/>
  <c r="N44" i="18"/>
  <c r="N43" i="18"/>
  <c r="N42" i="18"/>
  <c r="N41" i="18"/>
  <c r="N40" i="18"/>
  <c r="N39" i="18"/>
  <c r="N38" i="18"/>
  <c r="N37" i="18"/>
  <c r="N36" i="18"/>
  <c r="N35" i="18"/>
  <c r="N34" i="18"/>
  <c r="N33" i="18"/>
  <c r="N32" i="18"/>
  <c r="N31" i="18"/>
  <c r="N30" i="18"/>
  <c r="N29" i="18"/>
  <c r="N28" i="18"/>
  <c r="N27" i="18"/>
  <c r="N26" i="18"/>
  <c r="N25" i="18"/>
  <c r="N24" i="18"/>
  <c r="N23" i="18"/>
  <c r="N22" i="18"/>
  <c r="N21" i="18"/>
  <c r="N20" i="18"/>
  <c r="N19" i="18"/>
  <c r="N18" i="18"/>
  <c r="N17" i="18"/>
  <c r="N16" i="18"/>
  <c r="N15" i="18"/>
  <c r="N14" i="18"/>
  <c r="N13" i="18"/>
  <c r="N12" i="18"/>
  <c r="N11" i="18"/>
  <c r="N10" i="18"/>
  <c r="N9" i="18"/>
  <c r="N8" i="18"/>
  <c r="N7" i="18"/>
  <c r="N6" i="18"/>
  <c r="N5" i="18"/>
  <c r="N4" i="18"/>
  <c r="N3" i="18"/>
  <c r="N2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G9" i="18"/>
  <c r="G8" i="18"/>
  <c r="G7" i="18"/>
  <c r="G6" i="18"/>
  <c r="G5" i="18"/>
  <c r="G4" i="18"/>
  <c r="G3" i="18"/>
  <c r="G2" i="18"/>
  <c r="AP55" i="16"/>
  <c r="AP54" i="16"/>
  <c r="AP53" i="16"/>
  <c r="AP52" i="16"/>
  <c r="AP51" i="16"/>
  <c r="AP50" i="16"/>
  <c r="AP49" i="16"/>
  <c r="AP48" i="16"/>
  <c r="AP47" i="16"/>
  <c r="AP46" i="16"/>
  <c r="AP45" i="16"/>
  <c r="AP44" i="16"/>
  <c r="AP43" i="16"/>
  <c r="AP42" i="16"/>
  <c r="AP41" i="16"/>
  <c r="AP40" i="16"/>
  <c r="AP39" i="16"/>
  <c r="AP38" i="16"/>
  <c r="AP37" i="16"/>
  <c r="AP36" i="16"/>
  <c r="AP35" i="16"/>
  <c r="AP34" i="16"/>
  <c r="AP33" i="16"/>
  <c r="AP32" i="16"/>
  <c r="AP31" i="16"/>
  <c r="AP30" i="16"/>
  <c r="AP29" i="16"/>
  <c r="AP28" i="16"/>
  <c r="AP27" i="16"/>
  <c r="AP26" i="16"/>
  <c r="AP25" i="16"/>
  <c r="AP24" i="16"/>
  <c r="AP23" i="16"/>
  <c r="AP22" i="16"/>
  <c r="AP21" i="16"/>
  <c r="AP20" i="16"/>
  <c r="AP19" i="16"/>
  <c r="AP18" i="16"/>
  <c r="AP17" i="16"/>
  <c r="AP16" i="16"/>
  <c r="AP15" i="16"/>
  <c r="AP14" i="16"/>
  <c r="AP13" i="16"/>
  <c r="AP12" i="16"/>
  <c r="AP11" i="16"/>
  <c r="AP10" i="16"/>
  <c r="AP9" i="16"/>
  <c r="AP8" i="16"/>
  <c r="AP7" i="16"/>
  <c r="AP6" i="16"/>
  <c r="AP5" i="16"/>
  <c r="AP4" i="16"/>
  <c r="AP3" i="16"/>
  <c r="AP2" i="16"/>
  <c r="AI55" i="16"/>
  <c r="AI54" i="16"/>
  <c r="AI53" i="16"/>
  <c r="AI52" i="16"/>
  <c r="AI51" i="16"/>
  <c r="AI50" i="16"/>
  <c r="AI49" i="16"/>
  <c r="AI48" i="16"/>
  <c r="AI47" i="16"/>
  <c r="AI46" i="16"/>
  <c r="AI45" i="16"/>
  <c r="AI44" i="16"/>
  <c r="AI43" i="16"/>
  <c r="AI42" i="16"/>
  <c r="AI41" i="16"/>
  <c r="AI40" i="16"/>
  <c r="AI39" i="16"/>
  <c r="AI38" i="16"/>
  <c r="AI37" i="16"/>
  <c r="AI36" i="16"/>
  <c r="AI35" i="16"/>
  <c r="AI34" i="16"/>
  <c r="AI33" i="16"/>
  <c r="AI32" i="16"/>
  <c r="AI31" i="16"/>
  <c r="AI30" i="16"/>
  <c r="AI29" i="16"/>
  <c r="AI28" i="16"/>
  <c r="AI27" i="16"/>
  <c r="AI26" i="16"/>
  <c r="AI25" i="16"/>
  <c r="AI24" i="16"/>
  <c r="AI23" i="16"/>
  <c r="AI22" i="16"/>
  <c r="AI21" i="16"/>
  <c r="AI20" i="16"/>
  <c r="AI19" i="16"/>
  <c r="AI18" i="16"/>
  <c r="AI17" i="16"/>
  <c r="AI16" i="16"/>
  <c r="AI15" i="16"/>
  <c r="AI14" i="16"/>
  <c r="AI13" i="16"/>
  <c r="AI12" i="16"/>
  <c r="AI11" i="16"/>
  <c r="AI10" i="16"/>
  <c r="AI9" i="16"/>
  <c r="AI8" i="16"/>
  <c r="AI7" i="16"/>
  <c r="AI6" i="16"/>
  <c r="AI5" i="16"/>
  <c r="AI4" i="16"/>
  <c r="AI3" i="16"/>
  <c r="AI2" i="16"/>
  <c r="AB55" i="16"/>
  <c r="AB54" i="16"/>
  <c r="AB53" i="16"/>
  <c r="AB52" i="16"/>
  <c r="AB51" i="16"/>
  <c r="AB50" i="16"/>
  <c r="AB49" i="16"/>
  <c r="AB48" i="16"/>
  <c r="AB47" i="16"/>
  <c r="AB46" i="16"/>
  <c r="AB45" i="16"/>
  <c r="AB44" i="16"/>
  <c r="AB43" i="16"/>
  <c r="AB42" i="16"/>
  <c r="AB41" i="16"/>
  <c r="AB40" i="16"/>
  <c r="AB39" i="16"/>
  <c r="AB38" i="16"/>
  <c r="AB37" i="16"/>
  <c r="AB36" i="16"/>
  <c r="AB35" i="16"/>
  <c r="AB34" i="16"/>
  <c r="AB33" i="16"/>
  <c r="AB32" i="16"/>
  <c r="AB31" i="16"/>
  <c r="AB30" i="16"/>
  <c r="AB29" i="16"/>
  <c r="AB28" i="16"/>
  <c r="AB27" i="16"/>
  <c r="AB26" i="16"/>
  <c r="AB25" i="16"/>
  <c r="AB24" i="16"/>
  <c r="AB23" i="16"/>
  <c r="AB22" i="16"/>
  <c r="AB21" i="16"/>
  <c r="AB20" i="16"/>
  <c r="AB19" i="16"/>
  <c r="AB18" i="16"/>
  <c r="AB17" i="16"/>
  <c r="AB16" i="16"/>
  <c r="AB15" i="16"/>
  <c r="AB14" i="16"/>
  <c r="AB13" i="16"/>
  <c r="AB12" i="16"/>
  <c r="AB11" i="16"/>
  <c r="AB10" i="16"/>
  <c r="AB9" i="16"/>
  <c r="AB8" i="16"/>
  <c r="AB7" i="16"/>
  <c r="AB6" i="16"/>
  <c r="AB5" i="16"/>
  <c r="AB4" i="16"/>
  <c r="AB3" i="16"/>
  <c r="AB2" i="16"/>
  <c r="U55" i="16"/>
  <c r="U54" i="16"/>
  <c r="U53" i="16"/>
  <c r="U52" i="16"/>
  <c r="U51" i="16"/>
  <c r="U50" i="16"/>
  <c r="U49" i="16"/>
  <c r="U48" i="16"/>
  <c r="U47" i="16"/>
  <c r="U46" i="16"/>
  <c r="U45" i="16"/>
  <c r="U44" i="16"/>
  <c r="U43" i="16"/>
  <c r="U42" i="16"/>
  <c r="U41" i="16"/>
  <c r="U40" i="16"/>
  <c r="U39" i="16"/>
  <c r="U38" i="16"/>
  <c r="U37" i="16"/>
  <c r="U36" i="16"/>
  <c r="U35" i="16"/>
  <c r="U34" i="16"/>
  <c r="U33" i="16"/>
  <c r="U32" i="16"/>
  <c r="U31" i="16"/>
  <c r="U30" i="16"/>
  <c r="U29" i="16"/>
  <c r="U28" i="16"/>
  <c r="U27" i="16"/>
  <c r="U26" i="16"/>
  <c r="U25" i="16"/>
  <c r="U24" i="16"/>
  <c r="U23" i="16"/>
  <c r="U22" i="16"/>
  <c r="U21" i="16"/>
  <c r="U20" i="16"/>
  <c r="U19" i="16"/>
  <c r="U18" i="16"/>
  <c r="U17" i="16"/>
  <c r="U16" i="16"/>
  <c r="U15" i="16"/>
  <c r="U14" i="16"/>
  <c r="U13" i="16"/>
  <c r="U12" i="16"/>
  <c r="U11" i="16"/>
  <c r="U10" i="16"/>
  <c r="U9" i="16"/>
  <c r="U8" i="16"/>
  <c r="U7" i="16"/>
  <c r="U6" i="16"/>
  <c r="U5" i="16"/>
  <c r="U4" i="16"/>
  <c r="U3" i="16"/>
  <c r="U2" i="16"/>
  <c r="N55" i="16"/>
  <c r="N54" i="16"/>
  <c r="N53" i="16"/>
  <c r="N52" i="16"/>
  <c r="N51" i="16"/>
  <c r="N50" i="16"/>
  <c r="N49" i="16"/>
  <c r="N48" i="16"/>
  <c r="N47" i="16"/>
  <c r="N46" i="16"/>
  <c r="N45" i="16"/>
  <c r="N44" i="16"/>
  <c r="N43" i="16"/>
  <c r="N42" i="16"/>
  <c r="N41" i="16"/>
  <c r="N40" i="16"/>
  <c r="N39" i="16"/>
  <c r="N38" i="16"/>
  <c r="N37" i="16"/>
  <c r="N36" i="16"/>
  <c r="N35" i="16"/>
  <c r="N34" i="16"/>
  <c r="N33" i="16"/>
  <c r="N32" i="16"/>
  <c r="N31" i="16"/>
  <c r="N30" i="16"/>
  <c r="N29" i="16"/>
  <c r="N28" i="16"/>
  <c r="N27" i="16"/>
  <c r="N26" i="16"/>
  <c r="N25" i="16"/>
  <c r="N24" i="16"/>
  <c r="N23" i="16"/>
  <c r="N22" i="16"/>
  <c r="N21" i="16"/>
  <c r="N20" i="16"/>
  <c r="N19" i="16"/>
  <c r="N18" i="16"/>
  <c r="N17" i="16"/>
  <c r="N16" i="16"/>
  <c r="N15" i="16"/>
  <c r="N14" i="16"/>
  <c r="N13" i="16"/>
  <c r="N12" i="16"/>
  <c r="N11" i="16"/>
  <c r="N10" i="16"/>
  <c r="N9" i="16"/>
  <c r="N8" i="16"/>
  <c r="N7" i="16"/>
  <c r="N6" i="16"/>
  <c r="N5" i="16"/>
  <c r="N4" i="16"/>
  <c r="N3" i="16"/>
  <c r="N2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" i="16"/>
  <c r="G2" i="16"/>
  <c r="C4" i="4"/>
  <c r="D4" i="4"/>
  <c r="E4" i="4"/>
  <c r="F4" i="4"/>
  <c r="G4" i="4"/>
  <c r="C5" i="4"/>
  <c r="D5" i="4"/>
  <c r="E5" i="4"/>
  <c r="F5" i="4"/>
  <c r="G5" i="4"/>
  <c r="C6" i="4"/>
  <c r="D6" i="4"/>
  <c r="E6" i="4"/>
  <c r="F6" i="4"/>
  <c r="G6" i="4"/>
  <c r="C7" i="4"/>
  <c r="D7" i="4"/>
  <c r="E7" i="4"/>
  <c r="F7" i="4"/>
  <c r="G7" i="4"/>
  <c r="B7" i="4"/>
  <c r="AI7" i="4" s="1"/>
  <c r="B6" i="4"/>
  <c r="AI6" i="4" s="1"/>
  <c r="B5" i="4"/>
  <c r="AI5" i="4" s="1"/>
  <c r="B4" i="4"/>
  <c r="C4" i="3"/>
  <c r="D4" i="3"/>
  <c r="E4" i="3"/>
  <c r="F4" i="3"/>
  <c r="G4" i="3"/>
  <c r="C5" i="3"/>
  <c r="D5" i="3"/>
  <c r="E5" i="3"/>
  <c r="F5" i="3"/>
  <c r="G5" i="3"/>
  <c r="C6" i="3"/>
  <c r="D6" i="3"/>
  <c r="E6" i="3"/>
  <c r="F6" i="3"/>
  <c r="G6" i="3"/>
  <c r="C7" i="3"/>
  <c r="D7" i="3"/>
  <c r="E7" i="3"/>
  <c r="F7" i="3"/>
  <c r="G7" i="3"/>
  <c r="B7" i="3"/>
  <c r="B6" i="3"/>
  <c r="B5" i="3"/>
  <c r="B4" i="3"/>
  <c r="C5" i="2"/>
  <c r="D5" i="2"/>
  <c r="E5" i="2"/>
  <c r="F5" i="2"/>
  <c r="G5" i="2"/>
  <c r="C6" i="2"/>
  <c r="D6" i="2"/>
  <c r="E6" i="2"/>
  <c r="F6" i="2"/>
  <c r="G6" i="2"/>
  <c r="C7" i="2"/>
  <c r="D7" i="2"/>
  <c r="E7" i="2"/>
  <c r="F7" i="2"/>
  <c r="G7" i="2"/>
  <c r="B7" i="2"/>
  <c r="B6" i="2"/>
  <c r="B5" i="2"/>
  <c r="C4" i="2"/>
  <c r="D4" i="2"/>
  <c r="E4" i="2"/>
  <c r="F4" i="2"/>
  <c r="G4" i="2"/>
  <c r="B4" i="2"/>
  <c r="B3" i="2"/>
  <c r="G65" i="13"/>
  <c r="F65" i="13"/>
  <c r="E64" i="13"/>
  <c r="D64" i="13"/>
  <c r="AP62" i="13"/>
  <c r="G66" i="13" s="1"/>
  <c r="AI62" i="13"/>
  <c r="F66" i="13" s="1"/>
  <c r="AB62" i="13"/>
  <c r="E66" i="13" s="1"/>
  <c r="U62" i="13"/>
  <c r="D66" i="13" s="1"/>
  <c r="N62" i="13"/>
  <c r="C66" i="13" s="1"/>
  <c r="G62" i="13"/>
  <c r="B66" i="13" s="1"/>
  <c r="AP61" i="13"/>
  <c r="AI61" i="13"/>
  <c r="AB61" i="13"/>
  <c r="E65" i="13" s="1"/>
  <c r="U61" i="13"/>
  <c r="D65" i="13" s="1"/>
  <c r="N61" i="13"/>
  <c r="C65" i="13" s="1"/>
  <c r="G61" i="13"/>
  <c r="B65" i="13" s="1"/>
  <c r="AP60" i="13"/>
  <c r="G64" i="13" s="1"/>
  <c r="AI60" i="13"/>
  <c r="F64" i="13" s="1"/>
  <c r="AB60" i="13"/>
  <c r="U60" i="13"/>
  <c r="N60" i="13"/>
  <c r="C64" i="13" s="1"/>
  <c r="G60" i="13"/>
  <c r="B64" i="13" s="1"/>
  <c r="G65" i="15"/>
  <c r="F65" i="15"/>
  <c r="E64" i="15"/>
  <c r="D64" i="15"/>
  <c r="AP62" i="15"/>
  <c r="G66" i="15" s="1"/>
  <c r="AI62" i="15"/>
  <c r="F66" i="15" s="1"/>
  <c r="AB62" i="15"/>
  <c r="E66" i="15" s="1"/>
  <c r="U62" i="15"/>
  <c r="D66" i="15" s="1"/>
  <c r="N62" i="15"/>
  <c r="C66" i="15" s="1"/>
  <c r="G62" i="15"/>
  <c r="B66" i="15" s="1"/>
  <c r="AP61" i="15"/>
  <c r="AI61" i="15"/>
  <c r="AB61" i="15"/>
  <c r="E65" i="15" s="1"/>
  <c r="U61" i="15"/>
  <c r="D65" i="15" s="1"/>
  <c r="N61" i="15"/>
  <c r="C65" i="15" s="1"/>
  <c r="G61" i="15"/>
  <c r="B65" i="15" s="1"/>
  <c r="AP60" i="15"/>
  <c r="G64" i="15" s="1"/>
  <c r="AI60" i="15"/>
  <c r="F64" i="15" s="1"/>
  <c r="AB60" i="15"/>
  <c r="U60" i="15"/>
  <c r="N60" i="15"/>
  <c r="C64" i="15" s="1"/>
  <c r="G60" i="15"/>
  <c r="B64" i="15" s="1"/>
  <c r="D66" i="14"/>
  <c r="G65" i="14"/>
  <c r="F65" i="14"/>
  <c r="B65" i="14"/>
  <c r="E64" i="14"/>
  <c r="D64" i="14"/>
  <c r="AP62" i="14"/>
  <c r="G66" i="14" s="1"/>
  <c r="AI62" i="14"/>
  <c r="F66" i="14" s="1"/>
  <c r="AB62" i="14"/>
  <c r="E66" i="14" s="1"/>
  <c r="U62" i="14"/>
  <c r="N62" i="14"/>
  <c r="C66" i="14" s="1"/>
  <c r="G62" i="14"/>
  <c r="B66" i="14" s="1"/>
  <c r="AP61" i="14"/>
  <c r="AI61" i="14"/>
  <c r="AB61" i="14"/>
  <c r="E65" i="14" s="1"/>
  <c r="U61" i="14"/>
  <c r="D65" i="14" s="1"/>
  <c r="N61" i="14"/>
  <c r="C65" i="14" s="1"/>
  <c r="G61" i="14"/>
  <c r="AP60" i="14"/>
  <c r="G64" i="14" s="1"/>
  <c r="AI60" i="14"/>
  <c r="F64" i="14" s="1"/>
  <c r="AB60" i="14"/>
  <c r="U60" i="14"/>
  <c r="N60" i="14"/>
  <c r="C64" i="14" s="1"/>
  <c r="G60" i="14"/>
  <c r="B64" i="14" s="1"/>
  <c r="AP55" i="13"/>
  <c r="AP54" i="13"/>
  <c r="AP53" i="13"/>
  <c r="AP52" i="13"/>
  <c r="AP51" i="13"/>
  <c r="AP50" i="13"/>
  <c r="AP49" i="13"/>
  <c r="AP48" i="13"/>
  <c r="AP47" i="13"/>
  <c r="AP46" i="13"/>
  <c r="AP45" i="13"/>
  <c r="AP44" i="13"/>
  <c r="AP43" i="13"/>
  <c r="AP42" i="13"/>
  <c r="AP41" i="13"/>
  <c r="AP40" i="13"/>
  <c r="AP39" i="13"/>
  <c r="AP38" i="13"/>
  <c r="AP37" i="13"/>
  <c r="AP36" i="13"/>
  <c r="AP35" i="13"/>
  <c r="AP34" i="13"/>
  <c r="AP33" i="13"/>
  <c r="AP32" i="13"/>
  <c r="AP31" i="13"/>
  <c r="AP30" i="13"/>
  <c r="AP29" i="13"/>
  <c r="AP28" i="13"/>
  <c r="AP27" i="13"/>
  <c r="AP26" i="13"/>
  <c r="AP25" i="13"/>
  <c r="AP24" i="13"/>
  <c r="AP23" i="13"/>
  <c r="AP22" i="13"/>
  <c r="AP21" i="13"/>
  <c r="AP20" i="13"/>
  <c r="AP19" i="13"/>
  <c r="AP18" i="13"/>
  <c r="AP17" i="13"/>
  <c r="AP16" i="13"/>
  <c r="AP15" i="13"/>
  <c r="AP14" i="13"/>
  <c r="AP13" i="13"/>
  <c r="AP12" i="13"/>
  <c r="AP11" i="13"/>
  <c r="AP10" i="13"/>
  <c r="AP9" i="13"/>
  <c r="AP8" i="13"/>
  <c r="AP7" i="13"/>
  <c r="AP6" i="13"/>
  <c r="AP5" i="13"/>
  <c r="AP4" i="13"/>
  <c r="AP3" i="13"/>
  <c r="AP2" i="13"/>
  <c r="AI55" i="13"/>
  <c r="AI54" i="13"/>
  <c r="AI53" i="13"/>
  <c r="AI52" i="13"/>
  <c r="AI51" i="13"/>
  <c r="AI50" i="13"/>
  <c r="AI49" i="13"/>
  <c r="AI48" i="13"/>
  <c r="AI47" i="13"/>
  <c r="AI46" i="13"/>
  <c r="AI45" i="13"/>
  <c r="AI44" i="13"/>
  <c r="AI43" i="13"/>
  <c r="AI42" i="13"/>
  <c r="AI41" i="13"/>
  <c r="AI40" i="13"/>
  <c r="AI39" i="13"/>
  <c r="AI38" i="13"/>
  <c r="AI37" i="13"/>
  <c r="AI36" i="13"/>
  <c r="AI35" i="13"/>
  <c r="AI34" i="13"/>
  <c r="AI33" i="13"/>
  <c r="AI32" i="13"/>
  <c r="AI31" i="13"/>
  <c r="AI30" i="13"/>
  <c r="AI29" i="13"/>
  <c r="AI28" i="13"/>
  <c r="AI27" i="13"/>
  <c r="AI26" i="13"/>
  <c r="AI25" i="13"/>
  <c r="AI24" i="13"/>
  <c r="AI23" i="13"/>
  <c r="AI22" i="13"/>
  <c r="AI21" i="13"/>
  <c r="AI20" i="13"/>
  <c r="AI19" i="13"/>
  <c r="AI18" i="13"/>
  <c r="AI17" i="13"/>
  <c r="AI16" i="13"/>
  <c r="AI15" i="13"/>
  <c r="AI14" i="13"/>
  <c r="AI13" i="13"/>
  <c r="AI12" i="13"/>
  <c r="AI11" i="13"/>
  <c r="AI10" i="13"/>
  <c r="AI9" i="13"/>
  <c r="AI8" i="13"/>
  <c r="AI7" i="13"/>
  <c r="AI6" i="13"/>
  <c r="AI5" i="13"/>
  <c r="AI4" i="13"/>
  <c r="AI3" i="13"/>
  <c r="AI2" i="13"/>
  <c r="AB55" i="13"/>
  <c r="AB54" i="13"/>
  <c r="AB53" i="13"/>
  <c r="AB52" i="13"/>
  <c r="AB51" i="13"/>
  <c r="AB50" i="13"/>
  <c r="AB49" i="13"/>
  <c r="AB48" i="13"/>
  <c r="AB47" i="13"/>
  <c r="AB46" i="13"/>
  <c r="AB45" i="13"/>
  <c r="AB44" i="13"/>
  <c r="AB43" i="13"/>
  <c r="AB42" i="13"/>
  <c r="AB41" i="13"/>
  <c r="AB40" i="13"/>
  <c r="AB39" i="13"/>
  <c r="AB38" i="13"/>
  <c r="AB37" i="13"/>
  <c r="AB36" i="13"/>
  <c r="AB35" i="13"/>
  <c r="AB34" i="13"/>
  <c r="AB33" i="13"/>
  <c r="AB32" i="13"/>
  <c r="AB31" i="13"/>
  <c r="AB30" i="13"/>
  <c r="AB29" i="13"/>
  <c r="AB28" i="13"/>
  <c r="AB27" i="13"/>
  <c r="AB26" i="13"/>
  <c r="AB25" i="13"/>
  <c r="AB24" i="13"/>
  <c r="AB23" i="13"/>
  <c r="AB22" i="13"/>
  <c r="AB21" i="13"/>
  <c r="AB20" i="13"/>
  <c r="AB19" i="13"/>
  <c r="AB18" i="13"/>
  <c r="AB17" i="13"/>
  <c r="AB16" i="13"/>
  <c r="AB15" i="13"/>
  <c r="AB14" i="13"/>
  <c r="AB13" i="13"/>
  <c r="AB12" i="13"/>
  <c r="AB11" i="13"/>
  <c r="AB10" i="13"/>
  <c r="AB9" i="13"/>
  <c r="AB8" i="13"/>
  <c r="AB7" i="13"/>
  <c r="AB6" i="13"/>
  <c r="AB5" i="13"/>
  <c r="AB4" i="13"/>
  <c r="AB3" i="13"/>
  <c r="AB2" i="13"/>
  <c r="U55" i="13"/>
  <c r="U54" i="13"/>
  <c r="U53" i="13"/>
  <c r="U52" i="13"/>
  <c r="U51" i="13"/>
  <c r="U50" i="13"/>
  <c r="U49" i="13"/>
  <c r="U48" i="13"/>
  <c r="U47" i="13"/>
  <c r="U46" i="13"/>
  <c r="U45" i="13"/>
  <c r="U44" i="13"/>
  <c r="U43" i="13"/>
  <c r="U42" i="13"/>
  <c r="U41" i="13"/>
  <c r="U40" i="13"/>
  <c r="U39" i="13"/>
  <c r="U38" i="13"/>
  <c r="U37" i="13"/>
  <c r="U36" i="13"/>
  <c r="U35" i="13"/>
  <c r="U34" i="13"/>
  <c r="U33" i="13"/>
  <c r="U32" i="13"/>
  <c r="U31" i="13"/>
  <c r="U30" i="13"/>
  <c r="U29" i="13"/>
  <c r="U28" i="13"/>
  <c r="U27" i="13"/>
  <c r="U26" i="13"/>
  <c r="U25" i="13"/>
  <c r="U24" i="13"/>
  <c r="U23" i="13"/>
  <c r="U22" i="13"/>
  <c r="U21" i="13"/>
  <c r="U20" i="13"/>
  <c r="U19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6" i="13"/>
  <c r="U5" i="13"/>
  <c r="U4" i="13"/>
  <c r="U3" i="13"/>
  <c r="U2" i="13"/>
  <c r="N55" i="13"/>
  <c r="N54" i="13"/>
  <c r="N53" i="13"/>
  <c r="N52" i="13"/>
  <c r="N51" i="13"/>
  <c r="N50" i="13"/>
  <c r="N49" i="13"/>
  <c r="N48" i="13"/>
  <c r="N47" i="13"/>
  <c r="N46" i="13"/>
  <c r="N45" i="13"/>
  <c r="N44" i="13"/>
  <c r="N43" i="13"/>
  <c r="N42" i="13"/>
  <c r="N41" i="13"/>
  <c r="N40" i="13"/>
  <c r="N39" i="13"/>
  <c r="N38" i="13"/>
  <c r="N37" i="13"/>
  <c r="N36" i="13"/>
  <c r="N35" i="13"/>
  <c r="N34" i="13"/>
  <c r="N33" i="13"/>
  <c r="N32" i="13"/>
  <c r="N31" i="13"/>
  <c r="N30" i="13"/>
  <c r="N29" i="13"/>
  <c r="N28" i="13"/>
  <c r="N27" i="13"/>
  <c r="N26" i="13"/>
  <c r="N25" i="13"/>
  <c r="N24" i="13"/>
  <c r="N23" i="13"/>
  <c r="N22" i="13"/>
  <c r="N21" i="13"/>
  <c r="N20" i="13"/>
  <c r="N19" i="13"/>
  <c r="N18" i="13"/>
  <c r="N17" i="13"/>
  <c r="N16" i="13"/>
  <c r="N15" i="13"/>
  <c r="N14" i="13"/>
  <c r="N13" i="13"/>
  <c r="N12" i="13"/>
  <c r="N11" i="13"/>
  <c r="N10" i="13"/>
  <c r="N9" i="13"/>
  <c r="N8" i="13"/>
  <c r="N7" i="13"/>
  <c r="N6" i="13"/>
  <c r="N5" i="13"/>
  <c r="N4" i="13"/>
  <c r="N3" i="13"/>
  <c r="N2" i="13"/>
  <c r="G55" i="13"/>
  <c r="G54" i="13"/>
  <c r="G53" i="13"/>
  <c r="G52" i="13"/>
  <c r="G51" i="13"/>
  <c r="G50" i="13"/>
  <c r="G49" i="13"/>
  <c r="G48" i="13"/>
  <c r="G47" i="13"/>
  <c r="G46" i="13"/>
  <c r="G45" i="13"/>
  <c r="G44" i="13"/>
  <c r="G43" i="13"/>
  <c r="G42" i="13"/>
  <c r="G41" i="13"/>
  <c r="G40" i="13"/>
  <c r="G39" i="13"/>
  <c r="G38" i="13"/>
  <c r="G37" i="13"/>
  <c r="G36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G6" i="13"/>
  <c r="G5" i="13"/>
  <c r="G4" i="13"/>
  <c r="G3" i="13"/>
  <c r="G2" i="13"/>
  <c r="AP55" i="15"/>
  <c r="AP54" i="15"/>
  <c r="AP53" i="15"/>
  <c r="AP52" i="15"/>
  <c r="AP51" i="15"/>
  <c r="AP50" i="15"/>
  <c r="AP49" i="15"/>
  <c r="AP48" i="15"/>
  <c r="AP47" i="15"/>
  <c r="AP46" i="15"/>
  <c r="AP45" i="15"/>
  <c r="AP44" i="15"/>
  <c r="AP43" i="15"/>
  <c r="AP42" i="15"/>
  <c r="AP41" i="15"/>
  <c r="AP40" i="15"/>
  <c r="AP39" i="15"/>
  <c r="AP38" i="15"/>
  <c r="AP37" i="15"/>
  <c r="AP36" i="15"/>
  <c r="AP35" i="15"/>
  <c r="AP34" i="15"/>
  <c r="AP33" i="15"/>
  <c r="AP32" i="15"/>
  <c r="AP31" i="15"/>
  <c r="AP30" i="15"/>
  <c r="AP29" i="15"/>
  <c r="AP28" i="15"/>
  <c r="AP27" i="15"/>
  <c r="AP26" i="15"/>
  <c r="AP25" i="15"/>
  <c r="AP24" i="15"/>
  <c r="AP23" i="15"/>
  <c r="AP22" i="15"/>
  <c r="AP21" i="15"/>
  <c r="AP20" i="15"/>
  <c r="AP19" i="15"/>
  <c r="AP18" i="15"/>
  <c r="AP17" i="15"/>
  <c r="AP16" i="15"/>
  <c r="AP15" i="15"/>
  <c r="AP14" i="15"/>
  <c r="AP13" i="15"/>
  <c r="AP12" i="15"/>
  <c r="AP11" i="15"/>
  <c r="AP10" i="15"/>
  <c r="AP9" i="15"/>
  <c r="AP8" i="15"/>
  <c r="AP7" i="15"/>
  <c r="AP6" i="15"/>
  <c r="AP5" i="15"/>
  <c r="AP4" i="15"/>
  <c r="AP3" i="15"/>
  <c r="AP2" i="15"/>
  <c r="AI55" i="15"/>
  <c r="AI54" i="15"/>
  <c r="AI53" i="15"/>
  <c r="AI52" i="15"/>
  <c r="AI51" i="15"/>
  <c r="AI50" i="15"/>
  <c r="AI49" i="15"/>
  <c r="AI48" i="15"/>
  <c r="AI47" i="15"/>
  <c r="AI46" i="15"/>
  <c r="AI45" i="15"/>
  <c r="AI44" i="15"/>
  <c r="AI43" i="15"/>
  <c r="AI42" i="15"/>
  <c r="AI41" i="15"/>
  <c r="AI40" i="15"/>
  <c r="AI39" i="15"/>
  <c r="AI38" i="15"/>
  <c r="AI37" i="15"/>
  <c r="AI36" i="15"/>
  <c r="AI35" i="15"/>
  <c r="AI34" i="15"/>
  <c r="AI33" i="15"/>
  <c r="AI32" i="15"/>
  <c r="AI31" i="15"/>
  <c r="AI30" i="15"/>
  <c r="AI29" i="15"/>
  <c r="AI28" i="15"/>
  <c r="AI27" i="15"/>
  <c r="AI26" i="15"/>
  <c r="AI25" i="15"/>
  <c r="AI24" i="15"/>
  <c r="AI23" i="15"/>
  <c r="AI22" i="15"/>
  <c r="AI21" i="15"/>
  <c r="AI20" i="15"/>
  <c r="AI19" i="15"/>
  <c r="AI18" i="15"/>
  <c r="AI17" i="15"/>
  <c r="AI16" i="15"/>
  <c r="AI15" i="15"/>
  <c r="AI14" i="15"/>
  <c r="AI13" i="15"/>
  <c r="AI12" i="15"/>
  <c r="AI11" i="15"/>
  <c r="AI10" i="15"/>
  <c r="AI9" i="15"/>
  <c r="AI8" i="15"/>
  <c r="AI7" i="15"/>
  <c r="AI6" i="15"/>
  <c r="AI5" i="15"/>
  <c r="AI4" i="15"/>
  <c r="AI3" i="15"/>
  <c r="AI2" i="15"/>
  <c r="AB55" i="15"/>
  <c r="AB54" i="15"/>
  <c r="AB53" i="15"/>
  <c r="AB52" i="15"/>
  <c r="AB51" i="15"/>
  <c r="AB50" i="15"/>
  <c r="AB49" i="15"/>
  <c r="AB48" i="15"/>
  <c r="AB47" i="15"/>
  <c r="AB46" i="15"/>
  <c r="AB45" i="15"/>
  <c r="AB44" i="15"/>
  <c r="AB43" i="15"/>
  <c r="AB42" i="15"/>
  <c r="AB41" i="15"/>
  <c r="AB40" i="15"/>
  <c r="AB39" i="15"/>
  <c r="AB38" i="15"/>
  <c r="AB37" i="15"/>
  <c r="AB36" i="15"/>
  <c r="AB35" i="15"/>
  <c r="AB34" i="15"/>
  <c r="AB33" i="15"/>
  <c r="AB32" i="15"/>
  <c r="AB31" i="15"/>
  <c r="AB30" i="15"/>
  <c r="AB29" i="15"/>
  <c r="AB28" i="15"/>
  <c r="AB27" i="15"/>
  <c r="AB26" i="15"/>
  <c r="AB25" i="15"/>
  <c r="AB24" i="15"/>
  <c r="AB23" i="15"/>
  <c r="AB22" i="15"/>
  <c r="AB21" i="15"/>
  <c r="AB20" i="15"/>
  <c r="AB19" i="15"/>
  <c r="AB18" i="15"/>
  <c r="AB17" i="15"/>
  <c r="AB16" i="15"/>
  <c r="AB15" i="15"/>
  <c r="AB14" i="15"/>
  <c r="AB13" i="15"/>
  <c r="AB12" i="15"/>
  <c r="AB11" i="15"/>
  <c r="AB10" i="15"/>
  <c r="AB9" i="15"/>
  <c r="AB8" i="15"/>
  <c r="AB7" i="15"/>
  <c r="AB6" i="15"/>
  <c r="AB5" i="15"/>
  <c r="AB4" i="15"/>
  <c r="AB3" i="15"/>
  <c r="AB2" i="15"/>
  <c r="U55" i="15"/>
  <c r="U54" i="15"/>
  <c r="U53" i="15"/>
  <c r="U52" i="15"/>
  <c r="U51" i="15"/>
  <c r="U50" i="15"/>
  <c r="U49" i="15"/>
  <c r="U48" i="15"/>
  <c r="U47" i="15"/>
  <c r="U46" i="15"/>
  <c r="U45" i="15"/>
  <c r="U44" i="15"/>
  <c r="U43" i="15"/>
  <c r="U42" i="15"/>
  <c r="U41" i="15"/>
  <c r="U40" i="15"/>
  <c r="U39" i="15"/>
  <c r="U38" i="15"/>
  <c r="U37" i="15"/>
  <c r="U36" i="15"/>
  <c r="U35" i="15"/>
  <c r="U34" i="15"/>
  <c r="U33" i="15"/>
  <c r="U32" i="15"/>
  <c r="U31" i="15"/>
  <c r="U30" i="15"/>
  <c r="U29" i="15"/>
  <c r="U28" i="15"/>
  <c r="U27" i="15"/>
  <c r="U26" i="15"/>
  <c r="U25" i="15"/>
  <c r="U24" i="15"/>
  <c r="U23" i="15"/>
  <c r="U22" i="15"/>
  <c r="U21" i="15"/>
  <c r="U20" i="15"/>
  <c r="U19" i="15"/>
  <c r="U18" i="15"/>
  <c r="U17" i="15"/>
  <c r="U16" i="15"/>
  <c r="U15" i="15"/>
  <c r="U14" i="15"/>
  <c r="U13" i="15"/>
  <c r="U12" i="15"/>
  <c r="U11" i="15"/>
  <c r="U10" i="15"/>
  <c r="U9" i="15"/>
  <c r="U8" i="15"/>
  <c r="U7" i="15"/>
  <c r="U6" i="15"/>
  <c r="U5" i="15"/>
  <c r="U4" i="15"/>
  <c r="U3" i="15"/>
  <c r="U2" i="15"/>
  <c r="N55" i="15"/>
  <c r="N54" i="15"/>
  <c r="N53" i="15"/>
  <c r="N52" i="15"/>
  <c r="N51" i="15"/>
  <c r="N50" i="15"/>
  <c r="N49" i="15"/>
  <c r="N48" i="15"/>
  <c r="N47" i="15"/>
  <c r="N46" i="15"/>
  <c r="N45" i="15"/>
  <c r="N44" i="15"/>
  <c r="N43" i="15"/>
  <c r="N42" i="15"/>
  <c r="N41" i="15"/>
  <c r="N40" i="15"/>
  <c r="N39" i="15"/>
  <c r="N38" i="15"/>
  <c r="N37" i="15"/>
  <c r="N36" i="15"/>
  <c r="N35" i="15"/>
  <c r="N34" i="15"/>
  <c r="N33" i="15"/>
  <c r="N32" i="15"/>
  <c r="N31" i="15"/>
  <c r="N30" i="15"/>
  <c r="N29" i="15"/>
  <c r="N28" i="15"/>
  <c r="N27" i="15"/>
  <c r="N26" i="15"/>
  <c r="N25" i="15"/>
  <c r="N24" i="15"/>
  <c r="N23" i="15"/>
  <c r="N22" i="15"/>
  <c r="N21" i="15"/>
  <c r="N20" i="15"/>
  <c r="N19" i="15"/>
  <c r="N18" i="15"/>
  <c r="N17" i="15"/>
  <c r="N16" i="15"/>
  <c r="N15" i="15"/>
  <c r="N14" i="15"/>
  <c r="N13" i="15"/>
  <c r="N12" i="15"/>
  <c r="N11" i="15"/>
  <c r="N10" i="15"/>
  <c r="N9" i="15"/>
  <c r="N8" i="15"/>
  <c r="N7" i="15"/>
  <c r="N6" i="15"/>
  <c r="N5" i="15"/>
  <c r="N4" i="15"/>
  <c r="N3" i="15"/>
  <c r="N2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AP55" i="14"/>
  <c r="AP54" i="14"/>
  <c r="AP53" i="14"/>
  <c r="AP52" i="14"/>
  <c r="AP51" i="14"/>
  <c r="AP50" i="14"/>
  <c r="AP49" i="14"/>
  <c r="AP48" i="14"/>
  <c r="AP47" i="14"/>
  <c r="AP46" i="14"/>
  <c r="AP45" i="14"/>
  <c r="AP44" i="14"/>
  <c r="AP43" i="14"/>
  <c r="AP42" i="14"/>
  <c r="AP41" i="14"/>
  <c r="AP40" i="14"/>
  <c r="AP39" i="14"/>
  <c r="AP38" i="14"/>
  <c r="AP37" i="14"/>
  <c r="AP36" i="14"/>
  <c r="AP35" i="14"/>
  <c r="AP34" i="14"/>
  <c r="AP33" i="14"/>
  <c r="AP32" i="14"/>
  <c r="AP31" i="14"/>
  <c r="AP30" i="14"/>
  <c r="AP29" i="14"/>
  <c r="AP28" i="14"/>
  <c r="AP27" i="14"/>
  <c r="AP26" i="14"/>
  <c r="AP25" i="14"/>
  <c r="AP24" i="14"/>
  <c r="AP23" i="14"/>
  <c r="AP22" i="14"/>
  <c r="AP21" i="14"/>
  <c r="AP20" i="14"/>
  <c r="AP19" i="14"/>
  <c r="AP18" i="14"/>
  <c r="AP17" i="14"/>
  <c r="AP16" i="14"/>
  <c r="AP15" i="14"/>
  <c r="AP14" i="14"/>
  <c r="AP13" i="14"/>
  <c r="AP12" i="14"/>
  <c r="AP11" i="14"/>
  <c r="AP10" i="14"/>
  <c r="AP9" i="14"/>
  <c r="AP8" i="14"/>
  <c r="AP7" i="14"/>
  <c r="AP6" i="14"/>
  <c r="AP5" i="14"/>
  <c r="AP4" i="14"/>
  <c r="AP3" i="14"/>
  <c r="AP2" i="14"/>
  <c r="AI55" i="14"/>
  <c r="AI54" i="14"/>
  <c r="AI53" i="14"/>
  <c r="AI52" i="14"/>
  <c r="AI51" i="14"/>
  <c r="AI50" i="14"/>
  <c r="AI49" i="14"/>
  <c r="AI48" i="14"/>
  <c r="AI47" i="14"/>
  <c r="AI46" i="14"/>
  <c r="AI45" i="14"/>
  <c r="AI44" i="14"/>
  <c r="AI43" i="14"/>
  <c r="AI42" i="14"/>
  <c r="AI41" i="14"/>
  <c r="AI40" i="14"/>
  <c r="AI39" i="14"/>
  <c r="AI38" i="14"/>
  <c r="AI37" i="14"/>
  <c r="AI36" i="14"/>
  <c r="AI35" i="14"/>
  <c r="AI34" i="14"/>
  <c r="AI33" i="14"/>
  <c r="AI32" i="14"/>
  <c r="AI31" i="14"/>
  <c r="AI30" i="14"/>
  <c r="AI29" i="14"/>
  <c r="AI28" i="14"/>
  <c r="AI27" i="14"/>
  <c r="AI26" i="14"/>
  <c r="AI25" i="14"/>
  <c r="AI24" i="14"/>
  <c r="AI23" i="14"/>
  <c r="AI22" i="14"/>
  <c r="AI21" i="14"/>
  <c r="AI20" i="14"/>
  <c r="AI19" i="14"/>
  <c r="AI18" i="14"/>
  <c r="AI17" i="14"/>
  <c r="AI16" i="14"/>
  <c r="AI15" i="14"/>
  <c r="AI14" i="14"/>
  <c r="AI13" i="14"/>
  <c r="AI12" i="14"/>
  <c r="AI11" i="14"/>
  <c r="AI10" i="14"/>
  <c r="AI9" i="14"/>
  <c r="AI8" i="14"/>
  <c r="AI7" i="14"/>
  <c r="AI6" i="14"/>
  <c r="AI5" i="14"/>
  <c r="AI4" i="14"/>
  <c r="AI3" i="14"/>
  <c r="AI2" i="14"/>
  <c r="AB55" i="14"/>
  <c r="AB54" i="14"/>
  <c r="AB53" i="14"/>
  <c r="AB52" i="14"/>
  <c r="AB51" i="14"/>
  <c r="AB50" i="14"/>
  <c r="AB49" i="14"/>
  <c r="AB48" i="14"/>
  <c r="AB47" i="14"/>
  <c r="AB46" i="14"/>
  <c r="AB45" i="14"/>
  <c r="AB44" i="14"/>
  <c r="AB43" i="14"/>
  <c r="AB42" i="14"/>
  <c r="AB41" i="14"/>
  <c r="AB40" i="14"/>
  <c r="AB39" i="14"/>
  <c r="AB38" i="14"/>
  <c r="AB37" i="14"/>
  <c r="AB36" i="14"/>
  <c r="AB35" i="14"/>
  <c r="AB34" i="14"/>
  <c r="AB33" i="14"/>
  <c r="AB32" i="14"/>
  <c r="AB31" i="14"/>
  <c r="AB30" i="14"/>
  <c r="AB29" i="14"/>
  <c r="AB28" i="14"/>
  <c r="AB27" i="14"/>
  <c r="AB26" i="14"/>
  <c r="AB25" i="14"/>
  <c r="AB24" i="14"/>
  <c r="AB23" i="14"/>
  <c r="AB22" i="14"/>
  <c r="AB21" i="14"/>
  <c r="AB20" i="14"/>
  <c r="AB19" i="14"/>
  <c r="AB18" i="14"/>
  <c r="AB17" i="14"/>
  <c r="AB16" i="14"/>
  <c r="AB15" i="14"/>
  <c r="AB14" i="14"/>
  <c r="AB13" i="14"/>
  <c r="AB12" i="14"/>
  <c r="AB11" i="14"/>
  <c r="AB10" i="14"/>
  <c r="AB9" i="14"/>
  <c r="AB8" i="14"/>
  <c r="AB7" i="14"/>
  <c r="AB6" i="14"/>
  <c r="AB5" i="14"/>
  <c r="AB4" i="14"/>
  <c r="AB3" i="14"/>
  <c r="AB2" i="14"/>
  <c r="U55" i="14"/>
  <c r="U54" i="14"/>
  <c r="U53" i="14"/>
  <c r="U52" i="14"/>
  <c r="U51" i="14"/>
  <c r="U50" i="14"/>
  <c r="U49" i="14"/>
  <c r="U48" i="14"/>
  <c r="U47" i="14"/>
  <c r="U46" i="14"/>
  <c r="U45" i="14"/>
  <c r="U44" i="14"/>
  <c r="U43" i="14"/>
  <c r="U42" i="14"/>
  <c r="U41" i="14"/>
  <c r="U40" i="14"/>
  <c r="U39" i="14"/>
  <c r="U38" i="14"/>
  <c r="U37" i="14"/>
  <c r="U36" i="14"/>
  <c r="U35" i="14"/>
  <c r="U34" i="14"/>
  <c r="U33" i="14"/>
  <c r="U32" i="14"/>
  <c r="U31" i="14"/>
  <c r="U30" i="14"/>
  <c r="U29" i="14"/>
  <c r="U28" i="14"/>
  <c r="U27" i="14"/>
  <c r="U26" i="14"/>
  <c r="U25" i="14"/>
  <c r="U24" i="14"/>
  <c r="U23" i="14"/>
  <c r="U22" i="14"/>
  <c r="U21" i="14"/>
  <c r="U20" i="14"/>
  <c r="U19" i="14"/>
  <c r="U18" i="14"/>
  <c r="U17" i="14"/>
  <c r="U16" i="14"/>
  <c r="U15" i="14"/>
  <c r="U14" i="14"/>
  <c r="U13" i="14"/>
  <c r="U12" i="14"/>
  <c r="U11" i="14"/>
  <c r="U10" i="14"/>
  <c r="U9" i="14"/>
  <c r="U8" i="14"/>
  <c r="U7" i="14"/>
  <c r="U6" i="14"/>
  <c r="U5" i="14"/>
  <c r="U4" i="14"/>
  <c r="U3" i="14"/>
  <c r="U2" i="14"/>
  <c r="N55" i="14"/>
  <c r="N54" i="14"/>
  <c r="N53" i="14"/>
  <c r="N52" i="14"/>
  <c r="N51" i="14"/>
  <c r="N50" i="14"/>
  <c r="N49" i="14"/>
  <c r="N48" i="14"/>
  <c r="N47" i="14"/>
  <c r="N46" i="14"/>
  <c r="N45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21" i="14"/>
  <c r="N20" i="14"/>
  <c r="N19" i="14"/>
  <c r="N18" i="14"/>
  <c r="N17" i="14"/>
  <c r="N16" i="14"/>
  <c r="N15" i="14"/>
  <c r="N14" i="14"/>
  <c r="N13" i="14"/>
  <c r="N12" i="14"/>
  <c r="N11" i="14"/>
  <c r="N10" i="14"/>
  <c r="N9" i="14"/>
  <c r="N8" i="14"/>
  <c r="N7" i="14"/>
  <c r="N6" i="14"/>
  <c r="N5" i="14"/>
  <c r="N4" i="14"/>
  <c r="N3" i="14"/>
  <c r="N2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G4" i="14"/>
  <c r="G3" i="14"/>
  <c r="G2" i="14"/>
  <c r="G66" i="12"/>
  <c r="F66" i="12"/>
  <c r="E66" i="12"/>
  <c r="D66" i="12"/>
  <c r="C66" i="12"/>
  <c r="B66" i="12"/>
  <c r="G65" i="12"/>
  <c r="F65" i="12"/>
  <c r="E65" i="12"/>
  <c r="D65" i="12"/>
  <c r="C65" i="12"/>
  <c r="B65" i="12"/>
  <c r="G64" i="12"/>
  <c r="F64" i="12"/>
  <c r="E64" i="12"/>
  <c r="D64" i="12"/>
  <c r="C64" i="12"/>
  <c r="B64" i="12"/>
  <c r="AP62" i="12"/>
  <c r="AI62" i="12"/>
  <c r="AB62" i="12"/>
  <c r="U62" i="12"/>
  <c r="N62" i="12"/>
  <c r="G62" i="12"/>
  <c r="AP61" i="12"/>
  <c r="AI61" i="12"/>
  <c r="AB61" i="12"/>
  <c r="U61" i="12"/>
  <c r="N61" i="12"/>
  <c r="G61" i="12"/>
  <c r="AP60" i="12"/>
  <c r="AI60" i="12"/>
  <c r="AB60" i="12"/>
  <c r="U60" i="12"/>
  <c r="N60" i="12"/>
  <c r="G60" i="12"/>
  <c r="AP55" i="12"/>
  <c r="AP54" i="12"/>
  <c r="AP53" i="12"/>
  <c r="AP52" i="12"/>
  <c r="AP51" i="12"/>
  <c r="AP50" i="12"/>
  <c r="AP49" i="12"/>
  <c r="AP48" i="12"/>
  <c r="AP47" i="12"/>
  <c r="AP46" i="12"/>
  <c r="AP45" i="12"/>
  <c r="AP44" i="12"/>
  <c r="AP43" i="12"/>
  <c r="AP42" i="12"/>
  <c r="AP41" i="12"/>
  <c r="AP40" i="12"/>
  <c r="AP39" i="12"/>
  <c r="AP38" i="12"/>
  <c r="AP37" i="12"/>
  <c r="AP36" i="12"/>
  <c r="AP35" i="12"/>
  <c r="AP34" i="12"/>
  <c r="AP33" i="12"/>
  <c r="AP32" i="12"/>
  <c r="AP31" i="12"/>
  <c r="AP30" i="12"/>
  <c r="AP29" i="12"/>
  <c r="AP28" i="12"/>
  <c r="AP27" i="12"/>
  <c r="AP26" i="12"/>
  <c r="AP25" i="12"/>
  <c r="AP24" i="12"/>
  <c r="AP23" i="12"/>
  <c r="AP22" i="12"/>
  <c r="AP21" i="12"/>
  <c r="AP20" i="12"/>
  <c r="AP19" i="12"/>
  <c r="AP18" i="12"/>
  <c r="AP17" i="12"/>
  <c r="AP16" i="12"/>
  <c r="AP15" i="12"/>
  <c r="AP14" i="12"/>
  <c r="AP13" i="12"/>
  <c r="AP12" i="12"/>
  <c r="AP11" i="12"/>
  <c r="AP10" i="12"/>
  <c r="AP9" i="12"/>
  <c r="AP8" i="12"/>
  <c r="AP7" i="12"/>
  <c r="AP6" i="12"/>
  <c r="AP5" i="12"/>
  <c r="AP4" i="12"/>
  <c r="AP3" i="12"/>
  <c r="AP2" i="12"/>
  <c r="AI55" i="12"/>
  <c r="AI54" i="12"/>
  <c r="AI53" i="12"/>
  <c r="AI52" i="12"/>
  <c r="AI51" i="12"/>
  <c r="AI50" i="12"/>
  <c r="AI49" i="12"/>
  <c r="AI48" i="12"/>
  <c r="AI47" i="12"/>
  <c r="AI46" i="12"/>
  <c r="AI45" i="12"/>
  <c r="AI44" i="12"/>
  <c r="AI43" i="12"/>
  <c r="AI42" i="12"/>
  <c r="AI41" i="12"/>
  <c r="AI40" i="12"/>
  <c r="AI39" i="12"/>
  <c r="AI38" i="12"/>
  <c r="AI37" i="12"/>
  <c r="AI36" i="12"/>
  <c r="AI35" i="12"/>
  <c r="AI34" i="12"/>
  <c r="AI33" i="12"/>
  <c r="AI32" i="12"/>
  <c r="AI31" i="12"/>
  <c r="AI30" i="12"/>
  <c r="AI29" i="12"/>
  <c r="AI28" i="12"/>
  <c r="AI27" i="12"/>
  <c r="AI26" i="12"/>
  <c r="AI25" i="12"/>
  <c r="AI24" i="12"/>
  <c r="AI23" i="12"/>
  <c r="AI22" i="12"/>
  <c r="AI21" i="12"/>
  <c r="AI20" i="12"/>
  <c r="AI19" i="12"/>
  <c r="AI18" i="12"/>
  <c r="AI17" i="12"/>
  <c r="AI16" i="12"/>
  <c r="AI15" i="12"/>
  <c r="AI14" i="12"/>
  <c r="AI13" i="12"/>
  <c r="AI12" i="12"/>
  <c r="AI11" i="12"/>
  <c r="AI10" i="12"/>
  <c r="AI9" i="12"/>
  <c r="AI8" i="12"/>
  <c r="AI7" i="12"/>
  <c r="AI6" i="12"/>
  <c r="AI5" i="12"/>
  <c r="AI4" i="12"/>
  <c r="AI3" i="12"/>
  <c r="AI2" i="12"/>
  <c r="AB55" i="12"/>
  <c r="AB54" i="12"/>
  <c r="AB53" i="12"/>
  <c r="AB52" i="12"/>
  <c r="AB51" i="12"/>
  <c r="AB50" i="12"/>
  <c r="AB49" i="12"/>
  <c r="AB48" i="12"/>
  <c r="AB47" i="12"/>
  <c r="AB46" i="12"/>
  <c r="AB45" i="12"/>
  <c r="AB44" i="12"/>
  <c r="AB43" i="12"/>
  <c r="AB42" i="12"/>
  <c r="AB41" i="12"/>
  <c r="AB40" i="12"/>
  <c r="AB39" i="12"/>
  <c r="AB38" i="12"/>
  <c r="AB37" i="12"/>
  <c r="AB36" i="12"/>
  <c r="AB35" i="12"/>
  <c r="AB34" i="12"/>
  <c r="AB33" i="12"/>
  <c r="AB32" i="12"/>
  <c r="AB31" i="12"/>
  <c r="AB30" i="12"/>
  <c r="AB29" i="12"/>
  <c r="AB28" i="12"/>
  <c r="AB27" i="12"/>
  <c r="AB26" i="12"/>
  <c r="AB25" i="12"/>
  <c r="AB24" i="12"/>
  <c r="AB23" i="12"/>
  <c r="AB22" i="12"/>
  <c r="AB21" i="12"/>
  <c r="AB20" i="12"/>
  <c r="AB19" i="12"/>
  <c r="AB18" i="12"/>
  <c r="AB17" i="12"/>
  <c r="AB16" i="12"/>
  <c r="AB15" i="12"/>
  <c r="AB14" i="12"/>
  <c r="AB13" i="12"/>
  <c r="AB12" i="12"/>
  <c r="AB11" i="12"/>
  <c r="AB10" i="12"/>
  <c r="AB9" i="12"/>
  <c r="AB8" i="12"/>
  <c r="AB7" i="12"/>
  <c r="AB6" i="12"/>
  <c r="AB5" i="12"/>
  <c r="AB4" i="12"/>
  <c r="AB3" i="12"/>
  <c r="AB2" i="12"/>
  <c r="U55" i="12"/>
  <c r="U54" i="12"/>
  <c r="U53" i="12"/>
  <c r="U52" i="12"/>
  <c r="U51" i="12"/>
  <c r="U50" i="12"/>
  <c r="U49" i="12"/>
  <c r="U48" i="12"/>
  <c r="U47" i="12"/>
  <c r="U46" i="12"/>
  <c r="U45" i="12"/>
  <c r="U44" i="12"/>
  <c r="U43" i="12"/>
  <c r="U42" i="12"/>
  <c r="U41" i="12"/>
  <c r="U40" i="12"/>
  <c r="U39" i="12"/>
  <c r="U38" i="12"/>
  <c r="U37" i="12"/>
  <c r="U36" i="12"/>
  <c r="U35" i="12"/>
  <c r="U34" i="12"/>
  <c r="U33" i="12"/>
  <c r="U32" i="12"/>
  <c r="U31" i="12"/>
  <c r="U30" i="12"/>
  <c r="U29" i="12"/>
  <c r="U28" i="12"/>
  <c r="U27" i="12"/>
  <c r="U26" i="12"/>
  <c r="U25" i="12"/>
  <c r="U24" i="12"/>
  <c r="U23" i="12"/>
  <c r="U22" i="12"/>
  <c r="U21" i="12"/>
  <c r="U20" i="12"/>
  <c r="U19" i="12"/>
  <c r="U18" i="12"/>
  <c r="U17" i="12"/>
  <c r="U16" i="12"/>
  <c r="U15" i="12"/>
  <c r="U14" i="12"/>
  <c r="U13" i="12"/>
  <c r="U12" i="12"/>
  <c r="U11" i="12"/>
  <c r="U10" i="12"/>
  <c r="U9" i="12"/>
  <c r="U8" i="12"/>
  <c r="U7" i="12"/>
  <c r="U6" i="12"/>
  <c r="U5" i="12"/>
  <c r="U4" i="12"/>
  <c r="U3" i="12"/>
  <c r="U2" i="12"/>
  <c r="N55" i="12"/>
  <c r="N54" i="12"/>
  <c r="N53" i="12"/>
  <c r="N52" i="12"/>
  <c r="N51" i="12"/>
  <c r="N50" i="12"/>
  <c r="N49" i="12"/>
  <c r="N48" i="12"/>
  <c r="N47" i="12"/>
  <c r="N46" i="12"/>
  <c r="N45" i="12"/>
  <c r="N44" i="12"/>
  <c r="N43" i="12"/>
  <c r="N42" i="12"/>
  <c r="N41" i="12"/>
  <c r="N40" i="12"/>
  <c r="N39" i="12"/>
  <c r="N38" i="12"/>
  <c r="N37" i="12"/>
  <c r="N36" i="12"/>
  <c r="N35" i="12"/>
  <c r="N34" i="12"/>
  <c r="N33" i="12"/>
  <c r="N32" i="12"/>
  <c r="N31" i="12"/>
  <c r="N30" i="12"/>
  <c r="N29" i="12"/>
  <c r="N28" i="12"/>
  <c r="N27" i="12"/>
  <c r="N26" i="12"/>
  <c r="N25" i="12"/>
  <c r="N24" i="12"/>
  <c r="N23" i="12"/>
  <c r="N22" i="12"/>
  <c r="N21" i="12"/>
  <c r="N20" i="12"/>
  <c r="N19" i="12"/>
  <c r="N18" i="12"/>
  <c r="N17" i="12"/>
  <c r="N16" i="12"/>
  <c r="N15" i="12"/>
  <c r="N14" i="12"/>
  <c r="N13" i="12"/>
  <c r="N12" i="12"/>
  <c r="N11" i="12"/>
  <c r="N10" i="12"/>
  <c r="N9" i="12"/>
  <c r="N8" i="12"/>
  <c r="N7" i="12"/>
  <c r="N6" i="12"/>
  <c r="N5" i="12"/>
  <c r="N4" i="12"/>
  <c r="N3" i="12"/>
  <c r="N2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G3" i="12"/>
  <c r="G2" i="12"/>
  <c r="AI4" i="4" l="1"/>
  <c r="G62" i="9"/>
  <c r="H9" i="2"/>
  <c r="AC9" i="3"/>
  <c r="AD9" i="3"/>
  <c r="AE9" i="3"/>
  <c r="AC10" i="3"/>
  <c r="AD10" i="3"/>
  <c r="AE10" i="3"/>
  <c r="AC11" i="3"/>
  <c r="AD11" i="3"/>
  <c r="AE11" i="3"/>
  <c r="AC12" i="3"/>
  <c r="AD12" i="3"/>
  <c r="AE12" i="3"/>
  <c r="AC13" i="3"/>
  <c r="AD13" i="3"/>
  <c r="AE13" i="3"/>
  <c r="AC14" i="3"/>
  <c r="AD14" i="3"/>
  <c r="AE14" i="3"/>
  <c r="AC9" i="2"/>
  <c r="AD9" i="2"/>
  <c r="AE9" i="2"/>
  <c r="AC10" i="2"/>
  <c r="AD10" i="2"/>
  <c r="AE10" i="2"/>
  <c r="AC11" i="2"/>
  <c r="AD11" i="2"/>
  <c r="AE11" i="2"/>
  <c r="AC12" i="2"/>
  <c r="AD12" i="2"/>
  <c r="AE12" i="2"/>
  <c r="AC13" i="2"/>
  <c r="AD13" i="2"/>
  <c r="AE13" i="2"/>
  <c r="AC14" i="2"/>
  <c r="AD14" i="2"/>
  <c r="AE14" i="2"/>
  <c r="AC17" i="2"/>
  <c r="AD17" i="2"/>
  <c r="AE17" i="2"/>
  <c r="AB14" i="3"/>
  <c r="AA14" i="3"/>
  <c r="Z14" i="3"/>
  <c r="AB13" i="3"/>
  <c r="AA13" i="3"/>
  <c r="Z13" i="3"/>
  <c r="AB12" i="3"/>
  <c r="AA12" i="3"/>
  <c r="Z12" i="3"/>
  <c r="AB11" i="3"/>
  <c r="AA11" i="3"/>
  <c r="Z11" i="3"/>
  <c r="AB10" i="3"/>
  <c r="AA10" i="3"/>
  <c r="Z10" i="3"/>
  <c r="AB9" i="3"/>
  <c r="AA9" i="3"/>
  <c r="Z9" i="3"/>
  <c r="AB9" i="2"/>
  <c r="AB10" i="2"/>
  <c r="AB11" i="2"/>
  <c r="AB12" i="2"/>
  <c r="AB13" i="2"/>
  <c r="AB14" i="2"/>
  <c r="AB17" i="2"/>
  <c r="Z9" i="2"/>
  <c r="AA9" i="2"/>
  <c r="Z10" i="2"/>
  <c r="AA10" i="2"/>
  <c r="Z11" i="2"/>
  <c r="AA11" i="2"/>
  <c r="Z12" i="2"/>
  <c r="AA12" i="2"/>
  <c r="Z13" i="2"/>
  <c r="AA13" i="2"/>
  <c r="Z14" i="2"/>
  <c r="AA14" i="2"/>
  <c r="Z17" i="2"/>
  <c r="AA17" i="2"/>
  <c r="G17" i="2"/>
  <c r="F17" i="2"/>
  <c r="E17" i="2"/>
  <c r="D17" i="2"/>
  <c r="C17" i="2"/>
  <c r="B17" i="2"/>
  <c r="C3" i="2"/>
  <c r="D3" i="2"/>
  <c r="E3" i="2"/>
  <c r="F3" i="2"/>
  <c r="G3" i="2"/>
  <c r="H3" i="2"/>
  <c r="B64" i="5"/>
  <c r="C64" i="5"/>
  <c r="D64" i="5"/>
  <c r="E64" i="5"/>
  <c r="F64" i="5"/>
  <c r="G64" i="5"/>
  <c r="G65" i="5"/>
  <c r="C9" i="2"/>
  <c r="I15" i="2" s="1"/>
  <c r="D9" i="2"/>
  <c r="E9" i="2"/>
  <c r="F9" i="2"/>
  <c r="G9" i="2"/>
  <c r="C10" i="2"/>
  <c r="D10" i="2"/>
  <c r="E10" i="2"/>
  <c r="K15" i="2" s="1"/>
  <c r="F10" i="2"/>
  <c r="G10" i="2"/>
  <c r="C11" i="2"/>
  <c r="D11" i="2"/>
  <c r="E11" i="2"/>
  <c r="F11" i="2"/>
  <c r="G11" i="2"/>
  <c r="C12" i="2"/>
  <c r="D12" i="2"/>
  <c r="J15" i="2" s="1"/>
  <c r="E12" i="2"/>
  <c r="F12" i="2"/>
  <c r="G12" i="2"/>
  <c r="C13" i="2"/>
  <c r="D13" i="2"/>
  <c r="E13" i="2"/>
  <c r="F13" i="2"/>
  <c r="L15" i="2" s="1"/>
  <c r="G13" i="2"/>
  <c r="M15" i="2" s="1"/>
  <c r="C14" i="2"/>
  <c r="D14" i="2"/>
  <c r="E14" i="2"/>
  <c r="F14" i="2"/>
  <c r="G14" i="2"/>
  <c r="H15" i="2"/>
  <c r="B14" i="2"/>
  <c r="B13" i="2"/>
  <c r="B12" i="2"/>
  <c r="B11" i="2"/>
  <c r="B10" i="2"/>
  <c r="B9" i="2"/>
  <c r="G64" i="6"/>
  <c r="F64" i="6"/>
  <c r="E64" i="6"/>
  <c r="D64" i="6"/>
  <c r="C64" i="6"/>
  <c r="B64" i="6"/>
  <c r="G64" i="7"/>
  <c r="F64" i="7"/>
  <c r="E64" i="7"/>
  <c r="D64" i="7"/>
  <c r="C64" i="7"/>
  <c r="B64" i="7"/>
  <c r="G64" i="8"/>
  <c r="F64" i="8"/>
  <c r="E64" i="8"/>
  <c r="D64" i="8"/>
  <c r="C64" i="8"/>
  <c r="B64" i="8"/>
  <c r="G64" i="9"/>
  <c r="F64" i="9"/>
  <c r="E64" i="9"/>
  <c r="D64" i="9"/>
  <c r="C64" i="9"/>
  <c r="B64" i="9"/>
  <c r="B64" i="11"/>
  <c r="C64" i="11"/>
  <c r="D64" i="11"/>
  <c r="E64" i="11"/>
  <c r="F64" i="11"/>
  <c r="G64" i="11"/>
  <c r="B64" i="10"/>
  <c r="C64" i="10"/>
  <c r="D64" i="10"/>
  <c r="E64" i="10"/>
  <c r="F64" i="10"/>
  <c r="G64" i="10"/>
  <c r="Y9" i="3" a="1"/>
  <c r="Y9" i="3" s="1"/>
  <c r="Y10" i="3" a="1"/>
  <c r="Y10" i="3"/>
  <c r="Y11" i="3" a="1"/>
  <c r="Y11" i="3"/>
  <c r="Y12" i="3" a="1"/>
  <c r="Y12" i="3" s="1"/>
  <c r="Y13" i="3" a="1"/>
  <c r="Y13" i="3" s="1"/>
  <c r="Y14" i="3" a="1"/>
  <c r="Y14" i="3"/>
  <c r="X9" i="3" a="1"/>
  <c r="X9" i="3" s="1"/>
  <c r="X10" i="3" a="1"/>
  <c r="X10" i="3" s="1"/>
  <c r="X11" i="3" a="1"/>
  <c r="X11" i="3"/>
  <c r="X12" i="3" a="1"/>
  <c r="X12" i="3" s="1"/>
  <c r="X13" i="3" a="1"/>
  <c r="X13" i="3" s="1"/>
  <c r="X14" i="3" a="1"/>
  <c r="X14" i="3" s="1"/>
  <c r="W9" i="3" a="1"/>
  <c r="W9" i="3" s="1"/>
  <c r="W10" i="3" a="1"/>
  <c r="W10" i="3"/>
  <c r="W11" i="3" a="1"/>
  <c r="W11" i="3"/>
  <c r="W12" i="3" a="1"/>
  <c r="W12" i="3" s="1"/>
  <c r="W13" i="3" a="1"/>
  <c r="W13" i="3" s="1"/>
  <c r="W14" i="3" a="1"/>
  <c r="W14" i="3"/>
  <c r="H15" i="3"/>
  <c r="I15" i="3"/>
  <c r="J15" i="3"/>
  <c r="K15" i="3"/>
  <c r="L15" i="3"/>
  <c r="M15" i="3"/>
  <c r="C14" i="4"/>
  <c r="Z14" i="4" s="1"/>
  <c r="D14" i="4"/>
  <c r="E14" i="4"/>
  <c r="F14" i="4"/>
  <c r="G14" i="4"/>
  <c r="B14" i="4"/>
  <c r="C14" i="3"/>
  <c r="D14" i="3"/>
  <c r="E14" i="3"/>
  <c r="F14" i="3"/>
  <c r="G14" i="3"/>
  <c r="B14" i="3"/>
  <c r="F65" i="10"/>
  <c r="AP62" i="10"/>
  <c r="G66" i="10" s="1"/>
  <c r="AI62" i="10"/>
  <c r="F66" i="10" s="1"/>
  <c r="AB62" i="10"/>
  <c r="E66" i="10" s="1"/>
  <c r="U62" i="10"/>
  <c r="D66" i="10" s="1"/>
  <c r="N62" i="10"/>
  <c r="C66" i="10" s="1"/>
  <c r="G62" i="10"/>
  <c r="B66" i="10" s="1"/>
  <c r="AP61" i="10"/>
  <c r="G65" i="10" s="1"/>
  <c r="AI61" i="10"/>
  <c r="AB61" i="10"/>
  <c r="E65" i="10" s="1"/>
  <c r="U61" i="10"/>
  <c r="D65" i="10" s="1"/>
  <c r="N61" i="10"/>
  <c r="C65" i="10" s="1"/>
  <c r="G61" i="10"/>
  <c r="B65" i="10" s="1"/>
  <c r="AP60" i="10"/>
  <c r="AI60" i="10"/>
  <c r="AB60" i="10"/>
  <c r="U60" i="10"/>
  <c r="N60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G3" i="10"/>
  <c r="G2" i="10"/>
  <c r="N59" i="10"/>
  <c r="N58" i="10"/>
  <c r="N57" i="10"/>
  <c r="N56" i="10"/>
  <c r="N55" i="10"/>
  <c r="N54" i="10"/>
  <c r="N53" i="10"/>
  <c r="N52" i="10"/>
  <c r="N51" i="10"/>
  <c r="N50" i="10"/>
  <c r="N49" i="10"/>
  <c r="N48" i="10"/>
  <c r="N47" i="10"/>
  <c r="N46" i="10"/>
  <c r="N45" i="10"/>
  <c r="N44" i="10"/>
  <c r="N43" i="10"/>
  <c r="N42" i="10"/>
  <c r="N41" i="10"/>
  <c r="N40" i="10"/>
  <c r="N39" i="10"/>
  <c r="N38" i="10"/>
  <c r="N37" i="10"/>
  <c r="N36" i="10"/>
  <c r="N35" i="10"/>
  <c r="N34" i="10"/>
  <c r="N33" i="10"/>
  <c r="N32" i="10"/>
  <c r="N31" i="10"/>
  <c r="N30" i="10"/>
  <c r="N29" i="10"/>
  <c r="N28" i="10"/>
  <c r="N27" i="10"/>
  <c r="N26" i="10"/>
  <c r="N25" i="10"/>
  <c r="N24" i="10"/>
  <c r="N23" i="10"/>
  <c r="N22" i="10"/>
  <c r="N21" i="10"/>
  <c r="N20" i="10"/>
  <c r="N19" i="10"/>
  <c r="N18" i="10"/>
  <c r="N17" i="10"/>
  <c r="N16" i="10"/>
  <c r="N15" i="10"/>
  <c r="N14" i="10"/>
  <c r="N13" i="10"/>
  <c r="N12" i="10"/>
  <c r="N11" i="10"/>
  <c r="N10" i="10"/>
  <c r="N9" i="10"/>
  <c r="N8" i="10"/>
  <c r="N7" i="10"/>
  <c r="N6" i="10"/>
  <c r="N5" i="10"/>
  <c r="N4" i="10"/>
  <c r="N3" i="10"/>
  <c r="N2" i="10"/>
  <c r="U59" i="10"/>
  <c r="U58" i="10"/>
  <c r="U57" i="10"/>
  <c r="U56" i="10"/>
  <c r="U55" i="10"/>
  <c r="U54" i="10"/>
  <c r="U53" i="10"/>
  <c r="U52" i="10"/>
  <c r="U51" i="10"/>
  <c r="U50" i="10"/>
  <c r="U49" i="10"/>
  <c r="U48" i="10"/>
  <c r="U47" i="10"/>
  <c r="U46" i="10"/>
  <c r="U45" i="10"/>
  <c r="U44" i="10"/>
  <c r="U43" i="10"/>
  <c r="U42" i="10"/>
  <c r="U41" i="10"/>
  <c r="U40" i="10"/>
  <c r="U39" i="10"/>
  <c r="U38" i="10"/>
  <c r="U37" i="10"/>
  <c r="U36" i="10"/>
  <c r="U35" i="10"/>
  <c r="U34" i="10"/>
  <c r="U33" i="10"/>
  <c r="U32" i="10"/>
  <c r="U31" i="10"/>
  <c r="U30" i="10"/>
  <c r="U29" i="10"/>
  <c r="U28" i="10"/>
  <c r="U27" i="10"/>
  <c r="U26" i="10"/>
  <c r="U25" i="10"/>
  <c r="U24" i="10"/>
  <c r="U23" i="10"/>
  <c r="U22" i="10"/>
  <c r="U21" i="10"/>
  <c r="U20" i="10"/>
  <c r="U19" i="10"/>
  <c r="U18" i="10"/>
  <c r="U17" i="10"/>
  <c r="U16" i="10"/>
  <c r="U15" i="10"/>
  <c r="U14" i="10"/>
  <c r="U13" i="10"/>
  <c r="U12" i="10"/>
  <c r="U11" i="10"/>
  <c r="U10" i="10"/>
  <c r="U9" i="10"/>
  <c r="U8" i="10"/>
  <c r="U7" i="10"/>
  <c r="U6" i="10"/>
  <c r="U5" i="10"/>
  <c r="U4" i="10"/>
  <c r="U3" i="10"/>
  <c r="U2" i="10"/>
  <c r="AB59" i="10"/>
  <c r="AB58" i="10"/>
  <c r="AB57" i="10"/>
  <c r="AB56" i="10"/>
  <c r="AB55" i="10"/>
  <c r="AB54" i="10"/>
  <c r="AB53" i="10"/>
  <c r="AB52" i="10"/>
  <c r="AB51" i="10"/>
  <c r="AB50" i="10"/>
  <c r="AB49" i="10"/>
  <c r="AB48" i="10"/>
  <c r="AB47" i="10"/>
  <c r="AB46" i="10"/>
  <c r="AB45" i="10"/>
  <c r="AB44" i="10"/>
  <c r="AB43" i="10"/>
  <c r="AB42" i="10"/>
  <c r="AB41" i="10"/>
  <c r="AB40" i="10"/>
  <c r="AB39" i="10"/>
  <c r="AB38" i="10"/>
  <c r="AB37" i="10"/>
  <c r="AB36" i="10"/>
  <c r="AB35" i="10"/>
  <c r="AB34" i="10"/>
  <c r="AB33" i="10"/>
  <c r="AB32" i="10"/>
  <c r="AB31" i="10"/>
  <c r="AB30" i="10"/>
  <c r="AB29" i="10"/>
  <c r="AB28" i="10"/>
  <c r="AB27" i="10"/>
  <c r="AB26" i="10"/>
  <c r="AB25" i="10"/>
  <c r="AB24" i="10"/>
  <c r="AB23" i="10"/>
  <c r="AB22" i="10"/>
  <c r="AB21" i="10"/>
  <c r="AB20" i="10"/>
  <c r="AB19" i="10"/>
  <c r="AB18" i="10"/>
  <c r="AB17" i="10"/>
  <c r="AB16" i="10"/>
  <c r="AB15" i="10"/>
  <c r="AB14" i="10"/>
  <c r="AB13" i="10"/>
  <c r="AB12" i="10"/>
  <c r="AB11" i="10"/>
  <c r="AB10" i="10"/>
  <c r="AB9" i="10"/>
  <c r="AB8" i="10"/>
  <c r="AB7" i="10"/>
  <c r="AB6" i="10"/>
  <c r="AB5" i="10"/>
  <c r="AB4" i="10"/>
  <c r="AB3" i="10"/>
  <c r="AB2" i="10"/>
  <c r="AI59" i="10"/>
  <c r="AI58" i="10"/>
  <c r="AI57" i="10"/>
  <c r="AI56" i="10"/>
  <c r="AI55" i="10"/>
  <c r="AI54" i="10"/>
  <c r="AI53" i="10"/>
  <c r="AI52" i="10"/>
  <c r="AI51" i="10"/>
  <c r="AI50" i="10"/>
  <c r="AI49" i="10"/>
  <c r="AI48" i="10"/>
  <c r="AI47" i="10"/>
  <c r="AI46" i="10"/>
  <c r="AI45" i="10"/>
  <c r="AI44" i="10"/>
  <c r="AI43" i="10"/>
  <c r="AI42" i="10"/>
  <c r="AI41" i="10"/>
  <c r="AI40" i="10"/>
  <c r="AI39" i="10"/>
  <c r="AI38" i="10"/>
  <c r="AI37" i="10"/>
  <c r="AI36" i="10"/>
  <c r="AI35" i="10"/>
  <c r="AI34" i="10"/>
  <c r="AI33" i="10"/>
  <c r="AI32" i="10"/>
  <c r="AI31" i="10"/>
  <c r="AI30" i="10"/>
  <c r="AI29" i="10"/>
  <c r="AI28" i="10"/>
  <c r="AI27" i="10"/>
  <c r="AI26" i="10"/>
  <c r="AI25" i="10"/>
  <c r="AI24" i="10"/>
  <c r="AI23" i="10"/>
  <c r="AI22" i="10"/>
  <c r="AI21" i="10"/>
  <c r="AI20" i="10"/>
  <c r="AI19" i="10"/>
  <c r="AI18" i="10"/>
  <c r="AI17" i="10"/>
  <c r="AI16" i="10"/>
  <c r="AI15" i="10"/>
  <c r="AI14" i="10"/>
  <c r="AI13" i="10"/>
  <c r="AI12" i="10"/>
  <c r="AI11" i="10"/>
  <c r="AI10" i="10"/>
  <c r="AI9" i="10"/>
  <c r="AI8" i="10"/>
  <c r="AI7" i="10"/>
  <c r="AI6" i="10"/>
  <c r="AI5" i="10"/>
  <c r="AI4" i="10"/>
  <c r="AI3" i="10"/>
  <c r="AI2" i="10"/>
  <c r="AP3" i="10"/>
  <c r="AP4" i="10"/>
  <c r="AP5" i="10"/>
  <c r="AP6" i="10"/>
  <c r="AP7" i="10"/>
  <c r="AP8" i="10"/>
  <c r="AP9" i="10"/>
  <c r="AP10" i="10"/>
  <c r="AP11" i="10"/>
  <c r="AP12" i="10"/>
  <c r="AP13" i="10"/>
  <c r="AP14" i="10"/>
  <c r="AP15" i="10"/>
  <c r="AP16" i="10"/>
  <c r="AP17" i="10"/>
  <c r="AP18" i="10"/>
  <c r="AP19" i="10"/>
  <c r="AP20" i="10"/>
  <c r="AP21" i="10"/>
  <c r="AP22" i="10"/>
  <c r="AP23" i="10"/>
  <c r="AP24" i="10"/>
  <c r="AP25" i="10"/>
  <c r="AP26" i="10"/>
  <c r="AP27" i="10"/>
  <c r="AP28" i="10"/>
  <c r="AP29" i="10"/>
  <c r="AP30" i="10"/>
  <c r="AP31" i="10"/>
  <c r="AP32" i="10"/>
  <c r="AP33" i="10"/>
  <c r="AP34" i="10"/>
  <c r="AP35" i="10"/>
  <c r="AP36" i="10"/>
  <c r="AP37" i="10"/>
  <c r="AP38" i="10"/>
  <c r="AP39" i="10"/>
  <c r="AP40" i="10"/>
  <c r="AP41" i="10"/>
  <c r="AP42" i="10"/>
  <c r="AP43" i="10"/>
  <c r="AP44" i="10"/>
  <c r="AP45" i="10"/>
  <c r="AP46" i="10"/>
  <c r="AP47" i="10"/>
  <c r="AP48" i="10"/>
  <c r="AP49" i="10"/>
  <c r="AP50" i="10"/>
  <c r="AP51" i="10"/>
  <c r="AP52" i="10"/>
  <c r="AP53" i="10"/>
  <c r="AP54" i="10"/>
  <c r="AP55" i="10"/>
  <c r="AP56" i="10"/>
  <c r="AP57" i="10"/>
  <c r="AP58" i="10"/>
  <c r="AP59" i="10"/>
  <c r="AP2" i="10"/>
  <c r="C13" i="4"/>
  <c r="D13" i="4"/>
  <c r="E13" i="4"/>
  <c r="F13" i="4"/>
  <c r="G13" i="4"/>
  <c r="B13" i="4"/>
  <c r="AI13" i="4" s="1"/>
  <c r="C13" i="3"/>
  <c r="D13" i="3"/>
  <c r="E13" i="3"/>
  <c r="F13" i="3"/>
  <c r="G13" i="3"/>
  <c r="B13" i="3"/>
  <c r="B66" i="11"/>
  <c r="F65" i="11"/>
  <c r="AP62" i="11"/>
  <c r="G66" i="11" s="1"/>
  <c r="AI62" i="11"/>
  <c r="F66" i="11" s="1"/>
  <c r="AB62" i="11"/>
  <c r="E66" i="11" s="1"/>
  <c r="U62" i="11"/>
  <c r="D66" i="11" s="1"/>
  <c r="N62" i="11"/>
  <c r="C66" i="11" s="1"/>
  <c r="G62" i="11"/>
  <c r="AP61" i="11"/>
  <c r="G65" i="11" s="1"/>
  <c r="AI61" i="11"/>
  <c r="AB61" i="11"/>
  <c r="E65" i="11" s="1"/>
  <c r="U61" i="11"/>
  <c r="D65" i="11" s="1"/>
  <c r="N61" i="11"/>
  <c r="C65" i="11" s="1"/>
  <c r="G61" i="11"/>
  <c r="B65" i="11" s="1"/>
  <c r="AP60" i="11"/>
  <c r="AI60" i="11"/>
  <c r="AB60" i="11"/>
  <c r="U60" i="11"/>
  <c r="N60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N59" i="11"/>
  <c r="N58" i="11"/>
  <c r="N57" i="11"/>
  <c r="N56" i="11"/>
  <c r="N55" i="11"/>
  <c r="N54" i="11"/>
  <c r="N53" i="11"/>
  <c r="N52" i="11"/>
  <c r="N51" i="11"/>
  <c r="N50" i="11"/>
  <c r="N49" i="11"/>
  <c r="N48" i="11"/>
  <c r="N47" i="11"/>
  <c r="N46" i="11"/>
  <c r="N45" i="11"/>
  <c r="N44" i="11"/>
  <c r="N43" i="11"/>
  <c r="N42" i="11"/>
  <c r="N41" i="11"/>
  <c r="N40" i="11"/>
  <c r="N39" i="11"/>
  <c r="N38" i="11"/>
  <c r="N37" i="11"/>
  <c r="N36" i="11"/>
  <c r="N35" i="11"/>
  <c r="N34" i="11"/>
  <c r="N33" i="11"/>
  <c r="N32" i="11"/>
  <c r="N31" i="11"/>
  <c r="N30" i="11"/>
  <c r="N29" i="11"/>
  <c r="N28" i="11"/>
  <c r="N27" i="11"/>
  <c r="N26" i="11"/>
  <c r="N25" i="11"/>
  <c r="N24" i="11"/>
  <c r="N23" i="1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" i="11"/>
  <c r="N2" i="11"/>
  <c r="U59" i="11"/>
  <c r="U58" i="11"/>
  <c r="U57" i="11"/>
  <c r="U56" i="11"/>
  <c r="U55" i="11"/>
  <c r="U54" i="11"/>
  <c r="U53" i="11"/>
  <c r="U52" i="11"/>
  <c r="U51" i="11"/>
  <c r="U50" i="11"/>
  <c r="U49" i="11"/>
  <c r="U48" i="11"/>
  <c r="U47" i="11"/>
  <c r="U46" i="11"/>
  <c r="U45" i="11"/>
  <c r="U44" i="11"/>
  <c r="U43" i="11"/>
  <c r="U42" i="11"/>
  <c r="U41" i="11"/>
  <c r="U40" i="11"/>
  <c r="U39" i="11"/>
  <c r="U38" i="11"/>
  <c r="U37" i="11"/>
  <c r="U36" i="11"/>
  <c r="U35" i="11"/>
  <c r="U34" i="11"/>
  <c r="U33" i="11"/>
  <c r="U32" i="11"/>
  <c r="U31" i="11"/>
  <c r="U30" i="11"/>
  <c r="U29" i="11"/>
  <c r="U28" i="11"/>
  <c r="U27" i="11"/>
  <c r="U26" i="11"/>
  <c r="U25" i="11"/>
  <c r="U24" i="11"/>
  <c r="U23" i="11"/>
  <c r="U22" i="11"/>
  <c r="U21" i="11"/>
  <c r="U20" i="11"/>
  <c r="U19" i="11"/>
  <c r="U18" i="11"/>
  <c r="U17" i="11"/>
  <c r="U16" i="11"/>
  <c r="U15" i="11"/>
  <c r="U14" i="11"/>
  <c r="U13" i="11"/>
  <c r="U12" i="11"/>
  <c r="U11" i="11"/>
  <c r="U10" i="11"/>
  <c r="U9" i="11"/>
  <c r="U8" i="11"/>
  <c r="U7" i="11"/>
  <c r="U6" i="11"/>
  <c r="U5" i="11"/>
  <c r="U4" i="11"/>
  <c r="U3" i="11"/>
  <c r="U2" i="11"/>
  <c r="AB59" i="11"/>
  <c r="AB58" i="11"/>
  <c r="AB57" i="11"/>
  <c r="AB56" i="11"/>
  <c r="AB55" i="11"/>
  <c r="AB54" i="11"/>
  <c r="AB53" i="11"/>
  <c r="AB52" i="11"/>
  <c r="AB51" i="11"/>
  <c r="AB50" i="11"/>
  <c r="AB49" i="11"/>
  <c r="AB48" i="11"/>
  <c r="AB47" i="11"/>
  <c r="AB46" i="11"/>
  <c r="AB45" i="11"/>
  <c r="AB44" i="11"/>
  <c r="AB43" i="11"/>
  <c r="AB42" i="11"/>
  <c r="AB41" i="11"/>
  <c r="AB40" i="11"/>
  <c r="AB39" i="11"/>
  <c r="AB38" i="11"/>
  <c r="AB37" i="11"/>
  <c r="AB36" i="11"/>
  <c r="AB35" i="11"/>
  <c r="AB34" i="11"/>
  <c r="AB33" i="11"/>
  <c r="AB32" i="11"/>
  <c r="AB31" i="11"/>
  <c r="AB30" i="11"/>
  <c r="AB29" i="11"/>
  <c r="AB28" i="11"/>
  <c r="AB27" i="11"/>
  <c r="AB26" i="11"/>
  <c r="AB25" i="11"/>
  <c r="AB24" i="11"/>
  <c r="AB23" i="11"/>
  <c r="AB22" i="11"/>
  <c r="AB21" i="11"/>
  <c r="AB20" i="11"/>
  <c r="AB19" i="11"/>
  <c r="AB18" i="11"/>
  <c r="AB17" i="11"/>
  <c r="AB16" i="11"/>
  <c r="AB15" i="11"/>
  <c r="AB14" i="11"/>
  <c r="AB13" i="11"/>
  <c r="AB12" i="11"/>
  <c r="AB11" i="11"/>
  <c r="AB10" i="11"/>
  <c r="AB9" i="11"/>
  <c r="AB8" i="11"/>
  <c r="AB7" i="11"/>
  <c r="AB6" i="11"/>
  <c r="AB5" i="11"/>
  <c r="AB4" i="11"/>
  <c r="AB3" i="11"/>
  <c r="AB2" i="11"/>
  <c r="AI59" i="11"/>
  <c r="AI58" i="11"/>
  <c r="AI57" i="11"/>
  <c r="AI56" i="11"/>
  <c r="AI55" i="11"/>
  <c r="AI54" i="11"/>
  <c r="AI53" i="11"/>
  <c r="AI52" i="11"/>
  <c r="AI51" i="11"/>
  <c r="AI50" i="11"/>
  <c r="AI49" i="11"/>
  <c r="AI48" i="11"/>
  <c r="AI47" i="11"/>
  <c r="AI46" i="11"/>
  <c r="AI45" i="11"/>
  <c r="AI44" i="11"/>
  <c r="AI43" i="11"/>
  <c r="AI42" i="11"/>
  <c r="AI41" i="11"/>
  <c r="AI40" i="11"/>
  <c r="AI39" i="11"/>
  <c r="AI38" i="11"/>
  <c r="AI37" i="11"/>
  <c r="AI36" i="11"/>
  <c r="AI35" i="11"/>
  <c r="AI34" i="11"/>
  <c r="AI33" i="11"/>
  <c r="AI32" i="11"/>
  <c r="AI31" i="11"/>
  <c r="AI30" i="11"/>
  <c r="AI29" i="11"/>
  <c r="AI28" i="11"/>
  <c r="AI27" i="11"/>
  <c r="AI26" i="11"/>
  <c r="AI25" i="11"/>
  <c r="AI24" i="11"/>
  <c r="AI23" i="11"/>
  <c r="AI22" i="11"/>
  <c r="AI21" i="11"/>
  <c r="AI20" i="11"/>
  <c r="AI19" i="11"/>
  <c r="AI18" i="11"/>
  <c r="AI17" i="11"/>
  <c r="AI16" i="11"/>
  <c r="AI15" i="11"/>
  <c r="AI14" i="11"/>
  <c r="AI13" i="11"/>
  <c r="AI12" i="11"/>
  <c r="AI11" i="11"/>
  <c r="AI10" i="11"/>
  <c r="AI9" i="11"/>
  <c r="AI8" i="11"/>
  <c r="AI7" i="11"/>
  <c r="AI6" i="11"/>
  <c r="AI5" i="11"/>
  <c r="AI4" i="11"/>
  <c r="AI3" i="11"/>
  <c r="AI2" i="11"/>
  <c r="AP3" i="11"/>
  <c r="AP4" i="11"/>
  <c r="AP5" i="11"/>
  <c r="AP6" i="11"/>
  <c r="AP7" i="11"/>
  <c r="AP8" i="11"/>
  <c r="AP9" i="11"/>
  <c r="AP10" i="11"/>
  <c r="AP11" i="11"/>
  <c r="AP12" i="11"/>
  <c r="AP13" i="11"/>
  <c r="AP14" i="11"/>
  <c r="AP15" i="11"/>
  <c r="AP16" i="11"/>
  <c r="AP17" i="11"/>
  <c r="AP18" i="11"/>
  <c r="AP19" i="11"/>
  <c r="AP20" i="11"/>
  <c r="AP21" i="11"/>
  <c r="AP22" i="11"/>
  <c r="AP23" i="11"/>
  <c r="AP24" i="11"/>
  <c r="AP25" i="11"/>
  <c r="AP26" i="11"/>
  <c r="AP27" i="11"/>
  <c r="AP28" i="11"/>
  <c r="AP29" i="11"/>
  <c r="AP30" i="11"/>
  <c r="AP31" i="11"/>
  <c r="AP32" i="11"/>
  <c r="AP33" i="11"/>
  <c r="AP34" i="11"/>
  <c r="AP35" i="11"/>
  <c r="AP36" i="11"/>
  <c r="AP37" i="11"/>
  <c r="AP38" i="11"/>
  <c r="AP39" i="11"/>
  <c r="AP40" i="11"/>
  <c r="AP41" i="11"/>
  <c r="AP42" i="11"/>
  <c r="AP43" i="11"/>
  <c r="AP44" i="11"/>
  <c r="AP45" i="11"/>
  <c r="AP46" i="11"/>
  <c r="AP47" i="11"/>
  <c r="AP48" i="11"/>
  <c r="AP49" i="11"/>
  <c r="AP50" i="11"/>
  <c r="AP51" i="11"/>
  <c r="AP52" i="11"/>
  <c r="AP53" i="11"/>
  <c r="AP54" i="11"/>
  <c r="AP55" i="11"/>
  <c r="AP56" i="11"/>
  <c r="AP57" i="11"/>
  <c r="AP58" i="11"/>
  <c r="AP59" i="11"/>
  <c r="AP2" i="11"/>
  <c r="C11" i="4"/>
  <c r="AA11" i="4" s="1"/>
  <c r="D11" i="4"/>
  <c r="E11" i="4"/>
  <c r="F11" i="4"/>
  <c r="G11" i="4"/>
  <c r="C12" i="4"/>
  <c r="D12" i="4"/>
  <c r="E12" i="4"/>
  <c r="F12" i="4"/>
  <c r="L15" i="4" s="1"/>
  <c r="G12" i="4"/>
  <c r="B11" i="4"/>
  <c r="Z11" i="4" s="1"/>
  <c r="C12" i="3"/>
  <c r="D12" i="3"/>
  <c r="E12" i="3"/>
  <c r="F12" i="3"/>
  <c r="G12" i="3"/>
  <c r="B12" i="3"/>
  <c r="F65" i="9"/>
  <c r="AP62" i="9"/>
  <c r="G66" i="9" s="1"/>
  <c r="AI62" i="9"/>
  <c r="F66" i="9" s="1"/>
  <c r="AB62" i="9"/>
  <c r="E66" i="9" s="1"/>
  <c r="U62" i="9"/>
  <c r="D66" i="9" s="1"/>
  <c r="N62" i="9"/>
  <c r="C66" i="9" s="1"/>
  <c r="B66" i="9"/>
  <c r="B12" i="4" s="1"/>
  <c r="AP61" i="9"/>
  <c r="G65" i="9" s="1"/>
  <c r="AI61" i="9"/>
  <c r="AB61" i="9"/>
  <c r="E65" i="9" s="1"/>
  <c r="U61" i="9"/>
  <c r="D65" i="9" s="1"/>
  <c r="N61" i="9"/>
  <c r="C65" i="9" s="1"/>
  <c r="G61" i="9"/>
  <c r="B65" i="9" s="1"/>
  <c r="AP60" i="9"/>
  <c r="AI60" i="9"/>
  <c r="AB60" i="9"/>
  <c r="U60" i="9"/>
  <c r="N60" i="9"/>
  <c r="G60" i="9"/>
  <c r="G59" i="9"/>
  <c r="G58" i="9"/>
  <c r="G57" i="9"/>
  <c r="G56" i="9"/>
  <c r="G55" i="9"/>
  <c r="G54" i="9"/>
  <c r="G53" i="9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G2" i="9"/>
  <c r="N59" i="9"/>
  <c r="N58" i="9"/>
  <c r="N57" i="9"/>
  <c r="N56" i="9"/>
  <c r="N55" i="9"/>
  <c r="N54" i="9"/>
  <c r="N53" i="9"/>
  <c r="N52" i="9"/>
  <c r="N51" i="9"/>
  <c r="N50" i="9"/>
  <c r="N49" i="9"/>
  <c r="N48" i="9"/>
  <c r="N47" i="9"/>
  <c r="N46" i="9"/>
  <c r="N45" i="9"/>
  <c r="N44" i="9"/>
  <c r="N43" i="9"/>
  <c r="N42" i="9"/>
  <c r="N41" i="9"/>
  <c r="N40" i="9"/>
  <c r="N39" i="9"/>
  <c r="N38" i="9"/>
  <c r="N37" i="9"/>
  <c r="N36" i="9"/>
  <c r="N35" i="9"/>
  <c r="N34" i="9"/>
  <c r="N33" i="9"/>
  <c r="N32" i="9"/>
  <c r="N31" i="9"/>
  <c r="N30" i="9"/>
  <c r="N29" i="9"/>
  <c r="N28" i="9"/>
  <c r="N27" i="9"/>
  <c r="N26" i="9"/>
  <c r="N25" i="9"/>
  <c r="N24" i="9"/>
  <c r="N23" i="9"/>
  <c r="N22" i="9"/>
  <c r="N21" i="9"/>
  <c r="N20" i="9"/>
  <c r="N19" i="9"/>
  <c r="N18" i="9"/>
  <c r="N17" i="9"/>
  <c r="N16" i="9"/>
  <c r="N15" i="9"/>
  <c r="N14" i="9"/>
  <c r="N13" i="9"/>
  <c r="N12" i="9"/>
  <c r="N11" i="9"/>
  <c r="N10" i="9"/>
  <c r="N9" i="9"/>
  <c r="N8" i="9"/>
  <c r="N7" i="9"/>
  <c r="N6" i="9"/>
  <c r="N5" i="9"/>
  <c r="N4" i="9"/>
  <c r="N3" i="9"/>
  <c r="N2" i="9"/>
  <c r="U59" i="9"/>
  <c r="U58" i="9"/>
  <c r="U57" i="9"/>
  <c r="U56" i="9"/>
  <c r="U55" i="9"/>
  <c r="U54" i="9"/>
  <c r="U53" i="9"/>
  <c r="U52" i="9"/>
  <c r="U51" i="9"/>
  <c r="U50" i="9"/>
  <c r="U49" i="9"/>
  <c r="U48" i="9"/>
  <c r="U47" i="9"/>
  <c r="U46" i="9"/>
  <c r="U45" i="9"/>
  <c r="U44" i="9"/>
  <c r="U43" i="9"/>
  <c r="U42" i="9"/>
  <c r="U41" i="9"/>
  <c r="U40" i="9"/>
  <c r="U39" i="9"/>
  <c r="U38" i="9"/>
  <c r="U37" i="9"/>
  <c r="U36" i="9"/>
  <c r="U35" i="9"/>
  <c r="U34" i="9"/>
  <c r="U33" i="9"/>
  <c r="U32" i="9"/>
  <c r="U31" i="9"/>
  <c r="U30" i="9"/>
  <c r="U29" i="9"/>
  <c r="U28" i="9"/>
  <c r="U27" i="9"/>
  <c r="U26" i="9"/>
  <c r="U25" i="9"/>
  <c r="U24" i="9"/>
  <c r="U23" i="9"/>
  <c r="U22" i="9"/>
  <c r="U21" i="9"/>
  <c r="U20" i="9"/>
  <c r="U19" i="9"/>
  <c r="U18" i="9"/>
  <c r="U17" i="9"/>
  <c r="U16" i="9"/>
  <c r="U15" i="9"/>
  <c r="U14" i="9"/>
  <c r="U13" i="9"/>
  <c r="U12" i="9"/>
  <c r="U11" i="9"/>
  <c r="U10" i="9"/>
  <c r="U9" i="9"/>
  <c r="U8" i="9"/>
  <c r="U7" i="9"/>
  <c r="U6" i="9"/>
  <c r="U5" i="9"/>
  <c r="U4" i="9"/>
  <c r="U3" i="9"/>
  <c r="U2" i="9"/>
  <c r="AB59" i="9"/>
  <c r="AB58" i="9"/>
  <c r="AB57" i="9"/>
  <c r="AB56" i="9"/>
  <c r="AB55" i="9"/>
  <c r="AB54" i="9"/>
  <c r="AB53" i="9"/>
  <c r="AB52" i="9"/>
  <c r="AB51" i="9"/>
  <c r="AB50" i="9"/>
  <c r="AB49" i="9"/>
  <c r="AB48" i="9"/>
  <c r="AB47" i="9"/>
  <c r="AB46" i="9"/>
  <c r="AB45" i="9"/>
  <c r="AB44" i="9"/>
  <c r="AB43" i="9"/>
  <c r="AB42" i="9"/>
  <c r="AB41" i="9"/>
  <c r="AB40" i="9"/>
  <c r="AB39" i="9"/>
  <c r="AB38" i="9"/>
  <c r="AB37" i="9"/>
  <c r="AB36" i="9"/>
  <c r="AB35" i="9"/>
  <c r="AB34" i="9"/>
  <c r="AB33" i="9"/>
  <c r="AB32" i="9"/>
  <c r="AB31" i="9"/>
  <c r="AB30" i="9"/>
  <c r="AB29" i="9"/>
  <c r="AB28" i="9"/>
  <c r="AB27" i="9"/>
  <c r="AB26" i="9"/>
  <c r="AB25" i="9"/>
  <c r="AB24" i="9"/>
  <c r="AB23" i="9"/>
  <c r="AB22" i="9"/>
  <c r="AB21" i="9"/>
  <c r="AB20" i="9"/>
  <c r="AB19" i="9"/>
  <c r="AB18" i="9"/>
  <c r="AB17" i="9"/>
  <c r="AB16" i="9"/>
  <c r="AB15" i="9"/>
  <c r="AB14" i="9"/>
  <c r="AB13" i="9"/>
  <c r="AB12" i="9"/>
  <c r="AB11" i="9"/>
  <c r="AB10" i="9"/>
  <c r="AB9" i="9"/>
  <c r="AB8" i="9"/>
  <c r="AB7" i="9"/>
  <c r="AB6" i="9"/>
  <c r="AB5" i="9"/>
  <c r="AB4" i="9"/>
  <c r="AB3" i="9"/>
  <c r="AB2" i="9"/>
  <c r="AI59" i="9"/>
  <c r="AI58" i="9"/>
  <c r="AI57" i="9"/>
  <c r="AI56" i="9"/>
  <c r="AI55" i="9"/>
  <c r="AI54" i="9"/>
  <c r="AI53" i="9"/>
  <c r="AI52" i="9"/>
  <c r="AI51" i="9"/>
  <c r="AI50" i="9"/>
  <c r="AI49" i="9"/>
  <c r="AI48" i="9"/>
  <c r="AI47" i="9"/>
  <c r="AI46" i="9"/>
  <c r="AI45" i="9"/>
  <c r="AI44" i="9"/>
  <c r="AI43" i="9"/>
  <c r="AI42" i="9"/>
  <c r="AI41" i="9"/>
  <c r="AI40" i="9"/>
  <c r="AI39" i="9"/>
  <c r="AI38" i="9"/>
  <c r="AI37" i="9"/>
  <c r="AI36" i="9"/>
  <c r="AI35" i="9"/>
  <c r="AI34" i="9"/>
  <c r="AI33" i="9"/>
  <c r="AI32" i="9"/>
  <c r="AI31" i="9"/>
  <c r="AI30" i="9"/>
  <c r="AI29" i="9"/>
  <c r="AI28" i="9"/>
  <c r="AI27" i="9"/>
  <c r="AI26" i="9"/>
  <c r="AI25" i="9"/>
  <c r="AI24" i="9"/>
  <c r="AI23" i="9"/>
  <c r="AI22" i="9"/>
  <c r="AI21" i="9"/>
  <c r="AI20" i="9"/>
  <c r="AI19" i="9"/>
  <c r="AI18" i="9"/>
  <c r="AI17" i="9"/>
  <c r="AI16" i="9"/>
  <c r="AI15" i="9"/>
  <c r="AI14" i="9"/>
  <c r="AI13" i="9"/>
  <c r="AI12" i="9"/>
  <c r="AI11" i="9"/>
  <c r="AI10" i="9"/>
  <c r="AI9" i="9"/>
  <c r="AI8" i="9"/>
  <c r="AI7" i="9"/>
  <c r="AI6" i="9"/>
  <c r="AI5" i="9"/>
  <c r="AI4" i="9"/>
  <c r="AI3" i="9"/>
  <c r="AI2" i="9"/>
  <c r="AP3" i="9"/>
  <c r="AP4" i="9"/>
  <c r="AP5" i="9"/>
  <c r="AP6" i="9"/>
  <c r="AP7" i="9"/>
  <c r="AP8" i="9"/>
  <c r="AP9" i="9"/>
  <c r="AP10" i="9"/>
  <c r="AP11" i="9"/>
  <c r="AP12" i="9"/>
  <c r="AP13" i="9"/>
  <c r="AP14" i="9"/>
  <c r="AP15" i="9"/>
  <c r="AP16" i="9"/>
  <c r="AP17" i="9"/>
  <c r="AP18" i="9"/>
  <c r="AP19" i="9"/>
  <c r="AP20" i="9"/>
  <c r="AP21" i="9"/>
  <c r="AP22" i="9"/>
  <c r="AP23" i="9"/>
  <c r="AP24" i="9"/>
  <c r="AP25" i="9"/>
  <c r="AP26" i="9"/>
  <c r="AP27" i="9"/>
  <c r="AP28" i="9"/>
  <c r="AP29" i="9"/>
  <c r="AP30" i="9"/>
  <c r="AP31" i="9"/>
  <c r="AP32" i="9"/>
  <c r="AP33" i="9"/>
  <c r="AP34" i="9"/>
  <c r="AP35" i="9"/>
  <c r="AP36" i="9"/>
  <c r="AP37" i="9"/>
  <c r="AP38" i="9"/>
  <c r="AP39" i="9"/>
  <c r="AP40" i="9"/>
  <c r="AP41" i="9"/>
  <c r="AP42" i="9"/>
  <c r="AP43" i="9"/>
  <c r="AP44" i="9"/>
  <c r="AP45" i="9"/>
  <c r="AP46" i="9"/>
  <c r="AP47" i="9"/>
  <c r="AP48" i="9"/>
  <c r="AP49" i="9"/>
  <c r="AP50" i="9"/>
  <c r="AP51" i="9"/>
  <c r="AP52" i="9"/>
  <c r="AP53" i="9"/>
  <c r="AP54" i="9"/>
  <c r="AP55" i="9"/>
  <c r="AP56" i="9"/>
  <c r="AP57" i="9"/>
  <c r="AP58" i="9"/>
  <c r="AP59" i="9"/>
  <c r="AP2" i="9"/>
  <c r="G11" i="3"/>
  <c r="F11" i="3"/>
  <c r="E11" i="3"/>
  <c r="D11" i="3"/>
  <c r="C11" i="3"/>
  <c r="B11" i="3"/>
  <c r="F65" i="8"/>
  <c r="AP62" i="8"/>
  <c r="G66" i="8" s="1"/>
  <c r="AI62" i="8"/>
  <c r="F66" i="8" s="1"/>
  <c r="AB62" i="8"/>
  <c r="E66" i="8" s="1"/>
  <c r="U62" i="8"/>
  <c r="D66" i="8" s="1"/>
  <c r="N62" i="8"/>
  <c r="C66" i="8" s="1"/>
  <c r="G62" i="8"/>
  <c r="B66" i="8" s="1"/>
  <c r="AP61" i="8"/>
  <c r="G65" i="8" s="1"/>
  <c r="AI61" i="8"/>
  <c r="AB61" i="8"/>
  <c r="E65" i="8" s="1"/>
  <c r="U61" i="8"/>
  <c r="D65" i="8" s="1"/>
  <c r="N61" i="8"/>
  <c r="C65" i="8" s="1"/>
  <c r="G61" i="8"/>
  <c r="B65" i="8" s="1"/>
  <c r="AP60" i="8"/>
  <c r="AI60" i="8"/>
  <c r="AB60" i="8"/>
  <c r="U60" i="8"/>
  <c r="N60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  <c r="G2" i="8"/>
  <c r="N59" i="8"/>
  <c r="N58" i="8"/>
  <c r="N57" i="8"/>
  <c r="N56" i="8"/>
  <c r="N55" i="8"/>
  <c r="N54" i="8"/>
  <c r="N53" i="8"/>
  <c r="N52" i="8"/>
  <c r="N51" i="8"/>
  <c r="N50" i="8"/>
  <c r="N49" i="8"/>
  <c r="N48" i="8"/>
  <c r="N47" i="8"/>
  <c r="N46" i="8"/>
  <c r="N45" i="8"/>
  <c r="N44" i="8"/>
  <c r="N43" i="8"/>
  <c r="N42" i="8"/>
  <c r="N41" i="8"/>
  <c r="N40" i="8"/>
  <c r="N39" i="8"/>
  <c r="N38" i="8"/>
  <c r="N37" i="8"/>
  <c r="N36" i="8"/>
  <c r="N35" i="8"/>
  <c r="N34" i="8"/>
  <c r="N33" i="8"/>
  <c r="N32" i="8"/>
  <c r="N31" i="8"/>
  <c r="N30" i="8"/>
  <c r="N29" i="8"/>
  <c r="N28" i="8"/>
  <c r="N27" i="8"/>
  <c r="N26" i="8"/>
  <c r="N25" i="8"/>
  <c r="N24" i="8"/>
  <c r="N23" i="8"/>
  <c r="N22" i="8"/>
  <c r="N21" i="8"/>
  <c r="N20" i="8"/>
  <c r="N19" i="8"/>
  <c r="N18" i="8"/>
  <c r="N17" i="8"/>
  <c r="N16" i="8"/>
  <c r="N15" i="8"/>
  <c r="N14" i="8"/>
  <c r="N13" i="8"/>
  <c r="N12" i="8"/>
  <c r="N11" i="8"/>
  <c r="N10" i="8"/>
  <c r="N9" i="8"/>
  <c r="N8" i="8"/>
  <c r="N7" i="8"/>
  <c r="N6" i="8"/>
  <c r="N5" i="8"/>
  <c r="N4" i="8"/>
  <c r="N3" i="8"/>
  <c r="N2" i="8"/>
  <c r="U59" i="8"/>
  <c r="U58" i="8"/>
  <c r="U57" i="8"/>
  <c r="U56" i="8"/>
  <c r="U55" i="8"/>
  <c r="U54" i="8"/>
  <c r="U53" i="8"/>
  <c r="U52" i="8"/>
  <c r="U51" i="8"/>
  <c r="U50" i="8"/>
  <c r="U49" i="8"/>
  <c r="U48" i="8"/>
  <c r="U47" i="8"/>
  <c r="U46" i="8"/>
  <c r="U45" i="8"/>
  <c r="U44" i="8"/>
  <c r="U43" i="8"/>
  <c r="U42" i="8"/>
  <c r="U41" i="8"/>
  <c r="U40" i="8"/>
  <c r="U39" i="8"/>
  <c r="U38" i="8"/>
  <c r="U37" i="8"/>
  <c r="U36" i="8"/>
  <c r="U35" i="8"/>
  <c r="U34" i="8"/>
  <c r="U33" i="8"/>
  <c r="U32" i="8"/>
  <c r="U31" i="8"/>
  <c r="U30" i="8"/>
  <c r="U29" i="8"/>
  <c r="U28" i="8"/>
  <c r="U27" i="8"/>
  <c r="U26" i="8"/>
  <c r="U25" i="8"/>
  <c r="U24" i="8"/>
  <c r="U23" i="8"/>
  <c r="U22" i="8"/>
  <c r="U21" i="8"/>
  <c r="U20" i="8"/>
  <c r="U19" i="8"/>
  <c r="U18" i="8"/>
  <c r="U17" i="8"/>
  <c r="U16" i="8"/>
  <c r="U15" i="8"/>
  <c r="U14" i="8"/>
  <c r="U13" i="8"/>
  <c r="U12" i="8"/>
  <c r="U11" i="8"/>
  <c r="U10" i="8"/>
  <c r="U9" i="8"/>
  <c r="U8" i="8"/>
  <c r="U7" i="8"/>
  <c r="U6" i="8"/>
  <c r="U5" i="8"/>
  <c r="U4" i="8"/>
  <c r="U3" i="8"/>
  <c r="U2" i="8"/>
  <c r="AB59" i="8"/>
  <c r="AB58" i="8"/>
  <c r="AB57" i="8"/>
  <c r="AB56" i="8"/>
  <c r="AB55" i="8"/>
  <c r="AB54" i="8"/>
  <c r="AB53" i="8"/>
  <c r="AB52" i="8"/>
  <c r="AB51" i="8"/>
  <c r="AB50" i="8"/>
  <c r="AB49" i="8"/>
  <c r="AB48" i="8"/>
  <c r="AB47" i="8"/>
  <c r="AB46" i="8"/>
  <c r="AB45" i="8"/>
  <c r="AB44" i="8"/>
  <c r="AB43" i="8"/>
  <c r="AB42" i="8"/>
  <c r="AB41" i="8"/>
  <c r="AB40" i="8"/>
  <c r="AB39" i="8"/>
  <c r="AB38" i="8"/>
  <c r="AB37" i="8"/>
  <c r="AB36" i="8"/>
  <c r="AB35" i="8"/>
  <c r="AB34" i="8"/>
  <c r="AB33" i="8"/>
  <c r="AB32" i="8"/>
  <c r="AB31" i="8"/>
  <c r="AB30" i="8"/>
  <c r="AB29" i="8"/>
  <c r="AB28" i="8"/>
  <c r="AB27" i="8"/>
  <c r="AB26" i="8"/>
  <c r="AB25" i="8"/>
  <c r="AB24" i="8"/>
  <c r="AB23" i="8"/>
  <c r="AB22" i="8"/>
  <c r="AB21" i="8"/>
  <c r="AB20" i="8"/>
  <c r="AB19" i="8"/>
  <c r="AB18" i="8"/>
  <c r="AB17" i="8"/>
  <c r="AB16" i="8"/>
  <c r="AB15" i="8"/>
  <c r="AB14" i="8"/>
  <c r="AB13" i="8"/>
  <c r="AB12" i="8"/>
  <c r="AB11" i="8"/>
  <c r="AB10" i="8"/>
  <c r="AB9" i="8"/>
  <c r="AB8" i="8"/>
  <c r="AB7" i="8"/>
  <c r="AB6" i="8"/>
  <c r="AB5" i="8"/>
  <c r="AB4" i="8"/>
  <c r="AB3" i="8"/>
  <c r="AB2" i="8"/>
  <c r="AI59" i="8"/>
  <c r="AI58" i="8"/>
  <c r="AI57" i="8"/>
  <c r="AI56" i="8"/>
  <c r="AI55" i="8"/>
  <c r="AI54" i="8"/>
  <c r="AI53" i="8"/>
  <c r="AI52" i="8"/>
  <c r="AI51" i="8"/>
  <c r="AI50" i="8"/>
  <c r="AI49" i="8"/>
  <c r="AI48" i="8"/>
  <c r="AI47" i="8"/>
  <c r="AI46" i="8"/>
  <c r="AI45" i="8"/>
  <c r="AI44" i="8"/>
  <c r="AI43" i="8"/>
  <c r="AI42" i="8"/>
  <c r="AI41" i="8"/>
  <c r="AI40" i="8"/>
  <c r="AI39" i="8"/>
  <c r="AI38" i="8"/>
  <c r="AI37" i="8"/>
  <c r="AI36" i="8"/>
  <c r="AI35" i="8"/>
  <c r="AI34" i="8"/>
  <c r="AI33" i="8"/>
  <c r="AI32" i="8"/>
  <c r="AI31" i="8"/>
  <c r="AI30" i="8"/>
  <c r="AI29" i="8"/>
  <c r="AI28" i="8"/>
  <c r="AI27" i="8"/>
  <c r="AI26" i="8"/>
  <c r="AI25" i="8"/>
  <c r="AI24" i="8"/>
  <c r="AI23" i="8"/>
  <c r="AI22" i="8"/>
  <c r="AI21" i="8"/>
  <c r="AI20" i="8"/>
  <c r="AI19" i="8"/>
  <c r="AI18" i="8"/>
  <c r="AI17" i="8"/>
  <c r="AI16" i="8"/>
  <c r="AI15" i="8"/>
  <c r="AI14" i="8"/>
  <c r="AI13" i="8"/>
  <c r="AI12" i="8"/>
  <c r="AI11" i="8"/>
  <c r="AI10" i="8"/>
  <c r="AI9" i="8"/>
  <c r="AI8" i="8"/>
  <c r="AI7" i="8"/>
  <c r="AI6" i="8"/>
  <c r="AI5" i="8"/>
  <c r="AI4" i="8"/>
  <c r="AI3" i="8"/>
  <c r="AI2" i="8"/>
  <c r="AP3" i="8"/>
  <c r="AP4" i="8"/>
  <c r="AP5" i="8"/>
  <c r="AP6" i="8"/>
  <c r="AP7" i="8"/>
  <c r="AP8" i="8"/>
  <c r="AP9" i="8"/>
  <c r="AP10" i="8"/>
  <c r="AP11" i="8"/>
  <c r="AP12" i="8"/>
  <c r="AP13" i="8"/>
  <c r="AP14" i="8"/>
  <c r="AP15" i="8"/>
  <c r="AP16" i="8"/>
  <c r="AP17" i="8"/>
  <c r="AP18" i="8"/>
  <c r="AP19" i="8"/>
  <c r="AP20" i="8"/>
  <c r="AP21" i="8"/>
  <c r="AP22" i="8"/>
  <c r="AP23" i="8"/>
  <c r="AP24" i="8"/>
  <c r="AP25" i="8"/>
  <c r="AP26" i="8"/>
  <c r="AP27" i="8"/>
  <c r="AP28" i="8"/>
  <c r="AP29" i="8"/>
  <c r="AP30" i="8"/>
  <c r="AP31" i="8"/>
  <c r="AP32" i="8"/>
  <c r="AP33" i="8"/>
  <c r="AP34" i="8"/>
  <c r="AP35" i="8"/>
  <c r="AP36" i="8"/>
  <c r="AP37" i="8"/>
  <c r="AP38" i="8"/>
  <c r="AP39" i="8"/>
  <c r="AP40" i="8"/>
  <c r="AP41" i="8"/>
  <c r="AP42" i="8"/>
  <c r="AP43" i="8"/>
  <c r="AP44" i="8"/>
  <c r="AP45" i="8"/>
  <c r="AP46" i="8"/>
  <c r="AP47" i="8"/>
  <c r="AP48" i="8"/>
  <c r="AP49" i="8"/>
  <c r="AP50" i="8"/>
  <c r="AP51" i="8"/>
  <c r="AP52" i="8"/>
  <c r="AP53" i="8"/>
  <c r="AP54" i="8"/>
  <c r="AP55" i="8"/>
  <c r="AP56" i="8"/>
  <c r="AP57" i="8"/>
  <c r="AP58" i="8"/>
  <c r="AP59" i="8"/>
  <c r="AP2" i="8"/>
  <c r="G10" i="4"/>
  <c r="F10" i="4"/>
  <c r="E10" i="4"/>
  <c r="D10" i="4"/>
  <c r="C10" i="4"/>
  <c r="AA10" i="4" s="1"/>
  <c r="B10" i="4"/>
  <c r="AB10" i="4" s="1"/>
  <c r="G10" i="3"/>
  <c r="F10" i="3"/>
  <c r="E10" i="3"/>
  <c r="D10" i="3"/>
  <c r="C10" i="3"/>
  <c r="B10" i="3"/>
  <c r="G65" i="7"/>
  <c r="F65" i="7"/>
  <c r="AP62" i="7"/>
  <c r="G66" i="7" s="1"/>
  <c r="AI62" i="7"/>
  <c r="F66" i="7" s="1"/>
  <c r="AB62" i="7"/>
  <c r="E66" i="7" s="1"/>
  <c r="U62" i="7"/>
  <c r="D66" i="7" s="1"/>
  <c r="N62" i="7"/>
  <c r="C66" i="7" s="1"/>
  <c r="G62" i="7"/>
  <c r="B66" i="7" s="1"/>
  <c r="AP61" i="7"/>
  <c r="AI61" i="7"/>
  <c r="AB61" i="7"/>
  <c r="E65" i="7" s="1"/>
  <c r="U61" i="7"/>
  <c r="D65" i="7" s="1"/>
  <c r="N61" i="7"/>
  <c r="C65" i="7" s="1"/>
  <c r="G61" i="7"/>
  <c r="B65" i="7" s="1"/>
  <c r="AP60" i="7"/>
  <c r="AI60" i="7"/>
  <c r="AB60" i="7"/>
  <c r="U60" i="7"/>
  <c r="N60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" i="7"/>
  <c r="N59" i="7"/>
  <c r="N58" i="7"/>
  <c r="N57" i="7"/>
  <c r="N56" i="7"/>
  <c r="N55" i="7"/>
  <c r="N54" i="7"/>
  <c r="N53" i="7"/>
  <c r="N52" i="7"/>
  <c r="N51" i="7"/>
  <c r="N50" i="7"/>
  <c r="N49" i="7"/>
  <c r="N48" i="7"/>
  <c r="N47" i="7"/>
  <c r="N46" i="7"/>
  <c r="N45" i="7"/>
  <c r="N44" i="7"/>
  <c r="N43" i="7"/>
  <c r="N42" i="7"/>
  <c r="N41" i="7"/>
  <c r="N40" i="7"/>
  <c r="N39" i="7"/>
  <c r="N38" i="7"/>
  <c r="N37" i="7"/>
  <c r="N36" i="7"/>
  <c r="N35" i="7"/>
  <c r="N34" i="7"/>
  <c r="N33" i="7"/>
  <c r="N32" i="7"/>
  <c r="N31" i="7"/>
  <c r="N30" i="7"/>
  <c r="N29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N15" i="7"/>
  <c r="N14" i="7"/>
  <c r="N13" i="7"/>
  <c r="N12" i="7"/>
  <c r="N11" i="7"/>
  <c r="N10" i="7"/>
  <c r="N9" i="7"/>
  <c r="N8" i="7"/>
  <c r="N7" i="7"/>
  <c r="N6" i="7"/>
  <c r="N5" i="7"/>
  <c r="N4" i="7"/>
  <c r="N3" i="7"/>
  <c r="N2" i="7"/>
  <c r="U59" i="7"/>
  <c r="U58" i="7"/>
  <c r="U57" i="7"/>
  <c r="U56" i="7"/>
  <c r="U55" i="7"/>
  <c r="U54" i="7"/>
  <c r="U53" i="7"/>
  <c r="U52" i="7"/>
  <c r="U51" i="7"/>
  <c r="U50" i="7"/>
  <c r="U49" i="7"/>
  <c r="U48" i="7"/>
  <c r="U47" i="7"/>
  <c r="U46" i="7"/>
  <c r="U45" i="7"/>
  <c r="U44" i="7"/>
  <c r="U43" i="7"/>
  <c r="U42" i="7"/>
  <c r="U41" i="7"/>
  <c r="U40" i="7"/>
  <c r="U39" i="7"/>
  <c r="U38" i="7"/>
  <c r="U37" i="7"/>
  <c r="U36" i="7"/>
  <c r="U35" i="7"/>
  <c r="U34" i="7"/>
  <c r="U33" i="7"/>
  <c r="U32" i="7"/>
  <c r="U31" i="7"/>
  <c r="U30" i="7"/>
  <c r="U29" i="7"/>
  <c r="U28" i="7"/>
  <c r="U27" i="7"/>
  <c r="U26" i="7"/>
  <c r="U25" i="7"/>
  <c r="U24" i="7"/>
  <c r="U23" i="7"/>
  <c r="U22" i="7"/>
  <c r="U21" i="7"/>
  <c r="U20" i="7"/>
  <c r="U19" i="7"/>
  <c r="U18" i="7"/>
  <c r="U17" i="7"/>
  <c r="U16" i="7"/>
  <c r="U15" i="7"/>
  <c r="U14" i="7"/>
  <c r="U13" i="7"/>
  <c r="U12" i="7"/>
  <c r="U11" i="7"/>
  <c r="U10" i="7"/>
  <c r="U9" i="7"/>
  <c r="U8" i="7"/>
  <c r="U7" i="7"/>
  <c r="U6" i="7"/>
  <c r="U5" i="7"/>
  <c r="U4" i="7"/>
  <c r="U3" i="7"/>
  <c r="U2" i="7"/>
  <c r="AB59" i="7"/>
  <c r="AB58" i="7"/>
  <c r="AB57" i="7"/>
  <c r="AB56" i="7"/>
  <c r="AB55" i="7"/>
  <c r="AB54" i="7"/>
  <c r="AB53" i="7"/>
  <c r="AB52" i="7"/>
  <c r="AB51" i="7"/>
  <c r="AB50" i="7"/>
  <c r="AB49" i="7"/>
  <c r="AB48" i="7"/>
  <c r="AB47" i="7"/>
  <c r="AB46" i="7"/>
  <c r="AB45" i="7"/>
  <c r="AB44" i="7"/>
  <c r="AB43" i="7"/>
  <c r="AB42" i="7"/>
  <c r="AB41" i="7"/>
  <c r="AB40" i="7"/>
  <c r="AB39" i="7"/>
  <c r="AB38" i="7"/>
  <c r="AB37" i="7"/>
  <c r="AB36" i="7"/>
  <c r="AB35" i="7"/>
  <c r="AB34" i="7"/>
  <c r="AB33" i="7"/>
  <c r="AB32" i="7"/>
  <c r="AB31" i="7"/>
  <c r="AB30" i="7"/>
  <c r="AB29" i="7"/>
  <c r="AB28" i="7"/>
  <c r="AB27" i="7"/>
  <c r="AB26" i="7"/>
  <c r="AB25" i="7"/>
  <c r="AB24" i="7"/>
  <c r="AB23" i="7"/>
  <c r="AB22" i="7"/>
  <c r="AB21" i="7"/>
  <c r="AB20" i="7"/>
  <c r="AB19" i="7"/>
  <c r="AB18" i="7"/>
  <c r="AB17" i="7"/>
  <c r="AB16" i="7"/>
  <c r="AB15" i="7"/>
  <c r="AB14" i="7"/>
  <c r="AB13" i="7"/>
  <c r="AB12" i="7"/>
  <c r="AB11" i="7"/>
  <c r="AB10" i="7"/>
  <c r="AB9" i="7"/>
  <c r="AB8" i="7"/>
  <c r="AB7" i="7"/>
  <c r="AB6" i="7"/>
  <c r="AB5" i="7"/>
  <c r="AB4" i="7"/>
  <c r="AB3" i="7"/>
  <c r="AB2" i="7"/>
  <c r="AI59" i="7"/>
  <c r="AI58" i="7"/>
  <c r="AI57" i="7"/>
  <c r="AI56" i="7"/>
  <c r="AI55" i="7"/>
  <c r="AI54" i="7"/>
  <c r="AI53" i="7"/>
  <c r="AI52" i="7"/>
  <c r="AI51" i="7"/>
  <c r="AI50" i="7"/>
  <c r="AI49" i="7"/>
  <c r="AI48" i="7"/>
  <c r="AI47" i="7"/>
  <c r="AI46" i="7"/>
  <c r="AI45" i="7"/>
  <c r="AI44" i="7"/>
  <c r="AI43" i="7"/>
  <c r="AI42" i="7"/>
  <c r="AI41" i="7"/>
  <c r="AI40" i="7"/>
  <c r="AI39" i="7"/>
  <c r="AI38" i="7"/>
  <c r="AI37" i="7"/>
  <c r="AI36" i="7"/>
  <c r="AI35" i="7"/>
  <c r="AI34" i="7"/>
  <c r="AI33" i="7"/>
  <c r="AI32" i="7"/>
  <c r="AI31" i="7"/>
  <c r="AI30" i="7"/>
  <c r="AI29" i="7"/>
  <c r="AI28" i="7"/>
  <c r="AI27" i="7"/>
  <c r="AI26" i="7"/>
  <c r="AI25" i="7"/>
  <c r="AI24" i="7"/>
  <c r="AI23" i="7"/>
  <c r="AI22" i="7"/>
  <c r="AI21" i="7"/>
  <c r="AI20" i="7"/>
  <c r="AI19" i="7"/>
  <c r="AI18" i="7"/>
  <c r="AI17" i="7"/>
  <c r="AI16" i="7"/>
  <c r="AI15" i="7"/>
  <c r="AI14" i="7"/>
  <c r="AI13" i="7"/>
  <c r="AI12" i="7"/>
  <c r="AI11" i="7"/>
  <c r="AI10" i="7"/>
  <c r="AI9" i="7"/>
  <c r="AI8" i="7"/>
  <c r="AI7" i="7"/>
  <c r="AI6" i="7"/>
  <c r="AI5" i="7"/>
  <c r="AI4" i="7"/>
  <c r="AI3" i="7"/>
  <c r="AI2" i="7"/>
  <c r="AP3" i="7"/>
  <c r="AP4" i="7"/>
  <c r="AP5" i="7"/>
  <c r="AP6" i="7"/>
  <c r="AP7" i="7"/>
  <c r="AP8" i="7"/>
  <c r="AP9" i="7"/>
  <c r="AP10" i="7"/>
  <c r="AP11" i="7"/>
  <c r="AP12" i="7"/>
  <c r="AP13" i="7"/>
  <c r="AP14" i="7"/>
  <c r="AP15" i="7"/>
  <c r="AP16" i="7"/>
  <c r="AP17" i="7"/>
  <c r="AP18" i="7"/>
  <c r="AP19" i="7"/>
  <c r="AP20" i="7"/>
  <c r="AP21" i="7"/>
  <c r="AP22" i="7"/>
  <c r="AP23" i="7"/>
  <c r="AP24" i="7"/>
  <c r="AP25" i="7"/>
  <c r="AP26" i="7"/>
  <c r="AP27" i="7"/>
  <c r="AP28" i="7"/>
  <c r="AP29" i="7"/>
  <c r="AP30" i="7"/>
  <c r="AP31" i="7"/>
  <c r="AP32" i="7"/>
  <c r="AP33" i="7"/>
  <c r="AP34" i="7"/>
  <c r="AP35" i="7"/>
  <c r="AP36" i="7"/>
  <c r="AP37" i="7"/>
  <c r="AP38" i="7"/>
  <c r="AP39" i="7"/>
  <c r="AP40" i="7"/>
  <c r="AP41" i="7"/>
  <c r="AP42" i="7"/>
  <c r="AP43" i="7"/>
  <c r="AP44" i="7"/>
  <c r="AP45" i="7"/>
  <c r="AP46" i="7"/>
  <c r="AP47" i="7"/>
  <c r="AP48" i="7"/>
  <c r="AP49" i="7"/>
  <c r="AP50" i="7"/>
  <c r="AP51" i="7"/>
  <c r="AP52" i="7"/>
  <c r="AP53" i="7"/>
  <c r="AP54" i="7"/>
  <c r="AP55" i="7"/>
  <c r="AP56" i="7"/>
  <c r="AP57" i="7"/>
  <c r="AP58" i="7"/>
  <c r="AP59" i="7"/>
  <c r="AP2" i="7"/>
  <c r="G9" i="4"/>
  <c r="M15" i="4" s="1"/>
  <c r="F9" i="4"/>
  <c r="E9" i="4"/>
  <c r="K15" i="4" s="1"/>
  <c r="D9" i="4"/>
  <c r="J15" i="4" s="1"/>
  <c r="C9" i="4"/>
  <c r="I15" i="4" s="1"/>
  <c r="B9" i="4"/>
  <c r="G9" i="3"/>
  <c r="F9" i="3"/>
  <c r="E9" i="3"/>
  <c r="D9" i="3"/>
  <c r="C9" i="3"/>
  <c r="B9" i="3"/>
  <c r="G3" i="3"/>
  <c r="G17" i="3" s="1"/>
  <c r="F3" i="3"/>
  <c r="F17" i="3" s="1"/>
  <c r="E3" i="3"/>
  <c r="D3" i="3"/>
  <c r="C3" i="3"/>
  <c r="B3" i="3"/>
  <c r="AB3" i="3" s="1"/>
  <c r="AP62" i="6"/>
  <c r="AP61" i="6"/>
  <c r="AP60" i="6"/>
  <c r="AI62" i="6"/>
  <c r="F66" i="6" s="1"/>
  <c r="AI61" i="6"/>
  <c r="AI60" i="6"/>
  <c r="AB62" i="6"/>
  <c r="E66" i="6" s="1"/>
  <c r="AB61" i="6"/>
  <c r="AB60" i="6"/>
  <c r="U62" i="6"/>
  <c r="U61" i="6"/>
  <c r="U60" i="6"/>
  <c r="N62" i="6"/>
  <c r="N61" i="6"/>
  <c r="C65" i="6" s="1"/>
  <c r="N60" i="6"/>
  <c r="G66" i="6"/>
  <c r="D66" i="6"/>
  <c r="C66" i="6"/>
  <c r="G65" i="6"/>
  <c r="F65" i="6"/>
  <c r="E65" i="6"/>
  <c r="D65" i="6"/>
  <c r="G62" i="6"/>
  <c r="B66" i="6" s="1"/>
  <c r="G61" i="6"/>
  <c r="B65" i="6" s="1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N59" i="6"/>
  <c r="N58" i="6"/>
  <c r="N57" i="6"/>
  <c r="N56" i="6"/>
  <c r="N55" i="6"/>
  <c r="N54" i="6"/>
  <c r="N53" i="6"/>
  <c r="N52" i="6"/>
  <c r="N51" i="6"/>
  <c r="N50" i="6"/>
  <c r="N49" i="6"/>
  <c r="N48" i="6"/>
  <c r="N47" i="6"/>
  <c r="N46" i="6"/>
  <c r="N45" i="6"/>
  <c r="N44" i="6"/>
  <c r="N43" i="6"/>
  <c r="N42" i="6"/>
  <c r="N41" i="6"/>
  <c r="N40" i="6"/>
  <c r="N39" i="6"/>
  <c r="N38" i="6"/>
  <c r="N37" i="6"/>
  <c r="N36" i="6"/>
  <c r="N35" i="6"/>
  <c r="N34" i="6"/>
  <c r="N33" i="6"/>
  <c r="N32" i="6"/>
  <c r="N31" i="6"/>
  <c r="N30" i="6"/>
  <c r="N29" i="6"/>
  <c r="N28" i="6"/>
  <c r="N27" i="6"/>
  <c r="N26" i="6"/>
  <c r="N25" i="6"/>
  <c r="N24" i="6"/>
  <c r="N23" i="6"/>
  <c r="N22" i="6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N3" i="6"/>
  <c r="N2" i="6"/>
  <c r="U59" i="6"/>
  <c r="U58" i="6"/>
  <c r="U57" i="6"/>
  <c r="U56" i="6"/>
  <c r="U55" i="6"/>
  <c r="U54" i="6"/>
  <c r="U53" i="6"/>
  <c r="U52" i="6"/>
  <c r="U51" i="6"/>
  <c r="U50" i="6"/>
  <c r="U49" i="6"/>
  <c r="U48" i="6"/>
  <c r="U47" i="6"/>
  <c r="U46" i="6"/>
  <c r="U45" i="6"/>
  <c r="U44" i="6"/>
  <c r="U43" i="6"/>
  <c r="U42" i="6"/>
  <c r="U41" i="6"/>
  <c r="U40" i="6"/>
  <c r="U39" i="6"/>
  <c r="U38" i="6"/>
  <c r="U37" i="6"/>
  <c r="U36" i="6"/>
  <c r="U35" i="6"/>
  <c r="U34" i="6"/>
  <c r="U33" i="6"/>
  <c r="U32" i="6"/>
  <c r="U31" i="6"/>
  <c r="U30" i="6"/>
  <c r="U29" i="6"/>
  <c r="U28" i="6"/>
  <c r="U27" i="6"/>
  <c r="U26" i="6"/>
  <c r="U25" i="6"/>
  <c r="U24" i="6"/>
  <c r="U23" i="6"/>
  <c r="U22" i="6"/>
  <c r="U21" i="6"/>
  <c r="U20" i="6"/>
  <c r="U19" i="6"/>
  <c r="U18" i="6"/>
  <c r="U17" i="6"/>
  <c r="U16" i="6"/>
  <c r="U15" i="6"/>
  <c r="U14" i="6"/>
  <c r="U13" i="6"/>
  <c r="U12" i="6"/>
  <c r="U11" i="6"/>
  <c r="U10" i="6"/>
  <c r="U9" i="6"/>
  <c r="U8" i="6"/>
  <c r="U7" i="6"/>
  <c r="U6" i="6"/>
  <c r="U5" i="6"/>
  <c r="U4" i="6"/>
  <c r="U3" i="6"/>
  <c r="U2" i="6"/>
  <c r="AB59" i="6"/>
  <c r="AB58" i="6"/>
  <c r="AB57" i="6"/>
  <c r="AB56" i="6"/>
  <c r="AB55" i="6"/>
  <c r="AB54" i="6"/>
  <c r="AB53" i="6"/>
  <c r="AB52" i="6"/>
  <c r="AB51" i="6"/>
  <c r="AB50" i="6"/>
  <c r="AB49" i="6"/>
  <c r="AB48" i="6"/>
  <c r="AB47" i="6"/>
  <c r="AB46" i="6"/>
  <c r="AB45" i="6"/>
  <c r="AB44" i="6"/>
  <c r="AB43" i="6"/>
  <c r="AB42" i="6"/>
  <c r="AB41" i="6"/>
  <c r="AB40" i="6"/>
  <c r="AB39" i="6"/>
  <c r="AB38" i="6"/>
  <c r="AB37" i="6"/>
  <c r="AB36" i="6"/>
  <c r="AB35" i="6"/>
  <c r="AB34" i="6"/>
  <c r="AB33" i="6"/>
  <c r="AB32" i="6"/>
  <c r="AB31" i="6"/>
  <c r="AB30" i="6"/>
  <c r="AB29" i="6"/>
  <c r="AB28" i="6"/>
  <c r="AB27" i="6"/>
  <c r="AB26" i="6"/>
  <c r="AB25" i="6"/>
  <c r="AB24" i="6"/>
  <c r="AB23" i="6"/>
  <c r="AB22" i="6"/>
  <c r="AB21" i="6"/>
  <c r="AB20" i="6"/>
  <c r="AB19" i="6"/>
  <c r="AB18" i="6"/>
  <c r="AB17" i="6"/>
  <c r="AB16" i="6"/>
  <c r="AB15" i="6"/>
  <c r="AB14" i="6"/>
  <c r="AB13" i="6"/>
  <c r="AB12" i="6"/>
  <c r="AB11" i="6"/>
  <c r="AB10" i="6"/>
  <c r="AB9" i="6"/>
  <c r="AB8" i="6"/>
  <c r="AB7" i="6"/>
  <c r="AB6" i="6"/>
  <c r="AB5" i="6"/>
  <c r="AB4" i="6"/>
  <c r="AB3" i="6"/>
  <c r="AB2" i="6"/>
  <c r="AP59" i="6"/>
  <c r="AP58" i="6"/>
  <c r="AP57" i="6"/>
  <c r="AP56" i="6"/>
  <c r="AP55" i="6"/>
  <c r="AP54" i="6"/>
  <c r="AP53" i="6"/>
  <c r="AP52" i="6"/>
  <c r="AP51" i="6"/>
  <c r="AP50" i="6"/>
  <c r="AP49" i="6"/>
  <c r="AP48" i="6"/>
  <c r="AP47" i="6"/>
  <c r="AP46" i="6"/>
  <c r="AP45" i="6"/>
  <c r="AP44" i="6"/>
  <c r="AP43" i="6"/>
  <c r="AP42" i="6"/>
  <c r="AP41" i="6"/>
  <c r="AP40" i="6"/>
  <c r="AP39" i="6"/>
  <c r="AP38" i="6"/>
  <c r="AP37" i="6"/>
  <c r="AP36" i="6"/>
  <c r="AP35" i="6"/>
  <c r="AP34" i="6"/>
  <c r="AP33" i="6"/>
  <c r="AP32" i="6"/>
  <c r="AP31" i="6"/>
  <c r="AP30" i="6"/>
  <c r="AP29" i="6"/>
  <c r="AP28" i="6"/>
  <c r="AP27" i="6"/>
  <c r="AP26" i="6"/>
  <c r="AP25" i="6"/>
  <c r="AP24" i="6"/>
  <c r="AP23" i="6"/>
  <c r="AP22" i="6"/>
  <c r="AP21" i="6"/>
  <c r="AP20" i="6"/>
  <c r="AP19" i="6"/>
  <c r="AP18" i="6"/>
  <c r="AP17" i="6"/>
  <c r="AP16" i="6"/>
  <c r="AP15" i="6"/>
  <c r="AP14" i="6"/>
  <c r="AP13" i="6"/>
  <c r="AP12" i="6"/>
  <c r="AP11" i="6"/>
  <c r="AP10" i="6"/>
  <c r="AP9" i="6"/>
  <c r="AP8" i="6"/>
  <c r="AP7" i="6"/>
  <c r="AP6" i="6"/>
  <c r="AP5" i="6"/>
  <c r="AP4" i="6"/>
  <c r="AP3" i="6"/>
  <c r="AP2" i="6"/>
  <c r="AI3" i="6"/>
  <c r="AI4" i="6"/>
  <c r="AI5" i="6"/>
  <c r="AI6" i="6"/>
  <c r="AI7" i="6"/>
  <c r="AI8" i="6"/>
  <c r="AI9" i="6"/>
  <c r="AI10" i="6"/>
  <c r="AI11" i="6"/>
  <c r="AI12" i="6"/>
  <c r="AI13" i="6"/>
  <c r="AI14" i="6"/>
  <c r="AI15" i="6"/>
  <c r="AI16" i="6"/>
  <c r="AI17" i="6"/>
  <c r="AI18" i="6"/>
  <c r="AI19" i="6"/>
  <c r="AI20" i="6"/>
  <c r="AI21" i="6"/>
  <c r="AI22" i="6"/>
  <c r="AI23" i="6"/>
  <c r="AI24" i="6"/>
  <c r="AI25" i="6"/>
  <c r="AI26" i="6"/>
  <c r="AI27" i="6"/>
  <c r="AI28" i="6"/>
  <c r="AI29" i="6"/>
  <c r="AI30" i="6"/>
  <c r="AI31" i="6"/>
  <c r="AI32" i="6"/>
  <c r="AI33" i="6"/>
  <c r="AI34" i="6"/>
  <c r="AI35" i="6"/>
  <c r="AI36" i="6"/>
  <c r="AI37" i="6"/>
  <c r="AI38" i="6"/>
  <c r="AI39" i="6"/>
  <c r="AI40" i="6"/>
  <c r="AI41" i="6"/>
  <c r="AI42" i="6"/>
  <c r="AI43" i="6"/>
  <c r="AI44" i="6"/>
  <c r="AI45" i="6"/>
  <c r="AI46" i="6"/>
  <c r="AI47" i="6"/>
  <c r="AI48" i="6"/>
  <c r="AI49" i="6"/>
  <c r="AI50" i="6"/>
  <c r="AI51" i="6"/>
  <c r="AI52" i="6"/>
  <c r="AI53" i="6"/>
  <c r="AI54" i="6"/>
  <c r="AI55" i="6"/>
  <c r="AI56" i="6"/>
  <c r="AI57" i="6"/>
  <c r="AI58" i="6"/>
  <c r="AI59" i="6"/>
  <c r="AI2" i="6"/>
  <c r="C17" i="3"/>
  <c r="D17" i="3"/>
  <c r="E17" i="3"/>
  <c r="B17" i="3"/>
  <c r="B17" i="4"/>
  <c r="C3" i="4"/>
  <c r="C17" i="4" s="1"/>
  <c r="D3" i="4"/>
  <c r="D17" i="4" s="1"/>
  <c r="E3" i="4"/>
  <c r="E17" i="4" s="1"/>
  <c r="F3" i="4"/>
  <c r="F17" i="4" s="1"/>
  <c r="G3" i="4"/>
  <c r="G17" i="4" s="1"/>
  <c r="B3" i="4"/>
  <c r="B66" i="5"/>
  <c r="C66" i="5"/>
  <c r="D66" i="5"/>
  <c r="E66" i="5"/>
  <c r="F66" i="5"/>
  <c r="G66" i="5"/>
  <c r="F65" i="5"/>
  <c r="E65" i="5"/>
  <c r="D65" i="5"/>
  <c r="C65" i="5"/>
  <c r="B65" i="5"/>
  <c r="AP62" i="5"/>
  <c r="AP61" i="5"/>
  <c r="AP60" i="5"/>
  <c r="AI62" i="5"/>
  <c r="AI61" i="5"/>
  <c r="AI60" i="5"/>
  <c r="AB62" i="5"/>
  <c r="AB61" i="5"/>
  <c r="AB60" i="5"/>
  <c r="U62" i="5"/>
  <c r="U61" i="5"/>
  <c r="U60" i="5"/>
  <c r="N60" i="5"/>
  <c r="N62" i="5"/>
  <c r="N61" i="5"/>
  <c r="AP59" i="5"/>
  <c r="AP58" i="5"/>
  <c r="AP57" i="5"/>
  <c r="AP56" i="5"/>
  <c r="AP55" i="5"/>
  <c r="AP54" i="5"/>
  <c r="AP53" i="5"/>
  <c r="AP52" i="5"/>
  <c r="AP51" i="5"/>
  <c r="AP50" i="5"/>
  <c r="AP49" i="5"/>
  <c r="AP48" i="5"/>
  <c r="AP47" i="5"/>
  <c r="AP46" i="5"/>
  <c r="AP45" i="5"/>
  <c r="AP44" i="5"/>
  <c r="AP43" i="5"/>
  <c r="AP42" i="5"/>
  <c r="AP41" i="5"/>
  <c r="AP40" i="5"/>
  <c r="AP39" i="5"/>
  <c r="AP38" i="5"/>
  <c r="AP37" i="5"/>
  <c r="AP36" i="5"/>
  <c r="AP35" i="5"/>
  <c r="AP34" i="5"/>
  <c r="AP33" i="5"/>
  <c r="AP32" i="5"/>
  <c r="AP31" i="5"/>
  <c r="AP30" i="5"/>
  <c r="AP29" i="5"/>
  <c r="AP28" i="5"/>
  <c r="AP27" i="5"/>
  <c r="AP26" i="5"/>
  <c r="AP25" i="5"/>
  <c r="AP24" i="5"/>
  <c r="AP23" i="5"/>
  <c r="AP22" i="5"/>
  <c r="AP21" i="5"/>
  <c r="AP20" i="5"/>
  <c r="AP19" i="5"/>
  <c r="AP18" i="5"/>
  <c r="AP17" i="5"/>
  <c r="AP16" i="5"/>
  <c r="AP15" i="5"/>
  <c r="AP14" i="5"/>
  <c r="AP13" i="5"/>
  <c r="AP12" i="5"/>
  <c r="AP11" i="5"/>
  <c r="AP10" i="5"/>
  <c r="AP9" i="5"/>
  <c r="AP8" i="5"/>
  <c r="AP7" i="5"/>
  <c r="AP6" i="5"/>
  <c r="AP5" i="5"/>
  <c r="AP4" i="5"/>
  <c r="AP3" i="5"/>
  <c r="AP2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I44" i="5"/>
  <c r="AI43" i="5"/>
  <c r="AI42" i="5"/>
  <c r="AI41" i="5"/>
  <c r="AI40" i="5"/>
  <c r="AI39" i="5"/>
  <c r="AI38" i="5"/>
  <c r="AI37" i="5"/>
  <c r="AI36" i="5"/>
  <c r="AI35" i="5"/>
  <c r="AI34" i="5"/>
  <c r="AI33" i="5"/>
  <c r="AI32" i="5"/>
  <c r="AI31" i="5"/>
  <c r="AI30" i="5"/>
  <c r="AI29" i="5"/>
  <c r="AI28" i="5"/>
  <c r="AI27" i="5"/>
  <c r="AI26" i="5"/>
  <c r="AI25" i="5"/>
  <c r="AI24" i="5"/>
  <c r="AI23" i="5"/>
  <c r="AI22" i="5"/>
  <c r="AI21" i="5"/>
  <c r="AI20" i="5"/>
  <c r="AI19" i="5"/>
  <c r="AI18" i="5"/>
  <c r="AI17" i="5"/>
  <c r="AI16" i="5"/>
  <c r="AI15" i="5"/>
  <c r="AI14" i="5"/>
  <c r="AI13" i="5"/>
  <c r="AI12" i="5"/>
  <c r="AI11" i="5"/>
  <c r="AI10" i="5"/>
  <c r="AI9" i="5"/>
  <c r="AI8" i="5"/>
  <c r="AI7" i="5"/>
  <c r="AI6" i="5"/>
  <c r="AI5" i="5"/>
  <c r="AI4" i="5"/>
  <c r="AI3" i="5"/>
  <c r="AI2" i="5"/>
  <c r="AB59" i="5"/>
  <c r="AB58" i="5"/>
  <c r="AB57" i="5"/>
  <c r="AB56" i="5"/>
  <c r="AB55" i="5"/>
  <c r="AB54" i="5"/>
  <c r="AB53" i="5"/>
  <c r="AB52" i="5"/>
  <c r="AB51" i="5"/>
  <c r="AB50" i="5"/>
  <c r="AB49" i="5"/>
  <c r="AB48" i="5"/>
  <c r="AB47" i="5"/>
  <c r="AB46" i="5"/>
  <c r="AB45" i="5"/>
  <c r="AB44" i="5"/>
  <c r="AB43" i="5"/>
  <c r="AB42" i="5"/>
  <c r="AB41" i="5"/>
  <c r="AB40" i="5"/>
  <c r="AB39" i="5"/>
  <c r="AB38" i="5"/>
  <c r="AB37" i="5"/>
  <c r="AB36" i="5"/>
  <c r="AB35" i="5"/>
  <c r="AB34" i="5"/>
  <c r="AB33" i="5"/>
  <c r="AB32" i="5"/>
  <c r="AB31" i="5"/>
  <c r="AB30" i="5"/>
  <c r="AB29" i="5"/>
  <c r="AB28" i="5"/>
  <c r="AB27" i="5"/>
  <c r="AB26" i="5"/>
  <c r="AB25" i="5"/>
  <c r="AB24" i="5"/>
  <c r="AB23" i="5"/>
  <c r="AB22" i="5"/>
  <c r="AB21" i="5"/>
  <c r="AB20" i="5"/>
  <c r="AB19" i="5"/>
  <c r="AB18" i="5"/>
  <c r="AB17" i="5"/>
  <c r="AB16" i="5"/>
  <c r="AB15" i="5"/>
  <c r="AB14" i="5"/>
  <c r="AB13" i="5"/>
  <c r="AB12" i="5"/>
  <c r="AB11" i="5"/>
  <c r="AB10" i="5"/>
  <c r="AB9" i="5"/>
  <c r="AB8" i="5"/>
  <c r="AB7" i="5"/>
  <c r="AB6" i="5"/>
  <c r="AB5" i="5"/>
  <c r="AB4" i="5"/>
  <c r="AB3" i="5"/>
  <c r="AB2" i="5"/>
  <c r="U3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2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2" i="5"/>
  <c r="G2" i="5"/>
  <c r="G62" i="5"/>
  <c r="G61" i="5"/>
  <c r="G60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AI9" i="4" l="1"/>
  <c r="AI14" i="4"/>
  <c r="AA14" i="4"/>
  <c r="AB14" i="4"/>
  <c r="AA9" i="4"/>
  <c r="AA13" i="4"/>
  <c r="AB9" i="4"/>
  <c r="AB13" i="4"/>
  <c r="AI12" i="4"/>
  <c r="Z10" i="4"/>
  <c r="AB17" i="4"/>
  <c r="AI17" i="4"/>
  <c r="AB3" i="4"/>
  <c r="AI3" i="4"/>
  <c r="Z9" i="4"/>
  <c r="Z13" i="4"/>
  <c r="AI10" i="4"/>
  <c r="AI11" i="4"/>
  <c r="AB11" i="4"/>
  <c r="AA17" i="3"/>
  <c r="AB17" i="3"/>
  <c r="Z3" i="4"/>
  <c r="Z17" i="4"/>
  <c r="AA3" i="2"/>
  <c r="AA17" i="4"/>
  <c r="Z3" i="2"/>
  <c r="AB3" i="2"/>
  <c r="Z3" i="3"/>
  <c r="AA3" i="3"/>
  <c r="Z17" i="3"/>
  <c r="AA3" i="4"/>
  <c r="Z12" i="4"/>
  <c r="H15" i="4"/>
  <c r="AB12" i="4"/>
  <c r="AA12" i="4"/>
  <c r="M13" i="4"/>
  <c r="S13" i="4" s="1"/>
  <c r="L11" i="4"/>
  <c r="R11" i="4" s="1"/>
  <c r="K12" i="4"/>
  <c r="Q12" i="4" s="1"/>
  <c r="J13" i="4"/>
  <c r="P13" i="4" s="1"/>
  <c r="I11" i="4"/>
  <c r="O11" i="4" s="1"/>
  <c r="M2" i="4"/>
  <c r="L2" i="4"/>
  <c r="K2" i="4"/>
  <c r="J2" i="4"/>
  <c r="I2" i="4"/>
  <c r="H2" i="4"/>
  <c r="M11" i="3"/>
  <c r="S11" i="3" s="1"/>
  <c r="L11" i="3"/>
  <c r="R11" i="3" s="1"/>
  <c r="K12" i="3"/>
  <c r="Q12" i="3" s="1"/>
  <c r="J11" i="3"/>
  <c r="P11" i="3" s="1"/>
  <c r="I14" i="3"/>
  <c r="O14" i="3" s="1"/>
  <c r="H14" i="3"/>
  <c r="N14" i="3" s="1"/>
  <c r="M2" i="3"/>
  <c r="L2" i="3"/>
  <c r="K2" i="3"/>
  <c r="J2" i="3"/>
  <c r="I2" i="3"/>
  <c r="H2" i="3"/>
  <c r="I17" i="2"/>
  <c r="O17" i="2" s="1"/>
  <c r="J17" i="2"/>
  <c r="P17" i="2" s="1"/>
  <c r="K17" i="2"/>
  <c r="Q17" i="2" s="1"/>
  <c r="L17" i="2"/>
  <c r="R17" i="2" s="1"/>
  <c r="M17" i="2"/>
  <c r="H17" i="2"/>
  <c r="I3" i="2"/>
  <c r="J3" i="2"/>
  <c r="P3" i="2" s="1"/>
  <c r="K3" i="2"/>
  <c r="Q3" i="2" s="1"/>
  <c r="L3" i="2"/>
  <c r="R3" i="2" s="1"/>
  <c r="M3" i="2"/>
  <c r="S3" i="2" s="1"/>
  <c r="N3" i="2"/>
  <c r="S2" i="4"/>
  <c r="R2" i="4"/>
  <c r="Q2" i="4"/>
  <c r="P2" i="4"/>
  <c r="O2" i="4"/>
  <c r="N2" i="4"/>
  <c r="A21" i="4"/>
  <c r="A20" i="4"/>
  <c r="A19" i="4"/>
  <c r="A18" i="4"/>
  <c r="A7" i="4"/>
  <c r="A6" i="4"/>
  <c r="A5" i="4"/>
  <c r="AV4" i="4"/>
  <c r="AU4" i="4"/>
  <c r="AT4" i="4"/>
  <c r="AS4" i="4"/>
  <c r="AQ4" i="4"/>
  <c r="AP4" i="4"/>
  <c r="AO4" i="4"/>
  <c r="AN4" i="4"/>
  <c r="AM4" i="4"/>
  <c r="AL4" i="4"/>
  <c r="A4" i="4"/>
  <c r="U2" i="4"/>
  <c r="T2" i="4"/>
  <c r="G2" i="4"/>
  <c r="F2" i="4"/>
  <c r="E2" i="4"/>
  <c r="D2" i="4"/>
  <c r="C2" i="4"/>
  <c r="B2" i="4"/>
  <c r="B1" i="4"/>
  <c r="A21" i="3"/>
  <c r="A20" i="3"/>
  <c r="A19" i="3"/>
  <c r="A18" i="3"/>
  <c r="A7" i="3"/>
  <c r="A6" i="3"/>
  <c r="A5" i="3"/>
  <c r="AU4" i="3"/>
  <c r="AT4" i="3"/>
  <c r="AS4" i="3"/>
  <c r="AR4" i="3"/>
  <c r="AP4" i="3"/>
  <c r="AO4" i="3"/>
  <c r="AN4" i="3"/>
  <c r="AM4" i="3"/>
  <c r="AL4" i="3"/>
  <c r="AK4" i="3"/>
  <c r="A4" i="3"/>
  <c r="U2" i="3"/>
  <c r="T2" i="3"/>
  <c r="S2" i="3"/>
  <c r="R2" i="3"/>
  <c r="Q2" i="3"/>
  <c r="P2" i="3"/>
  <c r="O2" i="3"/>
  <c r="N2" i="3"/>
  <c r="G2" i="3"/>
  <c r="F2" i="3"/>
  <c r="E2" i="3"/>
  <c r="D2" i="3"/>
  <c r="C2" i="3"/>
  <c r="B2" i="3"/>
  <c r="B1" i="3"/>
  <c r="L13" i="2"/>
  <c r="R13" i="2" s="1"/>
  <c r="H13" i="2"/>
  <c r="N13" i="2" s="1"/>
  <c r="A21" i="2"/>
  <c r="A20" i="2"/>
  <c r="A19" i="2"/>
  <c r="A18" i="2"/>
  <c r="N17" i="2"/>
  <c r="S17" i="2"/>
  <c r="M14" i="2"/>
  <c r="S14" i="2" s="1"/>
  <c r="L14" i="2"/>
  <c r="R14" i="2" s="1"/>
  <c r="K14" i="2"/>
  <c r="Q14" i="2" s="1"/>
  <c r="J14" i="2"/>
  <c r="P14" i="2" s="1"/>
  <c r="I14" i="2"/>
  <c r="O14" i="2" s="1"/>
  <c r="M13" i="2"/>
  <c r="S13" i="2" s="1"/>
  <c r="K13" i="2"/>
  <c r="Q13" i="2" s="1"/>
  <c r="J13" i="2"/>
  <c r="P13" i="2" s="1"/>
  <c r="I13" i="2"/>
  <c r="O13" i="2" s="1"/>
  <c r="M12" i="2"/>
  <c r="S12" i="2" s="1"/>
  <c r="L12" i="2"/>
  <c r="R12" i="2" s="1"/>
  <c r="K12" i="2"/>
  <c r="Q12" i="2" s="1"/>
  <c r="J12" i="2"/>
  <c r="P12" i="2" s="1"/>
  <c r="I12" i="2"/>
  <c r="O12" i="2" s="1"/>
  <c r="M11" i="2"/>
  <c r="S11" i="2" s="1"/>
  <c r="L11" i="2"/>
  <c r="R11" i="2" s="1"/>
  <c r="K11" i="2"/>
  <c r="Q11" i="2" s="1"/>
  <c r="J11" i="2"/>
  <c r="P11" i="2" s="1"/>
  <c r="I11" i="2"/>
  <c r="O11" i="2" s="1"/>
  <c r="M10" i="2"/>
  <c r="S10" i="2" s="1"/>
  <c r="L10" i="2"/>
  <c r="R10" i="2" s="1"/>
  <c r="K10" i="2"/>
  <c r="Q10" i="2" s="1"/>
  <c r="J10" i="2"/>
  <c r="P10" i="2" s="1"/>
  <c r="I10" i="2"/>
  <c r="O10" i="2" s="1"/>
  <c r="H10" i="2"/>
  <c r="N10" i="2" s="1"/>
  <c r="M9" i="2"/>
  <c r="S9" i="2" s="1"/>
  <c r="L9" i="2"/>
  <c r="R9" i="2" s="1"/>
  <c r="K9" i="2"/>
  <c r="Q9" i="2" s="1"/>
  <c r="J9" i="2"/>
  <c r="P9" i="2" s="1"/>
  <c r="I9" i="2"/>
  <c r="O9" i="2" s="1"/>
  <c r="A7" i="2"/>
  <c r="A6" i="2"/>
  <c r="A5" i="2"/>
  <c r="AU4" i="2"/>
  <c r="AT4" i="2"/>
  <c r="AS4" i="2"/>
  <c r="AR4" i="2"/>
  <c r="AP4" i="2"/>
  <c r="AO4" i="2"/>
  <c r="AN4" i="2"/>
  <c r="AM4" i="2"/>
  <c r="AL4" i="2"/>
  <c r="AK4" i="2"/>
  <c r="S4" i="2"/>
  <c r="R4" i="2"/>
  <c r="Q4" i="2"/>
  <c r="P4" i="2"/>
  <c r="O4" i="2"/>
  <c r="N4" i="2"/>
  <c r="M4" i="2"/>
  <c r="L4" i="2"/>
  <c r="K4" i="2"/>
  <c r="J4" i="2"/>
  <c r="I4" i="2"/>
  <c r="A4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B1" i="2"/>
  <c r="AE3" i="2" l="1"/>
  <c r="O3" i="2"/>
  <c r="H4" i="2"/>
  <c r="AA4" i="2"/>
  <c r="AB4" i="2"/>
  <c r="Z4" i="2"/>
  <c r="AB7" i="4"/>
  <c r="AA7" i="4"/>
  <c r="Z7" i="4"/>
  <c r="AB19" i="3"/>
  <c r="AA19" i="3"/>
  <c r="Z19" i="3"/>
  <c r="U4" i="2"/>
  <c r="AA6" i="4"/>
  <c r="Z6" i="4"/>
  <c r="AB6" i="4"/>
  <c r="AB18" i="3"/>
  <c r="AA18" i="3"/>
  <c r="Z18" i="3"/>
  <c r="Z19" i="4"/>
  <c r="AB19" i="4"/>
  <c r="AA19" i="4"/>
  <c r="AB21" i="4"/>
  <c r="AA21" i="4"/>
  <c r="Z21" i="4"/>
  <c r="AB4" i="3"/>
  <c r="AA4" i="3"/>
  <c r="Z4" i="3"/>
  <c r="AB20" i="4"/>
  <c r="AA20" i="4"/>
  <c r="Z20" i="4"/>
  <c r="AA6" i="3"/>
  <c r="Z6" i="3"/>
  <c r="AB6" i="3"/>
  <c r="AB18" i="4"/>
  <c r="AA18" i="4"/>
  <c r="Z18" i="4"/>
  <c r="AB21" i="3"/>
  <c r="AA21" i="3"/>
  <c r="Z21" i="3"/>
  <c r="AC3" i="2"/>
  <c r="AB4" i="4"/>
  <c r="AA4" i="4"/>
  <c r="Z4" i="4"/>
  <c r="AB5" i="4"/>
  <c r="AA5" i="4"/>
  <c r="Z5" i="4"/>
  <c r="AD3" i="2"/>
  <c r="V4" i="2"/>
  <c r="Y4" i="2" a="1"/>
  <c r="Y4" i="2" s="1"/>
  <c r="X4" i="2" a="1"/>
  <c r="X4" i="2" s="1"/>
  <c r="W4" i="2" a="1"/>
  <c r="W4" i="2" s="1"/>
  <c r="AB5" i="3"/>
  <c r="AA5" i="3"/>
  <c r="Z5" i="3"/>
  <c r="AB7" i="3"/>
  <c r="AA7" i="3"/>
  <c r="Z7" i="3"/>
  <c r="Z20" i="3"/>
  <c r="AB20" i="3"/>
  <c r="AA20" i="3"/>
  <c r="H19" i="4"/>
  <c r="X3" i="2" a="1"/>
  <c r="X3" i="2" s="1"/>
  <c r="W3" i="2" a="1"/>
  <c r="W3" i="2" s="1"/>
  <c r="V3" i="2"/>
  <c r="Y3" i="2" a="1"/>
  <c r="Y3" i="2" s="1"/>
  <c r="W17" i="2" a="1"/>
  <c r="W17" i="2" s="1"/>
  <c r="Y17" i="2" a="1"/>
  <c r="Y17" i="2" s="1"/>
  <c r="X17" i="2" a="1"/>
  <c r="X17" i="2" s="1"/>
  <c r="V17" i="2"/>
  <c r="Y10" i="2" a="1"/>
  <c r="Y10" i="2" s="1"/>
  <c r="V10" i="2"/>
  <c r="X10" i="2" a="1"/>
  <c r="X10" i="2" s="1"/>
  <c r="W10" i="2" a="1"/>
  <c r="W10" i="2" s="1"/>
  <c r="V13" i="2"/>
  <c r="X13" i="2" a="1"/>
  <c r="X13" i="2" s="1"/>
  <c r="Y13" i="2" a="1"/>
  <c r="Y13" i="2" s="1"/>
  <c r="W13" i="2" a="1"/>
  <c r="W13" i="2" s="1"/>
  <c r="I4" i="4"/>
  <c r="O4" i="4" s="1"/>
  <c r="I10" i="4"/>
  <c r="O10" i="4" s="1"/>
  <c r="I13" i="4"/>
  <c r="O13" i="4" s="1"/>
  <c r="H3" i="4"/>
  <c r="H9" i="4"/>
  <c r="H12" i="4"/>
  <c r="H14" i="4"/>
  <c r="I14" i="4"/>
  <c r="O14" i="4" s="1"/>
  <c r="J10" i="3"/>
  <c r="P10" i="3" s="1"/>
  <c r="J14" i="3"/>
  <c r="P14" i="3" s="1"/>
  <c r="H10" i="3"/>
  <c r="N10" i="3" s="1"/>
  <c r="K3" i="4"/>
  <c r="Q3" i="4" s="1"/>
  <c r="J12" i="4"/>
  <c r="P12" i="4" s="1"/>
  <c r="J4" i="4"/>
  <c r="P4" i="4" s="1"/>
  <c r="J3" i="4"/>
  <c r="P3" i="4" s="1"/>
  <c r="J14" i="4"/>
  <c r="P14" i="4" s="1"/>
  <c r="J10" i="4"/>
  <c r="P10" i="4" s="1"/>
  <c r="AG10" i="4" s="1"/>
  <c r="H4" i="4"/>
  <c r="H10" i="4"/>
  <c r="H11" i="4"/>
  <c r="M3" i="4"/>
  <c r="S3" i="4" s="1"/>
  <c r="K10" i="4"/>
  <c r="Q10" i="4" s="1"/>
  <c r="M4" i="4"/>
  <c r="S4" i="4" s="1"/>
  <c r="I9" i="4"/>
  <c r="O9" i="4" s="1"/>
  <c r="M12" i="4"/>
  <c r="S12" i="4" s="1"/>
  <c r="K14" i="4"/>
  <c r="Q14" i="4" s="1"/>
  <c r="H17" i="4"/>
  <c r="J9" i="4"/>
  <c r="P9" i="4" s="1"/>
  <c r="J11" i="4"/>
  <c r="P11" i="4" s="1"/>
  <c r="H13" i="4"/>
  <c r="L14" i="4"/>
  <c r="R14" i="4" s="1"/>
  <c r="H7" i="4"/>
  <c r="M9" i="4"/>
  <c r="S9" i="4" s="1"/>
  <c r="K11" i="4"/>
  <c r="Q11" i="4" s="1"/>
  <c r="M11" i="4"/>
  <c r="S11" i="4" s="1"/>
  <c r="K3" i="3"/>
  <c r="Q3" i="3" s="1"/>
  <c r="K14" i="3"/>
  <c r="Q14" i="3" s="1"/>
  <c r="K10" i="3"/>
  <c r="Q10" i="3" s="1"/>
  <c r="K11" i="3"/>
  <c r="Q11" i="3" s="1"/>
  <c r="J3" i="3"/>
  <c r="P3" i="3" s="1"/>
  <c r="I4" i="3"/>
  <c r="O4" i="3" s="1"/>
  <c r="I11" i="3"/>
  <c r="O11" i="3" s="1"/>
  <c r="I9" i="3"/>
  <c r="O9" i="3" s="1"/>
  <c r="I10" i="3"/>
  <c r="O10" i="3" s="1"/>
  <c r="I13" i="3"/>
  <c r="O13" i="3" s="1"/>
  <c r="H9" i="3"/>
  <c r="N9" i="3" s="1"/>
  <c r="H13" i="3"/>
  <c r="N13" i="3" s="1"/>
  <c r="H11" i="3"/>
  <c r="N11" i="3" s="1"/>
  <c r="H4" i="3"/>
  <c r="J12" i="3"/>
  <c r="P12" i="3" s="1"/>
  <c r="T4" i="2"/>
  <c r="L10" i="4"/>
  <c r="R10" i="4" s="1"/>
  <c r="I3" i="4"/>
  <c r="O3" i="4" s="1"/>
  <c r="K4" i="4"/>
  <c r="Q4" i="4" s="1"/>
  <c r="K9" i="4"/>
  <c r="Q9" i="4" s="1"/>
  <c r="M10" i="4"/>
  <c r="S10" i="4" s="1"/>
  <c r="I12" i="4"/>
  <c r="O12" i="4" s="1"/>
  <c r="K13" i="4"/>
  <c r="Q13" i="4" s="1"/>
  <c r="AG13" i="4" s="1"/>
  <c r="M14" i="4"/>
  <c r="S14" i="4" s="1"/>
  <c r="I17" i="4"/>
  <c r="O17" i="4" s="1"/>
  <c r="L4" i="4"/>
  <c r="R4" i="4" s="1"/>
  <c r="L9" i="4"/>
  <c r="R9" i="4" s="1"/>
  <c r="L13" i="4"/>
  <c r="R13" i="4" s="1"/>
  <c r="J17" i="4"/>
  <c r="P17" i="4" s="1"/>
  <c r="K17" i="4"/>
  <c r="Q17" i="4" s="1"/>
  <c r="L3" i="4"/>
  <c r="R3" i="4" s="1"/>
  <c r="L12" i="4"/>
  <c r="R12" i="4" s="1"/>
  <c r="L17" i="4"/>
  <c r="R17" i="4" s="1"/>
  <c r="M17" i="4"/>
  <c r="S17" i="4" s="1"/>
  <c r="H3" i="3"/>
  <c r="J4" i="3"/>
  <c r="P4" i="3" s="1"/>
  <c r="J9" i="3"/>
  <c r="P9" i="3" s="1"/>
  <c r="L10" i="3"/>
  <c r="R10" i="3" s="1"/>
  <c r="H12" i="3"/>
  <c r="N12" i="3" s="1"/>
  <c r="J13" i="3"/>
  <c r="P13" i="3" s="1"/>
  <c r="L14" i="3"/>
  <c r="R14" i="3" s="1"/>
  <c r="H17" i="3"/>
  <c r="I3" i="3"/>
  <c r="O3" i="3" s="1"/>
  <c r="K4" i="3"/>
  <c r="Q4" i="3" s="1"/>
  <c r="K9" i="3"/>
  <c r="Q9" i="3" s="1"/>
  <c r="M10" i="3"/>
  <c r="S10" i="3" s="1"/>
  <c r="I12" i="3"/>
  <c r="O12" i="3" s="1"/>
  <c r="K13" i="3"/>
  <c r="Q13" i="3" s="1"/>
  <c r="M14" i="3"/>
  <c r="S14" i="3" s="1"/>
  <c r="I17" i="3"/>
  <c r="O17" i="3" s="1"/>
  <c r="L4" i="3"/>
  <c r="R4" i="3" s="1"/>
  <c r="L9" i="3"/>
  <c r="R9" i="3" s="1"/>
  <c r="L13" i="3"/>
  <c r="R13" i="3" s="1"/>
  <c r="J17" i="3"/>
  <c r="P17" i="3" s="1"/>
  <c r="M4" i="3"/>
  <c r="S4" i="3" s="1"/>
  <c r="M9" i="3"/>
  <c r="S9" i="3" s="1"/>
  <c r="M13" i="3"/>
  <c r="S13" i="3" s="1"/>
  <c r="K17" i="3"/>
  <c r="Q17" i="3" s="1"/>
  <c r="L3" i="3"/>
  <c r="R3" i="3" s="1"/>
  <c r="L12" i="3"/>
  <c r="R12" i="3" s="1"/>
  <c r="L17" i="3"/>
  <c r="R17" i="3" s="1"/>
  <c r="M3" i="3"/>
  <c r="S3" i="3" s="1"/>
  <c r="M12" i="3"/>
  <c r="S12" i="3" s="1"/>
  <c r="M17" i="3"/>
  <c r="S17" i="3" s="1"/>
  <c r="U3" i="2"/>
  <c r="H14" i="2"/>
  <c r="N14" i="2" s="1"/>
  <c r="H12" i="2"/>
  <c r="N12" i="2" s="1"/>
  <c r="H11" i="2"/>
  <c r="N11" i="2" s="1"/>
  <c r="N9" i="2"/>
  <c r="U10" i="2"/>
  <c r="T3" i="2"/>
  <c r="U13" i="2"/>
  <c r="U17" i="2"/>
  <c r="T10" i="2"/>
  <c r="T13" i="2"/>
  <c r="T17" i="2"/>
  <c r="AG4" i="4" l="1"/>
  <c r="AJ3" i="4"/>
  <c r="AJ4" i="4"/>
  <c r="AJ17" i="4"/>
  <c r="AG17" i="4"/>
  <c r="AG14" i="4"/>
  <c r="AG3" i="4"/>
  <c r="AG11" i="4"/>
  <c r="AG12" i="4"/>
  <c r="AG9" i="4"/>
  <c r="N3" i="3"/>
  <c r="AE3" i="3"/>
  <c r="AD3" i="3"/>
  <c r="AC3" i="3"/>
  <c r="N17" i="3"/>
  <c r="V17" i="3" s="1"/>
  <c r="AD17" i="3"/>
  <c r="AE17" i="3"/>
  <c r="AC17" i="3"/>
  <c r="AC4" i="2"/>
  <c r="AD4" i="2"/>
  <c r="AE4" i="2"/>
  <c r="N4" i="3"/>
  <c r="T4" i="3" s="1"/>
  <c r="AE4" i="3"/>
  <c r="AC4" i="3"/>
  <c r="AD4" i="3"/>
  <c r="N9" i="4"/>
  <c r="AC9" i="4"/>
  <c r="AD9" i="4"/>
  <c r="AE9" i="4"/>
  <c r="N10" i="4"/>
  <c r="AC10" i="4"/>
  <c r="AD10" i="4"/>
  <c r="AE10" i="4"/>
  <c r="N4" i="4"/>
  <c r="AC4" i="4"/>
  <c r="AD4" i="4"/>
  <c r="AE4" i="4"/>
  <c r="N3" i="4"/>
  <c r="AE3" i="4"/>
  <c r="AD3" i="4"/>
  <c r="AC3" i="4"/>
  <c r="N17" i="4"/>
  <c r="AC17" i="4"/>
  <c r="AD17" i="4"/>
  <c r="AE17" i="4"/>
  <c r="N14" i="4"/>
  <c r="AD14" i="4"/>
  <c r="AE14" i="4"/>
  <c r="AC14" i="4"/>
  <c r="N11" i="4"/>
  <c r="AE11" i="4"/>
  <c r="AC11" i="4"/>
  <c r="AD11" i="4"/>
  <c r="N13" i="4"/>
  <c r="AC13" i="4"/>
  <c r="AD13" i="4"/>
  <c r="AE13" i="4"/>
  <c r="N12" i="4"/>
  <c r="AC12" i="4"/>
  <c r="AD12" i="4"/>
  <c r="AE12" i="4"/>
  <c r="X17" i="3" a="1"/>
  <c r="X17" i="3" s="1"/>
  <c r="Y17" i="3" a="1"/>
  <c r="Y17" i="3" s="1"/>
  <c r="W3" i="3" a="1"/>
  <c r="W3" i="3" s="1"/>
  <c r="X3" i="3" a="1"/>
  <c r="X3" i="3" s="1"/>
  <c r="Y3" i="3" a="1"/>
  <c r="Y3" i="3" s="1"/>
  <c r="T11" i="2"/>
  <c r="Y11" i="2" a="1"/>
  <c r="Y11" i="2" s="1"/>
  <c r="X11" i="2" a="1"/>
  <c r="X11" i="2" s="1"/>
  <c r="V11" i="2"/>
  <c r="W11" i="2" a="1"/>
  <c r="W11" i="2" s="1"/>
  <c r="U14" i="2"/>
  <c r="V14" i="2"/>
  <c r="Y14" i="2" a="1"/>
  <c r="Y14" i="2" s="1"/>
  <c r="X14" i="2" a="1"/>
  <c r="X14" i="2" s="1"/>
  <c r="W14" i="2" a="1"/>
  <c r="W14" i="2" s="1"/>
  <c r="U12" i="2"/>
  <c r="X12" i="2" a="1"/>
  <c r="X12" i="2" s="1"/>
  <c r="W12" i="2" a="1"/>
  <c r="W12" i="2" s="1"/>
  <c r="V12" i="2"/>
  <c r="Y12" i="2" a="1"/>
  <c r="Y12" i="2" s="1"/>
  <c r="U9" i="2"/>
  <c r="Y9" i="2" a="1"/>
  <c r="Y9" i="2" s="1"/>
  <c r="X9" i="2" a="1"/>
  <c r="X9" i="2" s="1"/>
  <c r="W9" i="2" a="1"/>
  <c r="W9" i="2" s="1"/>
  <c r="V9" i="2"/>
  <c r="T14" i="2"/>
  <c r="V13" i="3"/>
  <c r="V14" i="3"/>
  <c r="V3" i="3"/>
  <c r="V10" i="4"/>
  <c r="V10" i="3"/>
  <c r="U9" i="3"/>
  <c r="V12" i="3"/>
  <c r="V9" i="3"/>
  <c r="V11" i="3"/>
  <c r="U11" i="2"/>
  <c r="T9" i="2"/>
  <c r="T12" i="2"/>
  <c r="T14" i="3"/>
  <c r="U14" i="3"/>
  <c r="U11" i="3"/>
  <c r="T11" i="3"/>
  <c r="T12" i="4"/>
  <c r="T9" i="3"/>
  <c r="T13" i="3"/>
  <c r="T10" i="3"/>
  <c r="U13" i="3"/>
  <c r="U10" i="3"/>
  <c r="T12" i="3"/>
  <c r="I21" i="4"/>
  <c r="O21" i="4" s="1"/>
  <c r="I21" i="3"/>
  <c r="O21" i="3" s="1"/>
  <c r="I21" i="2"/>
  <c r="J21" i="3"/>
  <c r="P21" i="3" s="1"/>
  <c r="J21" i="2"/>
  <c r="J21" i="4"/>
  <c r="P21" i="4" s="1"/>
  <c r="K21" i="3"/>
  <c r="Q21" i="3" s="1"/>
  <c r="K21" i="2"/>
  <c r="K21" i="4"/>
  <c r="Q21" i="4" s="1"/>
  <c r="L21" i="3"/>
  <c r="R21" i="3" s="1"/>
  <c r="L21" i="2"/>
  <c r="L21" i="4"/>
  <c r="R21" i="4" s="1"/>
  <c r="H21" i="4"/>
  <c r="H21" i="3"/>
  <c r="M21" i="2"/>
  <c r="M21" i="4"/>
  <c r="S21" i="4" s="1"/>
  <c r="M21" i="3"/>
  <c r="S21" i="3" s="1"/>
  <c r="I20" i="2"/>
  <c r="I20" i="4"/>
  <c r="O20" i="4" s="1"/>
  <c r="I20" i="3"/>
  <c r="O20" i="3" s="1"/>
  <c r="J20" i="2"/>
  <c r="J20" i="4"/>
  <c r="P20" i="4" s="1"/>
  <c r="AG20" i="4" s="1"/>
  <c r="J20" i="3"/>
  <c r="P20" i="3" s="1"/>
  <c r="K20" i="2"/>
  <c r="K20" i="4"/>
  <c r="Q20" i="4" s="1"/>
  <c r="K20" i="3"/>
  <c r="Q20" i="3" s="1"/>
  <c r="L20" i="2"/>
  <c r="L20" i="4"/>
  <c r="R20" i="4" s="1"/>
  <c r="L20" i="3"/>
  <c r="R20" i="3" s="1"/>
  <c r="M20" i="4"/>
  <c r="S20" i="4" s="1"/>
  <c r="M20" i="3"/>
  <c r="S20" i="3" s="1"/>
  <c r="M20" i="2"/>
  <c r="H20" i="4"/>
  <c r="H20" i="3"/>
  <c r="H19" i="3"/>
  <c r="N19" i="4"/>
  <c r="I19" i="3"/>
  <c r="O19" i="3" s="1"/>
  <c r="I19" i="4"/>
  <c r="I19" i="2"/>
  <c r="J19" i="3"/>
  <c r="P19" i="3" s="1"/>
  <c r="J19" i="4"/>
  <c r="P19" i="4" s="1"/>
  <c r="J19" i="2"/>
  <c r="K19" i="3"/>
  <c r="Q19" i="3" s="1"/>
  <c r="K19" i="4"/>
  <c r="Q19" i="4" s="1"/>
  <c r="K19" i="2"/>
  <c r="L19" i="3"/>
  <c r="R19" i="3" s="1"/>
  <c r="L19" i="4"/>
  <c r="R19" i="4" s="1"/>
  <c r="L19" i="2"/>
  <c r="M19" i="4"/>
  <c r="S19" i="4" s="1"/>
  <c r="M19" i="2"/>
  <c r="M19" i="3"/>
  <c r="S19" i="3" s="1"/>
  <c r="U17" i="4"/>
  <c r="U12" i="3"/>
  <c r="U3" i="3"/>
  <c r="T3" i="3"/>
  <c r="W17" i="3" l="1" a="1"/>
  <c r="W17" i="3" s="1"/>
  <c r="U17" i="3"/>
  <c r="T17" i="3"/>
  <c r="AG19" i="4"/>
  <c r="AH12" i="4"/>
  <c r="AF12" i="4"/>
  <c r="AF11" i="4"/>
  <c r="AH11" i="4"/>
  <c r="T17" i="4"/>
  <c r="AH17" i="4"/>
  <c r="AF17" i="4"/>
  <c r="U4" i="4"/>
  <c r="AF4" i="4"/>
  <c r="AH4" i="4"/>
  <c r="U9" i="4"/>
  <c r="AF9" i="4"/>
  <c r="AH9" i="4"/>
  <c r="AG21" i="4"/>
  <c r="AF19" i="4"/>
  <c r="T13" i="4"/>
  <c r="AF13" i="4"/>
  <c r="AH13" i="4"/>
  <c r="V14" i="4"/>
  <c r="AH14" i="4"/>
  <c r="AF14" i="4"/>
  <c r="AH3" i="4"/>
  <c r="AF3" i="4"/>
  <c r="U10" i="4"/>
  <c r="AF10" i="4"/>
  <c r="AH10" i="4"/>
  <c r="V4" i="4"/>
  <c r="V4" i="3"/>
  <c r="U4" i="3"/>
  <c r="N21" i="3"/>
  <c r="T21" i="3" s="1"/>
  <c r="AC21" i="3"/>
  <c r="AD21" i="3"/>
  <c r="AE21" i="3"/>
  <c r="N19" i="3"/>
  <c r="T19" i="3" s="1"/>
  <c r="AC19" i="3"/>
  <c r="AD19" i="3"/>
  <c r="AE19" i="3"/>
  <c r="X4" i="3" a="1"/>
  <c r="X4" i="3" s="1"/>
  <c r="W4" i="3" a="1"/>
  <c r="W4" i="3" s="1"/>
  <c r="Y4" i="3" a="1"/>
  <c r="Y4" i="3" s="1"/>
  <c r="H21" i="2"/>
  <c r="AA21" i="2"/>
  <c r="AB21" i="2"/>
  <c r="Z21" i="2"/>
  <c r="N20" i="3"/>
  <c r="AC20" i="3"/>
  <c r="AD20" i="3"/>
  <c r="AE20" i="3"/>
  <c r="H20" i="2"/>
  <c r="AB20" i="2"/>
  <c r="Z20" i="2"/>
  <c r="AA20" i="2"/>
  <c r="H19" i="2"/>
  <c r="Z19" i="2"/>
  <c r="AA19" i="2"/>
  <c r="AB19" i="2"/>
  <c r="O19" i="4"/>
  <c r="U19" i="4" s="1"/>
  <c r="AC19" i="4"/>
  <c r="AD19" i="4"/>
  <c r="AE19" i="4"/>
  <c r="T4" i="4"/>
  <c r="V9" i="4"/>
  <c r="T10" i="4"/>
  <c r="T9" i="4"/>
  <c r="T14" i="4"/>
  <c r="V13" i="4"/>
  <c r="Y13" i="4" a="1"/>
  <c r="Y13" i="4" s="1"/>
  <c r="X13" i="4" a="1"/>
  <c r="X13" i="4" s="1"/>
  <c r="W13" i="4" a="1"/>
  <c r="W13" i="4" s="1"/>
  <c r="W3" i="4" a="1"/>
  <c r="W3" i="4" s="1"/>
  <c r="Y3" i="4" a="1"/>
  <c r="Y3" i="4" s="1"/>
  <c r="X3" i="4" a="1"/>
  <c r="X3" i="4" s="1"/>
  <c r="Y10" i="4" a="1"/>
  <c r="Y10" i="4" s="1"/>
  <c r="X10" i="4" a="1"/>
  <c r="X10" i="4" s="1"/>
  <c r="W10" i="4" a="1"/>
  <c r="W10" i="4" s="1"/>
  <c r="X11" i="4" a="1"/>
  <c r="X11" i="4" s="1"/>
  <c r="Y11" i="4" a="1"/>
  <c r="Y11" i="4" s="1"/>
  <c r="W11" i="4" a="1"/>
  <c r="W11" i="4" s="1"/>
  <c r="Y19" i="4" a="1"/>
  <c r="Y19" i="4" s="1"/>
  <c r="U3" i="4"/>
  <c r="T3" i="4"/>
  <c r="U11" i="4"/>
  <c r="V17" i="4"/>
  <c r="T11" i="4"/>
  <c r="U13" i="4"/>
  <c r="V12" i="4"/>
  <c r="W12" i="4" a="1"/>
  <c r="W12" i="4" s="1"/>
  <c r="Y12" i="4" a="1"/>
  <c r="Y12" i="4" s="1"/>
  <c r="X12" i="4" a="1"/>
  <c r="X12" i="4" s="1"/>
  <c r="N21" i="4"/>
  <c r="AE21" i="4"/>
  <c r="AC21" i="4"/>
  <c r="AD21" i="4"/>
  <c r="U12" i="4"/>
  <c r="V3" i="4"/>
  <c r="N20" i="4"/>
  <c r="AC20" i="4"/>
  <c r="AD20" i="4"/>
  <c r="AE20" i="4"/>
  <c r="Y14" i="4" a="1"/>
  <c r="Y14" i="4" s="1"/>
  <c r="W14" i="4" a="1"/>
  <c r="W14" i="4" s="1"/>
  <c r="X14" i="4" a="1"/>
  <c r="X14" i="4" s="1"/>
  <c r="U14" i="4"/>
  <c r="V11" i="4"/>
  <c r="Y17" i="4" a="1"/>
  <c r="Y17" i="4" s="1"/>
  <c r="X17" i="4" a="1"/>
  <c r="X17" i="4" s="1"/>
  <c r="W17" i="4" a="1"/>
  <c r="W17" i="4" s="1"/>
  <c r="Y4" i="4" a="1"/>
  <c r="Y4" i="4" s="1"/>
  <c r="X4" i="4" a="1"/>
  <c r="X4" i="4" s="1"/>
  <c r="W4" i="4" a="1"/>
  <c r="W4" i="4" s="1"/>
  <c r="X9" i="4" a="1"/>
  <c r="X9" i="4" s="1"/>
  <c r="W9" i="4" a="1"/>
  <c r="W9" i="4" s="1"/>
  <c r="Y9" i="4" a="1"/>
  <c r="Y9" i="4" s="1"/>
  <c r="O21" i="2"/>
  <c r="S21" i="2"/>
  <c r="P21" i="2"/>
  <c r="S20" i="2"/>
  <c r="N20" i="2"/>
  <c r="R20" i="2"/>
  <c r="U20" i="3"/>
  <c r="P20" i="2"/>
  <c r="O20" i="2"/>
  <c r="S19" i="2"/>
  <c r="Q19" i="2"/>
  <c r="O19" i="2"/>
  <c r="T19" i="4"/>
  <c r="P19" i="2"/>
  <c r="N19" i="2"/>
  <c r="N21" i="2"/>
  <c r="Q20" i="2"/>
  <c r="R19" i="2"/>
  <c r="U21" i="4" l="1"/>
  <c r="AH21" i="4"/>
  <c r="AF21" i="4"/>
  <c r="T20" i="4"/>
  <c r="AF20" i="4"/>
  <c r="AH20" i="4"/>
  <c r="W19" i="4" a="1"/>
  <c r="W19" i="4" s="1"/>
  <c r="X19" i="4" a="1"/>
  <c r="X19" i="4" s="1"/>
  <c r="AH19" i="4"/>
  <c r="V19" i="4"/>
  <c r="V21" i="4"/>
  <c r="U20" i="4"/>
  <c r="V20" i="4"/>
  <c r="V21" i="3"/>
  <c r="U21" i="3"/>
  <c r="U19" i="3"/>
  <c r="V19" i="3"/>
  <c r="AC19" i="2"/>
  <c r="AD19" i="2"/>
  <c r="AE19" i="2"/>
  <c r="W20" i="3" a="1"/>
  <c r="W20" i="3" s="1"/>
  <c r="Y20" i="3" a="1"/>
  <c r="Y20" i="3" s="1"/>
  <c r="X20" i="3" a="1"/>
  <c r="X20" i="3" s="1"/>
  <c r="Y20" i="2" a="1"/>
  <c r="Y20" i="2" s="1"/>
  <c r="X20" i="2" a="1"/>
  <c r="X20" i="2" s="1"/>
  <c r="V20" i="2"/>
  <c r="W20" i="2" a="1"/>
  <c r="W20" i="2" s="1"/>
  <c r="Y19" i="3" a="1"/>
  <c r="Y19" i="3" s="1"/>
  <c r="X19" i="3" a="1"/>
  <c r="X19" i="3" s="1"/>
  <c r="W19" i="3" a="1"/>
  <c r="W19" i="3" s="1"/>
  <c r="V20" i="3"/>
  <c r="AC20" i="2"/>
  <c r="AD20" i="2"/>
  <c r="AE20" i="2"/>
  <c r="AD21" i="2"/>
  <c r="AE21" i="2"/>
  <c r="AC21" i="2"/>
  <c r="W21" i="2" a="1"/>
  <c r="W21" i="2" s="1"/>
  <c r="T20" i="3"/>
  <c r="T19" i="2"/>
  <c r="V19" i="2"/>
  <c r="Y19" i="2" a="1"/>
  <c r="Y19" i="2" s="1"/>
  <c r="X19" i="2" a="1"/>
  <c r="X19" i="2" s="1"/>
  <c r="W19" i="2" a="1"/>
  <c r="W19" i="2" s="1"/>
  <c r="W21" i="3" a="1"/>
  <c r="W21" i="3" s="1"/>
  <c r="Y21" i="3" a="1"/>
  <c r="Y21" i="3" s="1"/>
  <c r="X21" i="3" a="1"/>
  <c r="X21" i="3" s="1"/>
  <c r="T21" i="4"/>
  <c r="Y21" i="4" a="1"/>
  <c r="Y21" i="4" s="1"/>
  <c r="X21" i="4" a="1"/>
  <c r="X21" i="4" s="1"/>
  <c r="W21" i="4" a="1"/>
  <c r="W21" i="4" s="1"/>
  <c r="Y20" i="4" a="1"/>
  <c r="Y20" i="4" s="1"/>
  <c r="X20" i="4" a="1"/>
  <c r="X20" i="4" s="1"/>
  <c r="W20" i="4" a="1"/>
  <c r="W20" i="4" s="1"/>
  <c r="Q21" i="2"/>
  <c r="Y21" i="2" s="1" a="1"/>
  <c r="Y21" i="2" s="1"/>
  <c r="R21" i="2"/>
  <c r="X21" i="2" s="1" a="1"/>
  <c r="X21" i="2" s="1"/>
  <c r="T20" i="2"/>
  <c r="U20" i="2"/>
  <c r="U19" i="2"/>
  <c r="L18" i="4"/>
  <c r="R18" i="4" s="1"/>
  <c r="L18" i="2"/>
  <c r="L18" i="3"/>
  <c r="R18" i="3" s="1"/>
  <c r="M18" i="4"/>
  <c r="S18" i="4" s="1"/>
  <c r="M18" i="2"/>
  <c r="M18" i="3"/>
  <c r="S18" i="3" s="1"/>
  <c r="H18" i="3"/>
  <c r="H18" i="4"/>
  <c r="I18" i="3"/>
  <c r="O18" i="3" s="1"/>
  <c r="I18" i="4"/>
  <c r="O18" i="4" s="1"/>
  <c r="I18" i="2"/>
  <c r="J18" i="3"/>
  <c r="P18" i="3" s="1"/>
  <c r="J18" i="4"/>
  <c r="P18" i="4" s="1"/>
  <c r="J18" i="2"/>
  <c r="K18" i="4"/>
  <c r="Q18" i="4" s="1"/>
  <c r="K18" i="2"/>
  <c r="K18" i="3"/>
  <c r="Q18" i="3" s="1"/>
  <c r="V21" i="2" l="1"/>
  <c r="AG18" i="4"/>
  <c r="N18" i="3"/>
  <c r="V18" i="3" s="1"/>
  <c r="AC18" i="3"/>
  <c r="AD18" i="3"/>
  <c r="AE18" i="3"/>
  <c r="H18" i="2"/>
  <c r="Z18" i="2"/>
  <c r="AA18" i="2"/>
  <c r="AB18" i="2"/>
  <c r="U21" i="2"/>
  <c r="N18" i="4"/>
  <c r="AC18" i="4"/>
  <c r="AD18" i="4"/>
  <c r="AE18" i="4"/>
  <c r="T21" i="2"/>
  <c r="Q18" i="2"/>
  <c r="O18" i="2"/>
  <c r="N18" i="2"/>
  <c r="T18" i="4" l="1"/>
  <c r="AH18" i="4"/>
  <c r="AF18" i="4"/>
  <c r="U18" i="3"/>
  <c r="T18" i="3"/>
  <c r="AE18" i="2"/>
  <c r="AC18" i="2"/>
  <c r="AD18" i="2"/>
  <c r="X18" i="3" a="1"/>
  <c r="X18" i="3" s="1"/>
  <c r="W18" i="3" a="1"/>
  <c r="W18" i="3" s="1"/>
  <c r="Y18" i="3" a="1"/>
  <c r="Y18" i="3" s="1"/>
  <c r="U18" i="4"/>
  <c r="V18" i="4"/>
  <c r="Y18" i="4" a="1"/>
  <c r="Y18" i="4" s="1"/>
  <c r="X18" i="4" a="1"/>
  <c r="X18" i="4" s="1"/>
  <c r="W18" i="4" a="1"/>
  <c r="W18" i="4" s="1"/>
  <c r="P18" i="2"/>
  <c r="S18" i="2"/>
  <c r="R18" i="2"/>
  <c r="Y18" i="2" l="1" a="1"/>
  <c r="Y18" i="2" s="1"/>
  <c r="V18" i="2"/>
  <c r="W18" i="2" a="1"/>
  <c r="W18" i="2" s="1"/>
  <c r="X18" i="2" a="1"/>
  <c r="X18" i="2" s="1"/>
  <c r="U18" i="2"/>
  <c r="T18" i="2"/>
  <c r="H7" i="3"/>
  <c r="N7" i="4"/>
  <c r="I7" i="4"/>
  <c r="I7" i="2"/>
  <c r="I7" i="3"/>
  <c r="O7" i="3" s="1"/>
  <c r="J7" i="4"/>
  <c r="P7" i="4" s="1"/>
  <c r="AG7" i="4" s="1"/>
  <c r="J7" i="2"/>
  <c r="J7" i="3"/>
  <c r="P7" i="3" s="1"/>
  <c r="K7" i="4"/>
  <c r="Q7" i="4" s="1"/>
  <c r="K7" i="2"/>
  <c r="K7" i="3"/>
  <c r="Q7" i="3" s="1"/>
  <c r="L7" i="4"/>
  <c r="R7" i="4" s="1"/>
  <c r="L7" i="2"/>
  <c r="L7" i="3"/>
  <c r="R7" i="3" s="1"/>
  <c r="M7" i="2"/>
  <c r="M7" i="3"/>
  <c r="S7" i="3" s="1"/>
  <c r="M7" i="4"/>
  <c r="S7" i="4" s="1"/>
  <c r="H6" i="4"/>
  <c r="H6" i="3"/>
  <c r="M6" i="3"/>
  <c r="S6" i="3" s="1"/>
  <c r="M6" i="4"/>
  <c r="S6" i="4" s="1"/>
  <c r="M6" i="2"/>
  <c r="L6" i="4"/>
  <c r="R6" i="4" s="1"/>
  <c r="L6" i="3"/>
  <c r="R6" i="3" s="1"/>
  <c r="L6" i="2"/>
  <c r="J6" i="4"/>
  <c r="P6" i="4" s="1"/>
  <c r="AG6" i="4" s="1"/>
  <c r="J6" i="3"/>
  <c r="P6" i="3" s="1"/>
  <c r="J6" i="2"/>
  <c r="K6" i="4"/>
  <c r="Q6" i="4" s="1"/>
  <c r="K6" i="3"/>
  <c r="Q6" i="3" s="1"/>
  <c r="K6" i="2"/>
  <c r="I6" i="4"/>
  <c r="O6" i="4" s="1"/>
  <c r="I6" i="2"/>
  <c r="I6" i="3"/>
  <c r="O6" i="3" s="1"/>
  <c r="H6" i="2" l="1"/>
  <c r="Z6" i="2"/>
  <c r="AA6" i="2"/>
  <c r="AB6" i="2"/>
  <c r="Z7" i="2"/>
  <c r="H7" i="2"/>
  <c r="AA7" i="2"/>
  <c r="AB7" i="2"/>
  <c r="N7" i="3"/>
  <c r="V7" i="3" s="1"/>
  <c r="AD7" i="3"/>
  <c r="AE7" i="3"/>
  <c r="AC7" i="3"/>
  <c r="N6" i="3"/>
  <c r="U6" i="3" s="1"/>
  <c r="AC6" i="3"/>
  <c r="AD6" i="3"/>
  <c r="AE6" i="3"/>
  <c r="O7" i="4"/>
  <c r="Y7" i="4" s="1" a="1"/>
  <c r="Y7" i="4" s="1"/>
  <c r="AE7" i="4"/>
  <c r="AC7" i="4"/>
  <c r="AD7" i="4"/>
  <c r="N6" i="4"/>
  <c r="AC6" i="4"/>
  <c r="AD6" i="4"/>
  <c r="AE6" i="4"/>
  <c r="X7" i="4" a="1"/>
  <c r="X7" i="4" s="1"/>
  <c r="W7" i="4" a="1"/>
  <c r="W7" i="4" s="1"/>
  <c r="V7" i="4"/>
  <c r="U7" i="4"/>
  <c r="T7" i="4"/>
  <c r="S6" i="2"/>
  <c r="T6" i="4" l="1"/>
  <c r="AH6" i="4"/>
  <c r="AF6" i="4"/>
  <c r="AF7" i="4"/>
  <c r="AH7" i="4"/>
  <c r="V6" i="3"/>
  <c r="T7" i="3"/>
  <c r="U7" i="3"/>
  <c r="T6" i="3"/>
  <c r="AE7" i="2"/>
  <c r="AC7" i="2"/>
  <c r="AD7" i="2"/>
  <c r="Y6" i="3" a="1"/>
  <c r="Y6" i="3" s="1"/>
  <c r="X6" i="3" a="1"/>
  <c r="X6" i="3" s="1"/>
  <c r="W6" i="3" a="1"/>
  <c r="W6" i="3" s="1"/>
  <c r="W7" i="3" a="1"/>
  <c r="W7" i="3" s="1"/>
  <c r="Y7" i="3" a="1"/>
  <c r="Y7" i="3" s="1"/>
  <c r="X7" i="3" a="1"/>
  <c r="X7" i="3" s="1"/>
  <c r="AC6" i="2"/>
  <c r="AD6" i="2"/>
  <c r="AE6" i="2"/>
  <c r="U6" i="4"/>
  <c r="V6" i="4"/>
  <c r="X6" i="4" a="1"/>
  <c r="X6" i="4" s="1"/>
  <c r="Y6" i="4" a="1"/>
  <c r="Y6" i="4" s="1"/>
  <c r="W6" i="4" a="1"/>
  <c r="W6" i="4" s="1"/>
  <c r="P7" i="2"/>
  <c r="R7" i="2"/>
  <c r="Q7" i="2"/>
  <c r="S7" i="2"/>
  <c r="N7" i="2"/>
  <c r="O7" i="2"/>
  <c r="R6" i="2"/>
  <c r="O6" i="2"/>
  <c r="Q6" i="2"/>
  <c r="P6" i="2"/>
  <c r="N6" i="2"/>
  <c r="Y7" i="2" l="1" a="1"/>
  <c r="Y7" i="2" s="1"/>
  <c r="X7" i="2" a="1"/>
  <c r="X7" i="2" s="1"/>
  <c r="W7" i="2" a="1"/>
  <c r="W7" i="2" s="1"/>
  <c r="V7" i="2"/>
  <c r="W6" i="2" a="1"/>
  <c r="W6" i="2" s="1"/>
  <c r="Y6" i="2" a="1"/>
  <c r="Y6" i="2" s="1"/>
  <c r="X6" i="2" a="1"/>
  <c r="X6" i="2" s="1"/>
  <c r="V6" i="2"/>
  <c r="U7" i="2"/>
  <c r="T7" i="2"/>
  <c r="T6" i="2"/>
  <c r="U6" i="2"/>
  <c r="M5" i="2"/>
  <c r="M5" i="4"/>
  <c r="S5" i="4" s="1"/>
  <c r="M5" i="3"/>
  <c r="S5" i="3" s="1"/>
  <c r="H5" i="4"/>
  <c r="H5" i="3"/>
  <c r="I5" i="2"/>
  <c r="I5" i="4"/>
  <c r="O5" i="4" s="1"/>
  <c r="I5" i="3"/>
  <c r="O5" i="3" s="1"/>
  <c r="J5" i="2"/>
  <c r="J5" i="4"/>
  <c r="P5" i="4" s="1"/>
  <c r="J5" i="3"/>
  <c r="P5" i="3" s="1"/>
  <c r="K5" i="4"/>
  <c r="Q5" i="4" s="1"/>
  <c r="K5" i="3"/>
  <c r="Q5" i="3" s="1"/>
  <c r="K5" i="2"/>
  <c r="L5" i="2"/>
  <c r="L5" i="4"/>
  <c r="R5" i="4" s="1"/>
  <c r="L5" i="3"/>
  <c r="R5" i="3" s="1"/>
  <c r="AG5" i="4" l="1"/>
  <c r="H5" i="2"/>
  <c r="AA5" i="2"/>
  <c r="AB5" i="2"/>
  <c r="Z5" i="2"/>
  <c r="N5" i="3"/>
  <c r="V5" i="3" s="1"/>
  <c r="AC5" i="3"/>
  <c r="AD5" i="3"/>
  <c r="AE5" i="3"/>
  <c r="N5" i="4"/>
  <c r="AD5" i="4"/>
  <c r="AE5" i="4"/>
  <c r="AC5" i="4"/>
  <c r="T5" i="4" l="1"/>
  <c r="AH5" i="4"/>
  <c r="AF5" i="4"/>
  <c r="U5" i="3"/>
  <c r="T5" i="3"/>
  <c r="Y5" i="3" a="1"/>
  <c r="Y5" i="3" s="1"/>
  <c r="X5" i="3" a="1"/>
  <c r="X5" i="3" s="1"/>
  <c r="W5" i="3" a="1"/>
  <c r="W5" i="3" s="1"/>
  <c r="AC5" i="2"/>
  <c r="AD5" i="2"/>
  <c r="AE5" i="2"/>
  <c r="V5" i="4"/>
  <c r="U5" i="4"/>
  <c r="Y5" i="4" a="1"/>
  <c r="Y5" i="4" s="1"/>
  <c r="W5" i="4" a="1"/>
  <c r="W5" i="4" s="1"/>
  <c r="X5" i="4" a="1"/>
  <c r="X5" i="4" s="1"/>
  <c r="O5" i="2"/>
  <c r="N5" i="2"/>
  <c r="Q5" i="2"/>
  <c r="R5" i="2"/>
  <c r="P5" i="2"/>
  <c r="S5" i="2"/>
  <c r="V5" i="2" l="1"/>
  <c r="Y5" i="2" a="1"/>
  <c r="Y5" i="2" s="1"/>
  <c r="X5" i="2" a="1"/>
  <c r="X5" i="2" s="1"/>
  <c r="W5" i="2" a="1"/>
  <c r="W5" i="2" s="1"/>
  <c r="U5" i="2"/>
  <c r="T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<sst xmlns="http://schemas.openxmlformats.org/spreadsheetml/2006/main" count="1066" uniqueCount="60">
  <si>
    <t>weights</t>
  </si>
  <si>
    <t>A003</t>
  </si>
  <si>
    <t>B023</t>
  </si>
  <si>
    <t>K027</t>
  </si>
  <si>
    <t>P002</t>
  </si>
  <si>
    <t>D011</t>
  </si>
  <si>
    <t>A009</t>
  </si>
  <si>
    <t>baseline</t>
  </si>
  <si>
    <t>NA</t>
  </si>
  <si>
    <t>Kedron</t>
  </si>
  <si>
    <t>Homewood</t>
  </si>
  <si>
    <t>Sterrett/Bennett</t>
  </si>
  <si>
    <t>Sterrett/Kelly</t>
  </si>
  <si>
    <t>Silver Lake</t>
  </si>
  <si>
    <t>Dunfermline/Finance</t>
  </si>
  <si>
    <t>div by</t>
  </si>
  <si>
    <t>individual calibration locations</t>
  </si>
  <si>
    <t>calibration scenarios 6 locations results from 6 locations</t>
  </si>
  <si>
    <t>calibration scenarios 4 locations results from 4 locations</t>
  </si>
  <si>
    <t>calibration scenarios 4 locations results from 6 locations</t>
  </si>
  <si>
    <t>all6</t>
  </si>
  <si>
    <t>all4</t>
  </si>
  <si>
    <t>Event</t>
  </si>
  <si>
    <t>Group</t>
  </si>
  <si>
    <t>Date</t>
  </si>
  <si>
    <t>Duration (h)</t>
  </si>
  <si>
    <t>MH174A003 (mgd)</t>
  </si>
  <si>
    <t>MH174A003 (obs) (mgd)</t>
  </si>
  <si>
    <t>MH174B023 (mgd)</t>
  </si>
  <si>
    <t>MH174B023 (obs) (mgd)</t>
  </si>
  <si>
    <t>MH174K027 (mgd)</t>
  </si>
  <si>
    <t>MH174K027 (obs) (mgd)</t>
  </si>
  <si>
    <t>MH174P002 (mgd)</t>
  </si>
  <si>
    <t>MH174P002 (obs) (mgd)</t>
  </si>
  <si>
    <t>MH125D011 (mgd)</t>
  </si>
  <si>
    <t>MH175A009 (mgd)</t>
  </si>
  <si>
    <t>MH175A009 (obs) (mgd)</t>
  </si>
  <si>
    <t>RMSE_54</t>
  </si>
  <si>
    <t>RMSE_10</t>
  </si>
  <si>
    <t>RMSE_44</t>
  </si>
  <si>
    <t>NRMSE</t>
  </si>
  <si>
    <t>median</t>
  </si>
  <si>
    <t>rescaled NRMSE</t>
  </si>
  <si>
    <t>abs sum</t>
  </si>
  <si>
    <t>abs avg</t>
  </si>
  <si>
    <t>abs median</t>
  </si>
  <si>
    <t>without rescaling RMSE</t>
  </si>
  <si>
    <t>sum</t>
  </si>
  <si>
    <t>average</t>
  </si>
  <si>
    <t>largest is best</t>
  </si>
  <si>
    <t>smallest is best</t>
  </si>
  <si>
    <t>shows the dangers of abs value!</t>
  </si>
  <si>
    <t>shows the dangers of outliers</t>
  </si>
  <si>
    <t>without normalizing or rescaling RMSE</t>
  </si>
  <si>
    <t>squared error</t>
  </si>
  <si>
    <t>upstream</t>
  </si>
  <si>
    <t>downstream</t>
  </si>
  <si>
    <t>normalized rescaled RMSE</t>
  </si>
  <si>
    <t>SD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</si>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</sst>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2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_rels/chart72.xml.rels><?xml version="1.0" encoding="UTF-8" standalone="yes"?>
<Relationships xmlns="http://schemas.openxmlformats.org/package/2006/relationships"><Relationship Id="rId2" Type="http://schemas.microsoft.com/office/2011/relationships/chartColorStyle" Target="colors72.xml"/><Relationship Id="rId1" Type="http://schemas.microsoft.com/office/2011/relationships/chartStyle" Target="style72.xml"/></Relationships>
</file>

<file path=xl/charts/_rels/chart73.xml.rels><?xml version="1.0" encoding="UTF-8" standalone="yes"?>
<Relationships xmlns="http://schemas.openxmlformats.org/package/2006/relationships"><Relationship Id="rId2" Type="http://schemas.microsoft.com/office/2011/relationships/chartColorStyle" Target="colors73.xml"/><Relationship Id="rId1" Type="http://schemas.microsoft.com/office/2011/relationships/chartStyle" Target="style73.xml"/></Relationships>
</file>

<file path=xl/charts/_rels/chart74.xml.rels><?xml version="1.0" encoding="UTF-8" standalone="yes"?>
<Relationships xmlns="http://schemas.openxmlformats.org/package/2006/relationships"><Relationship Id="rId2" Type="http://schemas.microsoft.com/office/2011/relationships/chartColorStyle" Target="colors74.xml"/><Relationship Id="rId1" Type="http://schemas.microsoft.com/office/2011/relationships/chartStyle" Target="style74.xml"/></Relationships>
</file>

<file path=xl/charts/_rels/chart75.xml.rels><?xml version="1.0" encoding="UTF-8" standalone="yes"?>
<Relationships xmlns="http://schemas.openxmlformats.org/package/2006/relationships"><Relationship Id="rId2" Type="http://schemas.microsoft.com/office/2011/relationships/chartColorStyle" Target="colors75.xml"/><Relationship Id="rId1" Type="http://schemas.microsoft.com/office/2011/relationships/chartStyle" Target="style75.xml"/></Relationships>
</file>

<file path=xl/charts/_rels/chart76.xml.rels><?xml version="1.0" encoding="UTF-8" standalone="yes"?>
<Relationships xmlns="http://schemas.openxmlformats.org/package/2006/relationships"><Relationship Id="rId2" Type="http://schemas.microsoft.com/office/2011/relationships/chartColorStyle" Target="colors76.xml"/><Relationship Id="rId1" Type="http://schemas.microsoft.com/office/2011/relationships/chartStyle" Target="style76.xml"/></Relationships>
</file>

<file path=xl/charts/_rels/chart77.xml.rels><?xml version="1.0" encoding="UTF-8" standalone="yes"?>
<Relationships xmlns="http://schemas.openxmlformats.org/package/2006/relationships"><Relationship Id="rId2" Type="http://schemas.microsoft.com/office/2011/relationships/chartColorStyle" Target="colors77.xml"/><Relationship Id="rId1" Type="http://schemas.microsoft.com/office/2011/relationships/chartStyle" Target="style77.xml"/></Relationships>
</file>

<file path=xl/charts/_rels/chart78.xml.rels><?xml version="1.0" encoding="UTF-8" standalone="yes"?>
<Relationships xmlns="http://schemas.openxmlformats.org/package/2006/relationships"><Relationship Id="rId2" Type="http://schemas.microsoft.com/office/2011/relationships/chartColorStyle" Target="colors78.xml"/><Relationship Id="rId1" Type="http://schemas.microsoft.com/office/2011/relationships/chartStyle" Target="style78.xml"/></Relationships>
</file>

<file path=xl/charts/_rels/chart79.xml.rels><?xml version="1.0" encoding="UTF-8" standalone="yes"?>
<Relationships xmlns="http://schemas.openxmlformats.org/package/2006/relationships"><Relationship Id="rId2" Type="http://schemas.microsoft.com/office/2011/relationships/chartColorStyle" Target="colors79.xml"/><Relationship Id="rId1" Type="http://schemas.microsoft.com/office/2011/relationships/chartStyle" Target="style79.xml"/></Relationships>
</file>

<file path=xl/charts/_rels/chart80.xml.rels><?xml version="1.0" encoding="UTF-8" standalone="yes"?>
<Relationships xmlns="http://schemas.openxmlformats.org/package/2006/relationships"><Relationship Id="rId2" Type="http://schemas.microsoft.com/office/2011/relationships/chartColorStyle" Target="colors80.xml"/><Relationship Id="rId1" Type="http://schemas.microsoft.com/office/2011/relationships/chartStyle" Target="style80.xml"/></Relationships>
</file>

<file path=xl/charts/_rels/chart81.xml.rels><?xml version="1.0" encoding="UTF-8" standalone="yes"?>
<Relationships xmlns="http://schemas.openxmlformats.org/package/2006/relationships"><Relationship Id="rId2" Type="http://schemas.microsoft.com/office/2011/relationships/chartColorStyle" Target="colors81.xml"/><Relationship Id="rId1" Type="http://schemas.microsoft.com/office/2011/relationships/chartStyle" Target="style81.xml"/></Relationships>
</file>

<file path=xl/charts/_rels/chart82.xml.rels><?xml version="1.0" encoding="UTF-8" standalone="yes"?>
<Relationships xmlns="http://schemas.openxmlformats.org/package/2006/relationships"><Relationship Id="rId2" Type="http://schemas.microsoft.com/office/2011/relationships/chartColorStyle" Target="colors82.xml"/><Relationship Id="rId1" Type="http://schemas.microsoft.com/office/2011/relationships/chartStyle" Target="style82.xml"/></Relationships>
</file>

<file path=xl/charts/_rels/chart83.xml.rels><?xml version="1.0" encoding="UTF-8" standalone="yes"?>
<Relationships xmlns="http://schemas.openxmlformats.org/package/2006/relationships"><Relationship Id="rId2" Type="http://schemas.microsoft.com/office/2011/relationships/chartColorStyle" Target="colors83.xml"/><Relationship Id="rId1" Type="http://schemas.microsoft.com/office/2011/relationships/chartStyle" Target="style83.xml"/></Relationships>
</file>

<file path=xl/charts/_rels/chart84.xml.rels><?xml version="1.0" encoding="UTF-8" standalone="yes"?>
<Relationships xmlns="http://schemas.openxmlformats.org/package/2006/relationships"><Relationship Id="rId2" Type="http://schemas.microsoft.com/office/2011/relationships/chartColorStyle" Target="colors84.xml"/><Relationship Id="rId1" Type="http://schemas.microsoft.com/office/2011/relationships/chartStyle" Target="style84.xml"/></Relationships>
</file>

<file path=xl/charts/_rels/chart85.xml.rels><?xml version="1.0" encoding="UTF-8" standalone="yes"?>
<Relationships xmlns="http://schemas.openxmlformats.org/package/2006/relationships"><Relationship Id="rId2" Type="http://schemas.microsoft.com/office/2011/relationships/chartColorStyle" Target="colors85.xml"/><Relationship Id="rId1" Type="http://schemas.microsoft.com/office/2011/relationships/chartStyle" Target="style85.xml"/></Relationships>
</file>

<file path=xl/charts/_rels/chart86.xml.rels><?xml version="1.0" encoding="UTF-8" standalone="yes"?>
<Relationships xmlns="http://schemas.openxmlformats.org/package/2006/relationships"><Relationship Id="rId2" Type="http://schemas.microsoft.com/office/2011/relationships/chartColorStyle" Target="colors86.xml"/><Relationship Id="rId1" Type="http://schemas.microsoft.com/office/2011/relationships/chartStyle" Target="style86.xml"/></Relationships>
</file>

<file path=xl/charts/_rels/chart87.xml.rels><?xml version="1.0" encoding="UTF-8" standalone="yes"?>
<Relationships xmlns="http://schemas.openxmlformats.org/package/2006/relationships"><Relationship Id="rId2" Type="http://schemas.microsoft.com/office/2011/relationships/chartColorStyle" Target="colors87.xml"/><Relationship Id="rId1" Type="http://schemas.microsoft.com/office/2011/relationships/chartStyle" Target="style8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results for 54 storms'!$N$2</c:f>
              <c:strCache>
                <c:ptCount val="1"/>
                <c:pt idx="0">
                  <c:v>A003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results for 54 storms'!$A$3:$A$7</c:f>
              <c:strCache>
                <c:ptCount val="5"/>
                <c:pt idx="0">
                  <c:v>baseline</c:v>
                </c:pt>
                <c:pt idx="1">
                  <c:v>equal weight</c:v>
                </c:pt>
                <c:pt idx="2">
                  <c:v>swing weights</c:v>
                </c:pt>
                <c:pt idx="3">
                  <c:v>SMARTER_small</c:v>
                </c:pt>
                <c:pt idx="4">
                  <c:v>SMARTER_large</c:v>
                </c:pt>
              </c:strCache>
            </c:strRef>
          </c:cat>
          <c:val>
            <c:numRef>
              <c:f>'all results for 54 storms'!$N$3:$N$7</c:f>
              <c:numCache>
                <c:formatCode>General</c:formatCode>
                <c:ptCount val="5"/>
                <c:pt idx="0">
                  <c:v>-0.94206634261992561</c:v>
                </c:pt>
                <c:pt idx="1">
                  <c:v>-1.2543165600310826</c:v>
                </c:pt>
                <c:pt idx="2">
                  <c:v>4.8159974365695746E-2</c:v>
                </c:pt>
                <c:pt idx="3">
                  <c:v>9.6265275831983854E-2</c:v>
                </c:pt>
                <c:pt idx="4">
                  <c:v>-1.6765460301011363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9-4FBB-8112-FB2B1E06C6E3}"/>
            </c:ext>
          </c:extLst>
        </c:ser>
        <c:ser>
          <c:idx val="1"/>
          <c:order val="1"/>
          <c:tx>
            <c:strRef>
              <c:f>'all results for 54 storms'!$O$2</c:f>
              <c:strCache>
                <c:ptCount val="1"/>
                <c:pt idx="0">
                  <c:v>B023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 results for 54 storms'!$A$3:$A$7</c:f>
              <c:strCache>
                <c:ptCount val="5"/>
                <c:pt idx="0">
                  <c:v>baseline</c:v>
                </c:pt>
                <c:pt idx="1">
                  <c:v>equal weight</c:v>
                </c:pt>
                <c:pt idx="2">
                  <c:v>swing weights</c:v>
                </c:pt>
                <c:pt idx="3">
                  <c:v>SMARTER_small</c:v>
                </c:pt>
                <c:pt idx="4">
                  <c:v>SMARTER_large</c:v>
                </c:pt>
              </c:strCache>
            </c:strRef>
          </c:cat>
          <c:val>
            <c:numRef>
              <c:f>'all results for 54 storms'!$O$3:$O$7</c:f>
              <c:numCache>
                <c:formatCode>General</c:formatCode>
                <c:ptCount val="5"/>
                <c:pt idx="0">
                  <c:v>0.29426368740224196</c:v>
                </c:pt>
                <c:pt idx="1">
                  <c:v>-0.13900930627406671</c:v>
                </c:pt>
                <c:pt idx="2">
                  <c:v>0.36328791209763034</c:v>
                </c:pt>
                <c:pt idx="3">
                  <c:v>0.34982983905866416</c:v>
                </c:pt>
                <c:pt idx="4">
                  <c:v>0.16407280638217281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E9-4FBB-8112-FB2B1E06C6E3}"/>
            </c:ext>
          </c:extLst>
        </c:ser>
        <c:ser>
          <c:idx val="2"/>
          <c:order val="2"/>
          <c:tx>
            <c:strRef>
              <c:f>'all results for 54 storms'!$P$2</c:f>
              <c:strCache>
                <c:ptCount val="1"/>
                <c:pt idx="0">
                  <c:v>K027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results for 54 storms'!$A$3:$A$7</c:f>
              <c:strCache>
                <c:ptCount val="5"/>
                <c:pt idx="0">
                  <c:v>baseline</c:v>
                </c:pt>
                <c:pt idx="1">
                  <c:v>equal weight</c:v>
                </c:pt>
                <c:pt idx="2">
                  <c:v>swing weights</c:v>
                </c:pt>
                <c:pt idx="3">
                  <c:v>SMARTER_small</c:v>
                </c:pt>
                <c:pt idx="4">
                  <c:v>SMARTER_large</c:v>
                </c:pt>
              </c:strCache>
            </c:strRef>
          </c:cat>
          <c:val>
            <c:numRef>
              <c:f>'all results for 54 storms'!$P$3:$P$7</c:f>
              <c:numCache>
                <c:formatCode>General</c:formatCode>
                <c:ptCount val="5"/>
                <c:pt idx="0">
                  <c:v>0.11734054890621493</c:v>
                </c:pt>
                <c:pt idx="1">
                  <c:v>0.38630321632164755</c:v>
                </c:pt>
                <c:pt idx="2">
                  <c:v>7.0373321826670443E-2</c:v>
                </c:pt>
                <c:pt idx="3">
                  <c:v>3.72405210122847E-2</c:v>
                </c:pt>
                <c:pt idx="4">
                  <c:v>0.40877276267818974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E9-4FBB-8112-FB2B1E06C6E3}"/>
            </c:ext>
          </c:extLst>
        </c:ser>
        <c:ser>
          <c:idx val="3"/>
          <c:order val="3"/>
          <c:tx>
            <c:strRef>
              <c:f>'all results for 54 storms'!$Q$2</c:f>
              <c:strCache>
                <c:ptCount val="1"/>
                <c:pt idx="0">
                  <c:v>P002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'all results for 54 storms'!$A$3:$A$7</c:f>
              <c:strCache>
                <c:ptCount val="5"/>
                <c:pt idx="0">
                  <c:v>baseline</c:v>
                </c:pt>
                <c:pt idx="1">
                  <c:v>equal weight</c:v>
                </c:pt>
                <c:pt idx="2">
                  <c:v>swing weights</c:v>
                </c:pt>
                <c:pt idx="3">
                  <c:v>SMARTER_small</c:v>
                </c:pt>
                <c:pt idx="4">
                  <c:v>SMARTER_large</c:v>
                </c:pt>
              </c:strCache>
            </c:strRef>
          </c:cat>
          <c:val>
            <c:numRef>
              <c:f>'all results for 54 storms'!$Q$3:$Q$7</c:f>
              <c:numCache>
                <c:formatCode>General</c:formatCode>
                <c:ptCount val="5"/>
                <c:pt idx="0">
                  <c:v>0.88267157427792919</c:v>
                </c:pt>
                <c:pt idx="1">
                  <c:v>0.88155129909118712</c:v>
                </c:pt>
                <c:pt idx="2">
                  <c:v>0.93831685977323709</c:v>
                </c:pt>
                <c:pt idx="3">
                  <c:v>0.83158360207675808</c:v>
                </c:pt>
                <c:pt idx="4">
                  <c:v>0.93423864814261892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E9-4FBB-8112-FB2B1E06C6E3}"/>
            </c:ext>
          </c:extLst>
        </c:ser>
        <c:ser>
          <c:idx val="4"/>
          <c:order val="4"/>
          <c:tx>
            <c:strRef>
              <c:f>'all results for 54 storms'!$R$2</c:f>
              <c:strCache>
                <c:ptCount val="1"/>
                <c:pt idx="0">
                  <c:v>D011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'all results for 54 storms'!$A$3:$A$7</c:f>
              <c:strCache>
                <c:ptCount val="5"/>
                <c:pt idx="0">
                  <c:v>baseline</c:v>
                </c:pt>
                <c:pt idx="1">
                  <c:v>equal weight</c:v>
                </c:pt>
                <c:pt idx="2">
                  <c:v>swing weights</c:v>
                </c:pt>
                <c:pt idx="3">
                  <c:v>SMARTER_small</c:v>
                </c:pt>
                <c:pt idx="4">
                  <c:v>SMARTER_large</c:v>
                </c:pt>
              </c:strCache>
            </c:strRef>
          </c:cat>
          <c:val>
            <c:numRef>
              <c:f>'all results for 54 storms'!$R$3:$R$7</c:f>
              <c:numCache>
                <c:formatCode>General</c:formatCode>
                <c:ptCount val="5"/>
                <c:pt idx="0">
                  <c:v>0.83007888783970918</c:v>
                </c:pt>
                <c:pt idx="1">
                  <c:v>0.45662969567556855</c:v>
                </c:pt>
                <c:pt idx="2">
                  <c:v>0.78281833762643838</c:v>
                </c:pt>
                <c:pt idx="3">
                  <c:v>0.78783580477640491</c:v>
                </c:pt>
                <c:pt idx="4">
                  <c:v>0.37869235446905314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E9-4FBB-8112-FB2B1E06C6E3}"/>
            </c:ext>
          </c:extLst>
        </c:ser>
        <c:ser>
          <c:idx val="5"/>
          <c:order val="5"/>
          <c:tx>
            <c:strRef>
              <c:f>'all results for 54 storms'!$S$2</c:f>
              <c:strCache>
                <c:ptCount val="1"/>
                <c:pt idx="0">
                  <c:v>A009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'all results for 54 storms'!$A$3:$A$7</c:f>
              <c:strCache>
                <c:ptCount val="5"/>
                <c:pt idx="0">
                  <c:v>baseline</c:v>
                </c:pt>
                <c:pt idx="1">
                  <c:v>equal weight</c:v>
                </c:pt>
                <c:pt idx="2">
                  <c:v>swing weights</c:v>
                </c:pt>
                <c:pt idx="3">
                  <c:v>SMARTER_small</c:v>
                </c:pt>
                <c:pt idx="4">
                  <c:v>SMARTER_large</c:v>
                </c:pt>
              </c:strCache>
            </c:strRef>
          </c:cat>
          <c:val>
            <c:numRef>
              <c:f>'all results for 54 storms'!$S$3:$S$7</c:f>
              <c:numCache>
                <c:formatCode>General</c:formatCode>
                <c:ptCount val="5"/>
                <c:pt idx="0">
                  <c:v>0.71830729042620001</c:v>
                </c:pt>
                <c:pt idx="1">
                  <c:v>0.9223085937884048</c:v>
                </c:pt>
                <c:pt idx="2">
                  <c:v>0.69519507508995204</c:v>
                </c:pt>
                <c:pt idx="3">
                  <c:v>0.65789557946738197</c:v>
                </c:pt>
                <c:pt idx="4">
                  <c:v>0.91968267846259888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0E9-4FBB-8112-FB2B1E06C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6457632"/>
        <c:axId val="1442917872"/>
      </c:barChart>
      <c:catAx>
        <c:axId val="182645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917872"/>
        <c:crosses val="autoZero"/>
        <c:auto val="1"/>
        <c:lblAlgn val="ctr"/>
        <c:lblOffset val="100"/>
        <c:noMultiLvlLbl val="0"/>
      </c:catAx>
      <c:valAx>
        <c:axId val="144291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Utility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45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results for 54 storms'!$T$2</c:f>
              <c:strCache>
                <c:ptCount val="1"/>
                <c:pt idx="0">
                  <c:v>sum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results for 54 storms'!$A$3:$A$7</c:f>
              <c:strCache>
                <c:ptCount val="5"/>
                <c:pt idx="0">
                  <c:v>baseline</c:v>
                </c:pt>
                <c:pt idx="1">
                  <c:v>equal weight</c:v>
                </c:pt>
                <c:pt idx="2">
                  <c:v>swing weights</c:v>
                </c:pt>
                <c:pt idx="3">
                  <c:v>SMARTER_small</c:v>
                </c:pt>
                <c:pt idx="4">
                  <c:v>SMARTER_large</c:v>
                </c:pt>
              </c:strCache>
            </c:strRef>
          </c:cat>
          <c:val>
            <c:numRef>
              <c:f>'all results for 54 storms'!$T$3:$T$7</c:f>
              <c:numCache>
                <c:formatCode>General</c:formatCode>
                <c:ptCount val="5"/>
                <c:pt idx="0">
                  <c:v>1.9005956462323697</c:v>
                </c:pt>
                <c:pt idx="1">
                  <c:v>1.2534669385716586</c:v>
                </c:pt>
                <c:pt idx="2">
                  <c:v>2.898151480779624</c:v>
                </c:pt>
                <c:pt idx="3">
                  <c:v>2.7606506222234777</c:v>
                </c:pt>
                <c:pt idx="4">
                  <c:v>1.128913220033497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0C-4EAC-BBE9-2CA159894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2104591"/>
        <c:axId val="1841938064"/>
      </c:barChart>
      <c:catAx>
        <c:axId val="68210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938064"/>
        <c:crosses val="autoZero"/>
        <c:auto val="1"/>
        <c:lblAlgn val="ctr"/>
        <c:lblOffset val="100"/>
        <c:noMultiLvlLbl val="0"/>
      </c:catAx>
      <c:valAx>
        <c:axId val="184193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 of utility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104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results for 54 storms'!$U$2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results for 54 storms'!$A$3:$A$7</c:f>
              <c:strCache>
                <c:ptCount val="5"/>
                <c:pt idx="0">
                  <c:v>baseline</c:v>
                </c:pt>
                <c:pt idx="1">
                  <c:v>equal weight</c:v>
                </c:pt>
                <c:pt idx="2">
                  <c:v>swing weights</c:v>
                </c:pt>
                <c:pt idx="3">
                  <c:v>SMARTER_small</c:v>
                </c:pt>
                <c:pt idx="4">
                  <c:v>SMARTER_large</c:v>
                </c:pt>
              </c:strCache>
            </c:strRef>
          </c:cat>
          <c:val>
            <c:numRef>
              <c:f>'all results for 54 storms'!$U$3:$U$7</c:f>
              <c:numCache>
                <c:formatCode>General</c:formatCode>
                <c:ptCount val="5"/>
                <c:pt idx="0">
                  <c:v>0.31676594103872829</c:v>
                </c:pt>
                <c:pt idx="1">
                  <c:v>0.20891115642860977</c:v>
                </c:pt>
                <c:pt idx="2">
                  <c:v>0.48302524679660402</c:v>
                </c:pt>
                <c:pt idx="3">
                  <c:v>0.4601084370372463</c:v>
                </c:pt>
                <c:pt idx="4">
                  <c:v>0.18815220333891616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B8-4D06-8A23-CF743D93F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2104591"/>
        <c:axId val="1841938064"/>
      </c:barChart>
      <c:catAx>
        <c:axId val="68210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938064"/>
        <c:crosses val="autoZero"/>
        <c:auto val="1"/>
        <c:lblAlgn val="ctr"/>
        <c:lblOffset val="100"/>
        <c:noMultiLvlLbl val="0"/>
      </c:catAx>
      <c:valAx>
        <c:axId val="184193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of</a:t>
                </a:r>
                <a:r>
                  <a:rPr lang="en-US" baseline="0"/>
                  <a:t> </a:t>
                </a:r>
                <a:r>
                  <a:rPr lang="en-US"/>
                  <a:t>utility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104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results for 54 storms'!$AK$2</c:f>
              <c:strCache>
                <c:ptCount val="1"/>
                <c:pt idx="0">
                  <c:v>A003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results for 54 storms'!$A$4:$A$7</c:f>
              <c:strCache>
                <c:ptCount val="4"/>
                <c:pt idx="0">
                  <c:v>equal weight</c:v>
                </c:pt>
                <c:pt idx="1">
                  <c:v>swing weights</c:v>
                </c:pt>
                <c:pt idx="2">
                  <c:v>SMARTER_small</c:v>
                </c:pt>
                <c:pt idx="3">
                  <c:v>SMARTER_large</c:v>
                </c:pt>
              </c:strCache>
            </c:strRef>
          </c:cat>
          <c:val>
            <c:numRef>
              <c:f>'all results for 54 storms'!$AK$4:$AK$7</c:f>
              <c:numCache>
                <c:formatCode>General</c:formatCode>
                <c:ptCount val="4"/>
                <c:pt idx="0">
                  <c:v>0.16666666666666666</c:v>
                </c:pt>
                <c:pt idx="1">
                  <c:v>0.34482758620689657</c:v>
                </c:pt>
                <c:pt idx="2">
                  <c:v>0.40833333333333327</c:v>
                </c:pt>
                <c:pt idx="3">
                  <c:v>2.7777777777777776E-2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05-4A9B-8BA8-86174DCBF053}"/>
            </c:ext>
          </c:extLst>
        </c:ser>
        <c:ser>
          <c:idx val="1"/>
          <c:order val="1"/>
          <c:tx>
            <c:strRef>
              <c:f>'all results for 54 storms'!$AL$2</c:f>
              <c:strCache>
                <c:ptCount val="1"/>
                <c:pt idx="0">
                  <c:v>B023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 results for 54 storms'!$A$4:$A$7</c:f>
              <c:strCache>
                <c:ptCount val="4"/>
                <c:pt idx="0">
                  <c:v>equal weight</c:v>
                </c:pt>
                <c:pt idx="1">
                  <c:v>swing weights</c:v>
                </c:pt>
                <c:pt idx="2">
                  <c:v>SMARTER_small</c:v>
                </c:pt>
                <c:pt idx="3">
                  <c:v>SMARTER_large</c:v>
                </c:pt>
              </c:strCache>
            </c:strRef>
          </c:cat>
          <c:val>
            <c:numRef>
              <c:f>'all results for 54 storms'!$AL$4:$AL$7</c:f>
              <c:numCache>
                <c:formatCode>General</c:formatCode>
                <c:ptCount val="4"/>
                <c:pt idx="0">
                  <c:v>0.16666666666666666</c:v>
                </c:pt>
                <c:pt idx="1">
                  <c:v>0.17241379310344829</c:v>
                </c:pt>
                <c:pt idx="2">
                  <c:v>0.24166666666666667</c:v>
                </c:pt>
                <c:pt idx="3">
                  <c:v>6.1111111111111116E-2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05-4A9B-8BA8-86174DCBF053}"/>
            </c:ext>
          </c:extLst>
        </c:ser>
        <c:ser>
          <c:idx val="2"/>
          <c:order val="2"/>
          <c:tx>
            <c:strRef>
              <c:f>'all results for 54 storms'!$AM$2</c:f>
              <c:strCache>
                <c:ptCount val="1"/>
                <c:pt idx="0">
                  <c:v>K027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results for 54 storms'!$A$4:$A$7</c:f>
              <c:strCache>
                <c:ptCount val="4"/>
                <c:pt idx="0">
                  <c:v>equal weight</c:v>
                </c:pt>
                <c:pt idx="1">
                  <c:v>swing weights</c:v>
                </c:pt>
                <c:pt idx="2">
                  <c:v>SMARTER_small</c:v>
                </c:pt>
                <c:pt idx="3">
                  <c:v>SMARTER_large</c:v>
                </c:pt>
              </c:strCache>
            </c:strRef>
          </c:cat>
          <c:val>
            <c:numRef>
              <c:f>'all results for 54 storms'!$AM$4:$AM$7</c:f>
              <c:numCache>
                <c:formatCode>General</c:formatCode>
                <c:ptCount val="4"/>
                <c:pt idx="0">
                  <c:v>0.16666666666666666</c:v>
                </c:pt>
                <c:pt idx="1">
                  <c:v>8.6206896551724144E-2</c:v>
                </c:pt>
                <c:pt idx="2">
                  <c:v>0.1583333333333333</c:v>
                </c:pt>
                <c:pt idx="3">
                  <c:v>0.10277777777777779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05-4A9B-8BA8-86174DCBF053}"/>
            </c:ext>
          </c:extLst>
        </c:ser>
        <c:ser>
          <c:idx val="3"/>
          <c:order val="3"/>
          <c:tx>
            <c:strRef>
              <c:f>'all results for 54 storms'!$AN$2</c:f>
              <c:strCache>
                <c:ptCount val="1"/>
                <c:pt idx="0">
                  <c:v>P002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'all results for 54 storms'!$A$4:$A$7</c:f>
              <c:strCache>
                <c:ptCount val="4"/>
                <c:pt idx="0">
                  <c:v>equal weight</c:v>
                </c:pt>
                <c:pt idx="1">
                  <c:v>swing weights</c:v>
                </c:pt>
                <c:pt idx="2">
                  <c:v>SMARTER_small</c:v>
                </c:pt>
                <c:pt idx="3">
                  <c:v>SMARTER_large</c:v>
                </c:pt>
              </c:strCache>
            </c:strRef>
          </c:cat>
          <c:val>
            <c:numRef>
              <c:f>'all results for 54 storms'!$AN$4:$AN$7</c:f>
              <c:numCache>
                <c:formatCode>General</c:formatCode>
                <c:ptCount val="4"/>
                <c:pt idx="0">
                  <c:v>0.16666666666666666</c:v>
                </c:pt>
                <c:pt idx="1">
                  <c:v>0.10344827586206896</c:v>
                </c:pt>
                <c:pt idx="2">
                  <c:v>2.7777777777777776E-2</c:v>
                </c:pt>
                <c:pt idx="3">
                  <c:v>0.40833333333333327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05-4A9B-8BA8-86174DCBF053}"/>
            </c:ext>
          </c:extLst>
        </c:ser>
        <c:ser>
          <c:idx val="4"/>
          <c:order val="4"/>
          <c:tx>
            <c:strRef>
              <c:f>'all results for 54 storms'!$AO$2</c:f>
              <c:strCache>
                <c:ptCount val="1"/>
                <c:pt idx="0">
                  <c:v>D011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'all results for 54 storms'!$A$4:$A$7</c:f>
              <c:strCache>
                <c:ptCount val="4"/>
                <c:pt idx="0">
                  <c:v>equal weight</c:v>
                </c:pt>
                <c:pt idx="1">
                  <c:v>swing weights</c:v>
                </c:pt>
                <c:pt idx="2">
                  <c:v>SMARTER_small</c:v>
                </c:pt>
                <c:pt idx="3">
                  <c:v>SMARTER_large</c:v>
                </c:pt>
              </c:strCache>
            </c:strRef>
          </c:cat>
          <c:val>
            <c:numRef>
              <c:f>'all results for 54 storms'!$AO$4:$AO$7</c:f>
              <c:numCache>
                <c:formatCode>General</c:formatCode>
                <c:ptCount val="4"/>
                <c:pt idx="0">
                  <c:v>0.16666666666666666</c:v>
                </c:pt>
                <c:pt idx="1">
                  <c:v>0.25862068965517243</c:v>
                </c:pt>
                <c:pt idx="2">
                  <c:v>0.10277777777777779</c:v>
                </c:pt>
                <c:pt idx="3">
                  <c:v>0.1583333333333333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05-4A9B-8BA8-86174DCBF053}"/>
            </c:ext>
          </c:extLst>
        </c:ser>
        <c:ser>
          <c:idx val="5"/>
          <c:order val="5"/>
          <c:tx>
            <c:strRef>
              <c:f>'all results for 54 storms'!$AP$2</c:f>
              <c:strCache>
                <c:ptCount val="1"/>
                <c:pt idx="0">
                  <c:v>A009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'all results for 54 storms'!$A$4:$A$7</c:f>
              <c:strCache>
                <c:ptCount val="4"/>
                <c:pt idx="0">
                  <c:v>equal weight</c:v>
                </c:pt>
                <c:pt idx="1">
                  <c:v>swing weights</c:v>
                </c:pt>
                <c:pt idx="2">
                  <c:v>SMARTER_small</c:v>
                </c:pt>
                <c:pt idx="3">
                  <c:v>SMARTER_large</c:v>
                </c:pt>
              </c:strCache>
            </c:strRef>
          </c:cat>
          <c:val>
            <c:numRef>
              <c:f>'all results for 54 storms'!$AP$4:$AP$7</c:f>
              <c:numCache>
                <c:formatCode>General</c:formatCode>
                <c:ptCount val="4"/>
                <c:pt idx="0">
                  <c:v>0.16666666666666666</c:v>
                </c:pt>
                <c:pt idx="1">
                  <c:v>3.4482758620689655E-2</c:v>
                </c:pt>
                <c:pt idx="2">
                  <c:v>6.1111111111111116E-2</c:v>
                </c:pt>
                <c:pt idx="3">
                  <c:v>0.24166666666666667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05-4A9B-8BA8-86174DCBF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6356880"/>
        <c:axId val="1586677664"/>
      </c:barChart>
      <c:catAx>
        <c:axId val="200635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677664"/>
        <c:crosses val="autoZero"/>
        <c:auto val="1"/>
        <c:lblAlgn val="ctr"/>
        <c:lblOffset val="100"/>
        <c:noMultiLvlLbl val="0"/>
      </c:catAx>
      <c:valAx>
        <c:axId val="15866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5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54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54 storms'!$H$3:$M$3</c:f>
              <c:numCache>
                <c:formatCode>General</c:formatCode>
                <c:ptCount val="6"/>
                <c:pt idx="0">
                  <c:v>2.64067131629945</c:v>
                </c:pt>
                <c:pt idx="1">
                  <c:v>1.4231434985579001</c:v>
                </c:pt>
                <c:pt idx="2">
                  <c:v>1.5547732663004712</c:v>
                </c:pt>
                <c:pt idx="3">
                  <c:v>1.0604191058530901</c:v>
                </c:pt>
                <c:pt idx="4">
                  <c:v>1.0886741242765898</c:v>
                </c:pt>
                <c:pt idx="5">
                  <c:v>1.1512477506893952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01-4FBF-8394-B8FBE7DFD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4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54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54 storms'!$H$4:$M$4</c:f>
              <c:numCache>
                <c:formatCode>General</c:formatCode>
                <c:ptCount val="6"/>
                <c:pt idx="0">
                  <c:v>3.086871998641505</c:v>
                </c:pt>
                <c:pt idx="1">
                  <c:v>1.7673913627996294</c:v>
                </c:pt>
                <c:pt idx="2">
                  <c:v>1.3591348965093377</c:v>
                </c:pt>
                <c:pt idx="3">
                  <c:v>1.0610132528455043</c:v>
                </c:pt>
                <c:pt idx="4">
                  <c:v>1.3121738011828372</c:v>
                </c:pt>
                <c:pt idx="5">
                  <c:v>1.0396100626703948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26-485D-8C24-F63A79B96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4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54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54 storms'!$H$5:$M$5</c:f>
              <c:numCache>
                <c:formatCode>General</c:formatCode>
                <c:ptCount val="6"/>
                <c:pt idx="0">
                  <c:v>1.6094942718969485</c:v>
                </c:pt>
                <c:pt idx="1">
                  <c:v>1.3748656867053395</c:v>
                </c:pt>
                <c:pt idx="2">
                  <c:v>1.5917170497975492</c:v>
                </c:pt>
                <c:pt idx="3">
                  <c:v>1.0313220986995664</c:v>
                </c:pt>
                <c:pt idx="4">
                  <c:v>1.1147061540230285</c:v>
                </c:pt>
                <c:pt idx="5">
                  <c:v>1.164628861514583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51-49CE-82D8-D566F7C6F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4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54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54 storms'!$H$6:$M$6</c:f>
              <c:numCache>
                <c:formatCode>General</c:formatCode>
                <c:ptCount val="6"/>
                <c:pt idx="0">
                  <c:v>1.5712435282886295</c:v>
                </c:pt>
                <c:pt idx="1">
                  <c:v>1.3841484049689501</c:v>
                </c:pt>
                <c:pt idx="2">
                  <c:v>1.6183057028234378</c:v>
                </c:pt>
                <c:pt idx="3">
                  <c:v>1.087855360589401</c:v>
                </c:pt>
                <c:pt idx="4">
                  <c:v>1.1119131581742874</c:v>
                </c:pt>
                <c:pt idx="5">
                  <c:v>1.1865526976368539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19-4840-97C2-FE69EEB2A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4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4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54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54 storms'!$H$7:$M$7</c:f>
              <c:numCache>
                <c:formatCode>General</c:formatCode>
                <c:ptCount val="6"/>
                <c:pt idx="0">
                  <c:v>3.8124537665390412</c:v>
                </c:pt>
                <c:pt idx="1">
                  <c:v>1.5188653818490989</c:v>
                </c:pt>
                <c:pt idx="2">
                  <c:v>1.3439507789978951</c:v>
                </c:pt>
                <c:pt idx="3">
                  <c:v>1.0334272191407321</c:v>
                </c:pt>
                <c:pt idx="4">
                  <c:v>1.3643168439956903</c:v>
                </c:pt>
                <c:pt idx="5">
                  <c:v>1.0409759231308757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A9-4442-9649-A5D593D83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results for 54 storms'!$N$2</c:f>
              <c:strCache>
                <c:ptCount val="1"/>
                <c:pt idx="0">
                  <c:v>A003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results for 54 storms'!$A$9:$A$14</c:f>
              <c:strCache>
                <c:ptCount val="6"/>
                <c:pt idx="0">
                  <c:v>Kedron</c:v>
                </c:pt>
                <c:pt idx="1">
                  <c:v>Homewood</c:v>
                </c:pt>
                <c:pt idx="2">
                  <c:v>Sterrett/Bennett</c:v>
                </c:pt>
                <c:pt idx="3">
                  <c:v>Sterrett/Kelly</c:v>
                </c:pt>
                <c:pt idx="4">
                  <c:v>Silver Lake</c:v>
                </c:pt>
                <c:pt idx="5">
                  <c:v>Dunfermline/Finance</c:v>
                </c:pt>
              </c:strCache>
            </c:strRef>
          </c:cat>
          <c:val>
            <c:numRef>
              <c:f>'all results for 54 storms'!$N$9:$N$14</c:f>
              <c:numCache>
                <c:formatCode>General</c:formatCode>
                <c:ptCount val="6"/>
                <c:pt idx="0">
                  <c:v>1</c:v>
                </c:pt>
                <c:pt idx="1">
                  <c:v>-0.16512397218889707</c:v>
                </c:pt>
                <c:pt idx="2">
                  <c:v>-3.1757591423298575</c:v>
                </c:pt>
                <c:pt idx="3">
                  <c:v>-0.92737108198902507</c:v>
                </c:pt>
                <c:pt idx="4">
                  <c:v>-1.4526815256465313</c:v>
                </c:pt>
                <c:pt idx="5">
                  <c:v>-2.3588706920469771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F5-44EA-8B02-A02016F7277D}"/>
            </c:ext>
          </c:extLst>
        </c:ser>
        <c:ser>
          <c:idx val="1"/>
          <c:order val="1"/>
          <c:tx>
            <c:strRef>
              <c:f>'all results for 54 storms'!$O$2</c:f>
              <c:strCache>
                <c:ptCount val="1"/>
                <c:pt idx="0">
                  <c:v>B023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 results for 54 storms'!$A$9:$A$14</c:f>
              <c:strCache>
                <c:ptCount val="6"/>
                <c:pt idx="0">
                  <c:v>Kedron</c:v>
                </c:pt>
                <c:pt idx="1">
                  <c:v>Homewood</c:v>
                </c:pt>
                <c:pt idx="2">
                  <c:v>Sterrett/Bennett</c:v>
                </c:pt>
                <c:pt idx="3">
                  <c:v>Sterrett/Kelly</c:v>
                </c:pt>
                <c:pt idx="4">
                  <c:v>Silver Lake</c:v>
                </c:pt>
                <c:pt idx="5">
                  <c:v>Dunfermline/Finance</c:v>
                </c:pt>
              </c:strCache>
            </c:strRef>
          </c:cat>
          <c:val>
            <c:numRef>
              <c:f>'all results for 54 storms'!$O$9:$O$14</c:f>
              <c:numCache>
                <c:formatCode>General</c:formatCode>
                <c:ptCount val="6"/>
                <c:pt idx="0">
                  <c:v>0.49588422949637811</c:v>
                </c:pt>
                <c:pt idx="1">
                  <c:v>0.44257004104009445</c:v>
                </c:pt>
                <c:pt idx="2">
                  <c:v>-1.6116002836967649</c:v>
                </c:pt>
                <c:pt idx="3">
                  <c:v>0.30876324481270823</c:v>
                </c:pt>
                <c:pt idx="4">
                  <c:v>1</c:v>
                </c:pt>
                <c:pt idx="5">
                  <c:v>0.10711341450761758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F5-44EA-8B02-A02016F7277D}"/>
            </c:ext>
          </c:extLst>
        </c:ser>
        <c:ser>
          <c:idx val="2"/>
          <c:order val="2"/>
          <c:tx>
            <c:strRef>
              <c:f>'all results for 54 storms'!$P$2</c:f>
              <c:strCache>
                <c:ptCount val="1"/>
                <c:pt idx="0">
                  <c:v>K027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results for 54 storms'!$A$9:$A$14</c:f>
              <c:strCache>
                <c:ptCount val="6"/>
                <c:pt idx="0">
                  <c:v>Kedron</c:v>
                </c:pt>
                <c:pt idx="1">
                  <c:v>Homewood</c:v>
                </c:pt>
                <c:pt idx="2">
                  <c:v>Sterrett/Bennett</c:v>
                </c:pt>
                <c:pt idx="3">
                  <c:v>Sterrett/Kelly</c:v>
                </c:pt>
                <c:pt idx="4">
                  <c:v>Silver Lake</c:v>
                </c:pt>
                <c:pt idx="5">
                  <c:v>Dunfermline/Finance</c:v>
                </c:pt>
              </c:strCache>
            </c:strRef>
          </c:cat>
          <c:val>
            <c:numRef>
              <c:f>'all results for 54 storms'!$P$9:$P$14</c:f>
              <c:numCache>
                <c:formatCode>General</c:formatCode>
                <c:ptCount val="6"/>
                <c:pt idx="0">
                  <c:v>-0.20121159374992859</c:v>
                </c:pt>
                <c:pt idx="1">
                  <c:v>-2.2584717895838269E-2</c:v>
                </c:pt>
                <c:pt idx="2">
                  <c:v>1</c:v>
                </c:pt>
                <c:pt idx="3">
                  <c:v>0.17764493498088763</c:v>
                </c:pt>
                <c:pt idx="4">
                  <c:v>0.25839099171199698</c:v>
                </c:pt>
                <c:pt idx="5">
                  <c:v>0.68627431460889698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F5-44EA-8B02-A02016F7277D}"/>
            </c:ext>
          </c:extLst>
        </c:ser>
        <c:ser>
          <c:idx val="3"/>
          <c:order val="3"/>
          <c:tx>
            <c:strRef>
              <c:f>'all results for 54 storms'!$Q$2</c:f>
              <c:strCache>
                <c:ptCount val="1"/>
                <c:pt idx="0">
                  <c:v>P002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'all results for 54 storms'!$A$9:$A$14</c:f>
              <c:strCache>
                <c:ptCount val="6"/>
                <c:pt idx="0">
                  <c:v>Kedron</c:v>
                </c:pt>
                <c:pt idx="1">
                  <c:v>Homewood</c:v>
                </c:pt>
                <c:pt idx="2">
                  <c:v>Sterrett/Bennett</c:v>
                </c:pt>
                <c:pt idx="3">
                  <c:v>Sterrett/Kelly</c:v>
                </c:pt>
                <c:pt idx="4">
                  <c:v>Silver Lake</c:v>
                </c:pt>
                <c:pt idx="5">
                  <c:v>Dunfermline/Finance</c:v>
                </c:pt>
              </c:strCache>
            </c:strRef>
          </c:cat>
          <c:val>
            <c:numRef>
              <c:f>'all results for 54 storms'!$Q$9:$Q$14</c:f>
              <c:numCache>
                <c:formatCode>General</c:formatCode>
                <c:ptCount val="6"/>
                <c:pt idx="0">
                  <c:v>0.47349667644130877</c:v>
                </c:pt>
                <c:pt idx="1">
                  <c:v>0.60631745122079339</c:v>
                </c:pt>
                <c:pt idx="2">
                  <c:v>-1.7643314294706012</c:v>
                </c:pt>
                <c:pt idx="3">
                  <c:v>1</c:v>
                </c:pt>
                <c:pt idx="4">
                  <c:v>0.95909385259534286</c:v>
                </c:pt>
                <c:pt idx="5">
                  <c:v>0.47333379459929159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F5-44EA-8B02-A02016F7277D}"/>
            </c:ext>
          </c:extLst>
        </c:ser>
        <c:ser>
          <c:idx val="4"/>
          <c:order val="4"/>
          <c:tx>
            <c:strRef>
              <c:f>'all results for 54 storms'!$R$2</c:f>
              <c:strCache>
                <c:ptCount val="1"/>
                <c:pt idx="0">
                  <c:v>D011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'all results for 54 storms'!$A$9:$A$14</c:f>
              <c:strCache>
                <c:ptCount val="6"/>
                <c:pt idx="0">
                  <c:v>Kedron</c:v>
                </c:pt>
                <c:pt idx="1">
                  <c:v>Homewood</c:v>
                </c:pt>
                <c:pt idx="2">
                  <c:v>Sterrett/Bennett</c:v>
                </c:pt>
                <c:pt idx="3">
                  <c:v>Sterrett/Kelly</c:v>
                </c:pt>
                <c:pt idx="4">
                  <c:v>Silver Lake</c:v>
                </c:pt>
                <c:pt idx="5">
                  <c:v>Dunfermline/Finance</c:v>
                </c:pt>
              </c:strCache>
            </c:strRef>
          </c:cat>
          <c:val>
            <c:numRef>
              <c:f>'all results for 54 storms'!$R$9:$R$14</c:f>
              <c:numCache>
                <c:formatCode>General</c:formatCode>
                <c:ptCount val="6"/>
                <c:pt idx="0">
                  <c:v>0.44303328246697293</c:v>
                </c:pt>
                <c:pt idx="1">
                  <c:v>0.70556962057454697</c:v>
                </c:pt>
                <c:pt idx="2">
                  <c:v>-1.7473833863084764</c:v>
                </c:pt>
                <c:pt idx="3">
                  <c:v>0.99808468743319101</c:v>
                </c:pt>
                <c:pt idx="4">
                  <c:v>1</c:v>
                </c:pt>
                <c:pt idx="5">
                  <c:v>-0.23515559884937853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F5-44EA-8B02-A02016F7277D}"/>
            </c:ext>
          </c:extLst>
        </c:ser>
        <c:ser>
          <c:idx val="5"/>
          <c:order val="5"/>
          <c:tx>
            <c:strRef>
              <c:f>'all results for 54 storms'!$S$2</c:f>
              <c:strCache>
                <c:ptCount val="1"/>
                <c:pt idx="0">
                  <c:v>A009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'all results for 54 storms'!$A$9:$A$14</c:f>
              <c:strCache>
                <c:ptCount val="6"/>
                <c:pt idx="0">
                  <c:v>Kedron</c:v>
                </c:pt>
                <c:pt idx="1">
                  <c:v>Homewood</c:v>
                </c:pt>
                <c:pt idx="2">
                  <c:v>Sterrett/Bennett</c:v>
                </c:pt>
                <c:pt idx="3">
                  <c:v>Sterrett/Kelly</c:v>
                </c:pt>
                <c:pt idx="4">
                  <c:v>Silver Lake</c:v>
                </c:pt>
                <c:pt idx="5">
                  <c:v>Dunfermline/Finance</c:v>
                </c:pt>
              </c:strCache>
            </c:strRef>
          </c:cat>
          <c:val>
            <c:numRef>
              <c:f>'all results for 54 storms'!$S$9:$S$14</c:f>
              <c:numCache>
                <c:formatCode>General</c:formatCode>
                <c:ptCount val="6"/>
                <c:pt idx="0">
                  <c:v>0.44618407864989662</c:v>
                </c:pt>
                <c:pt idx="1">
                  <c:v>0.58783009175100043</c:v>
                </c:pt>
                <c:pt idx="2">
                  <c:v>0.17854379650873986</c:v>
                </c:pt>
                <c:pt idx="3">
                  <c:v>0.80842641473540788</c:v>
                </c:pt>
                <c:pt idx="4">
                  <c:v>0.90906632829450196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F5-44EA-8B02-A02016F72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6457632"/>
        <c:axId val="1442917872"/>
      </c:barChart>
      <c:catAx>
        <c:axId val="182645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917872"/>
        <c:crosses val="autoZero"/>
        <c:auto val="1"/>
        <c:lblAlgn val="ctr"/>
        <c:lblOffset val="100"/>
        <c:noMultiLvlLbl val="0"/>
      </c:catAx>
      <c:valAx>
        <c:axId val="144291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Utility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45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54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54 storms'!$H$9:$M$9</c:f>
              <c:numCache>
                <c:formatCode>General</c:formatCode>
                <c:ptCount val="6"/>
                <c:pt idx="0">
                  <c:v>1</c:v>
                </c:pt>
                <c:pt idx="1">
                  <c:v>1.2866705143759796</c:v>
                </c:pt>
                <c:pt idx="2">
                  <c:v>1.8232229686826815</c:v>
                </c:pt>
                <c:pt idx="3">
                  <c:v>1.3011541285149446</c:v>
                </c:pt>
                <c:pt idx="4">
                  <c:v>1.3211246200697899</c:v>
                </c:pt>
                <c:pt idx="5">
                  <c:v>1.3190449614399886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29-47DE-BCFB-357D047EA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54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54 storms'!$H$10:$M$10</c:f>
              <c:numCache>
                <c:formatCode>General</c:formatCode>
                <c:ptCount val="6"/>
                <c:pt idx="0">
                  <c:v>1.7906201029579611</c:v>
                </c:pt>
                <c:pt idx="1">
                  <c:v>1.3214306553375179</c:v>
                </c:pt>
                <c:pt idx="2">
                  <c:v>1.6674447401995687</c:v>
                </c:pt>
                <c:pt idx="3">
                  <c:v>1.2175507688787406</c:v>
                </c:pt>
                <c:pt idx="4">
                  <c:v>1.1586032557080432</c:v>
                </c:pt>
                <c:pt idx="5">
                  <c:v>1.2288575960821901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0E-4B88-823F-DF949F04F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54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54 storms'!$H$11:$M$11</c:f>
              <c:numCache>
                <c:formatCode>General</c:formatCode>
                <c:ptCount val="6"/>
                <c:pt idx="0">
                  <c:v>8.0677898399939014</c:v>
                </c:pt>
                <c:pt idx="1">
                  <c:v>3.6906409488666481</c:v>
                </c:pt>
                <c:pt idx="2">
                  <c:v>1</c:v>
                </c:pt>
                <c:pt idx="3">
                  <c:v>3.9835194590347944</c:v>
                </c:pt>
                <c:pt idx="4">
                  <c:v>3.9499056523795568</c:v>
                </c:pt>
                <c:pt idx="5">
                  <c:v>1.507915301275772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17-47E5-AC64-7317BBD8A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54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54 storms'!$H$12:$M$12</c:f>
              <c:numCache>
                <c:formatCode>General</c:formatCode>
                <c:ptCount val="6"/>
                <c:pt idx="0">
                  <c:v>2.6213397472661266</c:v>
                </c:pt>
                <c:pt idx="1">
                  <c:v>1.4128633326181026</c:v>
                </c:pt>
                <c:pt idx="2">
                  <c:v>1.5085931571147841</c:v>
                </c:pt>
                <c:pt idx="3">
                  <c:v>1</c:v>
                </c:pt>
                <c:pt idx="4">
                  <c:v>1.0009581149825968</c:v>
                </c:pt>
                <c:pt idx="5">
                  <c:v>1.100524399068503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9D-4CB6-A85F-DF5ED9FC6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54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54 storms'!$H$13:$M$13</c:f>
              <c:numCache>
                <c:formatCode>General</c:formatCode>
                <c:ptCount val="6"/>
                <c:pt idx="0">
                  <c:v>3.4087333232277488</c:v>
                </c:pt>
                <c:pt idx="1">
                  <c:v>1</c:v>
                </c:pt>
                <c:pt idx="2">
                  <c:v>1.4488997917923054</c:v>
                </c:pt>
                <c:pt idx="3">
                  <c:v>1.0206636711521309</c:v>
                </c:pt>
                <c:pt idx="4">
                  <c:v>1</c:v>
                </c:pt>
                <c:pt idx="5">
                  <c:v>1.0465162972178499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5E-4DD1-814D-B5A8720AE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54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54 storms'!$H$14:$M$14</c:f>
              <c:numCache>
                <c:formatCode>General</c:formatCode>
                <c:ptCount val="6"/>
                <c:pt idx="0">
                  <c:v>5.3625271438068545</c:v>
                </c:pt>
                <c:pt idx="1">
                  <c:v>1.5627440661188801</c:v>
                </c:pt>
                <c:pt idx="2">
                  <c:v>1.1698351514608438</c:v>
                </c:pt>
                <c:pt idx="3">
                  <c:v>1.3012601000206949</c:v>
                </c:pt>
                <c:pt idx="4">
                  <c:v>1.8544307940907709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3A-4CA4-8F8D-4DEA4E824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results for 54 storms'!$N$2</c:f>
              <c:strCache>
                <c:ptCount val="1"/>
                <c:pt idx="0">
                  <c:v>A003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results for 54 storms'!$A$17:$A$21</c:f>
              <c:strCache>
                <c:ptCount val="5"/>
                <c:pt idx="0">
                  <c:v>baseline</c:v>
                </c:pt>
                <c:pt idx="1">
                  <c:v>equal_4</c:v>
                </c:pt>
                <c:pt idx="2">
                  <c:v>swing_4</c:v>
                </c:pt>
                <c:pt idx="3">
                  <c:v>SMARTERsmall_4</c:v>
                </c:pt>
                <c:pt idx="4">
                  <c:v>SMARTERlarge_4</c:v>
                </c:pt>
              </c:strCache>
            </c:strRef>
          </c:cat>
          <c:val>
            <c:numRef>
              <c:f>'all results for 54 storms'!$N$17:$N$21</c:f>
              <c:numCache>
                <c:formatCode>General</c:formatCode>
                <c:ptCount val="5"/>
                <c:pt idx="0">
                  <c:v>-0.94206634261992561</c:v>
                </c:pt>
                <c:pt idx="1">
                  <c:v>-2.2732019222606659</c:v>
                </c:pt>
                <c:pt idx="2">
                  <c:v>-1.5882726734803541</c:v>
                </c:pt>
                <c:pt idx="3">
                  <c:v>-2.4099248058376901</c:v>
                </c:pt>
                <c:pt idx="4">
                  <c:v>-1.6348070628007387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E9-4E0D-8F4C-52C3D14C1450}"/>
            </c:ext>
          </c:extLst>
        </c:ser>
        <c:ser>
          <c:idx val="1"/>
          <c:order val="1"/>
          <c:tx>
            <c:strRef>
              <c:f>'all results for 54 storms'!$O$2</c:f>
              <c:strCache>
                <c:ptCount val="1"/>
                <c:pt idx="0">
                  <c:v>B023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 results for 54 storms'!$A$17:$A$21</c:f>
              <c:strCache>
                <c:ptCount val="5"/>
                <c:pt idx="0">
                  <c:v>baseline</c:v>
                </c:pt>
                <c:pt idx="1">
                  <c:v>equal_4</c:v>
                </c:pt>
                <c:pt idx="2">
                  <c:v>swing_4</c:v>
                </c:pt>
                <c:pt idx="3">
                  <c:v>SMARTERsmall_4</c:v>
                </c:pt>
                <c:pt idx="4">
                  <c:v>SMARTERlarge_4</c:v>
                </c:pt>
              </c:strCache>
            </c:strRef>
          </c:cat>
          <c:val>
            <c:numRef>
              <c:f>'all results for 54 storms'!$O$17:$O$21</c:f>
              <c:numCache>
                <c:formatCode>General</c:formatCode>
                <c:ptCount val="5"/>
                <c:pt idx="0">
                  <c:v>0.29426368740224196</c:v>
                </c:pt>
                <c:pt idx="1">
                  <c:v>-0.10467016812679675</c:v>
                </c:pt>
                <c:pt idx="2">
                  <c:v>0.73506166227909753</c:v>
                </c:pt>
                <c:pt idx="3">
                  <c:v>-0.86209480850915221</c:v>
                </c:pt>
                <c:pt idx="4">
                  <c:v>0.29115395470473804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E9-4E0D-8F4C-52C3D14C1450}"/>
            </c:ext>
          </c:extLst>
        </c:ser>
        <c:ser>
          <c:idx val="2"/>
          <c:order val="2"/>
          <c:tx>
            <c:strRef>
              <c:f>'all results for 54 storms'!$P$2</c:f>
              <c:strCache>
                <c:ptCount val="1"/>
                <c:pt idx="0">
                  <c:v>K027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results for 54 storms'!$A$17:$A$21</c:f>
              <c:strCache>
                <c:ptCount val="5"/>
                <c:pt idx="0">
                  <c:v>baseline</c:v>
                </c:pt>
                <c:pt idx="1">
                  <c:v>equal_4</c:v>
                </c:pt>
                <c:pt idx="2">
                  <c:v>swing_4</c:v>
                </c:pt>
                <c:pt idx="3">
                  <c:v>SMARTERsmall_4</c:v>
                </c:pt>
                <c:pt idx="4">
                  <c:v>SMARTERlarge_4</c:v>
                </c:pt>
              </c:strCache>
            </c:strRef>
          </c:cat>
          <c:val>
            <c:numRef>
              <c:f>'all results for 54 storms'!$P$17:$P$21</c:f>
              <c:numCache>
                <c:formatCode>General</c:formatCode>
                <c:ptCount val="5"/>
                <c:pt idx="0">
                  <c:v>0.11734054890621493</c:v>
                </c:pt>
                <c:pt idx="1">
                  <c:v>0.77149720560060764</c:v>
                </c:pt>
                <c:pt idx="2">
                  <c:v>0.34758675524319382</c:v>
                </c:pt>
                <c:pt idx="3">
                  <c:v>0.7569663644783432</c:v>
                </c:pt>
                <c:pt idx="4">
                  <c:v>0.3847525159485824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E9-4E0D-8F4C-52C3D14C1450}"/>
            </c:ext>
          </c:extLst>
        </c:ser>
        <c:ser>
          <c:idx val="3"/>
          <c:order val="3"/>
          <c:tx>
            <c:strRef>
              <c:f>'all results for 54 storms'!$Q$2</c:f>
              <c:strCache>
                <c:ptCount val="1"/>
                <c:pt idx="0">
                  <c:v>P002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'all results for 54 storms'!$A$17:$A$21</c:f>
              <c:strCache>
                <c:ptCount val="5"/>
                <c:pt idx="0">
                  <c:v>baseline</c:v>
                </c:pt>
                <c:pt idx="1">
                  <c:v>equal_4</c:v>
                </c:pt>
                <c:pt idx="2">
                  <c:v>swing_4</c:v>
                </c:pt>
                <c:pt idx="3">
                  <c:v>SMARTERsmall_4</c:v>
                </c:pt>
                <c:pt idx="4">
                  <c:v>SMARTERlarge_4</c:v>
                </c:pt>
              </c:strCache>
            </c:strRef>
          </c:cat>
          <c:val>
            <c:numRef>
              <c:f>'all results for 54 storms'!$Q$17:$Q$21</c:f>
              <c:numCache>
                <c:formatCode>General</c:formatCode>
                <c:ptCount val="5"/>
                <c:pt idx="0">
                  <c:v>0.88267157427792919</c:v>
                </c:pt>
                <c:pt idx="1">
                  <c:v>0.2861493876928155</c:v>
                </c:pt>
                <c:pt idx="2">
                  <c:v>0.98645807190693946</c:v>
                </c:pt>
                <c:pt idx="3">
                  <c:v>-0.67386073202435903</c:v>
                </c:pt>
                <c:pt idx="4">
                  <c:v>0.95188973165004021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E9-4E0D-8F4C-52C3D14C1450}"/>
            </c:ext>
          </c:extLst>
        </c:ser>
        <c:ser>
          <c:idx val="4"/>
          <c:order val="4"/>
          <c:tx>
            <c:strRef>
              <c:f>'all results for 54 storms'!$R$2</c:f>
              <c:strCache>
                <c:ptCount val="1"/>
                <c:pt idx="0">
                  <c:v>D011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'all results for 54 storms'!$A$17:$A$21</c:f>
              <c:strCache>
                <c:ptCount val="5"/>
                <c:pt idx="0">
                  <c:v>baseline</c:v>
                </c:pt>
                <c:pt idx="1">
                  <c:v>equal_4</c:v>
                </c:pt>
                <c:pt idx="2">
                  <c:v>swing_4</c:v>
                </c:pt>
                <c:pt idx="3">
                  <c:v>SMARTERsmall_4</c:v>
                </c:pt>
                <c:pt idx="4">
                  <c:v>SMARTERlarge_4</c:v>
                </c:pt>
              </c:strCache>
            </c:strRef>
          </c:cat>
          <c:val>
            <c:numRef>
              <c:f>'all results for 54 storms'!$R$17:$R$21</c:f>
              <c:numCache>
                <c:formatCode>General</c:formatCode>
                <c:ptCount val="5"/>
                <c:pt idx="0">
                  <c:v>0.83007888783970918</c:v>
                </c:pt>
                <c:pt idx="1">
                  <c:v>-0.31978097607367761</c:v>
                </c:pt>
                <c:pt idx="2">
                  <c:v>0.78649859773876041</c:v>
                </c:pt>
                <c:pt idx="3">
                  <c:v>-0.97656286723150787</c:v>
                </c:pt>
                <c:pt idx="4">
                  <c:v>0.38420380451449276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FE9-4E0D-8F4C-52C3D14C1450}"/>
            </c:ext>
          </c:extLst>
        </c:ser>
        <c:ser>
          <c:idx val="5"/>
          <c:order val="5"/>
          <c:tx>
            <c:strRef>
              <c:f>'all results for 54 storms'!$S$2</c:f>
              <c:strCache>
                <c:ptCount val="1"/>
                <c:pt idx="0">
                  <c:v>A009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'all results for 54 storms'!$A$17:$A$21</c:f>
              <c:strCache>
                <c:ptCount val="5"/>
                <c:pt idx="0">
                  <c:v>baseline</c:v>
                </c:pt>
                <c:pt idx="1">
                  <c:v>equal_4</c:v>
                </c:pt>
                <c:pt idx="2">
                  <c:v>swing_4</c:v>
                </c:pt>
                <c:pt idx="3">
                  <c:v>SMARTERsmall_4</c:v>
                </c:pt>
                <c:pt idx="4">
                  <c:v>SMARTERlarge_4</c:v>
                </c:pt>
              </c:strCache>
            </c:strRef>
          </c:cat>
          <c:val>
            <c:numRef>
              <c:f>'all results for 54 storms'!$S$17:$S$21</c:f>
              <c:numCache>
                <c:formatCode>General</c:formatCode>
                <c:ptCount val="5"/>
                <c:pt idx="0">
                  <c:v>0.71830729042620001</c:v>
                </c:pt>
                <c:pt idx="1">
                  <c:v>0.94765109882237819</c:v>
                </c:pt>
                <c:pt idx="2">
                  <c:v>0.90843184471847027</c:v>
                </c:pt>
                <c:pt idx="3">
                  <c:v>0.94772364173175117</c:v>
                </c:pt>
                <c:pt idx="4">
                  <c:v>0.91004181389927907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FE9-4E0D-8F4C-52C3D14C1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6457632"/>
        <c:axId val="1442917872"/>
      </c:barChart>
      <c:catAx>
        <c:axId val="182645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917872"/>
        <c:crosses val="autoZero"/>
        <c:auto val="1"/>
        <c:lblAlgn val="ctr"/>
        <c:lblOffset val="100"/>
        <c:noMultiLvlLbl val="0"/>
      </c:catAx>
      <c:valAx>
        <c:axId val="144291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Utility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45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54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54 storms'!$H$17:$M$17</c:f>
              <c:numCache>
                <c:formatCode>General</c:formatCode>
                <c:ptCount val="6"/>
                <c:pt idx="0">
                  <c:v>2.64067131629945</c:v>
                </c:pt>
                <c:pt idx="1">
                  <c:v>1.4231434985579001</c:v>
                </c:pt>
                <c:pt idx="2">
                  <c:v>1.5547732663004712</c:v>
                </c:pt>
                <c:pt idx="3">
                  <c:v>1.0604191058530901</c:v>
                </c:pt>
                <c:pt idx="4">
                  <c:v>1.0886741242765898</c:v>
                </c:pt>
                <c:pt idx="5">
                  <c:v>1.1512477506893952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84-49BD-A873-E5DE809AD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54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54 storms'!$H$18:$M$18</c:f>
              <c:numCache>
                <c:formatCode>General</c:formatCode>
                <c:ptCount val="6"/>
                <c:pt idx="0">
                  <c:v>5.1376766370062334</c:v>
                </c:pt>
                <c:pt idx="1">
                  <c:v>1.7373050384303934</c:v>
                </c:pt>
                <c:pt idx="2">
                  <c:v>1.1210339142489461</c:v>
                </c:pt>
                <c:pt idx="3">
                  <c:v>1.4289291336544192</c:v>
                </c:pt>
                <c:pt idx="4">
                  <c:v>1.9345804630966132</c:v>
                </c:pt>
                <c:pt idx="5">
                  <c:v>0.97347999012554631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53-4609-B639-55DA6B9EF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54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54 storms'!$H$20:$M$20</c:f>
              <c:numCache>
                <c:formatCode>General</c:formatCode>
                <c:ptCount val="6"/>
                <c:pt idx="0">
                  <c:v>5.5011788350562663</c:v>
                </c:pt>
                <c:pt idx="1">
                  <c:v>2.5371652240480924</c:v>
                </c:pt>
                <c:pt idx="2">
                  <c:v>0.87079164347846627</c:v>
                </c:pt>
                <c:pt idx="3">
                  <c:v>2.3092674799839026</c:v>
                </c:pt>
                <c:pt idx="4">
                  <c:v>2.6866133792179681</c:v>
                </c:pt>
                <c:pt idx="5">
                  <c:v>0.97351722282432329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6E-4274-BF4E-3170E1F64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54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54 storms'!$H$21:$M$21</c:f>
              <c:numCache>
                <c:formatCode>General</c:formatCode>
                <c:ptCount val="6"/>
                <c:pt idx="0">
                  <c:v>3.7337143087024405</c:v>
                </c:pt>
                <c:pt idx="1">
                  <c:v>1.4253580176877321</c:v>
                </c:pt>
                <c:pt idx="2">
                  <c:v>1.3601891106446193</c:v>
                </c:pt>
                <c:pt idx="3">
                  <c:v>1.0243467928490728</c:v>
                </c:pt>
                <c:pt idx="4">
                  <c:v>1.3605623374995062</c:v>
                </c:pt>
                <c:pt idx="5">
                  <c:v>1.0460059908855361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3E-45E0-A2E2-802B05602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results for 54 storms'!$AR$2</c:f>
              <c:strCache>
                <c:ptCount val="1"/>
                <c:pt idx="0">
                  <c:v>K027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results for 54 storms'!$A$4:$A$7</c:f>
              <c:strCache>
                <c:ptCount val="4"/>
                <c:pt idx="0">
                  <c:v>equal weight</c:v>
                </c:pt>
                <c:pt idx="1">
                  <c:v>swing weights</c:v>
                </c:pt>
                <c:pt idx="2">
                  <c:v>SMARTER_small</c:v>
                </c:pt>
                <c:pt idx="3">
                  <c:v>SMARTER_large</c:v>
                </c:pt>
              </c:strCache>
            </c:strRef>
          </c:cat>
          <c:val>
            <c:numRef>
              <c:f>'all results for 54 storms'!$AR$4:$AR$7</c:f>
              <c:numCache>
                <c:formatCode>General</c:formatCode>
                <c:ptCount val="4"/>
                <c:pt idx="0">
                  <c:v>0.16666666666666666</c:v>
                </c:pt>
                <c:pt idx="1">
                  <c:v>8.5714285714285715E-2</c:v>
                </c:pt>
                <c:pt idx="2">
                  <c:v>0.52083333333333326</c:v>
                </c:pt>
                <c:pt idx="3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54-41C8-A456-D70A2B99EB8B}"/>
            </c:ext>
          </c:extLst>
        </c:ser>
        <c:ser>
          <c:idx val="1"/>
          <c:order val="1"/>
          <c:tx>
            <c:strRef>
              <c:f>'all results for 54 storms'!$AS$2</c:f>
              <c:strCache>
                <c:ptCount val="1"/>
                <c:pt idx="0">
                  <c:v>P002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'all results for 54 storms'!$A$4:$A$7</c:f>
              <c:strCache>
                <c:ptCount val="4"/>
                <c:pt idx="0">
                  <c:v>equal weight</c:v>
                </c:pt>
                <c:pt idx="1">
                  <c:v>swing weights</c:v>
                </c:pt>
                <c:pt idx="2">
                  <c:v>SMARTER_small</c:v>
                </c:pt>
                <c:pt idx="3">
                  <c:v>SMARTER_large</c:v>
                </c:pt>
              </c:strCache>
            </c:strRef>
          </c:cat>
          <c:val>
            <c:numRef>
              <c:f>'all results for 54 storms'!$AS$4:$AS$7</c:f>
              <c:numCache>
                <c:formatCode>General</c:formatCode>
                <c:ptCount val="4"/>
                <c:pt idx="0">
                  <c:v>0.16666666666666666</c:v>
                </c:pt>
                <c:pt idx="1">
                  <c:v>0.2857142857142857</c:v>
                </c:pt>
                <c:pt idx="2">
                  <c:v>6.25E-2</c:v>
                </c:pt>
                <c:pt idx="3">
                  <c:v>0.52083333333333326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54-41C8-A456-D70A2B99EB8B}"/>
            </c:ext>
          </c:extLst>
        </c:ser>
        <c:ser>
          <c:idx val="2"/>
          <c:order val="2"/>
          <c:tx>
            <c:strRef>
              <c:f>'all results for 54 storms'!$AT$2</c:f>
              <c:strCache>
                <c:ptCount val="1"/>
                <c:pt idx="0">
                  <c:v>D011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'all results for 54 storms'!$A$4:$A$7</c:f>
              <c:strCache>
                <c:ptCount val="4"/>
                <c:pt idx="0">
                  <c:v>equal weight</c:v>
                </c:pt>
                <c:pt idx="1">
                  <c:v>swing weights</c:v>
                </c:pt>
                <c:pt idx="2">
                  <c:v>SMARTER_small</c:v>
                </c:pt>
                <c:pt idx="3">
                  <c:v>SMARTER_large</c:v>
                </c:pt>
              </c:strCache>
            </c:strRef>
          </c:cat>
          <c:val>
            <c:numRef>
              <c:f>'all results for 54 storms'!$AT$4:$AT$7</c:f>
              <c:numCache>
                <c:formatCode>General</c:formatCode>
                <c:ptCount val="4"/>
                <c:pt idx="0">
                  <c:v>0.16666666666666666</c:v>
                </c:pt>
                <c:pt idx="1">
                  <c:v>0.5714285714285714</c:v>
                </c:pt>
                <c:pt idx="2">
                  <c:v>0.27083333333333331</c:v>
                </c:pt>
                <c:pt idx="3">
                  <c:v>0.14583333333333331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54-41C8-A456-D70A2B99EB8B}"/>
            </c:ext>
          </c:extLst>
        </c:ser>
        <c:ser>
          <c:idx val="3"/>
          <c:order val="3"/>
          <c:tx>
            <c:strRef>
              <c:f>'all results for 54 storms'!$AU$2</c:f>
              <c:strCache>
                <c:ptCount val="1"/>
                <c:pt idx="0">
                  <c:v>A009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'all results for 54 storms'!$A$4:$A$7</c:f>
              <c:strCache>
                <c:ptCount val="4"/>
                <c:pt idx="0">
                  <c:v>equal weight</c:v>
                </c:pt>
                <c:pt idx="1">
                  <c:v>swing weights</c:v>
                </c:pt>
                <c:pt idx="2">
                  <c:v>SMARTER_small</c:v>
                </c:pt>
                <c:pt idx="3">
                  <c:v>SMARTER_large</c:v>
                </c:pt>
              </c:strCache>
            </c:strRef>
          </c:cat>
          <c:val>
            <c:numRef>
              <c:f>'all results for 54 storms'!$AU$4:$AU$7</c:f>
              <c:numCache>
                <c:formatCode>General</c:formatCode>
                <c:ptCount val="4"/>
                <c:pt idx="0">
                  <c:v>0.16666666666666666</c:v>
                </c:pt>
                <c:pt idx="1">
                  <c:v>5.7142857142857141E-2</c:v>
                </c:pt>
                <c:pt idx="2">
                  <c:v>0.14583333333333331</c:v>
                </c:pt>
                <c:pt idx="3">
                  <c:v>0.27083333333333331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54-41C8-A456-D70A2B99E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6356880"/>
        <c:axId val="1586677664"/>
      </c:barChart>
      <c:catAx>
        <c:axId val="200635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677664"/>
        <c:crosses val="autoZero"/>
        <c:auto val="1"/>
        <c:lblAlgn val="ctr"/>
        <c:lblOffset val="100"/>
        <c:noMultiLvlLbl val="0"/>
      </c:catAx>
      <c:valAx>
        <c:axId val="15866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5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54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54 storms'!$H$19:$M$19</c:f>
              <c:numCache>
                <c:formatCode>General</c:formatCode>
                <c:ptCount val="6"/>
                <c:pt idx="0">
                  <c:v>3.6478441043296397</c:v>
                </c:pt>
                <c:pt idx="1">
                  <c:v>1.1416438173667276</c:v>
                </c:pt>
                <c:pt idx="2">
                  <c:v>1.3857016562670488</c:v>
                </c:pt>
                <c:pt idx="3">
                  <c:v>1.006793938848169</c:v>
                </c:pt>
                <c:pt idx="4">
                  <c:v>1.1126568358095057</c:v>
                </c:pt>
                <c:pt idx="5">
                  <c:v>1.0468483485866669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1C-4ACB-A4C6-359EAF162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results for 54 storms'!$P$2</c:f>
              <c:strCache>
                <c:ptCount val="1"/>
                <c:pt idx="0">
                  <c:v>K027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results for 54 storms'!$A$17:$A$21</c:f>
              <c:strCache>
                <c:ptCount val="5"/>
                <c:pt idx="0">
                  <c:v>baseline</c:v>
                </c:pt>
                <c:pt idx="1">
                  <c:v>equal_4</c:v>
                </c:pt>
                <c:pt idx="2">
                  <c:v>swing_4</c:v>
                </c:pt>
                <c:pt idx="3">
                  <c:v>SMARTERsmall_4</c:v>
                </c:pt>
                <c:pt idx="4">
                  <c:v>SMARTERlarge_4</c:v>
                </c:pt>
              </c:strCache>
            </c:strRef>
          </c:cat>
          <c:val>
            <c:numRef>
              <c:f>'all results for 54 storms'!$P$17:$P$21</c:f>
              <c:numCache>
                <c:formatCode>General</c:formatCode>
                <c:ptCount val="5"/>
                <c:pt idx="0">
                  <c:v>0.11734054890621493</c:v>
                </c:pt>
                <c:pt idx="1">
                  <c:v>0.77149720560060764</c:v>
                </c:pt>
                <c:pt idx="2">
                  <c:v>0.34758675524319382</c:v>
                </c:pt>
                <c:pt idx="3">
                  <c:v>0.7569663644783432</c:v>
                </c:pt>
                <c:pt idx="4">
                  <c:v>0.3847525159485824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28-4824-AF9F-FE3F74A57602}"/>
            </c:ext>
          </c:extLst>
        </c:ser>
        <c:ser>
          <c:idx val="1"/>
          <c:order val="1"/>
          <c:tx>
            <c:strRef>
              <c:f>'all results for 54 storms'!$Q$2</c:f>
              <c:strCache>
                <c:ptCount val="1"/>
                <c:pt idx="0">
                  <c:v>P002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'all results for 54 storms'!$A$17:$A$21</c:f>
              <c:strCache>
                <c:ptCount val="5"/>
                <c:pt idx="0">
                  <c:v>baseline</c:v>
                </c:pt>
                <c:pt idx="1">
                  <c:v>equal_4</c:v>
                </c:pt>
                <c:pt idx="2">
                  <c:v>swing_4</c:v>
                </c:pt>
                <c:pt idx="3">
                  <c:v>SMARTERsmall_4</c:v>
                </c:pt>
                <c:pt idx="4">
                  <c:v>SMARTERlarge_4</c:v>
                </c:pt>
              </c:strCache>
            </c:strRef>
          </c:cat>
          <c:val>
            <c:numRef>
              <c:f>'all results for 54 storms'!$Q$17:$Q$21</c:f>
              <c:numCache>
                <c:formatCode>General</c:formatCode>
                <c:ptCount val="5"/>
                <c:pt idx="0">
                  <c:v>0.88267157427792919</c:v>
                </c:pt>
                <c:pt idx="1">
                  <c:v>0.2861493876928155</c:v>
                </c:pt>
                <c:pt idx="2">
                  <c:v>0.98645807190693946</c:v>
                </c:pt>
                <c:pt idx="3">
                  <c:v>-0.67386073202435903</c:v>
                </c:pt>
                <c:pt idx="4">
                  <c:v>0.95188973165004021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28-4824-AF9F-FE3F74A57602}"/>
            </c:ext>
          </c:extLst>
        </c:ser>
        <c:ser>
          <c:idx val="2"/>
          <c:order val="2"/>
          <c:tx>
            <c:strRef>
              <c:f>'all results for 54 storms'!$R$2</c:f>
              <c:strCache>
                <c:ptCount val="1"/>
                <c:pt idx="0">
                  <c:v>D011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'all results for 54 storms'!$A$17:$A$21</c:f>
              <c:strCache>
                <c:ptCount val="5"/>
                <c:pt idx="0">
                  <c:v>baseline</c:v>
                </c:pt>
                <c:pt idx="1">
                  <c:v>equal_4</c:v>
                </c:pt>
                <c:pt idx="2">
                  <c:v>swing_4</c:v>
                </c:pt>
                <c:pt idx="3">
                  <c:v>SMARTERsmall_4</c:v>
                </c:pt>
                <c:pt idx="4">
                  <c:v>SMARTERlarge_4</c:v>
                </c:pt>
              </c:strCache>
            </c:strRef>
          </c:cat>
          <c:val>
            <c:numRef>
              <c:f>'all results for 54 storms'!$R$17:$R$21</c:f>
              <c:numCache>
                <c:formatCode>General</c:formatCode>
                <c:ptCount val="5"/>
                <c:pt idx="0">
                  <c:v>0.83007888783970918</c:v>
                </c:pt>
                <c:pt idx="1">
                  <c:v>-0.31978097607367761</c:v>
                </c:pt>
                <c:pt idx="2">
                  <c:v>0.78649859773876041</c:v>
                </c:pt>
                <c:pt idx="3">
                  <c:v>-0.97656286723150787</c:v>
                </c:pt>
                <c:pt idx="4">
                  <c:v>0.38420380451449276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28-4824-AF9F-FE3F74A57602}"/>
            </c:ext>
          </c:extLst>
        </c:ser>
        <c:ser>
          <c:idx val="3"/>
          <c:order val="3"/>
          <c:tx>
            <c:strRef>
              <c:f>'all results for 54 storms'!$S$2</c:f>
              <c:strCache>
                <c:ptCount val="1"/>
                <c:pt idx="0">
                  <c:v>A009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'all results for 54 storms'!$A$17:$A$21</c:f>
              <c:strCache>
                <c:ptCount val="5"/>
                <c:pt idx="0">
                  <c:v>baseline</c:v>
                </c:pt>
                <c:pt idx="1">
                  <c:v>equal_4</c:v>
                </c:pt>
                <c:pt idx="2">
                  <c:v>swing_4</c:v>
                </c:pt>
                <c:pt idx="3">
                  <c:v>SMARTERsmall_4</c:v>
                </c:pt>
                <c:pt idx="4">
                  <c:v>SMARTERlarge_4</c:v>
                </c:pt>
              </c:strCache>
            </c:strRef>
          </c:cat>
          <c:val>
            <c:numRef>
              <c:f>'all results for 54 storms'!$S$17:$S$21</c:f>
              <c:numCache>
                <c:formatCode>General</c:formatCode>
                <c:ptCount val="5"/>
                <c:pt idx="0">
                  <c:v>0.71830729042620001</c:v>
                </c:pt>
                <c:pt idx="1">
                  <c:v>0.94765109882237819</c:v>
                </c:pt>
                <c:pt idx="2">
                  <c:v>0.90843184471847027</c:v>
                </c:pt>
                <c:pt idx="3">
                  <c:v>0.94772364173175117</c:v>
                </c:pt>
                <c:pt idx="4">
                  <c:v>0.91004181389927907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28-4824-AF9F-FE3F74A57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6457632"/>
        <c:axId val="1442917872"/>
      </c:barChart>
      <c:catAx>
        <c:axId val="182645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917872"/>
        <c:crosses val="autoZero"/>
        <c:auto val="1"/>
        <c:lblAlgn val="ctr"/>
        <c:lblOffset val="100"/>
        <c:noMultiLvlLbl val="0"/>
      </c:catAx>
      <c:valAx>
        <c:axId val="144291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Utility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45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strRef>
              <c:f>'all results for 54 storms'!$J$1:$M$2</c:f>
              <c:strCache>
                <c:ptCount val="4"/>
                <c:pt idx="0">
                  <c:v>K027</c:v>
                </c:pt>
                <c:pt idx="1">
                  <c:v>P002</c:v>
                </c:pt>
                <c:pt idx="2">
                  <c:v>D011</c:v>
                </c:pt>
                <c:pt idx="3">
                  <c:v>A009</c:v>
                </c:pt>
              </c:strCache>
            </c:strRef>
          </c:cat>
          <c:val>
            <c:numRef>
              <c:f>'all results for 54 storms'!$J$17:$M$17</c:f>
              <c:numCache>
                <c:formatCode>General</c:formatCode>
                <c:ptCount val="4"/>
                <c:pt idx="0">
                  <c:v>1.5547732663004712</c:v>
                </c:pt>
                <c:pt idx="1">
                  <c:v>1.0604191058530901</c:v>
                </c:pt>
                <c:pt idx="2">
                  <c:v>1.0886741242765898</c:v>
                </c:pt>
                <c:pt idx="3">
                  <c:v>1.1512477506893952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08-44CC-A522-071EF7F55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strRef>
              <c:f>'all results for 54 storms'!$J$1:$M$2</c:f>
              <c:strCache>
                <c:ptCount val="4"/>
                <c:pt idx="0">
                  <c:v>K027</c:v>
                </c:pt>
                <c:pt idx="1">
                  <c:v>P002</c:v>
                </c:pt>
                <c:pt idx="2">
                  <c:v>D011</c:v>
                </c:pt>
                <c:pt idx="3">
                  <c:v>A009</c:v>
                </c:pt>
              </c:strCache>
            </c:strRef>
          </c:cat>
          <c:val>
            <c:numRef>
              <c:f>'all results for 54 storms'!$J$18:$M$18</c:f>
              <c:numCache>
                <c:formatCode>General</c:formatCode>
                <c:ptCount val="4"/>
                <c:pt idx="0">
                  <c:v>1.1210339142489461</c:v>
                </c:pt>
                <c:pt idx="1">
                  <c:v>1.4289291336544192</c:v>
                </c:pt>
                <c:pt idx="2">
                  <c:v>1.9345804630966132</c:v>
                </c:pt>
                <c:pt idx="3">
                  <c:v>0.97347999012554631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1D-4D7C-B35B-089EC893B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strRef>
              <c:f>'all results for 54 storms'!$J$1:$M$2</c:f>
              <c:strCache>
                <c:ptCount val="4"/>
                <c:pt idx="0">
                  <c:v>K027</c:v>
                </c:pt>
                <c:pt idx="1">
                  <c:v>P002</c:v>
                </c:pt>
                <c:pt idx="2">
                  <c:v>D011</c:v>
                </c:pt>
                <c:pt idx="3">
                  <c:v>A009</c:v>
                </c:pt>
              </c:strCache>
            </c:strRef>
          </c:cat>
          <c:val>
            <c:numRef>
              <c:f>'all results for 54 storms'!$J$20:$M$20</c:f>
              <c:numCache>
                <c:formatCode>General</c:formatCode>
                <c:ptCount val="4"/>
                <c:pt idx="0">
                  <c:v>0.87079164347846627</c:v>
                </c:pt>
                <c:pt idx="1">
                  <c:v>2.3092674799839026</c:v>
                </c:pt>
                <c:pt idx="2">
                  <c:v>2.6866133792179681</c:v>
                </c:pt>
                <c:pt idx="3">
                  <c:v>0.97351722282432329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BD-4D98-B8A4-5997D97E6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strRef>
              <c:f>'all results for 54 storms'!$J$1:$M$2</c:f>
              <c:strCache>
                <c:ptCount val="4"/>
                <c:pt idx="0">
                  <c:v>K027</c:v>
                </c:pt>
                <c:pt idx="1">
                  <c:v>P002</c:v>
                </c:pt>
                <c:pt idx="2">
                  <c:v>D011</c:v>
                </c:pt>
                <c:pt idx="3">
                  <c:v>A009</c:v>
                </c:pt>
              </c:strCache>
            </c:strRef>
          </c:cat>
          <c:val>
            <c:numRef>
              <c:f>'all results for 54 storms'!$J$21:$M$21</c:f>
              <c:numCache>
                <c:formatCode>General</c:formatCode>
                <c:ptCount val="4"/>
                <c:pt idx="0">
                  <c:v>1.3601891106446193</c:v>
                </c:pt>
                <c:pt idx="1">
                  <c:v>1.0243467928490728</c:v>
                </c:pt>
                <c:pt idx="2">
                  <c:v>1.3605623374995062</c:v>
                </c:pt>
                <c:pt idx="3">
                  <c:v>1.0460059908855361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32-4B7C-9EDD-CFAD4CF09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strRef>
              <c:f>'all results for 54 storms'!$J$1:$M$2</c:f>
              <c:strCache>
                <c:ptCount val="4"/>
                <c:pt idx="0">
                  <c:v>K027</c:v>
                </c:pt>
                <c:pt idx="1">
                  <c:v>P002</c:v>
                </c:pt>
                <c:pt idx="2">
                  <c:v>D011</c:v>
                </c:pt>
                <c:pt idx="3">
                  <c:v>A009</c:v>
                </c:pt>
              </c:strCache>
            </c:strRef>
          </c:cat>
          <c:val>
            <c:numRef>
              <c:f>'all results for 54 storms'!$J$19:$M$19</c:f>
              <c:numCache>
                <c:formatCode>General</c:formatCode>
                <c:ptCount val="4"/>
                <c:pt idx="0">
                  <c:v>1.3857016562670488</c:v>
                </c:pt>
                <c:pt idx="1">
                  <c:v>1.006793938848169</c:v>
                </c:pt>
                <c:pt idx="2">
                  <c:v>1.1126568358095057</c:v>
                </c:pt>
                <c:pt idx="3">
                  <c:v>1.0468483485866669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DF-4CE9-B146-CCC0404BD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results for 10 storms'!$N$2</c:f>
              <c:strCache>
                <c:ptCount val="1"/>
                <c:pt idx="0">
                  <c:v>A003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results for 10 storms'!$A$3:$A$7</c:f>
              <c:strCache>
                <c:ptCount val="5"/>
                <c:pt idx="0">
                  <c:v>baseline</c:v>
                </c:pt>
                <c:pt idx="1">
                  <c:v>equal weight</c:v>
                </c:pt>
                <c:pt idx="2">
                  <c:v>swing weights</c:v>
                </c:pt>
                <c:pt idx="3">
                  <c:v>SMARTER_small</c:v>
                </c:pt>
                <c:pt idx="4">
                  <c:v>SMARTER_large</c:v>
                </c:pt>
              </c:strCache>
            </c:strRef>
          </c:cat>
          <c:val>
            <c:numRef>
              <c:f>'all results for 10 storms'!$N$3:$N$7</c:f>
              <c:numCache>
                <c:formatCode>General</c:formatCode>
                <c:ptCount val="5"/>
                <c:pt idx="0">
                  <c:v>-2.0857763681173243</c:v>
                </c:pt>
                <c:pt idx="1">
                  <c:v>-2.3963282094603753</c:v>
                </c:pt>
                <c:pt idx="2">
                  <c:v>-0.95382122585192319</c:v>
                </c:pt>
                <c:pt idx="3">
                  <c:v>-0.86582186995377675</c:v>
                </c:pt>
                <c:pt idx="4">
                  <c:v>-2.8350230202271152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FD-4BE0-BCCF-9FBDED23AD54}"/>
            </c:ext>
          </c:extLst>
        </c:ser>
        <c:ser>
          <c:idx val="1"/>
          <c:order val="1"/>
          <c:tx>
            <c:strRef>
              <c:f>'all results for 10 storms'!$O$2</c:f>
              <c:strCache>
                <c:ptCount val="1"/>
                <c:pt idx="0">
                  <c:v>B023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 results for 10 storms'!$A$3:$A$7</c:f>
              <c:strCache>
                <c:ptCount val="5"/>
                <c:pt idx="0">
                  <c:v>baseline</c:v>
                </c:pt>
                <c:pt idx="1">
                  <c:v>equal weight</c:v>
                </c:pt>
                <c:pt idx="2">
                  <c:v>swing weights</c:v>
                </c:pt>
                <c:pt idx="3">
                  <c:v>SMARTER_small</c:v>
                </c:pt>
                <c:pt idx="4">
                  <c:v>SMARTER_large</c:v>
                </c:pt>
              </c:strCache>
            </c:strRef>
          </c:cat>
          <c:val>
            <c:numRef>
              <c:f>'all results for 10 storms'!$O$3:$O$7</c:f>
              <c:numCache>
                <c:formatCode>General</c:formatCode>
                <c:ptCount val="5"/>
                <c:pt idx="0">
                  <c:v>-0.21398467779378105</c:v>
                </c:pt>
                <c:pt idx="1">
                  <c:v>-0.96039068764409175</c:v>
                </c:pt>
                <c:pt idx="2">
                  <c:v>8.0777048387531303E-2</c:v>
                </c:pt>
                <c:pt idx="3">
                  <c:v>8.4910997668059096E-2</c:v>
                </c:pt>
                <c:pt idx="4">
                  <c:v>-0.52137371248860309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FD-4BE0-BCCF-9FBDED23AD54}"/>
            </c:ext>
          </c:extLst>
        </c:ser>
        <c:ser>
          <c:idx val="2"/>
          <c:order val="2"/>
          <c:tx>
            <c:strRef>
              <c:f>'all results for 10 storms'!$P$2</c:f>
              <c:strCache>
                <c:ptCount val="1"/>
                <c:pt idx="0">
                  <c:v>K027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results for 10 storms'!$A$3:$A$7</c:f>
              <c:strCache>
                <c:ptCount val="5"/>
                <c:pt idx="0">
                  <c:v>baseline</c:v>
                </c:pt>
                <c:pt idx="1">
                  <c:v>equal weight</c:v>
                </c:pt>
                <c:pt idx="2">
                  <c:v>swing weights</c:v>
                </c:pt>
                <c:pt idx="3">
                  <c:v>SMARTER_small</c:v>
                </c:pt>
                <c:pt idx="4">
                  <c:v>SMARTER_large</c:v>
                </c:pt>
              </c:strCache>
            </c:strRef>
          </c:cat>
          <c:val>
            <c:numRef>
              <c:f>'all results for 10 storms'!$P$3:$P$7</c:f>
              <c:numCache>
                <c:formatCode>General</c:formatCode>
                <c:ptCount val="5"/>
                <c:pt idx="0">
                  <c:v>-5.8849660682547267E-3</c:v>
                </c:pt>
                <c:pt idx="1">
                  <c:v>0.28384558624014111</c:v>
                </c:pt>
                <c:pt idx="2">
                  <c:v>-4.4697556550966855E-2</c:v>
                </c:pt>
                <c:pt idx="3">
                  <c:v>-7.1522171331780848E-2</c:v>
                </c:pt>
                <c:pt idx="4">
                  <c:v>0.27505316994426521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FD-4BE0-BCCF-9FBDED23AD54}"/>
            </c:ext>
          </c:extLst>
        </c:ser>
        <c:ser>
          <c:idx val="3"/>
          <c:order val="3"/>
          <c:tx>
            <c:strRef>
              <c:f>'all results for 10 storms'!$Q$2</c:f>
              <c:strCache>
                <c:ptCount val="1"/>
                <c:pt idx="0">
                  <c:v>P002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'all results for 10 storms'!$A$3:$A$7</c:f>
              <c:strCache>
                <c:ptCount val="5"/>
                <c:pt idx="0">
                  <c:v>baseline</c:v>
                </c:pt>
                <c:pt idx="1">
                  <c:v>equal weight</c:v>
                </c:pt>
                <c:pt idx="2">
                  <c:v>swing weights</c:v>
                </c:pt>
                <c:pt idx="3">
                  <c:v>SMARTER_small</c:v>
                </c:pt>
                <c:pt idx="4">
                  <c:v>SMARTER_large</c:v>
                </c:pt>
              </c:strCache>
            </c:strRef>
          </c:cat>
          <c:val>
            <c:numRef>
              <c:f>'all results for 10 storms'!$Q$3:$Q$7</c:f>
              <c:numCache>
                <c:formatCode>General</c:formatCode>
                <c:ptCount val="5"/>
                <c:pt idx="0">
                  <c:v>0.96965473885900122</c:v>
                </c:pt>
                <c:pt idx="1">
                  <c:v>0.59967548758967593</c:v>
                </c:pt>
                <c:pt idx="2">
                  <c:v>0.92677585026339115</c:v>
                </c:pt>
                <c:pt idx="3">
                  <c:v>0.89498097696982548</c:v>
                </c:pt>
                <c:pt idx="4">
                  <c:v>0.65315536662944906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FD-4BE0-BCCF-9FBDED23AD54}"/>
            </c:ext>
          </c:extLst>
        </c:ser>
        <c:ser>
          <c:idx val="4"/>
          <c:order val="4"/>
          <c:tx>
            <c:strRef>
              <c:f>'all results for 10 storms'!$R$2</c:f>
              <c:strCache>
                <c:ptCount val="1"/>
                <c:pt idx="0">
                  <c:v>D011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'all results for 10 storms'!$A$3:$A$7</c:f>
              <c:strCache>
                <c:ptCount val="5"/>
                <c:pt idx="0">
                  <c:v>baseline</c:v>
                </c:pt>
                <c:pt idx="1">
                  <c:v>equal weight</c:v>
                </c:pt>
                <c:pt idx="2">
                  <c:v>swing weights</c:v>
                </c:pt>
                <c:pt idx="3">
                  <c:v>SMARTER_small</c:v>
                </c:pt>
                <c:pt idx="4">
                  <c:v>SMARTER_large</c:v>
                </c:pt>
              </c:strCache>
            </c:strRef>
          </c:cat>
          <c:val>
            <c:numRef>
              <c:f>'all results for 10 storms'!$R$3:$R$7</c:f>
              <c:numCache>
                <c:formatCode>General</c:formatCode>
                <c:ptCount val="5"/>
                <c:pt idx="0">
                  <c:v>0.58001202165765831</c:v>
                </c:pt>
                <c:pt idx="1">
                  <c:v>0.25269447788854904</c:v>
                </c:pt>
                <c:pt idx="2">
                  <c:v>0.52639745375519276</c:v>
                </c:pt>
                <c:pt idx="3">
                  <c:v>0.51914760850959996</c:v>
                </c:pt>
                <c:pt idx="4">
                  <c:v>0.42622462468210265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FD-4BE0-BCCF-9FBDED23AD54}"/>
            </c:ext>
          </c:extLst>
        </c:ser>
        <c:ser>
          <c:idx val="5"/>
          <c:order val="5"/>
          <c:tx>
            <c:strRef>
              <c:f>'all results for 10 storms'!$S$2</c:f>
              <c:strCache>
                <c:ptCount val="1"/>
                <c:pt idx="0">
                  <c:v>A009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'all results for 10 storms'!$A$3:$A$7</c:f>
              <c:strCache>
                <c:ptCount val="5"/>
                <c:pt idx="0">
                  <c:v>baseline</c:v>
                </c:pt>
                <c:pt idx="1">
                  <c:v>equal weight</c:v>
                </c:pt>
                <c:pt idx="2">
                  <c:v>swing weights</c:v>
                </c:pt>
                <c:pt idx="3">
                  <c:v>SMARTER_small</c:v>
                </c:pt>
                <c:pt idx="4">
                  <c:v>SMARTER_large</c:v>
                </c:pt>
              </c:strCache>
            </c:strRef>
          </c:cat>
          <c:val>
            <c:numRef>
              <c:f>'all results for 10 storms'!$S$3:$S$7</c:f>
              <c:numCache>
                <c:formatCode>General</c:formatCode>
                <c:ptCount val="5"/>
                <c:pt idx="0">
                  <c:v>0.47418370023799306</c:v>
                </c:pt>
                <c:pt idx="1">
                  <c:v>0.96127835851044596</c:v>
                </c:pt>
                <c:pt idx="2">
                  <c:v>0.49349423694884453</c:v>
                </c:pt>
                <c:pt idx="3">
                  <c:v>0.47439559861799574</c:v>
                </c:pt>
                <c:pt idx="4">
                  <c:v>0.96531921533443876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FD-4BE0-BCCF-9FBDED23A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6457632"/>
        <c:axId val="1442917872"/>
      </c:barChart>
      <c:catAx>
        <c:axId val="182645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917872"/>
        <c:crosses val="autoZero"/>
        <c:auto val="1"/>
        <c:lblAlgn val="ctr"/>
        <c:lblOffset val="100"/>
        <c:noMultiLvlLbl val="0"/>
      </c:catAx>
      <c:valAx>
        <c:axId val="144291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Utility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45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results for 10 storms'!$T$2</c:f>
              <c:strCache>
                <c:ptCount val="1"/>
                <c:pt idx="0">
                  <c:v>sum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results for 10 storms'!$A$3:$A$7</c:f>
              <c:strCache>
                <c:ptCount val="5"/>
                <c:pt idx="0">
                  <c:v>baseline</c:v>
                </c:pt>
                <c:pt idx="1">
                  <c:v>equal weight</c:v>
                </c:pt>
                <c:pt idx="2">
                  <c:v>swing weights</c:v>
                </c:pt>
                <c:pt idx="3">
                  <c:v>SMARTER_small</c:v>
                </c:pt>
                <c:pt idx="4">
                  <c:v>SMARTER_large</c:v>
                </c:pt>
              </c:strCache>
            </c:strRef>
          </c:cat>
          <c:val>
            <c:numRef>
              <c:f>'all results for 10 storms'!$T$3:$T$7</c:f>
              <c:numCache>
                <c:formatCode>General</c:formatCode>
                <c:ptCount val="5"/>
                <c:pt idx="0">
                  <c:v>-0.28179555122470734</c:v>
                </c:pt>
                <c:pt idx="1">
                  <c:v>-1.2592249868756551</c:v>
                </c:pt>
                <c:pt idx="2">
                  <c:v>1.0289258069520697</c:v>
                </c:pt>
                <c:pt idx="3">
                  <c:v>1.0360911404799227</c:v>
                </c:pt>
                <c:pt idx="4">
                  <c:v>-1.0366443561254628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6F-46C3-AAD6-15A183A258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2104591"/>
        <c:axId val="1841938064"/>
      </c:barChart>
      <c:catAx>
        <c:axId val="68210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938064"/>
        <c:crosses val="autoZero"/>
        <c:auto val="1"/>
        <c:lblAlgn val="ctr"/>
        <c:lblOffset val="100"/>
        <c:noMultiLvlLbl val="0"/>
      </c:catAx>
      <c:valAx>
        <c:axId val="184193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 of utility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104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results for 10 storms'!$U$2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results for 10 storms'!$A$3:$A$7</c:f>
              <c:strCache>
                <c:ptCount val="5"/>
                <c:pt idx="0">
                  <c:v>baseline</c:v>
                </c:pt>
                <c:pt idx="1">
                  <c:v>equal weight</c:v>
                </c:pt>
                <c:pt idx="2">
                  <c:v>swing weights</c:v>
                </c:pt>
                <c:pt idx="3">
                  <c:v>SMARTER_small</c:v>
                </c:pt>
                <c:pt idx="4">
                  <c:v>SMARTER_large</c:v>
                </c:pt>
              </c:strCache>
            </c:strRef>
          </c:cat>
          <c:val>
            <c:numRef>
              <c:f>'all results for 10 storms'!$U$3:$U$7</c:f>
              <c:numCache>
                <c:formatCode>General</c:formatCode>
                <c:ptCount val="5"/>
                <c:pt idx="0">
                  <c:v>-4.6965925204117888E-2</c:v>
                </c:pt>
                <c:pt idx="1">
                  <c:v>-0.20987083114594252</c:v>
                </c:pt>
                <c:pt idx="2">
                  <c:v>0.17148763449201163</c:v>
                </c:pt>
                <c:pt idx="3">
                  <c:v>0.17268185674665379</c:v>
                </c:pt>
                <c:pt idx="4">
                  <c:v>-0.17277405935424381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74-485A-9ED5-CC852E1AD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2104591"/>
        <c:axId val="1841938064"/>
      </c:barChart>
      <c:catAx>
        <c:axId val="68210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938064"/>
        <c:crosses val="autoZero"/>
        <c:auto val="1"/>
        <c:lblAlgn val="ctr"/>
        <c:lblOffset val="100"/>
        <c:noMultiLvlLbl val="0"/>
      </c:catAx>
      <c:valAx>
        <c:axId val="184193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of</a:t>
                </a:r>
                <a:r>
                  <a:rPr lang="en-US" baseline="0"/>
                  <a:t> </a:t>
                </a:r>
                <a:r>
                  <a:rPr lang="en-US"/>
                  <a:t>utility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104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results for 10 storms'!$AK$2</c:f>
              <c:strCache>
                <c:ptCount val="1"/>
                <c:pt idx="0">
                  <c:v>A003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results for 10 storms'!$A$4:$A$7</c:f>
              <c:strCache>
                <c:ptCount val="4"/>
                <c:pt idx="0">
                  <c:v>equal weight</c:v>
                </c:pt>
                <c:pt idx="1">
                  <c:v>swing weights</c:v>
                </c:pt>
                <c:pt idx="2">
                  <c:v>SMARTER_small</c:v>
                </c:pt>
                <c:pt idx="3">
                  <c:v>SMARTER_large</c:v>
                </c:pt>
              </c:strCache>
            </c:strRef>
          </c:cat>
          <c:val>
            <c:numRef>
              <c:f>'all results for 10 storms'!$AK$4:$AK$7</c:f>
              <c:numCache>
                <c:formatCode>General</c:formatCode>
                <c:ptCount val="4"/>
                <c:pt idx="0">
                  <c:v>0.16666666666666666</c:v>
                </c:pt>
                <c:pt idx="1">
                  <c:v>0.34482758620689657</c:v>
                </c:pt>
                <c:pt idx="2">
                  <c:v>0.40833333333333327</c:v>
                </c:pt>
                <c:pt idx="3">
                  <c:v>2.7777777777777776E-2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0D-47D5-B86F-F0BF3DD97F08}"/>
            </c:ext>
          </c:extLst>
        </c:ser>
        <c:ser>
          <c:idx val="1"/>
          <c:order val="1"/>
          <c:tx>
            <c:strRef>
              <c:f>'all results for 10 storms'!$AL$2</c:f>
              <c:strCache>
                <c:ptCount val="1"/>
                <c:pt idx="0">
                  <c:v>B023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 results for 10 storms'!$A$4:$A$7</c:f>
              <c:strCache>
                <c:ptCount val="4"/>
                <c:pt idx="0">
                  <c:v>equal weight</c:v>
                </c:pt>
                <c:pt idx="1">
                  <c:v>swing weights</c:v>
                </c:pt>
                <c:pt idx="2">
                  <c:v>SMARTER_small</c:v>
                </c:pt>
                <c:pt idx="3">
                  <c:v>SMARTER_large</c:v>
                </c:pt>
              </c:strCache>
            </c:strRef>
          </c:cat>
          <c:val>
            <c:numRef>
              <c:f>'all results for 10 storms'!$AL$4:$AL$7</c:f>
              <c:numCache>
                <c:formatCode>General</c:formatCode>
                <c:ptCount val="4"/>
                <c:pt idx="0">
                  <c:v>0.16666666666666666</c:v>
                </c:pt>
                <c:pt idx="1">
                  <c:v>0.17241379310344829</c:v>
                </c:pt>
                <c:pt idx="2">
                  <c:v>0.24166666666666667</c:v>
                </c:pt>
                <c:pt idx="3">
                  <c:v>6.1111111111111116E-2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0D-47D5-B86F-F0BF3DD97F08}"/>
            </c:ext>
          </c:extLst>
        </c:ser>
        <c:ser>
          <c:idx val="2"/>
          <c:order val="2"/>
          <c:tx>
            <c:strRef>
              <c:f>'all results for 10 storms'!$AM$2</c:f>
              <c:strCache>
                <c:ptCount val="1"/>
                <c:pt idx="0">
                  <c:v>K027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results for 10 storms'!$A$4:$A$7</c:f>
              <c:strCache>
                <c:ptCount val="4"/>
                <c:pt idx="0">
                  <c:v>equal weight</c:v>
                </c:pt>
                <c:pt idx="1">
                  <c:v>swing weights</c:v>
                </c:pt>
                <c:pt idx="2">
                  <c:v>SMARTER_small</c:v>
                </c:pt>
                <c:pt idx="3">
                  <c:v>SMARTER_large</c:v>
                </c:pt>
              </c:strCache>
            </c:strRef>
          </c:cat>
          <c:val>
            <c:numRef>
              <c:f>'all results for 10 storms'!$AM$4:$AM$7</c:f>
              <c:numCache>
                <c:formatCode>General</c:formatCode>
                <c:ptCount val="4"/>
                <c:pt idx="0">
                  <c:v>0.16666666666666666</c:v>
                </c:pt>
                <c:pt idx="1">
                  <c:v>8.6206896551724144E-2</c:v>
                </c:pt>
                <c:pt idx="2">
                  <c:v>0.1583333333333333</c:v>
                </c:pt>
                <c:pt idx="3">
                  <c:v>0.10277777777777779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0D-47D5-B86F-F0BF3DD97F08}"/>
            </c:ext>
          </c:extLst>
        </c:ser>
        <c:ser>
          <c:idx val="3"/>
          <c:order val="3"/>
          <c:tx>
            <c:strRef>
              <c:f>'all results for 10 storms'!$AN$2</c:f>
              <c:strCache>
                <c:ptCount val="1"/>
                <c:pt idx="0">
                  <c:v>P002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'all results for 10 storms'!$A$4:$A$7</c:f>
              <c:strCache>
                <c:ptCount val="4"/>
                <c:pt idx="0">
                  <c:v>equal weight</c:v>
                </c:pt>
                <c:pt idx="1">
                  <c:v>swing weights</c:v>
                </c:pt>
                <c:pt idx="2">
                  <c:v>SMARTER_small</c:v>
                </c:pt>
                <c:pt idx="3">
                  <c:v>SMARTER_large</c:v>
                </c:pt>
              </c:strCache>
            </c:strRef>
          </c:cat>
          <c:val>
            <c:numRef>
              <c:f>'all results for 10 storms'!$AN$4:$AN$7</c:f>
              <c:numCache>
                <c:formatCode>General</c:formatCode>
                <c:ptCount val="4"/>
                <c:pt idx="0">
                  <c:v>0.16666666666666666</c:v>
                </c:pt>
                <c:pt idx="1">
                  <c:v>0.10344827586206896</c:v>
                </c:pt>
                <c:pt idx="2">
                  <c:v>2.7777777777777776E-2</c:v>
                </c:pt>
                <c:pt idx="3">
                  <c:v>0.40833333333333327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0D-47D5-B86F-F0BF3DD97F08}"/>
            </c:ext>
          </c:extLst>
        </c:ser>
        <c:ser>
          <c:idx val="4"/>
          <c:order val="4"/>
          <c:tx>
            <c:strRef>
              <c:f>'all results for 10 storms'!$AO$2</c:f>
              <c:strCache>
                <c:ptCount val="1"/>
                <c:pt idx="0">
                  <c:v>D011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'all results for 10 storms'!$A$4:$A$7</c:f>
              <c:strCache>
                <c:ptCount val="4"/>
                <c:pt idx="0">
                  <c:v>equal weight</c:v>
                </c:pt>
                <c:pt idx="1">
                  <c:v>swing weights</c:v>
                </c:pt>
                <c:pt idx="2">
                  <c:v>SMARTER_small</c:v>
                </c:pt>
                <c:pt idx="3">
                  <c:v>SMARTER_large</c:v>
                </c:pt>
              </c:strCache>
            </c:strRef>
          </c:cat>
          <c:val>
            <c:numRef>
              <c:f>'all results for 10 storms'!$AO$4:$AO$7</c:f>
              <c:numCache>
                <c:formatCode>General</c:formatCode>
                <c:ptCount val="4"/>
                <c:pt idx="0">
                  <c:v>0.16666666666666666</c:v>
                </c:pt>
                <c:pt idx="1">
                  <c:v>0.25862068965517243</c:v>
                </c:pt>
                <c:pt idx="2">
                  <c:v>0.10277777777777779</c:v>
                </c:pt>
                <c:pt idx="3">
                  <c:v>0.1583333333333333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80D-47D5-B86F-F0BF3DD97F08}"/>
            </c:ext>
          </c:extLst>
        </c:ser>
        <c:ser>
          <c:idx val="5"/>
          <c:order val="5"/>
          <c:tx>
            <c:strRef>
              <c:f>'all results for 10 storms'!$AP$2</c:f>
              <c:strCache>
                <c:ptCount val="1"/>
                <c:pt idx="0">
                  <c:v>A009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'all results for 10 storms'!$A$4:$A$7</c:f>
              <c:strCache>
                <c:ptCount val="4"/>
                <c:pt idx="0">
                  <c:v>equal weight</c:v>
                </c:pt>
                <c:pt idx="1">
                  <c:v>swing weights</c:v>
                </c:pt>
                <c:pt idx="2">
                  <c:v>SMARTER_small</c:v>
                </c:pt>
                <c:pt idx="3">
                  <c:v>SMARTER_large</c:v>
                </c:pt>
              </c:strCache>
            </c:strRef>
          </c:cat>
          <c:val>
            <c:numRef>
              <c:f>'all results for 10 storms'!$AP$4:$AP$7</c:f>
              <c:numCache>
                <c:formatCode>General</c:formatCode>
                <c:ptCount val="4"/>
                <c:pt idx="0">
                  <c:v>0.16666666666666666</c:v>
                </c:pt>
                <c:pt idx="1">
                  <c:v>3.4482758620689655E-2</c:v>
                </c:pt>
                <c:pt idx="2">
                  <c:v>6.1111111111111116E-2</c:v>
                </c:pt>
                <c:pt idx="3">
                  <c:v>0.24166666666666667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80D-47D5-B86F-F0BF3DD97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6356880"/>
        <c:axId val="1586677664"/>
      </c:barChart>
      <c:catAx>
        <c:axId val="200635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677664"/>
        <c:crosses val="autoZero"/>
        <c:auto val="1"/>
        <c:lblAlgn val="ctr"/>
        <c:lblOffset val="100"/>
        <c:noMultiLvlLbl val="0"/>
      </c:catAx>
      <c:valAx>
        <c:axId val="15866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5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10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10 storms'!$H$3:$M$3</c:f>
              <c:numCache>
                <c:formatCode>General</c:formatCode>
                <c:ptCount val="6"/>
                <c:pt idx="0">
                  <c:v>4.6780819400822695</c:v>
                </c:pt>
                <c:pt idx="1">
                  <c:v>1.834904320805808</c:v>
                </c:pt>
                <c:pt idx="2">
                  <c:v>1.6535797495574973</c:v>
                </c:pt>
                <c:pt idx="3">
                  <c:v>1.0152883192899069</c:v>
                </c:pt>
                <c:pt idx="4">
                  <c:v>1.233670644551381</c:v>
                </c:pt>
                <c:pt idx="5">
                  <c:v>1.3007072433498028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47-4CB0-98D4-4D2F8311A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4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10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10 storms'!$H$4:$M$4</c:f>
              <c:numCache>
                <c:formatCode>General</c:formatCode>
                <c:ptCount val="6"/>
                <c:pt idx="0">
                  <c:v>5.4639070169618948</c:v>
                </c:pt>
                <c:pt idx="1">
                  <c:v>2.6649767778354709</c:v>
                </c:pt>
                <c:pt idx="2">
                  <c:v>1.4305760665308442</c:v>
                </c:pt>
                <c:pt idx="3">
                  <c:v>1.2216009544155346</c:v>
                </c:pt>
                <c:pt idx="4">
                  <c:v>1.453032513371159</c:v>
                </c:pt>
                <c:pt idx="5">
                  <c:v>1.0195494568513552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17-441B-84D4-C4C9810A2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4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10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10 storms'!$H$5:$M$5</c:f>
              <c:numCache>
                <c:formatCode>General</c:formatCode>
                <c:ptCount val="6"/>
                <c:pt idx="0">
                  <c:v>2.6562374073738053</c:v>
                </c:pt>
                <c:pt idx="1">
                  <c:v>1.5834586534699293</c:v>
                </c:pt>
                <c:pt idx="2">
                  <c:v>1.6859830030068281</c:v>
                </c:pt>
                <c:pt idx="3">
                  <c:v>0.96270944829461835</c:v>
                </c:pt>
                <c:pt idx="4">
                  <c:v>1.2671892681848811</c:v>
                </c:pt>
                <c:pt idx="5">
                  <c:v>1.2882089999053801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12-4149-8C55-08C3FC9BA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4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10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10 storms'!$H$6:$M$6</c:f>
              <c:numCache>
                <c:formatCode>General</c:formatCode>
                <c:ptCount val="6"/>
                <c:pt idx="0">
                  <c:v>2.5418977175946922</c:v>
                </c:pt>
                <c:pt idx="1">
                  <c:v>1.5801890648317782</c:v>
                </c:pt>
                <c:pt idx="2">
                  <c:v>1.708748251283007</c:v>
                </c:pt>
                <c:pt idx="3">
                  <c:v>1.0539125863363299</c:v>
                </c:pt>
                <c:pt idx="4">
                  <c:v>1.2717910667734009</c:v>
                </c:pt>
                <c:pt idx="5">
                  <c:v>1.3005694417710527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68-4E69-B10E-D4DAAB6C9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4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4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10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10 storms'!$H$7:$M$7</c:f>
              <c:numCache>
                <c:formatCode>General</c:formatCode>
                <c:ptCount val="6"/>
                <c:pt idx="0">
                  <c:v>6.8040056852883017</c:v>
                </c:pt>
                <c:pt idx="1">
                  <c:v>2.1397454133752993</c:v>
                </c:pt>
                <c:pt idx="2">
                  <c:v>1.4368790210896214</c:v>
                </c:pt>
                <c:pt idx="3">
                  <c:v>1.1893682891096504</c:v>
                </c:pt>
                <c:pt idx="4">
                  <c:v>1.3322745741963131</c:v>
                </c:pt>
                <c:pt idx="5">
                  <c:v>1.0174916097277287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4F-4884-AF9F-B582CEC2F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results for 10 storms'!$N$2</c:f>
              <c:strCache>
                <c:ptCount val="1"/>
                <c:pt idx="0">
                  <c:v>A003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results for 10 storms'!$A$9:$A$14</c:f>
              <c:strCache>
                <c:ptCount val="6"/>
                <c:pt idx="0">
                  <c:v>Kedron</c:v>
                </c:pt>
                <c:pt idx="1">
                  <c:v>Homewood</c:v>
                </c:pt>
                <c:pt idx="2">
                  <c:v>Sterrett/Bennett</c:v>
                </c:pt>
                <c:pt idx="3">
                  <c:v>Sterrett/Kelly</c:v>
                </c:pt>
                <c:pt idx="4">
                  <c:v>Silver Lake</c:v>
                </c:pt>
                <c:pt idx="5">
                  <c:v>Dunfermline/Finance</c:v>
                </c:pt>
              </c:strCache>
            </c:strRef>
          </c:cat>
          <c:val>
            <c:numRef>
              <c:f>'all results for 10 storms'!$N$9:$N$14</c:f>
              <c:numCache>
                <c:formatCode>General</c:formatCode>
                <c:ptCount val="6"/>
                <c:pt idx="0">
                  <c:v>1</c:v>
                </c:pt>
                <c:pt idx="1">
                  <c:v>-1.1922693852652597</c:v>
                </c:pt>
                <c:pt idx="2">
                  <c:v>-3.9924267034640257</c:v>
                </c:pt>
                <c:pt idx="3">
                  <c:v>-2.0719255183281775</c:v>
                </c:pt>
                <c:pt idx="4">
                  <c:v>-2.6247181410510305</c:v>
                </c:pt>
                <c:pt idx="5">
                  <c:v>-3.5258258760459649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C4-4D4F-81CA-DBC14BB69264}"/>
            </c:ext>
          </c:extLst>
        </c:ser>
        <c:ser>
          <c:idx val="1"/>
          <c:order val="1"/>
          <c:tx>
            <c:strRef>
              <c:f>'all results for 10 storms'!$O$2</c:f>
              <c:strCache>
                <c:ptCount val="1"/>
                <c:pt idx="0">
                  <c:v>B023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 results for 10 storms'!$A$9:$A$14</c:f>
              <c:strCache>
                <c:ptCount val="6"/>
                <c:pt idx="0">
                  <c:v>Kedron</c:v>
                </c:pt>
                <c:pt idx="1">
                  <c:v>Homewood</c:v>
                </c:pt>
                <c:pt idx="2">
                  <c:v>Sterrett/Bennett</c:v>
                </c:pt>
                <c:pt idx="3">
                  <c:v>Sterrett/Kelly</c:v>
                </c:pt>
                <c:pt idx="4">
                  <c:v>Silver Lake</c:v>
                </c:pt>
                <c:pt idx="5">
                  <c:v>Dunfermline/Finance</c:v>
                </c:pt>
              </c:strCache>
            </c:strRef>
          </c:cat>
          <c:val>
            <c:numRef>
              <c:f>'all results for 10 storms'!$O$9:$O$14</c:f>
              <c:numCache>
                <c:formatCode>General</c:formatCode>
                <c:ptCount val="6"/>
                <c:pt idx="0">
                  <c:v>0.78697189376578358</c:v>
                </c:pt>
                <c:pt idx="1">
                  <c:v>0.33852355715589233</c:v>
                </c:pt>
                <c:pt idx="2">
                  <c:v>-1.8107157446927205</c:v>
                </c:pt>
                <c:pt idx="3">
                  <c:v>-0.13851682073576255</c:v>
                </c:pt>
                <c:pt idx="4">
                  <c:v>1</c:v>
                </c:pt>
                <c:pt idx="5">
                  <c:v>-0.52350244360198994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C4-4D4F-81CA-DBC14BB69264}"/>
            </c:ext>
          </c:extLst>
        </c:ser>
        <c:ser>
          <c:idx val="2"/>
          <c:order val="2"/>
          <c:tx>
            <c:strRef>
              <c:f>'all results for 10 storms'!$P$2</c:f>
              <c:strCache>
                <c:ptCount val="1"/>
                <c:pt idx="0">
                  <c:v>K027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results for 10 storms'!$A$9:$A$14</c:f>
              <c:strCache>
                <c:ptCount val="6"/>
                <c:pt idx="0">
                  <c:v>Kedron</c:v>
                </c:pt>
                <c:pt idx="1">
                  <c:v>Homewood</c:v>
                </c:pt>
                <c:pt idx="2">
                  <c:v>Sterrett/Bennett</c:v>
                </c:pt>
                <c:pt idx="3">
                  <c:v>Sterrett/Kelly</c:v>
                </c:pt>
                <c:pt idx="4">
                  <c:v>Silver Lake</c:v>
                </c:pt>
                <c:pt idx="5">
                  <c:v>Dunfermline/Finance</c:v>
                </c:pt>
              </c:strCache>
            </c:strRef>
          </c:cat>
          <c:val>
            <c:numRef>
              <c:f>'all results for 10 storms'!$P$9:$P$14</c:f>
              <c:numCache>
                <c:formatCode>General</c:formatCode>
                <c:ptCount val="6"/>
                <c:pt idx="0">
                  <c:v>-0.37343308358188176</c:v>
                </c:pt>
                <c:pt idx="1">
                  <c:v>-0.14258144258623795</c:v>
                </c:pt>
                <c:pt idx="2">
                  <c:v>1</c:v>
                </c:pt>
                <c:pt idx="3">
                  <c:v>5.7381705944259842E-2</c:v>
                </c:pt>
                <c:pt idx="4">
                  <c:v>0.11120454858145201</c:v>
                </c:pt>
                <c:pt idx="5">
                  <c:v>0.52958447318659663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C4-4D4F-81CA-DBC14BB69264}"/>
            </c:ext>
          </c:extLst>
        </c:ser>
        <c:ser>
          <c:idx val="3"/>
          <c:order val="3"/>
          <c:tx>
            <c:strRef>
              <c:f>'all results for 10 storms'!$Q$2</c:f>
              <c:strCache>
                <c:ptCount val="1"/>
                <c:pt idx="0">
                  <c:v>P002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'all results for 10 storms'!$A$9:$A$14</c:f>
              <c:strCache>
                <c:ptCount val="6"/>
                <c:pt idx="0">
                  <c:v>Kedron</c:v>
                </c:pt>
                <c:pt idx="1">
                  <c:v>Homewood</c:v>
                </c:pt>
                <c:pt idx="2">
                  <c:v>Sterrett/Bennett</c:v>
                </c:pt>
                <c:pt idx="3">
                  <c:v>Sterrett/Kelly</c:v>
                </c:pt>
                <c:pt idx="4">
                  <c:v>Silver Lake</c:v>
                </c:pt>
                <c:pt idx="5">
                  <c:v>Dunfermline/Finance</c:v>
                </c:pt>
              </c:strCache>
            </c:strRef>
          </c:cat>
          <c:val>
            <c:numRef>
              <c:f>'all results for 10 storms'!$Q$9:$Q$14</c:f>
              <c:numCache>
                <c:formatCode>General</c:formatCode>
                <c:ptCount val="6"/>
                <c:pt idx="0">
                  <c:v>0.19541139327871637</c:v>
                </c:pt>
                <c:pt idx="1">
                  <c:v>0.77360486069567724</c:v>
                </c:pt>
                <c:pt idx="2">
                  <c:v>-1.9859712834932934</c:v>
                </c:pt>
                <c:pt idx="3">
                  <c:v>1</c:v>
                </c:pt>
                <c:pt idx="4">
                  <c:v>0.81516108012729027</c:v>
                </c:pt>
                <c:pt idx="5">
                  <c:v>9.0897911114950825E-2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C4-4D4F-81CA-DBC14BB69264}"/>
            </c:ext>
          </c:extLst>
        </c:ser>
        <c:ser>
          <c:idx val="4"/>
          <c:order val="4"/>
          <c:tx>
            <c:strRef>
              <c:f>'all results for 10 storms'!$R$2</c:f>
              <c:strCache>
                <c:ptCount val="1"/>
                <c:pt idx="0">
                  <c:v>D011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'all results for 10 storms'!$A$9:$A$14</c:f>
              <c:strCache>
                <c:ptCount val="6"/>
                <c:pt idx="0">
                  <c:v>Kedron</c:v>
                </c:pt>
                <c:pt idx="1">
                  <c:v>Homewood</c:v>
                </c:pt>
                <c:pt idx="2">
                  <c:v>Sterrett/Bennett</c:v>
                </c:pt>
                <c:pt idx="3">
                  <c:v>Sterrett/Kelly</c:v>
                </c:pt>
                <c:pt idx="4">
                  <c:v>Silver Lake</c:v>
                </c:pt>
                <c:pt idx="5">
                  <c:v>Dunfermline/Finance</c:v>
                </c:pt>
              </c:strCache>
            </c:strRef>
          </c:cat>
          <c:val>
            <c:numRef>
              <c:f>'all results for 10 storms'!$R$9:$R$14</c:f>
              <c:numCache>
                <c:formatCode>General</c:formatCode>
                <c:ptCount val="6"/>
                <c:pt idx="0">
                  <c:v>0.15692539147142581</c:v>
                </c:pt>
                <c:pt idx="1">
                  <c:v>0.44370565974139276</c:v>
                </c:pt>
                <c:pt idx="2">
                  <c:v>-1.0532718902415712</c:v>
                </c:pt>
                <c:pt idx="3">
                  <c:v>0.80368242222821262</c:v>
                </c:pt>
                <c:pt idx="4">
                  <c:v>1</c:v>
                </c:pt>
                <c:pt idx="5">
                  <c:v>-6.0164761542270906E-2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C4-4D4F-81CA-DBC14BB69264}"/>
            </c:ext>
          </c:extLst>
        </c:ser>
        <c:ser>
          <c:idx val="5"/>
          <c:order val="5"/>
          <c:tx>
            <c:strRef>
              <c:f>'all results for 10 storms'!$S$2</c:f>
              <c:strCache>
                <c:ptCount val="1"/>
                <c:pt idx="0">
                  <c:v>A009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'all results for 10 storms'!$A$9:$A$14</c:f>
              <c:strCache>
                <c:ptCount val="6"/>
                <c:pt idx="0">
                  <c:v>Kedron</c:v>
                </c:pt>
                <c:pt idx="1">
                  <c:v>Homewood</c:v>
                </c:pt>
                <c:pt idx="2">
                  <c:v>Sterrett/Bennett</c:v>
                </c:pt>
                <c:pt idx="3">
                  <c:v>Sterrett/Kelly</c:v>
                </c:pt>
                <c:pt idx="4">
                  <c:v>Silver Lake</c:v>
                </c:pt>
                <c:pt idx="5">
                  <c:v>Dunfermline/Finance</c:v>
                </c:pt>
              </c:strCache>
            </c:strRef>
          </c:cat>
          <c:val>
            <c:numRef>
              <c:f>'all results for 10 storms'!$S$9:$S$14</c:f>
              <c:numCache>
                <c:formatCode>General</c:formatCode>
                <c:ptCount val="6"/>
                <c:pt idx="0">
                  <c:v>-5.6069213752571567E-2</c:v>
                </c:pt>
                <c:pt idx="1">
                  <c:v>0.20709854404544159</c:v>
                </c:pt>
                <c:pt idx="2">
                  <c:v>-0.63816241320276679</c:v>
                </c:pt>
                <c:pt idx="3">
                  <c:v>0.72988354127557886</c:v>
                </c:pt>
                <c:pt idx="4">
                  <c:v>0.92887977257140097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2C4-4D4F-81CA-DBC14BB69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6457632"/>
        <c:axId val="1442917872"/>
      </c:barChart>
      <c:catAx>
        <c:axId val="182645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917872"/>
        <c:crosses val="autoZero"/>
        <c:auto val="1"/>
        <c:lblAlgn val="ctr"/>
        <c:lblOffset val="100"/>
        <c:noMultiLvlLbl val="0"/>
      </c:catAx>
      <c:valAx>
        <c:axId val="144291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Utility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45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10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10 storms'!$H$9:$M$9</c:f>
              <c:numCache>
                <c:formatCode>General</c:formatCode>
                <c:ptCount val="6"/>
                <c:pt idx="0">
                  <c:v>1</c:v>
                </c:pt>
                <c:pt idx="1">
                  <c:v>1.1123935589327958</c:v>
                </c:pt>
                <c:pt idx="2">
                  <c:v>1.9871799870769773</c:v>
                </c:pt>
                <c:pt idx="3">
                  <c:v>1.4952513254172701</c:v>
                </c:pt>
                <c:pt idx="4">
                  <c:v>1.5243030729593205</c:v>
                </c:pt>
                <c:pt idx="5">
                  <c:v>1.6955965178854031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0A-410B-B3B1-709164FEF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10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10 storms'!$H$10:$M$10</c:f>
              <c:numCache>
                <c:formatCode>General</c:formatCode>
                <c:ptCount val="6"/>
                <c:pt idx="0">
                  <c:v>2.9925764120171015</c:v>
                </c:pt>
                <c:pt idx="1">
                  <c:v>1.3919953500454443</c:v>
                </c:pt>
                <c:pt idx="2">
                  <c:v>1.7705508649352373</c:v>
                </c:pt>
                <c:pt idx="3">
                  <c:v>1.1198531600932928</c:v>
                </c:pt>
                <c:pt idx="4">
                  <c:v>1.3206805476344201</c:v>
                </c:pt>
                <c:pt idx="5">
                  <c:v>1.4865391913774875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21-481D-8D77-3482F610A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10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10 storms'!$H$11:$M$11</c:f>
              <c:numCache>
                <c:formatCode>General</c:formatCode>
                <c:ptCount val="6"/>
                <c:pt idx="0">
                  <c:v>12.136450371503166</c:v>
                </c:pt>
                <c:pt idx="1">
                  <c:v>4.0769855205978986</c:v>
                </c:pt>
                <c:pt idx="2">
                  <c:v>1</c:v>
                </c:pt>
                <c:pt idx="3">
                  <c:v>4.4503628925757548</c:v>
                </c:pt>
                <c:pt idx="4">
                  <c:v>2.7916587273950504</c:v>
                </c:pt>
                <c:pt idx="5">
                  <c:v>2.2684146753334407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BD-453C-84D1-9EDDD4CA4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10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10 storms'!$H$12:$M$12</c:f>
              <c:numCache>
                <c:formatCode>General</c:formatCode>
                <c:ptCount val="6"/>
                <c:pt idx="0">
                  <c:v>4.6457961603663218</c:v>
                </c:pt>
                <c:pt idx="1">
                  <c:v>1.7669562090352162</c:v>
                </c:pt>
                <c:pt idx="2">
                  <c:v>1.6020901925463109</c:v>
                </c:pt>
                <c:pt idx="3">
                  <c:v>1</c:v>
                </c:pt>
                <c:pt idx="4">
                  <c:v>1.1031379372460757</c:v>
                </c:pt>
                <c:pt idx="5">
                  <c:v>1.1446034319386982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24-40B3-83E0-8598900ED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10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10 storms'!$H$13:$M$13</c:f>
              <c:numCache>
                <c:formatCode>General</c:formatCode>
                <c:ptCount val="6"/>
                <c:pt idx="0">
                  <c:v>6.1248794250170056</c:v>
                </c:pt>
                <c:pt idx="1">
                  <c:v>1</c:v>
                </c:pt>
                <c:pt idx="2">
                  <c:v>1.5595506356716524</c:v>
                </c:pt>
                <c:pt idx="3">
                  <c:v>1.0968247996636482</c:v>
                </c:pt>
                <c:pt idx="4">
                  <c:v>1</c:v>
                </c:pt>
                <c:pt idx="5">
                  <c:v>1.0361999360827807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75-43C8-8E73-68D15DC2E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10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10 storms'!$H$14:$M$14</c:f>
              <c:numCache>
                <c:formatCode>General</c:formatCode>
                <c:ptCount val="6"/>
                <c:pt idx="0">
                  <c:v>9.6110448083340714</c:v>
                </c:pt>
                <c:pt idx="1">
                  <c:v>2.1420240971545317</c:v>
                </c:pt>
                <c:pt idx="2">
                  <c:v>1.2651715977900353</c:v>
                </c:pt>
                <c:pt idx="3">
                  <c:v>1.5754659100579786</c:v>
                </c:pt>
                <c:pt idx="4">
                  <c:v>1.6990722737373796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E-48DC-837C-60587E4B2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results for 10 storms'!$N$2</c:f>
              <c:strCache>
                <c:ptCount val="1"/>
                <c:pt idx="0">
                  <c:v>A003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results for 10 storms'!$A$17:$A$21</c:f>
              <c:strCache>
                <c:ptCount val="5"/>
                <c:pt idx="0">
                  <c:v>baseline</c:v>
                </c:pt>
                <c:pt idx="1">
                  <c:v>equal_4</c:v>
                </c:pt>
                <c:pt idx="2">
                  <c:v>swing_4</c:v>
                </c:pt>
                <c:pt idx="3">
                  <c:v>SMARTERsmall_4</c:v>
                </c:pt>
                <c:pt idx="4">
                  <c:v>SMARTERlarge_4</c:v>
                </c:pt>
              </c:strCache>
            </c:strRef>
          </c:cat>
          <c:val>
            <c:numRef>
              <c:f>'all results for 10 storms'!$N$17:$N$21</c:f>
              <c:numCache>
                <c:formatCode>General</c:formatCode>
                <c:ptCount val="5"/>
                <c:pt idx="0">
                  <c:v>-2.0857763681173243</c:v>
                </c:pt>
                <c:pt idx="1">
                  <c:v>-3.4341741926511729</c:v>
                </c:pt>
                <c:pt idx="2">
                  <c:v>-2.7582107980280117</c:v>
                </c:pt>
                <c:pt idx="3">
                  <c:v>-3.4618486601511442</c:v>
                </c:pt>
                <c:pt idx="4">
                  <c:v>-2.7918682636395085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79-4A28-880F-2A6BB4949E0C}"/>
            </c:ext>
          </c:extLst>
        </c:ser>
        <c:ser>
          <c:idx val="1"/>
          <c:order val="1"/>
          <c:tx>
            <c:strRef>
              <c:f>'all results for 10 storms'!$O$2</c:f>
              <c:strCache>
                <c:ptCount val="1"/>
                <c:pt idx="0">
                  <c:v>B023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 results for 10 storms'!$A$17:$A$21</c:f>
              <c:strCache>
                <c:ptCount val="5"/>
                <c:pt idx="0">
                  <c:v>baseline</c:v>
                </c:pt>
                <c:pt idx="1">
                  <c:v>equal_4</c:v>
                </c:pt>
                <c:pt idx="2">
                  <c:v>swing_4</c:v>
                </c:pt>
                <c:pt idx="3">
                  <c:v>SMARTERsmall_4</c:v>
                </c:pt>
                <c:pt idx="4">
                  <c:v>SMARTERlarge_4</c:v>
                </c:pt>
              </c:strCache>
            </c:strRef>
          </c:cat>
          <c:val>
            <c:numRef>
              <c:f>'all results for 10 storms'!$O$17:$O$21</c:f>
              <c:numCache>
                <c:formatCode>General</c:formatCode>
                <c:ptCount val="5"/>
                <c:pt idx="0">
                  <c:v>-0.21398467779378105</c:v>
                </c:pt>
                <c:pt idx="1">
                  <c:v>-0.82613348710352219</c:v>
                </c:pt>
                <c:pt idx="2">
                  <c:v>0.25669023349295972</c:v>
                </c:pt>
                <c:pt idx="3">
                  <c:v>-1.5162881063099412</c:v>
                </c:pt>
                <c:pt idx="4">
                  <c:v>-0.34543447786443093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79-4A28-880F-2A6BB4949E0C}"/>
            </c:ext>
          </c:extLst>
        </c:ser>
        <c:ser>
          <c:idx val="2"/>
          <c:order val="2"/>
          <c:tx>
            <c:strRef>
              <c:f>'all results for 10 storms'!$P$2</c:f>
              <c:strCache>
                <c:ptCount val="1"/>
                <c:pt idx="0">
                  <c:v>K027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results for 10 storms'!$A$17:$A$21</c:f>
              <c:strCache>
                <c:ptCount val="5"/>
                <c:pt idx="0">
                  <c:v>baseline</c:v>
                </c:pt>
                <c:pt idx="1">
                  <c:v>equal_4</c:v>
                </c:pt>
                <c:pt idx="2">
                  <c:v>swing_4</c:v>
                </c:pt>
                <c:pt idx="3">
                  <c:v>SMARTERsmall_4</c:v>
                </c:pt>
                <c:pt idx="4">
                  <c:v>SMARTERlarge_4</c:v>
                </c:pt>
              </c:strCache>
            </c:strRef>
          </c:cat>
          <c:val>
            <c:numRef>
              <c:f>'all results for 10 storms'!$P$17:$P$21</c:f>
              <c:numCache>
                <c:formatCode>General</c:formatCode>
                <c:ptCount val="5"/>
                <c:pt idx="0">
                  <c:v>-5.8849660682547267E-3</c:v>
                </c:pt>
                <c:pt idx="1">
                  <c:v>0.59330099888955834</c:v>
                </c:pt>
                <c:pt idx="2">
                  <c:v>0.20134174452586295</c:v>
                </c:pt>
                <c:pt idx="3">
                  <c:v>0.95459957566998455</c:v>
                </c:pt>
                <c:pt idx="4">
                  <c:v>0.24151150764470375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79-4A28-880F-2A6BB4949E0C}"/>
            </c:ext>
          </c:extLst>
        </c:ser>
        <c:ser>
          <c:idx val="3"/>
          <c:order val="3"/>
          <c:tx>
            <c:strRef>
              <c:f>'all results for 10 storms'!$Q$2</c:f>
              <c:strCache>
                <c:ptCount val="1"/>
                <c:pt idx="0">
                  <c:v>P002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'all results for 10 storms'!$A$17:$A$21</c:f>
              <c:strCache>
                <c:ptCount val="5"/>
                <c:pt idx="0">
                  <c:v>baseline</c:v>
                </c:pt>
                <c:pt idx="1">
                  <c:v>equal_4</c:v>
                </c:pt>
                <c:pt idx="2">
                  <c:v>swing_4</c:v>
                </c:pt>
                <c:pt idx="3">
                  <c:v>SMARTERsmall_4</c:v>
                </c:pt>
                <c:pt idx="4">
                  <c:v>SMARTERlarge_4</c:v>
                </c:pt>
              </c:strCache>
            </c:strRef>
          </c:cat>
          <c:val>
            <c:numRef>
              <c:f>'all results for 10 storms'!$Q$17:$Q$21</c:f>
              <c:numCache>
                <c:formatCode>General</c:formatCode>
                <c:ptCount val="5"/>
                <c:pt idx="0">
                  <c:v>0.96965473885900122</c:v>
                </c:pt>
                <c:pt idx="1">
                  <c:v>-0.12661608070840646</c:v>
                </c:pt>
                <c:pt idx="2">
                  <c:v>0.72333693066573423</c:v>
                </c:pt>
                <c:pt idx="3">
                  <c:v>-0.93762017428449407</c:v>
                </c:pt>
                <c:pt idx="4">
                  <c:v>0.64706753212981249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79-4A28-880F-2A6BB4949E0C}"/>
            </c:ext>
          </c:extLst>
        </c:ser>
        <c:ser>
          <c:idx val="4"/>
          <c:order val="4"/>
          <c:tx>
            <c:strRef>
              <c:f>'all results for 10 storms'!$R$2</c:f>
              <c:strCache>
                <c:ptCount val="1"/>
                <c:pt idx="0">
                  <c:v>D011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'all results for 10 storms'!$A$17:$A$21</c:f>
              <c:strCache>
                <c:ptCount val="5"/>
                <c:pt idx="0">
                  <c:v>baseline</c:v>
                </c:pt>
                <c:pt idx="1">
                  <c:v>equal_4</c:v>
                </c:pt>
                <c:pt idx="2">
                  <c:v>swing_4</c:v>
                </c:pt>
                <c:pt idx="3">
                  <c:v>SMARTERsmall_4</c:v>
                </c:pt>
                <c:pt idx="4">
                  <c:v>SMARTERlarge_4</c:v>
                </c:pt>
              </c:strCache>
            </c:strRef>
          </c:cat>
          <c:val>
            <c:numRef>
              <c:f>'all results for 10 storms'!$R$17:$R$21</c:f>
              <c:numCache>
                <c:formatCode>General</c:formatCode>
                <c:ptCount val="5"/>
                <c:pt idx="0">
                  <c:v>0.58001202165765831</c:v>
                </c:pt>
                <c:pt idx="1">
                  <c:v>-0.16293424400602396</c:v>
                </c:pt>
                <c:pt idx="2">
                  <c:v>0.80512138200534022</c:v>
                </c:pt>
                <c:pt idx="3">
                  <c:v>-0.75948712229169324</c:v>
                </c:pt>
                <c:pt idx="4">
                  <c:v>0.42161555540127105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79-4A28-880F-2A6BB4949E0C}"/>
            </c:ext>
          </c:extLst>
        </c:ser>
        <c:ser>
          <c:idx val="5"/>
          <c:order val="5"/>
          <c:tx>
            <c:strRef>
              <c:f>'all results for 10 storms'!$S$2</c:f>
              <c:strCache>
                <c:ptCount val="1"/>
                <c:pt idx="0">
                  <c:v>A009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'all results for 10 storms'!$A$17:$A$21</c:f>
              <c:strCache>
                <c:ptCount val="5"/>
                <c:pt idx="0">
                  <c:v>baseline</c:v>
                </c:pt>
                <c:pt idx="1">
                  <c:v>equal_4</c:v>
                </c:pt>
                <c:pt idx="2">
                  <c:v>swing_4</c:v>
                </c:pt>
                <c:pt idx="3">
                  <c:v>SMARTERsmall_4</c:v>
                </c:pt>
                <c:pt idx="4">
                  <c:v>SMARTERlarge_4</c:v>
                </c:pt>
              </c:strCache>
            </c:strRef>
          </c:cat>
          <c:val>
            <c:numRef>
              <c:f>'all results for 10 storms'!$S$17:$S$21</c:f>
              <c:numCache>
                <c:formatCode>General</c:formatCode>
                <c:ptCount val="5"/>
                <c:pt idx="0">
                  <c:v>0.47418370023799306</c:v>
                </c:pt>
                <c:pt idx="1">
                  <c:v>0.99307960790872474</c:v>
                </c:pt>
                <c:pt idx="2">
                  <c:v>0.97902626195637443</c:v>
                </c:pt>
                <c:pt idx="3">
                  <c:v>0.69429986067445504</c:v>
                </c:pt>
                <c:pt idx="4">
                  <c:v>0.9417810124617928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C79-4A28-880F-2A6BB4949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6457632"/>
        <c:axId val="1442917872"/>
      </c:barChart>
      <c:catAx>
        <c:axId val="182645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917872"/>
        <c:crosses val="autoZero"/>
        <c:auto val="1"/>
        <c:lblAlgn val="ctr"/>
        <c:lblOffset val="100"/>
        <c:noMultiLvlLbl val="0"/>
      </c:catAx>
      <c:valAx>
        <c:axId val="144291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Utility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45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10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10 storms'!$H$17:$M$17</c:f>
              <c:numCache>
                <c:formatCode>General</c:formatCode>
                <c:ptCount val="6"/>
                <c:pt idx="0">
                  <c:v>4.6780819400822695</c:v>
                </c:pt>
                <c:pt idx="1">
                  <c:v>1.834904320805808</c:v>
                </c:pt>
                <c:pt idx="2">
                  <c:v>1.6535797495574973</c:v>
                </c:pt>
                <c:pt idx="3">
                  <c:v>1.0152883192899069</c:v>
                </c:pt>
                <c:pt idx="4">
                  <c:v>1.233670644551381</c:v>
                </c:pt>
                <c:pt idx="5">
                  <c:v>1.3007072433498028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94-4F84-93A3-8DF7711C4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10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10 storms'!$H$18:$M$18</c:f>
              <c:numCache>
                <c:formatCode>General</c:formatCode>
                <c:ptCount val="6"/>
                <c:pt idx="0">
                  <c:v>9.1805498222081852</c:v>
                </c:pt>
                <c:pt idx="1">
                  <c:v>2.4919530078684491</c:v>
                </c:pt>
                <c:pt idx="2">
                  <c:v>1.2255007065857468</c:v>
                </c:pt>
                <c:pt idx="3">
                  <c:v>1.7564733850645406</c:v>
                </c:pt>
                <c:pt idx="4">
                  <c:v>1.7886606901469251</c:v>
                </c:pt>
                <c:pt idx="5">
                  <c:v>0.99653381056525192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34-4AF3-BCA6-C60E43BF8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10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10 storms'!$H$20:$M$20</c:f>
              <c:numCache>
                <c:formatCode>General</c:formatCode>
                <c:ptCount val="6"/>
                <c:pt idx="0">
                  <c:v>9.3084661994620994</c:v>
                </c:pt>
                <c:pt idx="1">
                  <c:v>3.5188845604493419</c:v>
                </c:pt>
                <c:pt idx="2">
                  <c:v>0.97704017733600124</c:v>
                </c:pt>
                <c:pt idx="3">
                  <c:v>2.6348074021064507</c:v>
                </c:pt>
                <c:pt idx="4">
                  <c:v>2.4102815373236921</c:v>
                </c:pt>
                <c:pt idx="5">
                  <c:v>1.1651502744727427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78-411E-A131-435A21770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10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10 storms'!$H$21:$M$21</c:f>
              <c:numCache>
                <c:formatCode>General</c:formatCode>
                <c:ptCount val="6"/>
                <c:pt idx="0">
                  <c:v>6.6587656651984579</c:v>
                </c:pt>
                <c:pt idx="1">
                  <c:v>1.959554671350878</c:v>
                </c:pt>
                <c:pt idx="2">
                  <c:v>1.4611798797632525</c:v>
                </c:pt>
                <c:pt idx="3">
                  <c:v>1.1929941433618181</c:v>
                </c:pt>
                <c:pt idx="4">
                  <c:v>1.3353483875974366</c:v>
                </c:pt>
                <c:pt idx="5">
                  <c:v>1.0295373162250399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A0-421A-8DBA-A1336A7A1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results for 10 storms'!$AR$2</c:f>
              <c:strCache>
                <c:ptCount val="1"/>
                <c:pt idx="0">
                  <c:v>K027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results for 10 storms'!$A$4:$A$7</c:f>
              <c:strCache>
                <c:ptCount val="4"/>
                <c:pt idx="0">
                  <c:v>equal weight</c:v>
                </c:pt>
                <c:pt idx="1">
                  <c:v>swing weights</c:v>
                </c:pt>
                <c:pt idx="2">
                  <c:v>SMARTER_small</c:v>
                </c:pt>
                <c:pt idx="3">
                  <c:v>SMARTER_large</c:v>
                </c:pt>
              </c:strCache>
            </c:strRef>
          </c:cat>
          <c:val>
            <c:numRef>
              <c:f>'all results for 10 storms'!$AR$4:$AR$7</c:f>
              <c:numCache>
                <c:formatCode>General</c:formatCode>
                <c:ptCount val="4"/>
                <c:pt idx="0">
                  <c:v>0.16666666666666666</c:v>
                </c:pt>
                <c:pt idx="1">
                  <c:v>8.5714285714285715E-2</c:v>
                </c:pt>
                <c:pt idx="2">
                  <c:v>0.52083333333333326</c:v>
                </c:pt>
                <c:pt idx="3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9F-4DF2-BAC9-E6F7254A7BBC}"/>
            </c:ext>
          </c:extLst>
        </c:ser>
        <c:ser>
          <c:idx val="1"/>
          <c:order val="1"/>
          <c:tx>
            <c:strRef>
              <c:f>'all results for 10 storms'!$AS$2</c:f>
              <c:strCache>
                <c:ptCount val="1"/>
                <c:pt idx="0">
                  <c:v>P002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'all results for 10 storms'!$A$4:$A$7</c:f>
              <c:strCache>
                <c:ptCount val="4"/>
                <c:pt idx="0">
                  <c:v>equal weight</c:v>
                </c:pt>
                <c:pt idx="1">
                  <c:v>swing weights</c:v>
                </c:pt>
                <c:pt idx="2">
                  <c:v>SMARTER_small</c:v>
                </c:pt>
                <c:pt idx="3">
                  <c:v>SMARTER_large</c:v>
                </c:pt>
              </c:strCache>
            </c:strRef>
          </c:cat>
          <c:val>
            <c:numRef>
              <c:f>'all results for 10 storms'!$AS$4:$AS$7</c:f>
              <c:numCache>
                <c:formatCode>General</c:formatCode>
                <c:ptCount val="4"/>
                <c:pt idx="0">
                  <c:v>0.16666666666666666</c:v>
                </c:pt>
                <c:pt idx="1">
                  <c:v>0.2857142857142857</c:v>
                </c:pt>
                <c:pt idx="2">
                  <c:v>6.25E-2</c:v>
                </c:pt>
                <c:pt idx="3">
                  <c:v>0.52083333333333326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9F-4DF2-BAC9-E6F7254A7BBC}"/>
            </c:ext>
          </c:extLst>
        </c:ser>
        <c:ser>
          <c:idx val="2"/>
          <c:order val="2"/>
          <c:tx>
            <c:strRef>
              <c:f>'all results for 10 storms'!$AT$2</c:f>
              <c:strCache>
                <c:ptCount val="1"/>
                <c:pt idx="0">
                  <c:v>D011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'all results for 10 storms'!$A$4:$A$7</c:f>
              <c:strCache>
                <c:ptCount val="4"/>
                <c:pt idx="0">
                  <c:v>equal weight</c:v>
                </c:pt>
                <c:pt idx="1">
                  <c:v>swing weights</c:v>
                </c:pt>
                <c:pt idx="2">
                  <c:v>SMARTER_small</c:v>
                </c:pt>
                <c:pt idx="3">
                  <c:v>SMARTER_large</c:v>
                </c:pt>
              </c:strCache>
            </c:strRef>
          </c:cat>
          <c:val>
            <c:numRef>
              <c:f>'all results for 10 storms'!$AT$4:$AT$7</c:f>
              <c:numCache>
                <c:formatCode>General</c:formatCode>
                <c:ptCount val="4"/>
                <c:pt idx="0">
                  <c:v>0.16666666666666666</c:v>
                </c:pt>
                <c:pt idx="1">
                  <c:v>0.5714285714285714</c:v>
                </c:pt>
                <c:pt idx="2">
                  <c:v>0.27083333333333331</c:v>
                </c:pt>
                <c:pt idx="3">
                  <c:v>0.14583333333333331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9F-4DF2-BAC9-E6F7254A7BBC}"/>
            </c:ext>
          </c:extLst>
        </c:ser>
        <c:ser>
          <c:idx val="3"/>
          <c:order val="3"/>
          <c:tx>
            <c:strRef>
              <c:f>'all results for 10 storms'!$AU$2</c:f>
              <c:strCache>
                <c:ptCount val="1"/>
                <c:pt idx="0">
                  <c:v>A009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'all results for 10 storms'!$A$4:$A$7</c:f>
              <c:strCache>
                <c:ptCount val="4"/>
                <c:pt idx="0">
                  <c:v>equal weight</c:v>
                </c:pt>
                <c:pt idx="1">
                  <c:v>swing weights</c:v>
                </c:pt>
                <c:pt idx="2">
                  <c:v>SMARTER_small</c:v>
                </c:pt>
                <c:pt idx="3">
                  <c:v>SMARTER_large</c:v>
                </c:pt>
              </c:strCache>
            </c:strRef>
          </c:cat>
          <c:val>
            <c:numRef>
              <c:f>'all results for 10 storms'!$AU$4:$AU$7</c:f>
              <c:numCache>
                <c:formatCode>General</c:formatCode>
                <c:ptCount val="4"/>
                <c:pt idx="0">
                  <c:v>0.16666666666666666</c:v>
                </c:pt>
                <c:pt idx="1">
                  <c:v>5.7142857142857141E-2</c:v>
                </c:pt>
                <c:pt idx="2">
                  <c:v>0.14583333333333331</c:v>
                </c:pt>
                <c:pt idx="3">
                  <c:v>0.27083333333333331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9F-4DF2-BAC9-E6F7254A7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6356880"/>
        <c:axId val="1586677664"/>
      </c:barChart>
      <c:catAx>
        <c:axId val="200635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677664"/>
        <c:crosses val="autoZero"/>
        <c:auto val="1"/>
        <c:lblAlgn val="ctr"/>
        <c:lblOffset val="100"/>
        <c:noMultiLvlLbl val="0"/>
      </c:catAx>
      <c:valAx>
        <c:axId val="15866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5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10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10 storms'!$H$19:$M$19</c:f>
              <c:numCache>
                <c:formatCode>General</c:formatCode>
                <c:ptCount val="6"/>
                <c:pt idx="0">
                  <c:v>6.5476447119186494</c:v>
                </c:pt>
                <c:pt idx="1">
                  <c:v>1.4501324299376144</c:v>
                </c:pt>
                <c:pt idx="2">
                  <c:v>1.4908242094678732</c:v>
                </c:pt>
                <c:pt idx="3">
                  <c:v>1.1483562070630897</c:v>
                </c:pt>
                <c:pt idx="4">
                  <c:v>1.1023445371378515</c:v>
                </c:pt>
                <c:pt idx="5">
                  <c:v>1.0105420489523038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09-4A1F-87E9-60E3BDF09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results for 10 storms'!$P$2</c:f>
              <c:strCache>
                <c:ptCount val="1"/>
                <c:pt idx="0">
                  <c:v>K027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results for 10 storms'!$A$17:$A$21</c:f>
              <c:strCache>
                <c:ptCount val="5"/>
                <c:pt idx="0">
                  <c:v>baseline</c:v>
                </c:pt>
                <c:pt idx="1">
                  <c:v>equal_4</c:v>
                </c:pt>
                <c:pt idx="2">
                  <c:v>swing_4</c:v>
                </c:pt>
                <c:pt idx="3">
                  <c:v>SMARTERsmall_4</c:v>
                </c:pt>
                <c:pt idx="4">
                  <c:v>SMARTERlarge_4</c:v>
                </c:pt>
              </c:strCache>
            </c:strRef>
          </c:cat>
          <c:val>
            <c:numRef>
              <c:f>'all results for 10 storms'!$P$17:$P$21</c:f>
              <c:numCache>
                <c:formatCode>General</c:formatCode>
                <c:ptCount val="5"/>
                <c:pt idx="0">
                  <c:v>-5.8849660682547267E-3</c:v>
                </c:pt>
                <c:pt idx="1">
                  <c:v>0.59330099888955834</c:v>
                </c:pt>
                <c:pt idx="2">
                  <c:v>0.20134174452586295</c:v>
                </c:pt>
                <c:pt idx="3">
                  <c:v>0.95459957566998455</c:v>
                </c:pt>
                <c:pt idx="4">
                  <c:v>0.24151150764470375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B1-4EF3-A1F8-EC3D75056EA8}"/>
            </c:ext>
          </c:extLst>
        </c:ser>
        <c:ser>
          <c:idx val="1"/>
          <c:order val="1"/>
          <c:tx>
            <c:strRef>
              <c:f>'all results for 10 storms'!$Q$2</c:f>
              <c:strCache>
                <c:ptCount val="1"/>
                <c:pt idx="0">
                  <c:v>P002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'all results for 10 storms'!$A$17:$A$21</c:f>
              <c:strCache>
                <c:ptCount val="5"/>
                <c:pt idx="0">
                  <c:v>baseline</c:v>
                </c:pt>
                <c:pt idx="1">
                  <c:v>equal_4</c:v>
                </c:pt>
                <c:pt idx="2">
                  <c:v>swing_4</c:v>
                </c:pt>
                <c:pt idx="3">
                  <c:v>SMARTERsmall_4</c:v>
                </c:pt>
                <c:pt idx="4">
                  <c:v>SMARTERlarge_4</c:v>
                </c:pt>
              </c:strCache>
            </c:strRef>
          </c:cat>
          <c:val>
            <c:numRef>
              <c:f>'all results for 10 storms'!$Q$17:$Q$21</c:f>
              <c:numCache>
                <c:formatCode>General</c:formatCode>
                <c:ptCount val="5"/>
                <c:pt idx="0">
                  <c:v>0.96965473885900122</c:v>
                </c:pt>
                <c:pt idx="1">
                  <c:v>-0.12661608070840646</c:v>
                </c:pt>
                <c:pt idx="2">
                  <c:v>0.72333693066573423</c:v>
                </c:pt>
                <c:pt idx="3">
                  <c:v>-0.93762017428449407</c:v>
                </c:pt>
                <c:pt idx="4">
                  <c:v>0.64706753212981249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B1-4EF3-A1F8-EC3D75056EA8}"/>
            </c:ext>
          </c:extLst>
        </c:ser>
        <c:ser>
          <c:idx val="2"/>
          <c:order val="2"/>
          <c:tx>
            <c:strRef>
              <c:f>'all results for 10 storms'!$R$2</c:f>
              <c:strCache>
                <c:ptCount val="1"/>
                <c:pt idx="0">
                  <c:v>D011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'all results for 10 storms'!$A$17:$A$21</c:f>
              <c:strCache>
                <c:ptCount val="5"/>
                <c:pt idx="0">
                  <c:v>baseline</c:v>
                </c:pt>
                <c:pt idx="1">
                  <c:v>equal_4</c:v>
                </c:pt>
                <c:pt idx="2">
                  <c:v>swing_4</c:v>
                </c:pt>
                <c:pt idx="3">
                  <c:v>SMARTERsmall_4</c:v>
                </c:pt>
                <c:pt idx="4">
                  <c:v>SMARTERlarge_4</c:v>
                </c:pt>
              </c:strCache>
            </c:strRef>
          </c:cat>
          <c:val>
            <c:numRef>
              <c:f>'all results for 10 storms'!$R$17:$R$21</c:f>
              <c:numCache>
                <c:formatCode>General</c:formatCode>
                <c:ptCount val="5"/>
                <c:pt idx="0">
                  <c:v>0.58001202165765831</c:v>
                </c:pt>
                <c:pt idx="1">
                  <c:v>-0.16293424400602396</c:v>
                </c:pt>
                <c:pt idx="2">
                  <c:v>0.80512138200534022</c:v>
                </c:pt>
                <c:pt idx="3">
                  <c:v>-0.75948712229169324</c:v>
                </c:pt>
                <c:pt idx="4">
                  <c:v>0.42161555540127105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B1-4EF3-A1F8-EC3D75056EA8}"/>
            </c:ext>
          </c:extLst>
        </c:ser>
        <c:ser>
          <c:idx val="3"/>
          <c:order val="3"/>
          <c:tx>
            <c:strRef>
              <c:f>'all results for 10 storms'!$S$2</c:f>
              <c:strCache>
                <c:ptCount val="1"/>
                <c:pt idx="0">
                  <c:v>A009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'all results for 10 storms'!$A$17:$A$21</c:f>
              <c:strCache>
                <c:ptCount val="5"/>
                <c:pt idx="0">
                  <c:v>baseline</c:v>
                </c:pt>
                <c:pt idx="1">
                  <c:v>equal_4</c:v>
                </c:pt>
                <c:pt idx="2">
                  <c:v>swing_4</c:v>
                </c:pt>
                <c:pt idx="3">
                  <c:v>SMARTERsmall_4</c:v>
                </c:pt>
                <c:pt idx="4">
                  <c:v>SMARTERlarge_4</c:v>
                </c:pt>
              </c:strCache>
            </c:strRef>
          </c:cat>
          <c:val>
            <c:numRef>
              <c:f>'all results for 10 storms'!$S$17:$S$21</c:f>
              <c:numCache>
                <c:formatCode>General</c:formatCode>
                <c:ptCount val="5"/>
                <c:pt idx="0">
                  <c:v>0.47418370023799306</c:v>
                </c:pt>
                <c:pt idx="1">
                  <c:v>0.99307960790872474</c:v>
                </c:pt>
                <c:pt idx="2">
                  <c:v>0.97902626195637443</c:v>
                </c:pt>
                <c:pt idx="3">
                  <c:v>0.69429986067445504</c:v>
                </c:pt>
                <c:pt idx="4">
                  <c:v>0.9417810124617928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B1-4EF3-A1F8-EC3D75056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6457632"/>
        <c:axId val="1442917872"/>
      </c:barChart>
      <c:catAx>
        <c:axId val="182645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917872"/>
        <c:crosses val="autoZero"/>
        <c:auto val="1"/>
        <c:lblAlgn val="ctr"/>
        <c:lblOffset val="100"/>
        <c:noMultiLvlLbl val="0"/>
      </c:catAx>
      <c:valAx>
        <c:axId val="144291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Utility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45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strRef>
              <c:f>'all results for 10 storms'!$J$1:$M$2</c:f>
              <c:strCache>
                <c:ptCount val="4"/>
                <c:pt idx="0">
                  <c:v>K027</c:v>
                </c:pt>
                <c:pt idx="1">
                  <c:v>P002</c:v>
                </c:pt>
                <c:pt idx="2">
                  <c:v>D011</c:v>
                </c:pt>
                <c:pt idx="3">
                  <c:v>A009</c:v>
                </c:pt>
              </c:strCache>
            </c:strRef>
          </c:cat>
          <c:val>
            <c:numRef>
              <c:f>'all results for 10 storms'!$J$17:$M$17</c:f>
              <c:numCache>
                <c:formatCode>General</c:formatCode>
                <c:ptCount val="4"/>
                <c:pt idx="0">
                  <c:v>1.6535797495574973</c:v>
                </c:pt>
                <c:pt idx="1">
                  <c:v>1.0152883192899069</c:v>
                </c:pt>
                <c:pt idx="2">
                  <c:v>1.233670644551381</c:v>
                </c:pt>
                <c:pt idx="3">
                  <c:v>1.3007072433498028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0D-4224-8FFF-1C113F3E08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strRef>
              <c:f>'all results for 10 storms'!$J$1:$M$2</c:f>
              <c:strCache>
                <c:ptCount val="4"/>
                <c:pt idx="0">
                  <c:v>K027</c:v>
                </c:pt>
                <c:pt idx="1">
                  <c:v>P002</c:v>
                </c:pt>
                <c:pt idx="2">
                  <c:v>D011</c:v>
                </c:pt>
                <c:pt idx="3">
                  <c:v>A009</c:v>
                </c:pt>
              </c:strCache>
            </c:strRef>
          </c:cat>
          <c:val>
            <c:numRef>
              <c:f>'all results for 10 storms'!$J$18:$M$18</c:f>
              <c:numCache>
                <c:formatCode>General</c:formatCode>
                <c:ptCount val="4"/>
                <c:pt idx="0">
                  <c:v>1.2255007065857468</c:v>
                </c:pt>
                <c:pt idx="1">
                  <c:v>1.7564733850645406</c:v>
                </c:pt>
                <c:pt idx="2">
                  <c:v>1.7886606901469251</c:v>
                </c:pt>
                <c:pt idx="3">
                  <c:v>0.99653381056525192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95-40C0-8B4F-6A6E18DC4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strRef>
              <c:f>'all results for 10 storms'!$J$1:$M$2</c:f>
              <c:strCache>
                <c:ptCount val="4"/>
                <c:pt idx="0">
                  <c:v>K027</c:v>
                </c:pt>
                <c:pt idx="1">
                  <c:v>P002</c:v>
                </c:pt>
                <c:pt idx="2">
                  <c:v>D011</c:v>
                </c:pt>
                <c:pt idx="3">
                  <c:v>A009</c:v>
                </c:pt>
              </c:strCache>
            </c:strRef>
          </c:cat>
          <c:val>
            <c:numRef>
              <c:f>'all results for 10 storms'!$J$20:$M$20</c:f>
              <c:numCache>
                <c:formatCode>General</c:formatCode>
                <c:ptCount val="4"/>
                <c:pt idx="0">
                  <c:v>0.97704017733600124</c:v>
                </c:pt>
                <c:pt idx="1">
                  <c:v>2.6348074021064507</c:v>
                </c:pt>
                <c:pt idx="2">
                  <c:v>2.4102815373236921</c:v>
                </c:pt>
                <c:pt idx="3">
                  <c:v>1.1651502744727427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9C-4498-9D77-D5237C1E9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strRef>
              <c:f>'all results for 10 storms'!$J$1:$M$2</c:f>
              <c:strCache>
                <c:ptCount val="4"/>
                <c:pt idx="0">
                  <c:v>K027</c:v>
                </c:pt>
                <c:pt idx="1">
                  <c:v>P002</c:v>
                </c:pt>
                <c:pt idx="2">
                  <c:v>D011</c:v>
                </c:pt>
                <c:pt idx="3">
                  <c:v>A009</c:v>
                </c:pt>
              </c:strCache>
            </c:strRef>
          </c:cat>
          <c:val>
            <c:numRef>
              <c:f>'all results for 10 storms'!$J$21:$M$21</c:f>
              <c:numCache>
                <c:formatCode>General</c:formatCode>
                <c:ptCount val="4"/>
                <c:pt idx="0">
                  <c:v>1.4611798797632525</c:v>
                </c:pt>
                <c:pt idx="1">
                  <c:v>1.1929941433618181</c:v>
                </c:pt>
                <c:pt idx="2">
                  <c:v>1.3353483875974366</c:v>
                </c:pt>
                <c:pt idx="3">
                  <c:v>1.0295373162250399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DB-487F-AEC7-EFF4B4684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strRef>
              <c:f>'all results for 10 storms'!$J$1:$M$2</c:f>
              <c:strCache>
                <c:ptCount val="4"/>
                <c:pt idx="0">
                  <c:v>K027</c:v>
                </c:pt>
                <c:pt idx="1">
                  <c:v>P002</c:v>
                </c:pt>
                <c:pt idx="2">
                  <c:v>D011</c:v>
                </c:pt>
                <c:pt idx="3">
                  <c:v>A009</c:v>
                </c:pt>
              </c:strCache>
            </c:strRef>
          </c:cat>
          <c:val>
            <c:numRef>
              <c:f>'all results for 10 storms'!$J$19:$M$19</c:f>
              <c:numCache>
                <c:formatCode>General</c:formatCode>
                <c:ptCount val="4"/>
                <c:pt idx="0">
                  <c:v>1.4908242094678732</c:v>
                </c:pt>
                <c:pt idx="1">
                  <c:v>1.1483562070630897</c:v>
                </c:pt>
                <c:pt idx="2">
                  <c:v>1.1023445371378515</c:v>
                </c:pt>
                <c:pt idx="3">
                  <c:v>1.0105420489523038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D9-4A62-A30C-A5B23C690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results for 44 storms'!$N$2</c:f>
              <c:strCache>
                <c:ptCount val="1"/>
                <c:pt idx="0">
                  <c:v>A003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results for 44 storms'!$A$3:$A$7</c:f>
              <c:strCache>
                <c:ptCount val="5"/>
                <c:pt idx="0">
                  <c:v>baseline</c:v>
                </c:pt>
                <c:pt idx="1">
                  <c:v>equal weight</c:v>
                </c:pt>
                <c:pt idx="2">
                  <c:v>swing weights</c:v>
                </c:pt>
                <c:pt idx="3">
                  <c:v>SMARTER_small</c:v>
                </c:pt>
                <c:pt idx="4">
                  <c:v>SMARTER_large</c:v>
                </c:pt>
              </c:strCache>
            </c:strRef>
          </c:cat>
          <c:val>
            <c:numRef>
              <c:f>'all results for 44 storms'!$N$3:$N$7</c:f>
              <c:numCache>
                <c:formatCode>General</c:formatCode>
                <c:ptCount val="5"/>
                <c:pt idx="0">
                  <c:v>0.9071169083631887</c:v>
                </c:pt>
                <c:pt idx="1">
                  <c:v>0.56885582014295122</c:v>
                </c:pt>
                <c:pt idx="2">
                  <c:v>0.77100015210475403</c:v>
                </c:pt>
                <c:pt idx="3">
                  <c:v>0.65829195917686756</c:v>
                </c:pt>
                <c:pt idx="4">
                  <c:v>0.44027908639793989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F1-408E-9524-AAAA9F2C97A8}"/>
            </c:ext>
          </c:extLst>
        </c:ser>
        <c:ser>
          <c:idx val="1"/>
          <c:order val="1"/>
          <c:tx>
            <c:strRef>
              <c:f>'all results for 44 storms'!$O$2</c:f>
              <c:strCache>
                <c:ptCount val="1"/>
                <c:pt idx="0">
                  <c:v>B023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 results for 44 storms'!$A$3:$A$7</c:f>
              <c:strCache>
                <c:ptCount val="5"/>
                <c:pt idx="0">
                  <c:v>baseline</c:v>
                </c:pt>
                <c:pt idx="1">
                  <c:v>equal weight</c:v>
                </c:pt>
                <c:pt idx="2">
                  <c:v>swing weights</c:v>
                </c:pt>
                <c:pt idx="3">
                  <c:v>SMARTER_small</c:v>
                </c:pt>
                <c:pt idx="4">
                  <c:v>SMARTER_large</c:v>
                </c:pt>
              </c:strCache>
            </c:strRef>
          </c:cat>
          <c:val>
            <c:numRef>
              <c:f>'all results for 44 storms'!$O$3:$O$7</c:f>
              <c:numCache>
                <c:formatCode>General</c:formatCode>
                <c:ptCount val="5"/>
                <c:pt idx="0">
                  <c:v>0.77405335165338085</c:v>
                </c:pt>
                <c:pt idx="1">
                  <c:v>0.83944046145416429</c:v>
                </c:pt>
                <c:pt idx="2">
                  <c:v>0.57227702364901634</c:v>
                </c:pt>
                <c:pt idx="3">
                  <c:v>0.54269249732093661</c:v>
                </c:pt>
                <c:pt idx="4">
                  <c:v>0.99727069588999684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F1-408E-9524-AAAA9F2C97A8}"/>
            </c:ext>
          </c:extLst>
        </c:ser>
        <c:ser>
          <c:idx val="2"/>
          <c:order val="2"/>
          <c:tx>
            <c:strRef>
              <c:f>'all results for 44 storms'!$P$2</c:f>
              <c:strCache>
                <c:ptCount val="1"/>
                <c:pt idx="0">
                  <c:v>K027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results for 44 storms'!$A$3:$A$7</c:f>
              <c:strCache>
                <c:ptCount val="5"/>
                <c:pt idx="0">
                  <c:v>baseline</c:v>
                </c:pt>
                <c:pt idx="1">
                  <c:v>equal weight</c:v>
                </c:pt>
                <c:pt idx="2">
                  <c:v>swing weights</c:v>
                </c:pt>
                <c:pt idx="3">
                  <c:v>SMARTER_small</c:v>
                </c:pt>
                <c:pt idx="4">
                  <c:v>SMARTER_large</c:v>
                </c:pt>
              </c:strCache>
            </c:strRef>
          </c:cat>
          <c:val>
            <c:numRef>
              <c:f>'all results for 44 storms'!$P$3:$P$7</c:f>
              <c:numCache>
                <c:formatCode>General</c:formatCode>
                <c:ptCount val="5"/>
                <c:pt idx="0">
                  <c:v>0.35273780291386803</c:v>
                </c:pt>
                <c:pt idx="1">
                  <c:v>0.57727362746487643</c:v>
                </c:pt>
                <c:pt idx="2">
                  <c:v>0.28788579792914082</c:v>
                </c:pt>
                <c:pt idx="3">
                  <c:v>0.24117748029650088</c:v>
                </c:pt>
                <c:pt idx="4">
                  <c:v>0.66792399210593512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F1-408E-9524-AAAA9F2C97A8}"/>
            </c:ext>
          </c:extLst>
        </c:ser>
        <c:ser>
          <c:idx val="3"/>
          <c:order val="3"/>
          <c:tx>
            <c:strRef>
              <c:f>'all results for 44 storms'!$Q$2</c:f>
              <c:strCache>
                <c:ptCount val="1"/>
                <c:pt idx="0">
                  <c:v>P002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'all results for 44 storms'!$A$3:$A$7</c:f>
              <c:strCache>
                <c:ptCount val="5"/>
                <c:pt idx="0">
                  <c:v>baseline</c:v>
                </c:pt>
                <c:pt idx="1">
                  <c:v>equal weight</c:v>
                </c:pt>
                <c:pt idx="2">
                  <c:v>swing weights</c:v>
                </c:pt>
                <c:pt idx="3">
                  <c:v>SMARTER_small</c:v>
                </c:pt>
                <c:pt idx="4">
                  <c:v>SMARTER_large</c:v>
                </c:pt>
              </c:strCache>
            </c:strRef>
          </c:cat>
          <c:val>
            <c:numRef>
              <c:f>'all results for 44 storms'!$Q$3:$Q$7</c:f>
              <c:numCache>
                <c:formatCode>General</c:formatCode>
                <c:ptCount val="5"/>
                <c:pt idx="0">
                  <c:v>0.80620406676732026</c:v>
                </c:pt>
                <c:pt idx="1">
                  <c:v>0.98059732257835297</c:v>
                </c:pt>
                <c:pt idx="2">
                  <c:v>0.84101577460030241</c:v>
                </c:pt>
                <c:pt idx="3">
                  <c:v>0.76561360960098401</c:v>
                </c:pt>
                <c:pt idx="4">
                  <c:v>0.93132134986701443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F1-408E-9524-AAAA9F2C97A8}"/>
            </c:ext>
          </c:extLst>
        </c:ser>
        <c:ser>
          <c:idx val="4"/>
          <c:order val="4"/>
          <c:tx>
            <c:strRef>
              <c:f>'all results for 44 storms'!$R$2</c:f>
              <c:strCache>
                <c:ptCount val="1"/>
                <c:pt idx="0">
                  <c:v>D011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'all results for 44 storms'!$A$3:$A$7</c:f>
              <c:strCache>
                <c:ptCount val="5"/>
                <c:pt idx="0">
                  <c:v>baseline</c:v>
                </c:pt>
                <c:pt idx="1">
                  <c:v>equal weight</c:v>
                </c:pt>
                <c:pt idx="2">
                  <c:v>swing weights</c:v>
                </c:pt>
                <c:pt idx="3">
                  <c:v>SMARTER_small</c:v>
                </c:pt>
                <c:pt idx="4">
                  <c:v>SMARTER_large</c:v>
                </c:pt>
              </c:strCache>
            </c:strRef>
          </c:cat>
          <c:val>
            <c:numRef>
              <c:f>'all results for 44 storms'!$R$3:$R$7</c:f>
              <c:numCache>
                <c:formatCode>General</c:formatCode>
                <c:ptCount val="5"/>
                <c:pt idx="0">
                  <c:v>0.9713044126186885</c:v>
                </c:pt>
                <c:pt idx="1">
                  <c:v>0.47990090424606258</c:v>
                </c:pt>
                <c:pt idx="2">
                  <c:v>0.94171278010508164</c:v>
                </c:pt>
                <c:pt idx="3">
                  <c:v>0.98214832665879448</c:v>
                </c:pt>
                <c:pt idx="4">
                  <c:v>-1.6074887875739519E-2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F1-408E-9524-AAAA9F2C97A8}"/>
            </c:ext>
          </c:extLst>
        </c:ser>
        <c:ser>
          <c:idx val="5"/>
          <c:order val="5"/>
          <c:tx>
            <c:strRef>
              <c:f>'all results for 44 storms'!$S$2</c:f>
              <c:strCache>
                <c:ptCount val="1"/>
                <c:pt idx="0">
                  <c:v>A009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'all results for 44 storms'!$A$3:$A$7</c:f>
              <c:strCache>
                <c:ptCount val="5"/>
                <c:pt idx="0">
                  <c:v>baseline</c:v>
                </c:pt>
                <c:pt idx="1">
                  <c:v>equal weight</c:v>
                </c:pt>
                <c:pt idx="2">
                  <c:v>swing weights</c:v>
                </c:pt>
                <c:pt idx="3">
                  <c:v>SMARTER_small</c:v>
                </c:pt>
                <c:pt idx="4">
                  <c:v>SMARTER_large</c:v>
                </c:pt>
              </c:strCache>
            </c:strRef>
          </c:cat>
          <c:val>
            <c:numRef>
              <c:f>'all results for 44 storms'!$S$3:$S$7</c:f>
              <c:numCache>
                <c:formatCode>General</c:formatCode>
                <c:ptCount val="5"/>
                <c:pt idx="0">
                  <c:v>0.78500474786063201</c:v>
                </c:pt>
                <c:pt idx="1">
                  <c:v>0.91499674310954715</c:v>
                </c:pt>
                <c:pt idx="2">
                  <c:v>0.74969230432055456</c:v>
                </c:pt>
                <c:pt idx="3">
                  <c:v>0.70776546313384769</c:v>
                </c:pt>
                <c:pt idx="4">
                  <c:v>0.91103846354900897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1F1-408E-9524-AAAA9F2C9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6457632"/>
        <c:axId val="1442917872"/>
      </c:barChart>
      <c:catAx>
        <c:axId val="182645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917872"/>
        <c:crosses val="autoZero"/>
        <c:auto val="1"/>
        <c:lblAlgn val="ctr"/>
        <c:lblOffset val="100"/>
        <c:noMultiLvlLbl val="0"/>
      </c:catAx>
      <c:valAx>
        <c:axId val="144291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Utility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45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results for 44 storms'!$T$2</c:f>
              <c:strCache>
                <c:ptCount val="1"/>
                <c:pt idx="0">
                  <c:v>sum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results for 44 storms'!$A$3:$A$7</c:f>
              <c:strCache>
                <c:ptCount val="5"/>
                <c:pt idx="0">
                  <c:v>baseline</c:v>
                </c:pt>
                <c:pt idx="1">
                  <c:v>equal weight</c:v>
                </c:pt>
                <c:pt idx="2">
                  <c:v>swing weights</c:v>
                </c:pt>
                <c:pt idx="3">
                  <c:v>SMARTER_small</c:v>
                </c:pt>
                <c:pt idx="4">
                  <c:v>SMARTER_large</c:v>
                </c:pt>
              </c:strCache>
            </c:strRef>
          </c:cat>
          <c:val>
            <c:numRef>
              <c:f>'all results for 44 storms'!$T$3:$T$7</c:f>
              <c:numCache>
                <c:formatCode>General</c:formatCode>
                <c:ptCount val="5"/>
                <c:pt idx="0">
                  <c:v>4.5964212901770782</c:v>
                </c:pt>
                <c:pt idx="1">
                  <c:v>4.3610648789959541</c:v>
                </c:pt>
                <c:pt idx="2">
                  <c:v>4.1635838327088504</c:v>
                </c:pt>
                <c:pt idx="3">
                  <c:v>3.8976893361879315</c:v>
                </c:pt>
                <c:pt idx="4">
                  <c:v>3.9317586999341558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64-42C1-AAC5-749561484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2104591"/>
        <c:axId val="1841938064"/>
      </c:barChart>
      <c:catAx>
        <c:axId val="68210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938064"/>
        <c:crosses val="autoZero"/>
        <c:auto val="1"/>
        <c:lblAlgn val="ctr"/>
        <c:lblOffset val="100"/>
        <c:noMultiLvlLbl val="0"/>
      </c:catAx>
      <c:valAx>
        <c:axId val="184193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 of utility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104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results for 44 storms'!$U$2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results for 44 storms'!$A$3:$A$7</c:f>
              <c:strCache>
                <c:ptCount val="5"/>
                <c:pt idx="0">
                  <c:v>baseline</c:v>
                </c:pt>
                <c:pt idx="1">
                  <c:v>equal weight</c:v>
                </c:pt>
                <c:pt idx="2">
                  <c:v>swing weights</c:v>
                </c:pt>
                <c:pt idx="3">
                  <c:v>SMARTER_small</c:v>
                </c:pt>
                <c:pt idx="4">
                  <c:v>SMARTER_large</c:v>
                </c:pt>
              </c:strCache>
            </c:strRef>
          </c:cat>
          <c:val>
            <c:numRef>
              <c:f>'all results for 44 storms'!$U$3:$U$7</c:f>
              <c:numCache>
                <c:formatCode>General</c:formatCode>
                <c:ptCount val="5"/>
                <c:pt idx="0">
                  <c:v>0.766070215029513</c:v>
                </c:pt>
                <c:pt idx="1">
                  <c:v>0.72684414649932572</c:v>
                </c:pt>
                <c:pt idx="2">
                  <c:v>0.69393063878480843</c:v>
                </c:pt>
                <c:pt idx="3">
                  <c:v>0.64961488936465528</c:v>
                </c:pt>
                <c:pt idx="4">
                  <c:v>0.65529311665569268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FD-4CDA-8621-A9A0E829B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2104591"/>
        <c:axId val="1841938064"/>
      </c:barChart>
      <c:catAx>
        <c:axId val="68210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938064"/>
        <c:crosses val="autoZero"/>
        <c:auto val="1"/>
        <c:lblAlgn val="ctr"/>
        <c:lblOffset val="100"/>
        <c:noMultiLvlLbl val="0"/>
      </c:catAx>
      <c:valAx>
        <c:axId val="184193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of</a:t>
                </a:r>
                <a:r>
                  <a:rPr lang="en-US" baseline="0"/>
                  <a:t> </a:t>
                </a:r>
                <a:r>
                  <a:rPr lang="en-US"/>
                  <a:t>utility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104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results for 44 storms'!$AL$2</c:f>
              <c:strCache>
                <c:ptCount val="1"/>
                <c:pt idx="0">
                  <c:v>A003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results for 44 storms'!$A$4:$A$7</c:f>
              <c:strCache>
                <c:ptCount val="4"/>
                <c:pt idx="0">
                  <c:v>equal weight</c:v>
                </c:pt>
                <c:pt idx="1">
                  <c:v>swing weights</c:v>
                </c:pt>
                <c:pt idx="2">
                  <c:v>SMARTER_small</c:v>
                </c:pt>
                <c:pt idx="3">
                  <c:v>SMARTER_large</c:v>
                </c:pt>
              </c:strCache>
            </c:strRef>
          </c:cat>
          <c:val>
            <c:numRef>
              <c:f>'all results for 44 storms'!$AL$4:$AL$7</c:f>
              <c:numCache>
                <c:formatCode>General</c:formatCode>
                <c:ptCount val="4"/>
                <c:pt idx="0">
                  <c:v>0.16666666666666666</c:v>
                </c:pt>
                <c:pt idx="1">
                  <c:v>0.34482758620689657</c:v>
                </c:pt>
                <c:pt idx="2">
                  <c:v>0.40833333333333327</c:v>
                </c:pt>
                <c:pt idx="3">
                  <c:v>2.7777777777777776E-2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94-4073-91F8-E3A0A39B1946}"/>
            </c:ext>
          </c:extLst>
        </c:ser>
        <c:ser>
          <c:idx val="1"/>
          <c:order val="1"/>
          <c:tx>
            <c:strRef>
              <c:f>'all results for 44 storms'!$AM$2</c:f>
              <c:strCache>
                <c:ptCount val="1"/>
                <c:pt idx="0">
                  <c:v>B023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 results for 44 storms'!$A$4:$A$7</c:f>
              <c:strCache>
                <c:ptCount val="4"/>
                <c:pt idx="0">
                  <c:v>equal weight</c:v>
                </c:pt>
                <c:pt idx="1">
                  <c:v>swing weights</c:v>
                </c:pt>
                <c:pt idx="2">
                  <c:v>SMARTER_small</c:v>
                </c:pt>
                <c:pt idx="3">
                  <c:v>SMARTER_large</c:v>
                </c:pt>
              </c:strCache>
            </c:strRef>
          </c:cat>
          <c:val>
            <c:numRef>
              <c:f>'all results for 44 storms'!$AM$4:$AM$7</c:f>
              <c:numCache>
                <c:formatCode>General</c:formatCode>
                <c:ptCount val="4"/>
                <c:pt idx="0">
                  <c:v>0.16666666666666666</c:v>
                </c:pt>
                <c:pt idx="1">
                  <c:v>0.17241379310344829</c:v>
                </c:pt>
                <c:pt idx="2">
                  <c:v>0.24166666666666667</c:v>
                </c:pt>
                <c:pt idx="3">
                  <c:v>6.1111111111111116E-2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94-4073-91F8-E3A0A39B1946}"/>
            </c:ext>
          </c:extLst>
        </c:ser>
        <c:ser>
          <c:idx val="2"/>
          <c:order val="2"/>
          <c:tx>
            <c:strRef>
              <c:f>'all results for 44 storms'!$AN$2</c:f>
              <c:strCache>
                <c:ptCount val="1"/>
                <c:pt idx="0">
                  <c:v>K027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results for 44 storms'!$A$4:$A$7</c:f>
              <c:strCache>
                <c:ptCount val="4"/>
                <c:pt idx="0">
                  <c:v>equal weight</c:v>
                </c:pt>
                <c:pt idx="1">
                  <c:v>swing weights</c:v>
                </c:pt>
                <c:pt idx="2">
                  <c:v>SMARTER_small</c:v>
                </c:pt>
                <c:pt idx="3">
                  <c:v>SMARTER_large</c:v>
                </c:pt>
              </c:strCache>
            </c:strRef>
          </c:cat>
          <c:val>
            <c:numRef>
              <c:f>'all results for 44 storms'!$AN$4:$AN$7</c:f>
              <c:numCache>
                <c:formatCode>General</c:formatCode>
                <c:ptCount val="4"/>
                <c:pt idx="0">
                  <c:v>0.16666666666666666</c:v>
                </c:pt>
                <c:pt idx="1">
                  <c:v>8.6206896551724144E-2</c:v>
                </c:pt>
                <c:pt idx="2">
                  <c:v>0.1583333333333333</c:v>
                </c:pt>
                <c:pt idx="3">
                  <c:v>0.10277777777777779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94-4073-91F8-E3A0A39B1946}"/>
            </c:ext>
          </c:extLst>
        </c:ser>
        <c:ser>
          <c:idx val="3"/>
          <c:order val="3"/>
          <c:tx>
            <c:strRef>
              <c:f>'all results for 44 storms'!$AO$2</c:f>
              <c:strCache>
                <c:ptCount val="1"/>
                <c:pt idx="0">
                  <c:v>P002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'all results for 44 storms'!$A$4:$A$7</c:f>
              <c:strCache>
                <c:ptCount val="4"/>
                <c:pt idx="0">
                  <c:v>equal weight</c:v>
                </c:pt>
                <c:pt idx="1">
                  <c:v>swing weights</c:v>
                </c:pt>
                <c:pt idx="2">
                  <c:v>SMARTER_small</c:v>
                </c:pt>
                <c:pt idx="3">
                  <c:v>SMARTER_large</c:v>
                </c:pt>
              </c:strCache>
            </c:strRef>
          </c:cat>
          <c:val>
            <c:numRef>
              <c:f>'all results for 44 storms'!$AO$4:$AO$7</c:f>
              <c:numCache>
                <c:formatCode>General</c:formatCode>
                <c:ptCount val="4"/>
                <c:pt idx="0">
                  <c:v>0.16666666666666666</c:v>
                </c:pt>
                <c:pt idx="1">
                  <c:v>0.10344827586206896</c:v>
                </c:pt>
                <c:pt idx="2">
                  <c:v>2.7777777777777776E-2</c:v>
                </c:pt>
                <c:pt idx="3">
                  <c:v>0.40833333333333327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94-4073-91F8-E3A0A39B1946}"/>
            </c:ext>
          </c:extLst>
        </c:ser>
        <c:ser>
          <c:idx val="4"/>
          <c:order val="4"/>
          <c:tx>
            <c:strRef>
              <c:f>'all results for 44 storms'!$AP$2</c:f>
              <c:strCache>
                <c:ptCount val="1"/>
                <c:pt idx="0">
                  <c:v>D011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'all results for 44 storms'!$A$4:$A$7</c:f>
              <c:strCache>
                <c:ptCount val="4"/>
                <c:pt idx="0">
                  <c:v>equal weight</c:v>
                </c:pt>
                <c:pt idx="1">
                  <c:v>swing weights</c:v>
                </c:pt>
                <c:pt idx="2">
                  <c:v>SMARTER_small</c:v>
                </c:pt>
                <c:pt idx="3">
                  <c:v>SMARTER_large</c:v>
                </c:pt>
              </c:strCache>
            </c:strRef>
          </c:cat>
          <c:val>
            <c:numRef>
              <c:f>'all results for 44 storms'!$AP$4:$AP$7</c:f>
              <c:numCache>
                <c:formatCode>General</c:formatCode>
                <c:ptCount val="4"/>
                <c:pt idx="0">
                  <c:v>0.16666666666666666</c:v>
                </c:pt>
                <c:pt idx="1">
                  <c:v>0.25862068965517243</c:v>
                </c:pt>
                <c:pt idx="2">
                  <c:v>0.10277777777777779</c:v>
                </c:pt>
                <c:pt idx="3">
                  <c:v>0.1583333333333333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94-4073-91F8-E3A0A39B1946}"/>
            </c:ext>
          </c:extLst>
        </c:ser>
        <c:ser>
          <c:idx val="5"/>
          <c:order val="5"/>
          <c:tx>
            <c:strRef>
              <c:f>'all results for 44 storms'!$AQ$2</c:f>
              <c:strCache>
                <c:ptCount val="1"/>
                <c:pt idx="0">
                  <c:v>A009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'all results for 44 storms'!$A$4:$A$7</c:f>
              <c:strCache>
                <c:ptCount val="4"/>
                <c:pt idx="0">
                  <c:v>equal weight</c:v>
                </c:pt>
                <c:pt idx="1">
                  <c:v>swing weights</c:v>
                </c:pt>
                <c:pt idx="2">
                  <c:v>SMARTER_small</c:v>
                </c:pt>
                <c:pt idx="3">
                  <c:v>SMARTER_large</c:v>
                </c:pt>
              </c:strCache>
            </c:strRef>
          </c:cat>
          <c:val>
            <c:numRef>
              <c:f>'all results for 44 storms'!$AQ$4:$AQ$7</c:f>
              <c:numCache>
                <c:formatCode>General</c:formatCode>
                <c:ptCount val="4"/>
                <c:pt idx="0">
                  <c:v>0.16666666666666666</c:v>
                </c:pt>
                <c:pt idx="1">
                  <c:v>3.4482758620689655E-2</c:v>
                </c:pt>
                <c:pt idx="2">
                  <c:v>6.1111111111111116E-2</c:v>
                </c:pt>
                <c:pt idx="3">
                  <c:v>0.24166666666666667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A94-4073-91F8-E3A0A39B1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6356880"/>
        <c:axId val="1586677664"/>
      </c:barChart>
      <c:catAx>
        <c:axId val="200635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677664"/>
        <c:crosses val="autoZero"/>
        <c:auto val="1"/>
        <c:lblAlgn val="ctr"/>
        <c:lblOffset val="100"/>
        <c:noMultiLvlLbl val="0"/>
      </c:catAx>
      <c:valAx>
        <c:axId val="15866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5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44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44 storms'!$H$3:$M$3</c:f>
              <c:numCache>
                <c:formatCode>General</c:formatCode>
                <c:ptCount val="6"/>
                <c:pt idx="0">
                  <c:v>1.0475368443699116</c:v>
                </c:pt>
                <c:pt idx="1">
                  <c:v>1.1196020662395469</c:v>
                </c:pt>
                <c:pt idx="2">
                  <c:v>1.3821373405829398</c:v>
                </c:pt>
                <c:pt idx="3">
                  <c:v>1.1017479528142042</c:v>
                </c:pt>
                <c:pt idx="4">
                  <c:v>1.0144512173242295</c:v>
                </c:pt>
                <c:pt idx="5">
                  <c:v>1.1134882173999627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D1-4774-BA4A-A46A08A54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4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44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44 storms'!$H$4:$M$4</c:f>
              <c:numCache>
                <c:formatCode>General</c:formatCode>
                <c:ptCount val="6"/>
                <c:pt idx="0">
                  <c:v>1.2405714124040441</c:v>
                </c:pt>
                <c:pt idx="1">
                  <c:v>0.91640981949090505</c:v>
                </c:pt>
                <c:pt idx="2">
                  <c:v>1.2353609397253591</c:v>
                </c:pt>
                <c:pt idx="3">
                  <c:v>0.99025145075783738</c:v>
                </c:pt>
                <c:pt idx="4">
                  <c:v>1.2969943483901458</c:v>
                </c:pt>
                <c:pt idx="5">
                  <c:v>1.0434177555209578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7E-4499-B766-DCCD9230C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4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44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44 storms'!$H$5:$M$5</c:f>
              <c:numCache>
                <c:formatCode>General</c:formatCode>
                <c:ptCount val="6"/>
                <c:pt idx="0">
                  <c:v>1.1213125557854742</c:v>
                </c:pt>
                <c:pt idx="1">
                  <c:v>1.2384511027909244</c:v>
                </c:pt>
                <c:pt idx="2">
                  <c:v>1.4276890684604595</c:v>
                </c:pt>
                <c:pt idx="3">
                  <c:v>1.0827370196239019</c:v>
                </c:pt>
                <c:pt idx="4">
                  <c:v>1.029572440702897</c:v>
                </c:pt>
                <c:pt idx="5">
                  <c:v>1.1333227989194383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EE-4D64-AF8C-C13077A3CA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4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44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44 storms'!$H$6:$M$6</c:f>
              <c:numCache>
                <c:formatCode>General</c:formatCode>
                <c:ptCount val="6"/>
                <c:pt idx="0">
                  <c:v>1.1863175582319567</c:v>
                </c:pt>
                <c:pt idx="1">
                  <c:v>1.2569067613745792</c:v>
                </c:pt>
                <c:pt idx="2">
                  <c:v>1.461423937163389</c:v>
                </c:pt>
                <c:pt idx="3">
                  <c:v>1.124336625147911</c:v>
                </c:pt>
                <c:pt idx="4">
                  <c:v>1.0089657907367537</c:v>
                </c:pt>
                <c:pt idx="5">
                  <c:v>1.1573318985916563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EE-49B3-B0B7-46F08009F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4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4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44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44 storms'!$H$7:$M$7</c:f>
              <c:numCache>
                <c:formatCode>General</c:formatCode>
                <c:ptCount val="6"/>
                <c:pt idx="0">
                  <c:v>1.3229451914523649</c:v>
                </c:pt>
                <c:pt idx="1">
                  <c:v>1.0013655836163213</c:v>
                </c:pt>
                <c:pt idx="2">
                  <c:v>1.1806179690134635</c:v>
                </c:pt>
                <c:pt idx="3">
                  <c:v>0.96506427321286214</c:v>
                </c:pt>
                <c:pt idx="4">
                  <c:v>1.6620261725587431</c:v>
                </c:pt>
                <c:pt idx="5">
                  <c:v>1.0454848699878447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4E-4FA6-A965-0DA519D69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results for 44 storms'!$N$2</c:f>
              <c:strCache>
                <c:ptCount val="1"/>
                <c:pt idx="0">
                  <c:v>A003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results for 44 storms'!$A$9:$A$14</c:f>
              <c:strCache>
                <c:ptCount val="6"/>
                <c:pt idx="0">
                  <c:v>Kedron</c:v>
                </c:pt>
                <c:pt idx="1">
                  <c:v>Homewood</c:v>
                </c:pt>
                <c:pt idx="2">
                  <c:v>Sterrett/Bennett</c:v>
                </c:pt>
                <c:pt idx="3">
                  <c:v>Sterrett/Kelly</c:v>
                </c:pt>
                <c:pt idx="4">
                  <c:v>Silver Lake</c:v>
                </c:pt>
                <c:pt idx="5">
                  <c:v>Dunfermline/Finance</c:v>
                </c:pt>
              </c:strCache>
            </c:strRef>
          </c:cat>
          <c:val>
            <c:numRef>
              <c:f>'all results for 44 storms'!$N$9:$N$14</c:f>
              <c:numCache>
                <c:formatCode>General</c:formatCode>
                <c:ptCount val="6"/>
                <c:pt idx="0">
                  <c:v>0.3836329323781531</c:v>
                </c:pt>
                <c:pt idx="1">
                  <c:v>0.67586695459011281</c:v>
                </c:pt>
                <c:pt idx="2">
                  <c:v>-3.0389879985205379</c:v>
                </c:pt>
                <c:pt idx="3">
                  <c:v>0.93573518415415924</c:v>
                </c:pt>
                <c:pt idx="4">
                  <c:v>1</c:v>
                </c:pt>
                <c:pt idx="5">
                  <c:v>-4.6118011889411337E-2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6B-4949-9833-490AB03DEAAE}"/>
            </c:ext>
          </c:extLst>
        </c:ser>
        <c:ser>
          <c:idx val="1"/>
          <c:order val="1"/>
          <c:tx>
            <c:strRef>
              <c:f>'all results for 44 storms'!$O$2</c:f>
              <c:strCache>
                <c:ptCount val="1"/>
                <c:pt idx="0">
                  <c:v>B023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 results for 44 storms'!$A$9:$A$14</c:f>
              <c:strCache>
                <c:ptCount val="6"/>
                <c:pt idx="0">
                  <c:v>Kedron</c:v>
                </c:pt>
                <c:pt idx="1">
                  <c:v>Homewood</c:v>
                </c:pt>
                <c:pt idx="2">
                  <c:v>Sterrett/Bennett</c:v>
                </c:pt>
                <c:pt idx="3">
                  <c:v>Sterrett/Kelly</c:v>
                </c:pt>
                <c:pt idx="4">
                  <c:v>Silver Lake</c:v>
                </c:pt>
                <c:pt idx="5">
                  <c:v>Dunfermline/Finance</c:v>
                </c:pt>
              </c:strCache>
            </c:strRef>
          </c:cat>
          <c:val>
            <c:numRef>
              <c:f>'all results for 44 storms'!$O$9:$O$14</c:f>
              <c:numCache>
                <c:formatCode>General</c:formatCode>
                <c:ptCount val="6"/>
                <c:pt idx="0">
                  <c:v>0.36203500863981442</c:v>
                </c:pt>
                <c:pt idx="1">
                  <c:v>0.50914974940708091</c:v>
                </c:pt>
                <c:pt idx="2">
                  <c:v>-1.5219649101084451</c:v>
                </c:pt>
                <c:pt idx="3">
                  <c:v>0.70100595569513446</c:v>
                </c:pt>
                <c:pt idx="4">
                  <c:v>1</c:v>
                </c:pt>
                <c:pt idx="5">
                  <c:v>0.8091236876665957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6B-4949-9833-490AB03DEAAE}"/>
            </c:ext>
          </c:extLst>
        </c:ser>
        <c:ser>
          <c:idx val="2"/>
          <c:order val="2"/>
          <c:tx>
            <c:strRef>
              <c:f>'all results for 44 storms'!$P$2</c:f>
              <c:strCache>
                <c:ptCount val="1"/>
                <c:pt idx="0">
                  <c:v>K027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results for 44 storms'!$A$9:$A$14</c:f>
              <c:strCache>
                <c:ptCount val="6"/>
                <c:pt idx="0">
                  <c:v>Kedron</c:v>
                </c:pt>
                <c:pt idx="1">
                  <c:v>Homewood</c:v>
                </c:pt>
                <c:pt idx="2">
                  <c:v>Sterrett/Bennett</c:v>
                </c:pt>
                <c:pt idx="3">
                  <c:v>Sterrett/Kelly</c:v>
                </c:pt>
                <c:pt idx="4">
                  <c:v>Silver Lake</c:v>
                </c:pt>
                <c:pt idx="5">
                  <c:v>Dunfermline/Finance</c:v>
                </c:pt>
              </c:strCache>
            </c:strRef>
          </c:cat>
          <c:val>
            <c:numRef>
              <c:f>'all results for 44 storms'!$P$9:$P$14</c:f>
              <c:numCache>
                <c:formatCode>General</c:formatCode>
                <c:ptCount val="6"/>
                <c:pt idx="0">
                  <c:v>0.15198800658113376</c:v>
                </c:pt>
                <c:pt idx="1">
                  <c:v>0.2054962818516195</c:v>
                </c:pt>
                <c:pt idx="2">
                  <c:v>0.9950063082881222</c:v>
                </c:pt>
                <c:pt idx="3">
                  <c:v>0.40664565301039846</c:v>
                </c:pt>
                <c:pt idx="4">
                  <c:v>0.54922364279312985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6B-4949-9833-490AB03DEAAE}"/>
            </c:ext>
          </c:extLst>
        </c:ser>
        <c:ser>
          <c:idx val="3"/>
          <c:order val="3"/>
          <c:tx>
            <c:strRef>
              <c:f>'all results for 44 storms'!$Q$2</c:f>
              <c:strCache>
                <c:ptCount val="1"/>
                <c:pt idx="0">
                  <c:v>P002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'all results for 44 storms'!$A$9:$A$14</c:f>
              <c:strCache>
                <c:ptCount val="6"/>
                <c:pt idx="0">
                  <c:v>Kedron</c:v>
                </c:pt>
                <c:pt idx="1">
                  <c:v>Homewood</c:v>
                </c:pt>
                <c:pt idx="2">
                  <c:v>Sterrett/Bennett</c:v>
                </c:pt>
                <c:pt idx="3">
                  <c:v>Sterrett/Kelly</c:v>
                </c:pt>
                <c:pt idx="4">
                  <c:v>Silver Lake</c:v>
                </c:pt>
                <c:pt idx="5">
                  <c:v>Dunfermline/Finance</c:v>
                </c:pt>
              </c:strCache>
            </c:strRef>
          </c:cat>
          <c:val>
            <c:numRef>
              <c:f>'all results for 44 storms'!$Q$9:$Q$14</c:f>
              <c:numCache>
                <c:formatCode>General</c:formatCode>
                <c:ptCount val="6"/>
                <c:pt idx="0">
                  <c:v>0.60578523496330061</c:v>
                </c:pt>
                <c:pt idx="1">
                  <c:v>0.49636321537834838</c:v>
                </c:pt>
                <c:pt idx="2">
                  <c:v>-1.6884682729948941</c:v>
                </c:pt>
                <c:pt idx="3">
                  <c:v>0.96413946406498008</c:v>
                </c:pt>
                <c:pt idx="4">
                  <c:v>1</c:v>
                </c:pt>
                <c:pt idx="5">
                  <c:v>0.69590976580621322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6B-4949-9833-490AB03DEAAE}"/>
            </c:ext>
          </c:extLst>
        </c:ser>
        <c:ser>
          <c:idx val="4"/>
          <c:order val="4"/>
          <c:tx>
            <c:strRef>
              <c:f>'all results for 44 storms'!$R$2</c:f>
              <c:strCache>
                <c:ptCount val="1"/>
                <c:pt idx="0">
                  <c:v>D011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'all results for 44 storms'!$A$9:$A$14</c:f>
              <c:strCache>
                <c:ptCount val="6"/>
                <c:pt idx="0">
                  <c:v>Kedron</c:v>
                </c:pt>
                <c:pt idx="1">
                  <c:v>Homewood</c:v>
                </c:pt>
                <c:pt idx="2">
                  <c:v>Sterrett/Bennett</c:v>
                </c:pt>
                <c:pt idx="3">
                  <c:v>Sterrett/Kelly</c:v>
                </c:pt>
                <c:pt idx="4">
                  <c:v>Silver Lake</c:v>
                </c:pt>
                <c:pt idx="5">
                  <c:v>Dunfermline/Finance</c:v>
                </c:pt>
              </c:strCache>
            </c:strRef>
          </c:cat>
          <c:val>
            <c:numRef>
              <c:f>'all results for 44 storms'!$R$9:$R$14</c:f>
              <c:numCache>
                <c:formatCode>General</c:formatCode>
                <c:ptCount val="6"/>
                <c:pt idx="0">
                  <c:v>0.69017527258235356</c:v>
                </c:pt>
                <c:pt idx="1">
                  <c:v>0.87916111523694873</c:v>
                </c:pt>
                <c:pt idx="2">
                  <c:v>-2.6152494517448925</c:v>
                </c:pt>
                <c:pt idx="3">
                  <c:v>1</c:v>
                </c:pt>
                <c:pt idx="4">
                  <c:v>0.66476474449756695</c:v>
                </c:pt>
                <c:pt idx="5">
                  <c:v>-0.76347824005058795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A6B-4949-9833-490AB03DEAAE}"/>
            </c:ext>
          </c:extLst>
        </c:ser>
        <c:ser>
          <c:idx val="5"/>
          <c:order val="5"/>
          <c:tx>
            <c:strRef>
              <c:f>'all results for 44 storms'!$S$2</c:f>
              <c:strCache>
                <c:ptCount val="1"/>
                <c:pt idx="0">
                  <c:v>A009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'all results for 44 storms'!$A$9:$A$14</c:f>
              <c:strCache>
                <c:ptCount val="6"/>
                <c:pt idx="0">
                  <c:v>Kedron</c:v>
                </c:pt>
                <c:pt idx="1">
                  <c:v>Homewood</c:v>
                </c:pt>
                <c:pt idx="2">
                  <c:v>Sterrett/Bennett</c:v>
                </c:pt>
                <c:pt idx="3">
                  <c:v>Sterrett/Kelly</c:v>
                </c:pt>
                <c:pt idx="4">
                  <c:v>Silver Lake</c:v>
                </c:pt>
                <c:pt idx="5">
                  <c:v>Dunfermline/Finance</c:v>
                </c:pt>
              </c:strCache>
            </c:strRef>
          </c:cat>
          <c:val>
            <c:numRef>
              <c:f>'all results for 44 storms'!$S$9:$S$14</c:f>
              <c:numCache>
                <c:formatCode>General</c:formatCode>
                <c:ptCount val="6"/>
                <c:pt idx="0">
                  <c:v>0.60945369709992048</c:v>
                </c:pt>
                <c:pt idx="1">
                  <c:v>0.70095460335451865</c:v>
                </c:pt>
                <c:pt idx="2">
                  <c:v>0.53523965325263767</c:v>
                </c:pt>
                <c:pt idx="3">
                  <c:v>0.82923417840447033</c:v>
                </c:pt>
                <c:pt idx="4">
                  <c:v>0.90580875569411479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A6B-4949-9833-490AB03DE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6457632"/>
        <c:axId val="1442917872"/>
      </c:barChart>
      <c:catAx>
        <c:axId val="182645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917872"/>
        <c:crosses val="autoZero"/>
        <c:auto val="1"/>
        <c:lblAlgn val="ctr"/>
        <c:lblOffset val="100"/>
        <c:noMultiLvlLbl val="0"/>
      </c:catAx>
      <c:valAx>
        <c:axId val="144291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Utility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45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44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44 storms'!$H$9:$M$9</c:f>
              <c:numCache>
                <c:formatCode>General</c:formatCode>
                <c:ptCount val="6"/>
                <c:pt idx="0">
                  <c:v>1.3609507464939541</c:v>
                </c:pt>
                <c:pt idx="1">
                  <c:v>1.3757272435255001</c:v>
                </c:pt>
                <c:pt idx="2">
                  <c:v>1.528070757152906</c:v>
                </c:pt>
                <c:pt idx="3">
                  <c:v>1.2178748121488625</c:v>
                </c:pt>
                <c:pt idx="4">
                  <c:v>1.1675556363757962</c:v>
                </c:pt>
                <c:pt idx="5">
                  <c:v>1.2156429957902863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B5-4EA3-B401-FD6CDD328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44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44 storms'!$H$10:$M$10</c:f>
              <c:numCache>
                <c:formatCode>General</c:formatCode>
                <c:ptCount val="6"/>
                <c:pt idx="0">
                  <c:v>1.1759384653266953</c:v>
                </c:pt>
                <c:pt idx="1">
                  <c:v>1.2781645778140078</c:v>
                </c:pt>
                <c:pt idx="2">
                  <c:v>1.4877305813165207</c:v>
                </c:pt>
                <c:pt idx="3">
                  <c:v>1.2863624027671632</c:v>
                </c:pt>
                <c:pt idx="4">
                  <c:v>1.062282019213761</c:v>
                </c:pt>
                <c:pt idx="5">
                  <c:v>1.1612798296172109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88-4066-9651-E972116FA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44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44 storms'!$H$11:$M$11</c:f>
              <c:numCache>
                <c:formatCode>General</c:formatCode>
                <c:ptCount val="6"/>
                <c:pt idx="0">
                  <c:v>7.5345115005505097</c:v>
                </c:pt>
                <c:pt idx="1">
                  <c:v>3.5288867574812506</c:v>
                </c:pt>
                <c:pt idx="2">
                  <c:v>1.0024999655714957</c:v>
                </c:pt>
                <c:pt idx="3">
                  <c:v>3.8352481389634194</c:v>
                </c:pt>
                <c:pt idx="4">
                  <c:v>6.095950668247073</c:v>
                </c:pt>
                <c:pt idx="5">
                  <c:v>1.2615992641177527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93-4A0F-AAFB-F75E1DB58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44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44 storms'!$H$12:$M$12</c:f>
              <c:numCache>
                <c:formatCode>General</c:formatCode>
                <c:ptCount val="6"/>
                <c:pt idx="0">
                  <c:v>1.0326542278547495</c:v>
                </c:pt>
                <c:pt idx="1">
                  <c:v>1.1612500127813232</c:v>
                </c:pt>
                <c:pt idx="2">
                  <c:v>1.3453809047191718</c:v>
                </c:pt>
                <c:pt idx="3">
                  <c:v>1.0180919802914239</c:v>
                </c:pt>
                <c:pt idx="4">
                  <c:v>1</c:v>
                </c:pt>
                <c:pt idx="5">
                  <c:v>1.0891340280433544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6E-4A97-A993-511FC5EBA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44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44 storms'!$H$13:$M$13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1.2528089354387344</c:v>
                </c:pt>
                <c:pt idx="3">
                  <c:v>1</c:v>
                </c:pt>
                <c:pt idx="4">
                  <c:v>1.1824843749825233</c:v>
                </c:pt>
                <c:pt idx="5">
                  <c:v>1.0482222375546653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6B-45F0-A8C8-4D192BFD2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44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44 storms'!$H$14:$M$14</c:f>
              <c:numCache>
                <c:formatCode>General</c:formatCode>
                <c:ptCount val="6"/>
                <c:pt idx="0">
                  <c:v>1.6871808601106792</c:v>
                </c:pt>
                <c:pt idx="1">
                  <c:v>1.1001407830068715</c:v>
                </c:pt>
                <c:pt idx="2">
                  <c:v>1</c:v>
                </c:pt>
                <c:pt idx="3">
                  <c:v>1.1642127611471713</c:v>
                </c:pt>
                <c:pt idx="4">
                  <c:v>2.4150961984195498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3B-456D-A670-FD35C0FFB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results for 44 storms'!$N$2</c:f>
              <c:strCache>
                <c:ptCount val="1"/>
                <c:pt idx="0">
                  <c:v>A003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results for 44 storms'!$A$17:$A$21</c:f>
              <c:strCache>
                <c:ptCount val="5"/>
                <c:pt idx="0">
                  <c:v>baseline</c:v>
                </c:pt>
                <c:pt idx="1">
                  <c:v>equal_4</c:v>
                </c:pt>
                <c:pt idx="2">
                  <c:v>swing_4</c:v>
                </c:pt>
                <c:pt idx="3">
                  <c:v>SMARTERsmall_4</c:v>
                </c:pt>
                <c:pt idx="4">
                  <c:v>SMARTERlarge_4</c:v>
                </c:pt>
              </c:strCache>
            </c:strRef>
          </c:cat>
          <c:val>
            <c:numRef>
              <c:f>'all results for 44 storms'!$N$17:$N$21</c:f>
              <c:numCache>
                <c:formatCode>General</c:formatCode>
                <c:ptCount val="5"/>
                <c:pt idx="0">
                  <c:v>0.9071169083631887</c:v>
                </c:pt>
                <c:pt idx="1">
                  <c:v>-0.10298763175371861</c:v>
                </c:pt>
                <c:pt idx="2">
                  <c:v>0.80384014433474105</c:v>
                </c:pt>
                <c:pt idx="3">
                  <c:v>-1.43090920403505</c:v>
                </c:pt>
                <c:pt idx="4">
                  <c:v>0.45286967984505944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F3-44F8-8C8E-7F7F74067E11}"/>
            </c:ext>
          </c:extLst>
        </c:ser>
        <c:ser>
          <c:idx val="1"/>
          <c:order val="1"/>
          <c:tx>
            <c:strRef>
              <c:f>'all results for 44 storms'!$O$2</c:f>
              <c:strCache>
                <c:ptCount val="1"/>
                <c:pt idx="0">
                  <c:v>B023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 results for 44 storms'!$A$17:$A$21</c:f>
              <c:strCache>
                <c:ptCount val="5"/>
                <c:pt idx="0">
                  <c:v>baseline</c:v>
                </c:pt>
                <c:pt idx="1">
                  <c:v>equal_4</c:v>
                </c:pt>
                <c:pt idx="2">
                  <c:v>swing_4</c:v>
                </c:pt>
                <c:pt idx="3">
                  <c:v>SMARTERsmall_4</c:v>
                </c:pt>
                <c:pt idx="4">
                  <c:v>SMARTERlarge_4</c:v>
                </c:pt>
              </c:strCache>
            </c:strRef>
          </c:cat>
          <c:val>
            <c:numRef>
              <c:f>'all results for 44 storms'!$O$17:$O$21</c:f>
              <c:numCache>
                <c:formatCode>General</c:formatCode>
                <c:ptCount val="5"/>
                <c:pt idx="0">
                  <c:v>0.77405335165338085</c:v>
                </c:pt>
                <c:pt idx="1">
                  <c:v>0.82847233614713289</c:v>
                </c:pt>
                <c:pt idx="2">
                  <c:v>0.84464070468868668</c:v>
                </c:pt>
                <c:pt idx="3">
                  <c:v>-0.10738164104584147</c:v>
                </c:pt>
                <c:pt idx="4">
                  <c:v>0.99347194859785415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F3-44F8-8C8E-7F7F74067E11}"/>
            </c:ext>
          </c:extLst>
        </c:ser>
        <c:ser>
          <c:idx val="2"/>
          <c:order val="2"/>
          <c:tx>
            <c:strRef>
              <c:f>'all results for 44 storms'!$P$2</c:f>
              <c:strCache>
                <c:ptCount val="1"/>
                <c:pt idx="0">
                  <c:v>K027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results for 44 storms'!$A$17:$A$21</c:f>
              <c:strCache>
                <c:ptCount val="5"/>
                <c:pt idx="0">
                  <c:v>baseline</c:v>
                </c:pt>
                <c:pt idx="1">
                  <c:v>equal_4</c:v>
                </c:pt>
                <c:pt idx="2">
                  <c:v>swing_4</c:v>
                </c:pt>
                <c:pt idx="3">
                  <c:v>SMARTERsmall_4</c:v>
                </c:pt>
                <c:pt idx="4">
                  <c:v>SMARTERlarge_4</c:v>
                </c:pt>
              </c:strCache>
            </c:strRef>
          </c:cat>
          <c:val>
            <c:numRef>
              <c:f>'all results for 44 storms'!$P$17:$P$21</c:f>
              <c:numCache>
                <c:formatCode>General</c:formatCode>
                <c:ptCount val="5"/>
                <c:pt idx="0">
                  <c:v>0.35273780291386803</c:v>
                </c:pt>
                <c:pt idx="1">
                  <c:v>0.86849388843075226</c:v>
                </c:pt>
                <c:pt idx="2">
                  <c:v>0.63616292219775539</c:v>
                </c:pt>
                <c:pt idx="3">
                  <c:v>0.42981696640342637</c:v>
                </c:pt>
                <c:pt idx="4">
                  <c:v>0.66611289999958745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F3-44F8-8C8E-7F7F74067E11}"/>
            </c:ext>
          </c:extLst>
        </c:ser>
        <c:ser>
          <c:idx val="3"/>
          <c:order val="3"/>
          <c:tx>
            <c:strRef>
              <c:f>'all results for 44 storms'!$Q$2</c:f>
              <c:strCache>
                <c:ptCount val="1"/>
                <c:pt idx="0">
                  <c:v>P002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'all results for 44 storms'!$A$17:$A$21</c:f>
              <c:strCache>
                <c:ptCount val="5"/>
                <c:pt idx="0">
                  <c:v>baseline</c:v>
                </c:pt>
                <c:pt idx="1">
                  <c:v>equal_4</c:v>
                </c:pt>
                <c:pt idx="2">
                  <c:v>swing_4</c:v>
                </c:pt>
                <c:pt idx="3">
                  <c:v>SMARTERsmall_4</c:v>
                </c:pt>
                <c:pt idx="4">
                  <c:v>SMARTERlarge_4</c:v>
                </c:pt>
              </c:strCache>
            </c:strRef>
          </c:cat>
          <c:val>
            <c:numRef>
              <c:f>'all results for 44 storms'!$Q$17:$Q$21</c:f>
              <c:numCache>
                <c:formatCode>General</c:formatCode>
                <c:ptCount val="5"/>
                <c:pt idx="0">
                  <c:v>0.80620406676732026</c:v>
                </c:pt>
                <c:pt idx="1">
                  <c:v>0.53794068461597089</c:v>
                </c:pt>
                <c:pt idx="2">
                  <c:v>0.89687524893663073</c:v>
                </c:pt>
                <c:pt idx="3">
                  <c:v>-0.54964747004393666</c:v>
                </c:pt>
                <c:pt idx="4">
                  <c:v>0.89828519861594058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F3-44F8-8C8E-7F7F74067E11}"/>
            </c:ext>
          </c:extLst>
        </c:ser>
        <c:ser>
          <c:idx val="4"/>
          <c:order val="4"/>
          <c:tx>
            <c:strRef>
              <c:f>'all results for 44 storms'!$R$2</c:f>
              <c:strCache>
                <c:ptCount val="1"/>
                <c:pt idx="0">
                  <c:v>D011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'all results for 44 storms'!$A$17:$A$21</c:f>
              <c:strCache>
                <c:ptCount val="5"/>
                <c:pt idx="0">
                  <c:v>baseline</c:v>
                </c:pt>
                <c:pt idx="1">
                  <c:v>equal_4</c:v>
                </c:pt>
                <c:pt idx="2">
                  <c:v>swing_4</c:v>
                </c:pt>
                <c:pt idx="3">
                  <c:v>SMARTERsmall_4</c:v>
                </c:pt>
                <c:pt idx="4">
                  <c:v>SMARTERlarge_4</c:v>
                </c:pt>
              </c:strCache>
            </c:strRef>
          </c:cat>
          <c:val>
            <c:numRef>
              <c:f>'all results for 44 storms'!$R$17:$R$21</c:f>
              <c:numCache>
                <c:formatCode>General</c:formatCode>
                <c:ptCount val="5"/>
                <c:pt idx="0">
                  <c:v>0.9713044126186885</c:v>
                </c:pt>
                <c:pt idx="1">
                  <c:v>-0.83140099367529485</c:v>
                </c:pt>
                <c:pt idx="2">
                  <c:v>0.42684253941176087</c:v>
                </c:pt>
                <c:pt idx="3">
                  <c:v>-1.5428106665503023</c:v>
                </c:pt>
                <c:pt idx="4">
                  <c:v>1.7148737739343112E-3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F3-44F8-8C8E-7F7F74067E11}"/>
            </c:ext>
          </c:extLst>
        </c:ser>
        <c:ser>
          <c:idx val="5"/>
          <c:order val="5"/>
          <c:tx>
            <c:strRef>
              <c:f>'all results for 44 storms'!$S$2</c:f>
              <c:strCache>
                <c:ptCount val="1"/>
                <c:pt idx="0">
                  <c:v>A009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'all results for 44 storms'!$A$17:$A$21</c:f>
              <c:strCache>
                <c:ptCount val="5"/>
                <c:pt idx="0">
                  <c:v>baseline</c:v>
                </c:pt>
                <c:pt idx="1">
                  <c:v>equal_4</c:v>
                </c:pt>
                <c:pt idx="2">
                  <c:v>swing_4</c:v>
                </c:pt>
                <c:pt idx="3">
                  <c:v>SMARTERsmall_4</c:v>
                </c:pt>
                <c:pt idx="4">
                  <c:v>SMARTERlarge_4</c:v>
                </c:pt>
              </c:strCache>
            </c:strRef>
          </c:cat>
          <c:val>
            <c:numRef>
              <c:f>'all results for 44 storms'!$S$17:$S$21</c:f>
              <c:numCache>
                <c:formatCode>General</c:formatCode>
                <c:ptCount val="5"/>
                <c:pt idx="0">
                  <c:v>0.78500474786063201</c:v>
                </c:pt>
                <c:pt idx="1">
                  <c:v>0.93752313834908851</c:v>
                </c:pt>
                <c:pt idx="2">
                  <c:v>0.89502873705649288</c:v>
                </c:pt>
                <c:pt idx="3">
                  <c:v>0.85364714202774661</c:v>
                </c:pt>
                <c:pt idx="4">
                  <c:v>0.90455983763129655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8F3-44F8-8C8E-7F7F74067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6457632"/>
        <c:axId val="1442917872"/>
      </c:barChart>
      <c:catAx>
        <c:axId val="182645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917872"/>
        <c:crosses val="autoZero"/>
        <c:auto val="1"/>
        <c:lblAlgn val="ctr"/>
        <c:lblOffset val="100"/>
        <c:noMultiLvlLbl val="0"/>
      </c:catAx>
      <c:valAx>
        <c:axId val="144291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Utility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45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44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44 storms'!$H$17:$M$17</c:f>
              <c:numCache>
                <c:formatCode>General</c:formatCode>
                <c:ptCount val="6"/>
                <c:pt idx="0">
                  <c:v>1.0475368443699116</c:v>
                </c:pt>
                <c:pt idx="1">
                  <c:v>1.1196020662395469</c:v>
                </c:pt>
                <c:pt idx="2">
                  <c:v>1.3821373405829398</c:v>
                </c:pt>
                <c:pt idx="3">
                  <c:v>1.1017479528142042</c:v>
                </c:pt>
                <c:pt idx="4">
                  <c:v>1.0144512173242295</c:v>
                </c:pt>
                <c:pt idx="5">
                  <c:v>1.1134882173999627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28-4FA8-9D52-E42681664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44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44 storms'!$H$18:$M$18</c:f>
              <c:numCache>
                <c:formatCode>General</c:formatCode>
                <c:ptCount val="6"/>
                <c:pt idx="0">
                  <c:v>1.7358441135722182</c:v>
                </c:pt>
                <c:pt idx="1">
                  <c:v>1.0895489812337895</c:v>
                </c:pt>
                <c:pt idx="2">
                  <c:v>0.93203704267419718</c:v>
                </c:pt>
                <c:pt idx="3">
                  <c:v>1.2598966045206148</c:v>
                </c:pt>
                <c:pt idx="4">
                  <c:v>2.4985248477948145</c:v>
                </c:pt>
                <c:pt idx="5">
                  <c:v>0.96826852885141645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71-4223-B1CB-080CCAB95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44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44 storms'!$H$20:$M$20</c:f>
              <c:numCache>
                <c:formatCode>General</c:formatCode>
                <c:ptCount val="6"/>
                <c:pt idx="0">
                  <c:v>3.3718265551132105</c:v>
                </c:pt>
                <c:pt idx="1">
                  <c:v>1.7396619635359531</c:v>
                </c:pt>
                <c:pt idx="2">
                  <c:v>0.67011627074646518</c:v>
                </c:pt>
                <c:pt idx="3">
                  <c:v>2.1702095615272827</c:v>
                </c:pt>
                <c:pt idx="4">
                  <c:v>3.5658602648706257</c:v>
                </c:pt>
                <c:pt idx="5">
                  <c:v>0.92407965629410549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47-4AB0-818F-1E8A3FD8B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44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44 storms'!$H$21:$M$21</c:f>
              <c:numCache>
                <c:formatCode>General</c:formatCode>
                <c:ptCount val="6"/>
                <c:pt idx="0">
                  <c:v>1.3146430186621818</c:v>
                </c:pt>
                <c:pt idx="1">
                  <c:v>0.99673064156655855</c:v>
                </c:pt>
                <c:pt idx="2">
                  <c:v>1.1816875571631837</c:v>
                </c:pt>
                <c:pt idx="3">
                  <c:v>0.94782715653438521</c:v>
                </c:pt>
                <c:pt idx="4">
                  <c:v>1.6473082021614207</c:v>
                </c:pt>
                <c:pt idx="5">
                  <c:v>1.048877013817028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9B-40B8-B8AE-9A5BA8E6A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results for 44 storms'!$AS$2</c:f>
              <c:strCache>
                <c:ptCount val="1"/>
                <c:pt idx="0">
                  <c:v>K027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results for 44 storms'!$A$4:$A$7</c:f>
              <c:strCache>
                <c:ptCount val="4"/>
                <c:pt idx="0">
                  <c:v>equal weight</c:v>
                </c:pt>
                <c:pt idx="1">
                  <c:v>swing weights</c:v>
                </c:pt>
                <c:pt idx="2">
                  <c:v>SMARTER_small</c:v>
                </c:pt>
                <c:pt idx="3">
                  <c:v>SMARTER_large</c:v>
                </c:pt>
              </c:strCache>
            </c:strRef>
          </c:cat>
          <c:val>
            <c:numRef>
              <c:f>'all results for 44 storms'!$AS$4:$AS$7</c:f>
              <c:numCache>
                <c:formatCode>General</c:formatCode>
                <c:ptCount val="4"/>
                <c:pt idx="0">
                  <c:v>0.16666666666666666</c:v>
                </c:pt>
                <c:pt idx="1">
                  <c:v>8.5714285714285715E-2</c:v>
                </c:pt>
                <c:pt idx="2">
                  <c:v>0.52083333333333326</c:v>
                </c:pt>
                <c:pt idx="3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B9-47F6-8571-5888AA2107F9}"/>
            </c:ext>
          </c:extLst>
        </c:ser>
        <c:ser>
          <c:idx val="1"/>
          <c:order val="1"/>
          <c:tx>
            <c:strRef>
              <c:f>'all results for 44 storms'!$AT$2</c:f>
              <c:strCache>
                <c:ptCount val="1"/>
                <c:pt idx="0">
                  <c:v>P002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'all results for 44 storms'!$A$4:$A$7</c:f>
              <c:strCache>
                <c:ptCount val="4"/>
                <c:pt idx="0">
                  <c:v>equal weight</c:v>
                </c:pt>
                <c:pt idx="1">
                  <c:v>swing weights</c:v>
                </c:pt>
                <c:pt idx="2">
                  <c:v>SMARTER_small</c:v>
                </c:pt>
                <c:pt idx="3">
                  <c:v>SMARTER_large</c:v>
                </c:pt>
              </c:strCache>
            </c:strRef>
          </c:cat>
          <c:val>
            <c:numRef>
              <c:f>'all results for 44 storms'!$AT$4:$AT$7</c:f>
              <c:numCache>
                <c:formatCode>General</c:formatCode>
                <c:ptCount val="4"/>
                <c:pt idx="0">
                  <c:v>0.16666666666666666</c:v>
                </c:pt>
                <c:pt idx="1">
                  <c:v>0.2857142857142857</c:v>
                </c:pt>
                <c:pt idx="2">
                  <c:v>6.25E-2</c:v>
                </c:pt>
                <c:pt idx="3">
                  <c:v>0.52083333333333326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B9-47F6-8571-5888AA2107F9}"/>
            </c:ext>
          </c:extLst>
        </c:ser>
        <c:ser>
          <c:idx val="2"/>
          <c:order val="2"/>
          <c:tx>
            <c:strRef>
              <c:f>'all results for 44 storms'!$AU$2</c:f>
              <c:strCache>
                <c:ptCount val="1"/>
                <c:pt idx="0">
                  <c:v>D011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'all results for 44 storms'!$A$4:$A$7</c:f>
              <c:strCache>
                <c:ptCount val="4"/>
                <c:pt idx="0">
                  <c:v>equal weight</c:v>
                </c:pt>
                <c:pt idx="1">
                  <c:v>swing weights</c:v>
                </c:pt>
                <c:pt idx="2">
                  <c:v>SMARTER_small</c:v>
                </c:pt>
                <c:pt idx="3">
                  <c:v>SMARTER_large</c:v>
                </c:pt>
              </c:strCache>
            </c:strRef>
          </c:cat>
          <c:val>
            <c:numRef>
              <c:f>'all results for 44 storms'!$AU$4:$AU$7</c:f>
              <c:numCache>
                <c:formatCode>General</c:formatCode>
                <c:ptCount val="4"/>
                <c:pt idx="0">
                  <c:v>0.16666666666666666</c:v>
                </c:pt>
                <c:pt idx="1">
                  <c:v>0.5714285714285714</c:v>
                </c:pt>
                <c:pt idx="2">
                  <c:v>0.27083333333333331</c:v>
                </c:pt>
                <c:pt idx="3">
                  <c:v>0.14583333333333331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B9-47F6-8571-5888AA2107F9}"/>
            </c:ext>
          </c:extLst>
        </c:ser>
        <c:ser>
          <c:idx val="3"/>
          <c:order val="3"/>
          <c:tx>
            <c:strRef>
              <c:f>'all results for 44 storms'!$AV$2</c:f>
              <c:strCache>
                <c:ptCount val="1"/>
                <c:pt idx="0">
                  <c:v>A009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'all results for 44 storms'!$A$4:$A$7</c:f>
              <c:strCache>
                <c:ptCount val="4"/>
                <c:pt idx="0">
                  <c:v>equal weight</c:v>
                </c:pt>
                <c:pt idx="1">
                  <c:v>swing weights</c:v>
                </c:pt>
                <c:pt idx="2">
                  <c:v>SMARTER_small</c:v>
                </c:pt>
                <c:pt idx="3">
                  <c:v>SMARTER_large</c:v>
                </c:pt>
              </c:strCache>
            </c:strRef>
          </c:cat>
          <c:val>
            <c:numRef>
              <c:f>'all results for 44 storms'!$AV$4:$AV$7</c:f>
              <c:numCache>
                <c:formatCode>General</c:formatCode>
                <c:ptCount val="4"/>
                <c:pt idx="0">
                  <c:v>0.16666666666666666</c:v>
                </c:pt>
                <c:pt idx="1">
                  <c:v>5.7142857142857141E-2</c:v>
                </c:pt>
                <c:pt idx="2">
                  <c:v>0.14583333333333331</c:v>
                </c:pt>
                <c:pt idx="3">
                  <c:v>0.27083333333333331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B9-47F6-8571-5888AA210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6356880"/>
        <c:axId val="1586677664"/>
      </c:barChart>
      <c:catAx>
        <c:axId val="200635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677664"/>
        <c:crosses val="autoZero"/>
        <c:auto val="1"/>
        <c:lblAlgn val="ctr"/>
        <c:lblOffset val="100"/>
        <c:noMultiLvlLbl val="0"/>
      </c:catAx>
      <c:valAx>
        <c:axId val="15866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5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multiLvlStrRef>
              <c:f>'all results for 44 storms'!$H$1:$M$2</c:f>
              <c:multiLvlStrCache>
                <c:ptCount val="6"/>
                <c:lvl>
                  <c:pt idx="0">
                    <c:v>A003</c:v>
                  </c:pt>
                  <c:pt idx="1">
                    <c:v>B023</c:v>
                  </c:pt>
                  <c:pt idx="2">
                    <c:v>K027</c:v>
                  </c:pt>
                  <c:pt idx="3">
                    <c:v>P002</c:v>
                  </c:pt>
                  <c:pt idx="4">
                    <c:v>D011</c:v>
                  </c:pt>
                  <c:pt idx="5">
                    <c:v>A009</c:v>
                  </c:pt>
                </c:lvl>
                <c:lvl>
                  <c:pt idx="0">
                    <c:v>NRMSE</c:v>
                  </c:pt>
                </c:lvl>
              </c:multiLvlStrCache>
            </c:multiLvlStrRef>
          </c:cat>
          <c:val>
            <c:numRef>
              <c:f>'all results for 44 storms'!$H$19:$M$19</c:f>
              <c:numCache>
                <c:formatCode>General</c:formatCode>
                <c:ptCount val="6"/>
                <c:pt idx="0">
                  <c:v>1.1030509460566023</c:v>
                </c:pt>
                <c:pt idx="1">
                  <c:v>0.91922362603862395</c:v>
                </c:pt>
                <c:pt idx="2">
                  <c:v>1.1995164759695638</c:v>
                </c:pt>
                <c:pt idx="3">
                  <c:v>0.94708513963188146</c:v>
                </c:pt>
                <c:pt idx="4">
                  <c:v>1.3318630217339964</c:v>
                </c:pt>
                <c:pt idx="5">
                  <c:v>1.0538874191585961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2B-47B5-BD1C-C03E407EC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results for 44 storms'!$P$2</c:f>
              <c:strCache>
                <c:ptCount val="1"/>
                <c:pt idx="0">
                  <c:v>K027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results for 44 storms'!$A$17:$A$21</c:f>
              <c:strCache>
                <c:ptCount val="5"/>
                <c:pt idx="0">
                  <c:v>baseline</c:v>
                </c:pt>
                <c:pt idx="1">
                  <c:v>equal_4</c:v>
                </c:pt>
                <c:pt idx="2">
                  <c:v>swing_4</c:v>
                </c:pt>
                <c:pt idx="3">
                  <c:v>SMARTERsmall_4</c:v>
                </c:pt>
                <c:pt idx="4">
                  <c:v>SMARTERlarge_4</c:v>
                </c:pt>
              </c:strCache>
            </c:strRef>
          </c:cat>
          <c:val>
            <c:numRef>
              <c:f>'all results for 44 storms'!$P$17:$P$21</c:f>
              <c:numCache>
                <c:formatCode>General</c:formatCode>
                <c:ptCount val="5"/>
                <c:pt idx="0">
                  <c:v>0.35273780291386803</c:v>
                </c:pt>
                <c:pt idx="1">
                  <c:v>0.86849388843075226</c:v>
                </c:pt>
                <c:pt idx="2">
                  <c:v>0.63616292219775539</c:v>
                </c:pt>
                <c:pt idx="3">
                  <c:v>0.42981696640342637</c:v>
                </c:pt>
                <c:pt idx="4">
                  <c:v>0.66611289999958745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0-4264-9668-00465CE884A4}"/>
            </c:ext>
          </c:extLst>
        </c:ser>
        <c:ser>
          <c:idx val="1"/>
          <c:order val="1"/>
          <c:tx>
            <c:strRef>
              <c:f>'all results for 44 storms'!$Q$2</c:f>
              <c:strCache>
                <c:ptCount val="1"/>
                <c:pt idx="0">
                  <c:v>P002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'all results for 44 storms'!$A$17:$A$21</c:f>
              <c:strCache>
                <c:ptCount val="5"/>
                <c:pt idx="0">
                  <c:v>baseline</c:v>
                </c:pt>
                <c:pt idx="1">
                  <c:v>equal_4</c:v>
                </c:pt>
                <c:pt idx="2">
                  <c:v>swing_4</c:v>
                </c:pt>
                <c:pt idx="3">
                  <c:v>SMARTERsmall_4</c:v>
                </c:pt>
                <c:pt idx="4">
                  <c:v>SMARTERlarge_4</c:v>
                </c:pt>
              </c:strCache>
            </c:strRef>
          </c:cat>
          <c:val>
            <c:numRef>
              <c:f>'all results for 44 storms'!$Q$17:$Q$21</c:f>
              <c:numCache>
                <c:formatCode>General</c:formatCode>
                <c:ptCount val="5"/>
                <c:pt idx="0">
                  <c:v>0.80620406676732026</c:v>
                </c:pt>
                <c:pt idx="1">
                  <c:v>0.53794068461597089</c:v>
                </c:pt>
                <c:pt idx="2">
                  <c:v>0.89687524893663073</c:v>
                </c:pt>
                <c:pt idx="3">
                  <c:v>-0.54964747004393666</c:v>
                </c:pt>
                <c:pt idx="4">
                  <c:v>0.89828519861594058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10-4264-9668-00465CE884A4}"/>
            </c:ext>
          </c:extLst>
        </c:ser>
        <c:ser>
          <c:idx val="2"/>
          <c:order val="2"/>
          <c:tx>
            <c:strRef>
              <c:f>'all results for 44 storms'!$R$2</c:f>
              <c:strCache>
                <c:ptCount val="1"/>
                <c:pt idx="0">
                  <c:v>D011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'all results for 44 storms'!$A$17:$A$21</c:f>
              <c:strCache>
                <c:ptCount val="5"/>
                <c:pt idx="0">
                  <c:v>baseline</c:v>
                </c:pt>
                <c:pt idx="1">
                  <c:v>equal_4</c:v>
                </c:pt>
                <c:pt idx="2">
                  <c:v>swing_4</c:v>
                </c:pt>
                <c:pt idx="3">
                  <c:v>SMARTERsmall_4</c:v>
                </c:pt>
                <c:pt idx="4">
                  <c:v>SMARTERlarge_4</c:v>
                </c:pt>
              </c:strCache>
            </c:strRef>
          </c:cat>
          <c:val>
            <c:numRef>
              <c:f>'all results for 44 storms'!$R$17:$R$21</c:f>
              <c:numCache>
                <c:formatCode>General</c:formatCode>
                <c:ptCount val="5"/>
                <c:pt idx="0">
                  <c:v>0.9713044126186885</c:v>
                </c:pt>
                <c:pt idx="1">
                  <c:v>-0.83140099367529485</c:v>
                </c:pt>
                <c:pt idx="2">
                  <c:v>0.42684253941176087</c:v>
                </c:pt>
                <c:pt idx="3">
                  <c:v>-1.5428106665503023</c:v>
                </c:pt>
                <c:pt idx="4">
                  <c:v>1.7148737739343112E-3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10-4264-9668-00465CE884A4}"/>
            </c:ext>
          </c:extLst>
        </c:ser>
        <c:ser>
          <c:idx val="3"/>
          <c:order val="3"/>
          <c:tx>
            <c:strRef>
              <c:f>'all results for 44 storms'!$S$2</c:f>
              <c:strCache>
                <c:ptCount val="1"/>
                <c:pt idx="0">
                  <c:v>A009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'all results for 44 storms'!$A$17:$A$21</c:f>
              <c:strCache>
                <c:ptCount val="5"/>
                <c:pt idx="0">
                  <c:v>baseline</c:v>
                </c:pt>
                <c:pt idx="1">
                  <c:v>equal_4</c:v>
                </c:pt>
                <c:pt idx="2">
                  <c:v>swing_4</c:v>
                </c:pt>
                <c:pt idx="3">
                  <c:v>SMARTERsmall_4</c:v>
                </c:pt>
                <c:pt idx="4">
                  <c:v>SMARTERlarge_4</c:v>
                </c:pt>
              </c:strCache>
            </c:strRef>
          </c:cat>
          <c:val>
            <c:numRef>
              <c:f>'all results for 44 storms'!$S$17:$S$21</c:f>
              <c:numCache>
                <c:formatCode>General</c:formatCode>
                <c:ptCount val="5"/>
                <c:pt idx="0">
                  <c:v>0.78500474786063201</c:v>
                </c:pt>
                <c:pt idx="1">
                  <c:v>0.93752313834908851</c:v>
                </c:pt>
                <c:pt idx="2">
                  <c:v>0.89502873705649288</c:v>
                </c:pt>
                <c:pt idx="3">
                  <c:v>0.85364714202774661</c:v>
                </c:pt>
                <c:pt idx="4">
                  <c:v>0.90455983763129655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10-4264-9668-00465CE88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6457632"/>
        <c:axId val="1442917872"/>
      </c:barChart>
      <c:catAx>
        <c:axId val="182645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917872"/>
        <c:crosses val="autoZero"/>
        <c:auto val="1"/>
        <c:lblAlgn val="ctr"/>
        <c:lblOffset val="100"/>
        <c:noMultiLvlLbl val="0"/>
      </c:catAx>
      <c:valAx>
        <c:axId val="144291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Utility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45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strRef>
              <c:f>'all results for 44 storms'!$J$1:$M$2</c:f>
              <c:strCache>
                <c:ptCount val="4"/>
                <c:pt idx="0">
                  <c:v>K027</c:v>
                </c:pt>
                <c:pt idx="1">
                  <c:v>P002</c:v>
                </c:pt>
                <c:pt idx="2">
                  <c:v>D011</c:v>
                </c:pt>
                <c:pt idx="3">
                  <c:v>A009</c:v>
                </c:pt>
              </c:strCache>
            </c:strRef>
          </c:cat>
          <c:val>
            <c:numRef>
              <c:f>'all results for 44 storms'!$J$17:$M$17</c:f>
              <c:numCache>
                <c:formatCode>General</c:formatCode>
                <c:ptCount val="4"/>
                <c:pt idx="0">
                  <c:v>1.3821373405829398</c:v>
                </c:pt>
                <c:pt idx="1">
                  <c:v>1.1017479528142042</c:v>
                </c:pt>
                <c:pt idx="2">
                  <c:v>1.0144512173242295</c:v>
                </c:pt>
                <c:pt idx="3">
                  <c:v>1.1134882173999627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3B-4F76-BA8B-CCF1E174D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strRef>
              <c:f>'all results for 44 storms'!$J$1:$M$2</c:f>
              <c:strCache>
                <c:ptCount val="4"/>
                <c:pt idx="0">
                  <c:v>K027</c:v>
                </c:pt>
                <c:pt idx="1">
                  <c:v>P002</c:v>
                </c:pt>
                <c:pt idx="2">
                  <c:v>D011</c:v>
                </c:pt>
                <c:pt idx="3">
                  <c:v>A009</c:v>
                </c:pt>
              </c:strCache>
            </c:strRef>
          </c:cat>
          <c:val>
            <c:numRef>
              <c:f>'all results for 44 storms'!$J$18:$M$18</c:f>
              <c:numCache>
                <c:formatCode>General</c:formatCode>
                <c:ptCount val="4"/>
                <c:pt idx="0">
                  <c:v>0.93203704267419718</c:v>
                </c:pt>
                <c:pt idx="1">
                  <c:v>1.2598966045206148</c:v>
                </c:pt>
                <c:pt idx="2">
                  <c:v>2.4985248477948145</c:v>
                </c:pt>
                <c:pt idx="3">
                  <c:v>0.96826852885141645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4C-4CDE-B8AE-361F7C9F8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strRef>
              <c:f>'all results for 44 storms'!$J$1:$M$2</c:f>
              <c:strCache>
                <c:ptCount val="4"/>
                <c:pt idx="0">
                  <c:v>K027</c:v>
                </c:pt>
                <c:pt idx="1">
                  <c:v>P002</c:v>
                </c:pt>
                <c:pt idx="2">
                  <c:v>D011</c:v>
                </c:pt>
                <c:pt idx="3">
                  <c:v>A009</c:v>
                </c:pt>
              </c:strCache>
            </c:strRef>
          </c:cat>
          <c:val>
            <c:numRef>
              <c:f>'all results for 44 storms'!$J$20:$M$20</c:f>
              <c:numCache>
                <c:formatCode>General</c:formatCode>
                <c:ptCount val="4"/>
                <c:pt idx="0">
                  <c:v>0.67011627074646518</c:v>
                </c:pt>
                <c:pt idx="1">
                  <c:v>2.1702095615272827</c:v>
                </c:pt>
                <c:pt idx="2">
                  <c:v>3.5658602648706257</c:v>
                </c:pt>
                <c:pt idx="3">
                  <c:v>0.92407965629410549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57-4C2E-A72B-66AF43DAE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strRef>
              <c:f>'all results for 44 storms'!$J$1:$M$2</c:f>
              <c:strCache>
                <c:ptCount val="4"/>
                <c:pt idx="0">
                  <c:v>K027</c:v>
                </c:pt>
                <c:pt idx="1">
                  <c:v>P002</c:v>
                </c:pt>
                <c:pt idx="2">
                  <c:v>D011</c:v>
                </c:pt>
                <c:pt idx="3">
                  <c:v>A009</c:v>
                </c:pt>
              </c:strCache>
            </c:strRef>
          </c:cat>
          <c:val>
            <c:numRef>
              <c:f>'all results for 44 storms'!$J$21:$M$21</c:f>
              <c:numCache>
                <c:formatCode>General</c:formatCode>
                <c:ptCount val="4"/>
                <c:pt idx="0">
                  <c:v>1.1816875571631837</c:v>
                </c:pt>
                <c:pt idx="1">
                  <c:v>0.94782715653438521</c:v>
                </c:pt>
                <c:pt idx="2">
                  <c:v>1.6473082021614207</c:v>
                </c:pt>
                <c:pt idx="3">
                  <c:v>1.048877013817028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EA-4E82-8621-579B5004B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strRef>
              <c:f>'all results for 44 storms'!$J$1:$M$2</c:f>
              <c:strCache>
                <c:ptCount val="4"/>
                <c:pt idx="0">
                  <c:v>K027</c:v>
                </c:pt>
                <c:pt idx="1">
                  <c:v>P002</c:v>
                </c:pt>
                <c:pt idx="2">
                  <c:v>D011</c:v>
                </c:pt>
                <c:pt idx="3">
                  <c:v>A009</c:v>
                </c:pt>
              </c:strCache>
            </c:strRef>
          </c:cat>
          <c:val>
            <c:numRef>
              <c:f>'all results for 44 storms'!$J$19:$M$19</c:f>
              <c:numCache>
                <c:formatCode>General</c:formatCode>
                <c:ptCount val="4"/>
                <c:pt idx="0">
                  <c:v>1.1995164759695638</c:v>
                </c:pt>
                <c:pt idx="1">
                  <c:v>0.94708513963188146</c:v>
                </c:pt>
                <c:pt idx="2">
                  <c:v>1.3318630217339964</c:v>
                </c:pt>
                <c:pt idx="3">
                  <c:v>1.0538874191585961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5C-4826-B110-0F34FB1A0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23760"/>
        <c:axId val="550793392"/>
      </c:lineChart>
      <c:catAx>
        <c:axId val="2006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3392"/>
        <c:crosses val="autoZero"/>
        <c:auto val="1"/>
        <c:lblAlgn val="ctr"/>
        <c:lblOffset val="100"/>
        <c:noMultiLvlLbl val="0"/>
      </c:catAx>
      <c:valAx>
        <c:axId val="550793392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7.xml"/><Relationship Id="rId13" Type="http://schemas.openxmlformats.org/officeDocument/2006/relationships/chart" Target="../charts/chart42.xml"/><Relationship Id="rId18" Type="http://schemas.openxmlformats.org/officeDocument/2006/relationships/chart" Target="../charts/chart47.xml"/><Relationship Id="rId26" Type="http://schemas.openxmlformats.org/officeDocument/2006/relationships/chart" Target="../charts/chart55.xml"/><Relationship Id="rId3" Type="http://schemas.openxmlformats.org/officeDocument/2006/relationships/chart" Target="../charts/chart32.xml"/><Relationship Id="rId21" Type="http://schemas.openxmlformats.org/officeDocument/2006/relationships/chart" Target="../charts/chart50.xml"/><Relationship Id="rId7" Type="http://schemas.openxmlformats.org/officeDocument/2006/relationships/chart" Target="../charts/chart36.xml"/><Relationship Id="rId12" Type="http://schemas.openxmlformats.org/officeDocument/2006/relationships/chart" Target="../charts/chart41.xml"/><Relationship Id="rId17" Type="http://schemas.openxmlformats.org/officeDocument/2006/relationships/chart" Target="../charts/chart46.xml"/><Relationship Id="rId25" Type="http://schemas.openxmlformats.org/officeDocument/2006/relationships/chart" Target="../charts/chart54.xml"/><Relationship Id="rId2" Type="http://schemas.openxmlformats.org/officeDocument/2006/relationships/chart" Target="../charts/chart31.xml"/><Relationship Id="rId16" Type="http://schemas.openxmlformats.org/officeDocument/2006/relationships/chart" Target="../charts/chart45.xml"/><Relationship Id="rId20" Type="http://schemas.openxmlformats.org/officeDocument/2006/relationships/chart" Target="../charts/chart49.xml"/><Relationship Id="rId29" Type="http://schemas.openxmlformats.org/officeDocument/2006/relationships/chart" Target="../charts/chart58.xml"/><Relationship Id="rId1" Type="http://schemas.openxmlformats.org/officeDocument/2006/relationships/chart" Target="../charts/chart30.xml"/><Relationship Id="rId6" Type="http://schemas.openxmlformats.org/officeDocument/2006/relationships/chart" Target="../charts/chart35.xml"/><Relationship Id="rId11" Type="http://schemas.openxmlformats.org/officeDocument/2006/relationships/chart" Target="../charts/chart40.xml"/><Relationship Id="rId24" Type="http://schemas.openxmlformats.org/officeDocument/2006/relationships/chart" Target="../charts/chart53.xml"/><Relationship Id="rId5" Type="http://schemas.openxmlformats.org/officeDocument/2006/relationships/chart" Target="../charts/chart34.xml"/><Relationship Id="rId15" Type="http://schemas.openxmlformats.org/officeDocument/2006/relationships/chart" Target="../charts/chart44.xml"/><Relationship Id="rId23" Type="http://schemas.openxmlformats.org/officeDocument/2006/relationships/chart" Target="../charts/chart52.xml"/><Relationship Id="rId28" Type="http://schemas.openxmlformats.org/officeDocument/2006/relationships/chart" Target="../charts/chart57.xml"/><Relationship Id="rId10" Type="http://schemas.openxmlformats.org/officeDocument/2006/relationships/chart" Target="../charts/chart39.xml"/><Relationship Id="rId19" Type="http://schemas.openxmlformats.org/officeDocument/2006/relationships/chart" Target="../charts/chart48.xml"/><Relationship Id="rId4" Type="http://schemas.openxmlformats.org/officeDocument/2006/relationships/chart" Target="../charts/chart33.xml"/><Relationship Id="rId9" Type="http://schemas.openxmlformats.org/officeDocument/2006/relationships/chart" Target="../charts/chart38.xml"/><Relationship Id="rId14" Type="http://schemas.openxmlformats.org/officeDocument/2006/relationships/chart" Target="../charts/chart43.xml"/><Relationship Id="rId22" Type="http://schemas.openxmlformats.org/officeDocument/2006/relationships/chart" Target="../charts/chart51.xml"/><Relationship Id="rId27" Type="http://schemas.openxmlformats.org/officeDocument/2006/relationships/chart" Target="../charts/chart56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6.xml"/><Relationship Id="rId13" Type="http://schemas.openxmlformats.org/officeDocument/2006/relationships/chart" Target="../charts/chart71.xml"/><Relationship Id="rId18" Type="http://schemas.openxmlformats.org/officeDocument/2006/relationships/chart" Target="../charts/chart76.xml"/><Relationship Id="rId26" Type="http://schemas.openxmlformats.org/officeDocument/2006/relationships/chart" Target="../charts/chart84.xml"/><Relationship Id="rId3" Type="http://schemas.openxmlformats.org/officeDocument/2006/relationships/chart" Target="../charts/chart61.xml"/><Relationship Id="rId21" Type="http://schemas.openxmlformats.org/officeDocument/2006/relationships/chart" Target="../charts/chart79.xml"/><Relationship Id="rId7" Type="http://schemas.openxmlformats.org/officeDocument/2006/relationships/chart" Target="../charts/chart65.xml"/><Relationship Id="rId12" Type="http://schemas.openxmlformats.org/officeDocument/2006/relationships/chart" Target="../charts/chart70.xml"/><Relationship Id="rId17" Type="http://schemas.openxmlformats.org/officeDocument/2006/relationships/chart" Target="../charts/chart75.xml"/><Relationship Id="rId25" Type="http://schemas.openxmlformats.org/officeDocument/2006/relationships/chart" Target="../charts/chart83.xml"/><Relationship Id="rId2" Type="http://schemas.openxmlformats.org/officeDocument/2006/relationships/chart" Target="../charts/chart60.xml"/><Relationship Id="rId16" Type="http://schemas.openxmlformats.org/officeDocument/2006/relationships/chart" Target="../charts/chart74.xml"/><Relationship Id="rId20" Type="http://schemas.openxmlformats.org/officeDocument/2006/relationships/chart" Target="../charts/chart78.xml"/><Relationship Id="rId29" Type="http://schemas.openxmlformats.org/officeDocument/2006/relationships/chart" Target="../charts/chart87.xml"/><Relationship Id="rId1" Type="http://schemas.openxmlformats.org/officeDocument/2006/relationships/chart" Target="../charts/chart59.xml"/><Relationship Id="rId6" Type="http://schemas.openxmlformats.org/officeDocument/2006/relationships/chart" Target="../charts/chart64.xml"/><Relationship Id="rId11" Type="http://schemas.openxmlformats.org/officeDocument/2006/relationships/chart" Target="../charts/chart69.xml"/><Relationship Id="rId24" Type="http://schemas.openxmlformats.org/officeDocument/2006/relationships/chart" Target="../charts/chart82.xml"/><Relationship Id="rId5" Type="http://schemas.openxmlformats.org/officeDocument/2006/relationships/chart" Target="../charts/chart63.xml"/><Relationship Id="rId15" Type="http://schemas.openxmlformats.org/officeDocument/2006/relationships/chart" Target="../charts/chart73.xml"/><Relationship Id="rId23" Type="http://schemas.openxmlformats.org/officeDocument/2006/relationships/chart" Target="../charts/chart81.xml"/><Relationship Id="rId28" Type="http://schemas.openxmlformats.org/officeDocument/2006/relationships/chart" Target="../charts/chart86.xml"/><Relationship Id="rId10" Type="http://schemas.openxmlformats.org/officeDocument/2006/relationships/chart" Target="../charts/chart68.xml"/><Relationship Id="rId19" Type="http://schemas.openxmlformats.org/officeDocument/2006/relationships/chart" Target="../charts/chart77.xml"/><Relationship Id="rId4" Type="http://schemas.openxmlformats.org/officeDocument/2006/relationships/chart" Target="../charts/chart62.xml"/><Relationship Id="rId9" Type="http://schemas.openxmlformats.org/officeDocument/2006/relationships/chart" Target="../charts/chart67.xml"/><Relationship Id="rId14" Type="http://schemas.openxmlformats.org/officeDocument/2006/relationships/chart" Target="../charts/chart72.xml"/><Relationship Id="rId22" Type="http://schemas.openxmlformats.org/officeDocument/2006/relationships/chart" Target="../charts/chart80.xml"/><Relationship Id="rId27" Type="http://schemas.openxmlformats.org/officeDocument/2006/relationships/chart" Target="../charts/chart8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55702</xdr:colOff>
      <xdr:row>41</xdr:row>
      <xdr:rowOff>94727</xdr:rowOff>
    </xdr:from>
    <xdr:to>
      <xdr:col>46</xdr:col>
      <xdr:colOff>211666</xdr:colOff>
      <xdr:row>56</xdr:row>
      <xdr:rowOff>65533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27D631-E37B-4FC1-B716-7BA7EFABA1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592226</xdr:colOff>
      <xdr:row>3</xdr:row>
      <xdr:rowOff>163840</xdr:rowOff>
    </xdr:from>
    <xdr:to>
      <xdr:col>55</xdr:col>
      <xdr:colOff>286019</xdr:colOff>
      <xdr:row>18</xdr:row>
      <xdr:rowOff>144790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923F05-F195-47DF-AFE0-4CC7665AD5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48</xdr:col>
      <xdr:colOff>26283</xdr:colOff>
      <xdr:row>19</xdr:row>
      <xdr:rowOff>37446</xdr:rowOff>
    </xdr:from>
    <xdr:to>
      <xdr:col>55</xdr:col>
      <xdr:colOff>331083</xdr:colOff>
      <xdr:row>34</xdr:row>
      <xdr:rowOff>25115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3C36A4-B27B-44C7-90FA-D804D3819B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55</xdr:col>
      <xdr:colOff>448976</xdr:colOff>
      <xdr:row>3</xdr:row>
      <xdr:rowOff>173280</xdr:rowOff>
    </xdr:from>
    <xdr:to>
      <xdr:col>63</xdr:col>
      <xdr:colOff>114601</xdr:colOff>
      <xdr:row>18</xdr:row>
      <xdr:rowOff>151157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EE44D0-4BF7-43F5-909B-00B77FD880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87620</xdr:colOff>
      <xdr:row>26</xdr:row>
      <xdr:rowOff>29072</xdr:rowOff>
    </xdr:from>
    <xdr:to>
      <xdr:col>30</xdr:col>
      <xdr:colOff>84549</xdr:colOff>
      <xdr:row>41</xdr:row>
      <xdr:rowOff>6950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96FE063-6748-421E-86D9-01C1CC5E53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84547</xdr:colOff>
      <xdr:row>26</xdr:row>
      <xdr:rowOff>58978</xdr:rowOff>
    </xdr:from>
    <xdr:to>
      <xdr:col>34</xdr:col>
      <xdr:colOff>81474</xdr:colOff>
      <xdr:row>41</xdr:row>
      <xdr:rowOff>36856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4E4CB28-9FA9-44AE-81AE-436B6AF9C1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34</xdr:col>
      <xdr:colOff>64062</xdr:colOff>
      <xdr:row>26</xdr:row>
      <xdr:rowOff>69221</xdr:rowOff>
    </xdr:from>
    <xdr:to>
      <xdr:col>38</xdr:col>
      <xdr:colOff>60990</xdr:colOff>
      <xdr:row>41</xdr:row>
      <xdr:rowOff>47099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84502D4-F9A0-4D5E-AED0-186D6D6642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38</xdr:col>
      <xdr:colOff>74306</xdr:colOff>
      <xdr:row>26</xdr:row>
      <xdr:rowOff>48736</xdr:rowOff>
    </xdr:from>
    <xdr:to>
      <xdr:col>42</xdr:col>
      <xdr:colOff>71233</xdr:colOff>
      <xdr:row>41</xdr:row>
      <xdr:rowOff>26614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4991BC5-6E4D-4558-9913-3C1857D2A8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42</xdr:col>
      <xdr:colOff>84546</xdr:colOff>
      <xdr:row>26</xdr:row>
      <xdr:rowOff>38494</xdr:rowOff>
    </xdr:from>
    <xdr:to>
      <xdr:col>46</xdr:col>
      <xdr:colOff>81473</xdr:colOff>
      <xdr:row>41</xdr:row>
      <xdr:rowOff>16372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F4FC09F-72EE-4CBB-B3D5-7D9FC35926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41</xdr:row>
      <xdr:rowOff>31986</xdr:rowOff>
    </xdr:from>
    <xdr:to>
      <xdr:col>24</xdr:col>
      <xdr:colOff>211665</xdr:colOff>
      <xdr:row>56</xdr:row>
      <xdr:rowOff>440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437ACB9-A089-4DE6-9041-BEAEA642CB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270933</xdr:colOff>
      <xdr:row>25</xdr:row>
      <xdr:rowOff>146448</xdr:rowOff>
    </xdr:from>
    <xdr:to>
      <xdr:col>4</xdr:col>
      <xdr:colOff>273418</xdr:colOff>
      <xdr:row>40</xdr:row>
      <xdr:rowOff>132495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5426680-2204-4395-8EF7-17656E8112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275709</xdr:colOff>
      <xdr:row>25</xdr:row>
      <xdr:rowOff>144137</xdr:rowOff>
    </xdr:from>
    <xdr:to>
      <xdr:col>8</xdr:col>
      <xdr:colOff>281711</xdr:colOff>
      <xdr:row>40</xdr:row>
      <xdr:rowOff>121113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E33BA8D-0494-4E90-9904-6919E96AFD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</xdr:col>
      <xdr:colOff>284448</xdr:colOff>
      <xdr:row>25</xdr:row>
      <xdr:rowOff>133692</xdr:rowOff>
    </xdr:from>
    <xdr:to>
      <xdr:col>12</xdr:col>
      <xdr:colOff>281376</xdr:colOff>
      <xdr:row>40</xdr:row>
      <xdr:rowOff>111570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2B89203-9FC2-40D2-BE67-EDC6440992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12</xdr:col>
      <xdr:colOff>300272</xdr:colOff>
      <xdr:row>25</xdr:row>
      <xdr:rowOff>150396</xdr:rowOff>
    </xdr:from>
    <xdr:to>
      <xdr:col>16</xdr:col>
      <xdr:colOff>303551</xdr:colOff>
      <xdr:row>40</xdr:row>
      <xdr:rowOff>132010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1A65C11-331C-4C25-981F-68922F87D2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16</xdr:col>
      <xdr:colOff>296640</xdr:colOff>
      <xdr:row>25</xdr:row>
      <xdr:rowOff>151357</xdr:rowOff>
    </xdr:from>
    <xdr:to>
      <xdr:col>20</xdr:col>
      <xdr:colOff>293071</xdr:colOff>
      <xdr:row>40</xdr:row>
      <xdr:rowOff>141141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8CCC573-48E5-426C-93B4-AE943E63AE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20</xdr:col>
      <xdr:colOff>243227</xdr:colOff>
      <xdr:row>25</xdr:row>
      <xdr:rowOff>163808</xdr:rowOff>
    </xdr:from>
    <xdr:to>
      <xdr:col>24</xdr:col>
      <xdr:colOff>233806</xdr:colOff>
      <xdr:row>40</xdr:row>
      <xdr:rowOff>141686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FA54156-66DD-4C0C-8799-EE061C62E7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26</xdr:col>
      <xdr:colOff>52917</xdr:colOff>
      <xdr:row>75</xdr:row>
      <xdr:rowOff>53570</xdr:rowOff>
    </xdr:from>
    <xdr:to>
      <xdr:col>46</xdr:col>
      <xdr:colOff>458611</xdr:colOff>
      <xdr:row>90</xdr:row>
      <xdr:rowOff>32548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4774FC8-9D92-418A-A86E-5C2C9F7D96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26</xdr:col>
      <xdr:colOff>16730</xdr:colOff>
      <xdr:row>59</xdr:row>
      <xdr:rowOff>59017</xdr:rowOff>
    </xdr:from>
    <xdr:to>
      <xdr:col>30</xdr:col>
      <xdr:colOff>13659</xdr:colOff>
      <xdr:row>74</xdr:row>
      <xdr:rowOff>36897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35390BB4-8473-4120-85E8-2AE149DDBB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30</xdr:col>
      <xdr:colOff>118673</xdr:colOff>
      <xdr:row>59</xdr:row>
      <xdr:rowOff>73802</xdr:rowOff>
    </xdr:from>
    <xdr:to>
      <xdr:col>34</xdr:col>
      <xdr:colOff>115602</xdr:colOff>
      <xdr:row>74</xdr:row>
      <xdr:rowOff>51682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50114AD1-FB31-4D23-A7BE-21A630EF08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38</xdr:col>
      <xdr:colOff>297656</xdr:colOff>
      <xdr:row>59</xdr:row>
      <xdr:rowOff>117599</xdr:rowOff>
    </xdr:from>
    <xdr:to>
      <xdr:col>42</xdr:col>
      <xdr:colOff>294585</xdr:colOff>
      <xdr:row>74</xdr:row>
      <xdr:rowOff>85924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614F3CD4-7CE3-4417-8843-8EA5FFD39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42</xdr:col>
      <xdr:colOff>456406</xdr:colOff>
      <xdr:row>59</xdr:row>
      <xdr:rowOff>117598</xdr:rowOff>
    </xdr:from>
    <xdr:to>
      <xdr:col>46</xdr:col>
      <xdr:colOff>453335</xdr:colOff>
      <xdr:row>74</xdr:row>
      <xdr:rowOff>85923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7848FAEB-1DC9-4633-AECA-8B20CB8530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55</xdr:col>
      <xdr:colOff>434674</xdr:colOff>
      <xdr:row>19</xdr:row>
      <xdr:rowOff>49136</xdr:rowOff>
    </xdr:from>
    <xdr:to>
      <xdr:col>63</xdr:col>
      <xdr:colOff>92739</xdr:colOff>
      <xdr:row>34</xdr:row>
      <xdr:rowOff>27013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3A8BC5B2-89CD-41E9-A675-2B1E08E1A4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34</xdr:col>
      <xdr:colOff>211666</xdr:colOff>
      <xdr:row>59</xdr:row>
      <xdr:rowOff>88200</xdr:rowOff>
    </xdr:from>
    <xdr:to>
      <xdr:col>38</xdr:col>
      <xdr:colOff>208596</xdr:colOff>
      <xdr:row>74</xdr:row>
      <xdr:rowOff>66080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22AB94E0-0F5F-48C5-9D1F-D2CE6CC691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</xdr:col>
      <xdr:colOff>331125</xdr:colOff>
      <xdr:row>75</xdr:row>
      <xdr:rowOff>63401</xdr:rowOff>
    </xdr:from>
    <xdr:to>
      <xdr:col>24</xdr:col>
      <xdr:colOff>134383</xdr:colOff>
      <xdr:row>90</xdr:row>
      <xdr:rowOff>42381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69FFC328-567F-4585-A1B5-622CD61ED4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</xdr:col>
      <xdr:colOff>294938</xdr:colOff>
      <xdr:row>59</xdr:row>
      <xdr:rowOff>68849</xdr:rowOff>
    </xdr:from>
    <xdr:to>
      <xdr:col>7</xdr:col>
      <xdr:colOff>291868</xdr:colOff>
      <xdr:row>74</xdr:row>
      <xdr:rowOff>46730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1A21E3E9-8B3C-4CAC-8F52-AE524D0E93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</xdr:col>
      <xdr:colOff>396882</xdr:colOff>
      <xdr:row>59</xdr:row>
      <xdr:rowOff>83634</xdr:rowOff>
    </xdr:from>
    <xdr:to>
      <xdr:col>11</xdr:col>
      <xdr:colOff>393811</xdr:colOff>
      <xdr:row>74</xdr:row>
      <xdr:rowOff>61515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DE09E393-DE21-4414-8A8D-AE4D2CBDE9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15</xdr:col>
      <xdr:colOff>575865</xdr:colOff>
      <xdr:row>59</xdr:row>
      <xdr:rowOff>118385</xdr:rowOff>
    </xdr:from>
    <xdr:to>
      <xdr:col>19</xdr:col>
      <xdr:colOff>572794</xdr:colOff>
      <xdr:row>74</xdr:row>
      <xdr:rowOff>95757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A1B44940-A813-4324-8CF1-00AF1C268D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20</xdr:col>
      <xdr:colOff>132179</xdr:colOff>
      <xdr:row>59</xdr:row>
      <xdr:rowOff>118384</xdr:rowOff>
    </xdr:from>
    <xdr:to>
      <xdr:col>24</xdr:col>
      <xdr:colOff>129107</xdr:colOff>
      <xdr:row>74</xdr:row>
      <xdr:rowOff>95756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6ED80D96-7A7E-4C2A-9BBF-D127608C9C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11</xdr:col>
      <xdr:colOff>489875</xdr:colOff>
      <xdr:row>59</xdr:row>
      <xdr:rowOff>98032</xdr:rowOff>
    </xdr:from>
    <xdr:to>
      <xdr:col>15</xdr:col>
      <xdr:colOff>486805</xdr:colOff>
      <xdr:row>74</xdr:row>
      <xdr:rowOff>75913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B492C966-5429-4CB9-9EEA-F6E82FC401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55702</xdr:colOff>
      <xdr:row>41</xdr:row>
      <xdr:rowOff>94727</xdr:rowOff>
    </xdr:from>
    <xdr:to>
      <xdr:col>46</xdr:col>
      <xdr:colOff>211666</xdr:colOff>
      <xdr:row>56</xdr:row>
      <xdr:rowOff>65533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290B0-934E-4CA7-8925-A28DD0FBA5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350846</xdr:colOff>
      <xdr:row>4</xdr:row>
      <xdr:rowOff>152989</xdr:rowOff>
    </xdr:from>
    <xdr:to>
      <xdr:col>41</xdr:col>
      <xdr:colOff>47158</xdr:colOff>
      <xdr:row>19</xdr:row>
      <xdr:rowOff>133939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572CDA-22BF-4F0F-80A8-017EBBE0BB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268187</xdr:colOff>
      <xdr:row>8</xdr:row>
      <xdr:rowOff>7208</xdr:rowOff>
    </xdr:from>
    <xdr:to>
      <xdr:col>42</xdr:col>
      <xdr:colOff>572988</xdr:colOff>
      <xdr:row>22</xdr:row>
      <xdr:rowOff>176305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F547FF-09F0-4436-89AB-A8F5B2B74A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43</xdr:col>
      <xdr:colOff>65960</xdr:colOff>
      <xdr:row>8</xdr:row>
      <xdr:rowOff>52327</xdr:rowOff>
    </xdr:from>
    <xdr:to>
      <xdr:col>50</xdr:col>
      <xdr:colOff>336347</xdr:colOff>
      <xdr:row>23</xdr:row>
      <xdr:rowOff>30204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C72DEBF-7633-4DA6-935A-50F96C468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87620</xdr:colOff>
      <xdr:row>26</xdr:row>
      <xdr:rowOff>29072</xdr:rowOff>
    </xdr:from>
    <xdr:to>
      <xdr:col>30</xdr:col>
      <xdr:colOff>84549</xdr:colOff>
      <xdr:row>41</xdr:row>
      <xdr:rowOff>6950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0335606-C8B6-4830-A592-E65753C07A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84547</xdr:colOff>
      <xdr:row>26</xdr:row>
      <xdr:rowOff>58978</xdr:rowOff>
    </xdr:from>
    <xdr:to>
      <xdr:col>34</xdr:col>
      <xdr:colOff>81474</xdr:colOff>
      <xdr:row>41</xdr:row>
      <xdr:rowOff>36856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730D197-0BC2-46D3-93B3-52E0A6DDA5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34</xdr:col>
      <xdr:colOff>64062</xdr:colOff>
      <xdr:row>26</xdr:row>
      <xdr:rowOff>69221</xdr:rowOff>
    </xdr:from>
    <xdr:to>
      <xdr:col>38</xdr:col>
      <xdr:colOff>60990</xdr:colOff>
      <xdr:row>41</xdr:row>
      <xdr:rowOff>47099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4F4F681-2E6A-40B7-B7F3-E57D15FDD2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38</xdr:col>
      <xdr:colOff>74306</xdr:colOff>
      <xdr:row>26</xdr:row>
      <xdr:rowOff>48736</xdr:rowOff>
    </xdr:from>
    <xdr:to>
      <xdr:col>42</xdr:col>
      <xdr:colOff>71233</xdr:colOff>
      <xdr:row>41</xdr:row>
      <xdr:rowOff>26614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46F068B-E5B1-4463-8C44-DC52CAD5DA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42</xdr:col>
      <xdr:colOff>84546</xdr:colOff>
      <xdr:row>26</xdr:row>
      <xdr:rowOff>38494</xdr:rowOff>
    </xdr:from>
    <xdr:to>
      <xdr:col>46</xdr:col>
      <xdr:colOff>81473</xdr:colOff>
      <xdr:row>41</xdr:row>
      <xdr:rowOff>16372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20FAE39-97E9-4DD4-A633-869C02EC70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41</xdr:row>
      <xdr:rowOff>31986</xdr:rowOff>
    </xdr:from>
    <xdr:to>
      <xdr:col>24</xdr:col>
      <xdr:colOff>211665</xdr:colOff>
      <xdr:row>56</xdr:row>
      <xdr:rowOff>440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3A69BBE-CEAC-4934-A8E3-E75D8AF0CE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270933</xdr:colOff>
      <xdr:row>25</xdr:row>
      <xdr:rowOff>146448</xdr:rowOff>
    </xdr:from>
    <xdr:to>
      <xdr:col>4</xdr:col>
      <xdr:colOff>273418</xdr:colOff>
      <xdr:row>40</xdr:row>
      <xdr:rowOff>132495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5DC735E-2E05-4CDC-912A-83B38EE39D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275709</xdr:colOff>
      <xdr:row>25</xdr:row>
      <xdr:rowOff>144137</xdr:rowOff>
    </xdr:from>
    <xdr:to>
      <xdr:col>8</xdr:col>
      <xdr:colOff>281711</xdr:colOff>
      <xdr:row>40</xdr:row>
      <xdr:rowOff>121113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73AABA1-BDF9-41C0-8257-B0DEB6DE39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</xdr:col>
      <xdr:colOff>284448</xdr:colOff>
      <xdr:row>25</xdr:row>
      <xdr:rowOff>133692</xdr:rowOff>
    </xdr:from>
    <xdr:to>
      <xdr:col>12</xdr:col>
      <xdr:colOff>281376</xdr:colOff>
      <xdr:row>40</xdr:row>
      <xdr:rowOff>111570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750515C-1762-42B5-84B6-C5B4A1AB0E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12</xdr:col>
      <xdr:colOff>300272</xdr:colOff>
      <xdr:row>25</xdr:row>
      <xdr:rowOff>150396</xdr:rowOff>
    </xdr:from>
    <xdr:to>
      <xdr:col>16</xdr:col>
      <xdr:colOff>303551</xdr:colOff>
      <xdr:row>40</xdr:row>
      <xdr:rowOff>132010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24385B10-194A-4ED1-AD82-3C288FDB7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16</xdr:col>
      <xdr:colOff>296640</xdr:colOff>
      <xdr:row>25</xdr:row>
      <xdr:rowOff>151357</xdr:rowOff>
    </xdr:from>
    <xdr:to>
      <xdr:col>20</xdr:col>
      <xdr:colOff>293071</xdr:colOff>
      <xdr:row>40</xdr:row>
      <xdr:rowOff>141141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6ABB459-4FBF-4484-9E92-23ADB38FCC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20</xdr:col>
      <xdr:colOff>243227</xdr:colOff>
      <xdr:row>25</xdr:row>
      <xdr:rowOff>163808</xdr:rowOff>
    </xdr:from>
    <xdr:to>
      <xdr:col>24</xdr:col>
      <xdr:colOff>233806</xdr:colOff>
      <xdr:row>40</xdr:row>
      <xdr:rowOff>141686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DA40D285-00F8-4051-9422-AFCDA4CD51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26</xdr:col>
      <xdr:colOff>52917</xdr:colOff>
      <xdr:row>75</xdr:row>
      <xdr:rowOff>53570</xdr:rowOff>
    </xdr:from>
    <xdr:to>
      <xdr:col>46</xdr:col>
      <xdr:colOff>458611</xdr:colOff>
      <xdr:row>90</xdr:row>
      <xdr:rowOff>32548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31474DF6-661B-4F61-83B1-A3E61DD0B9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26</xdr:col>
      <xdr:colOff>16730</xdr:colOff>
      <xdr:row>59</xdr:row>
      <xdr:rowOff>59017</xdr:rowOff>
    </xdr:from>
    <xdr:to>
      <xdr:col>30</xdr:col>
      <xdr:colOff>13659</xdr:colOff>
      <xdr:row>74</xdr:row>
      <xdr:rowOff>36897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EB879B1E-3DA8-4F9C-956B-8F9498FBA9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30</xdr:col>
      <xdr:colOff>118673</xdr:colOff>
      <xdr:row>59</xdr:row>
      <xdr:rowOff>73802</xdr:rowOff>
    </xdr:from>
    <xdr:to>
      <xdr:col>34</xdr:col>
      <xdr:colOff>115602</xdr:colOff>
      <xdr:row>74</xdr:row>
      <xdr:rowOff>51682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11FE09A5-EF91-441E-8214-0F0F42ED16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38</xdr:col>
      <xdr:colOff>297656</xdr:colOff>
      <xdr:row>59</xdr:row>
      <xdr:rowOff>117599</xdr:rowOff>
    </xdr:from>
    <xdr:to>
      <xdr:col>42</xdr:col>
      <xdr:colOff>294585</xdr:colOff>
      <xdr:row>74</xdr:row>
      <xdr:rowOff>85924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E93CAA66-26A9-44B3-8F7A-99A6DB7151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42</xdr:col>
      <xdr:colOff>456406</xdr:colOff>
      <xdr:row>59</xdr:row>
      <xdr:rowOff>117598</xdr:rowOff>
    </xdr:from>
    <xdr:to>
      <xdr:col>46</xdr:col>
      <xdr:colOff>453335</xdr:colOff>
      <xdr:row>74</xdr:row>
      <xdr:rowOff>85923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CA1B064A-97E8-4278-B6DC-121DAA2F2F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50</xdr:col>
      <xdr:colOff>555626</xdr:colOff>
      <xdr:row>8</xdr:row>
      <xdr:rowOff>79374</xdr:rowOff>
    </xdr:from>
    <xdr:to>
      <xdr:col>58</xdr:col>
      <xdr:colOff>213691</xdr:colOff>
      <xdr:row>23</xdr:row>
      <xdr:rowOff>57251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826AEF27-3456-41F9-8F58-289C193633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34</xdr:col>
      <xdr:colOff>211666</xdr:colOff>
      <xdr:row>59</xdr:row>
      <xdr:rowOff>88200</xdr:rowOff>
    </xdr:from>
    <xdr:to>
      <xdr:col>38</xdr:col>
      <xdr:colOff>208596</xdr:colOff>
      <xdr:row>74</xdr:row>
      <xdr:rowOff>66080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CB2AEF0C-B620-4541-8E1A-99915618EB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</xdr:col>
      <xdr:colOff>331125</xdr:colOff>
      <xdr:row>75</xdr:row>
      <xdr:rowOff>63401</xdr:rowOff>
    </xdr:from>
    <xdr:to>
      <xdr:col>24</xdr:col>
      <xdr:colOff>134383</xdr:colOff>
      <xdr:row>90</xdr:row>
      <xdr:rowOff>42381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A81A596C-DBE8-41F8-B9B0-1CF64C0E4D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</xdr:col>
      <xdr:colOff>294938</xdr:colOff>
      <xdr:row>59</xdr:row>
      <xdr:rowOff>68849</xdr:rowOff>
    </xdr:from>
    <xdr:to>
      <xdr:col>7</xdr:col>
      <xdr:colOff>291868</xdr:colOff>
      <xdr:row>74</xdr:row>
      <xdr:rowOff>46730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42FB6DFD-B8C8-4B7D-8527-A981388B59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</xdr:col>
      <xdr:colOff>396882</xdr:colOff>
      <xdr:row>59</xdr:row>
      <xdr:rowOff>83634</xdr:rowOff>
    </xdr:from>
    <xdr:to>
      <xdr:col>11</xdr:col>
      <xdr:colOff>393811</xdr:colOff>
      <xdr:row>74</xdr:row>
      <xdr:rowOff>61515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8C3CEB09-1B8B-465A-B79A-18192B9F39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15</xdr:col>
      <xdr:colOff>575865</xdr:colOff>
      <xdr:row>59</xdr:row>
      <xdr:rowOff>118385</xdr:rowOff>
    </xdr:from>
    <xdr:to>
      <xdr:col>19</xdr:col>
      <xdr:colOff>572794</xdr:colOff>
      <xdr:row>74</xdr:row>
      <xdr:rowOff>95757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AD5DEAC7-1D44-4690-8A33-2B2BAB02E2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20</xdr:col>
      <xdr:colOff>132179</xdr:colOff>
      <xdr:row>59</xdr:row>
      <xdr:rowOff>118384</xdr:rowOff>
    </xdr:from>
    <xdr:to>
      <xdr:col>24</xdr:col>
      <xdr:colOff>129107</xdr:colOff>
      <xdr:row>74</xdr:row>
      <xdr:rowOff>95756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67C35A0C-74DB-4F39-975F-1CE4E86391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11</xdr:col>
      <xdr:colOff>489875</xdr:colOff>
      <xdr:row>59</xdr:row>
      <xdr:rowOff>98032</xdr:rowOff>
    </xdr:from>
    <xdr:to>
      <xdr:col>15</xdr:col>
      <xdr:colOff>486805</xdr:colOff>
      <xdr:row>74</xdr:row>
      <xdr:rowOff>75913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3CF08618-2220-44B2-8E1F-3CF39C7788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55702</xdr:colOff>
      <xdr:row>41</xdr:row>
      <xdr:rowOff>94727</xdr:rowOff>
    </xdr:from>
    <xdr:to>
      <xdr:col>47</xdr:col>
      <xdr:colOff>211666</xdr:colOff>
      <xdr:row>56</xdr:row>
      <xdr:rowOff>65533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F7B14D-E282-41F7-B365-6150D6A7DB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413162</xdr:colOff>
      <xdr:row>7</xdr:row>
      <xdr:rowOff>118836</xdr:rowOff>
    </xdr:from>
    <xdr:to>
      <xdr:col>44</xdr:col>
      <xdr:colOff>108412</xdr:colOff>
      <xdr:row>22</xdr:row>
      <xdr:rowOff>99787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01D36D-EDDC-44C1-A7EC-2A9F1B5BD7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311092</xdr:colOff>
      <xdr:row>7</xdr:row>
      <xdr:rowOff>41533</xdr:rowOff>
    </xdr:from>
    <xdr:to>
      <xdr:col>46</xdr:col>
      <xdr:colOff>6637</xdr:colOff>
      <xdr:row>22</xdr:row>
      <xdr:rowOff>30427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0BEA42-5131-4FFC-9E4C-2DF0CE0599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44</xdr:col>
      <xdr:colOff>65960</xdr:colOff>
      <xdr:row>8</xdr:row>
      <xdr:rowOff>52327</xdr:rowOff>
    </xdr:from>
    <xdr:to>
      <xdr:col>51</xdr:col>
      <xdr:colOff>336347</xdr:colOff>
      <xdr:row>23</xdr:row>
      <xdr:rowOff>30204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9A65F87-1B56-4308-8844-69537AF012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87620</xdr:colOff>
      <xdr:row>26</xdr:row>
      <xdr:rowOff>29072</xdr:rowOff>
    </xdr:from>
    <xdr:to>
      <xdr:col>30</xdr:col>
      <xdr:colOff>84549</xdr:colOff>
      <xdr:row>41</xdr:row>
      <xdr:rowOff>6950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999AB24-F75E-4607-9914-03CF016BFD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84547</xdr:colOff>
      <xdr:row>26</xdr:row>
      <xdr:rowOff>58978</xdr:rowOff>
    </xdr:from>
    <xdr:to>
      <xdr:col>34</xdr:col>
      <xdr:colOff>81474</xdr:colOff>
      <xdr:row>41</xdr:row>
      <xdr:rowOff>36856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5CD48F1-C3E1-496C-BA19-A66F2CEC53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34</xdr:col>
      <xdr:colOff>64062</xdr:colOff>
      <xdr:row>26</xdr:row>
      <xdr:rowOff>69221</xdr:rowOff>
    </xdr:from>
    <xdr:to>
      <xdr:col>39</xdr:col>
      <xdr:colOff>60990</xdr:colOff>
      <xdr:row>41</xdr:row>
      <xdr:rowOff>47099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28A3930-9C3B-4E8A-A384-8BC19E63A5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39</xdr:col>
      <xdr:colOff>74306</xdr:colOff>
      <xdr:row>26</xdr:row>
      <xdr:rowOff>48736</xdr:rowOff>
    </xdr:from>
    <xdr:to>
      <xdr:col>43</xdr:col>
      <xdr:colOff>71233</xdr:colOff>
      <xdr:row>41</xdr:row>
      <xdr:rowOff>26614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546E691-2FEC-4676-B148-BE6EE6D286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43</xdr:col>
      <xdr:colOff>84546</xdr:colOff>
      <xdr:row>26</xdr:row>
      <xdr:rowOff>38494</xdr:rowOff>
    </xdr:from>
    <xdr:to>
      <xdr:col>47</xdr:col>
      <xdr:colOff>81473</xdr:colOff>
      <xdr:row>41</xdr:row>
      <xdr:rowOff>16372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D5FF32C-8662-4889-9321-D0C9C82B8B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41</xdr:row>
      <xdr:rowOff>31986</xdr:rowOff>
    </xdr:from>
    <xdr:to>
      <xdr:col>24</xdr:col>
      <xdr:colOff>211665</xdr:colOff>
      <xdr:row>56</xdr:row>
      <xdr:rowOff>440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C7324E0-893E-447A-A9BD-29B8A59B19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270933</xdr:colOff>
      <xdr:row>25</xdr:row>
      <xdr:rowOff>146448</xdr:rowOff>
    </xdr:from>
    <xdr:to>
      <xdr:col>4</xdr:col>
      <xdr:colOff>273418</xdr:colOff>
      <xdr:row>40</xdr:row>
      <xdr:rowOff>132495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0D842F8-617C-4F11-9257-0B86CF845F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275709</xdr:colOff>
      <xdr:row>25</xdr:row>
      <xdr:rowOff>144137</xdr:rowOff>
    </xdr:from>
    <xdr:to>
      <xdr:col>8</xdr:col>
      <xdr:colOff>281711</xdr:colOff>
      <xdr:row>40</xdr:row>
      <xdr:rowOff>121113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A1C0AD2-01B2-4252-AED4-2ABB303A54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</xdr:col>
      <xdr:colOff>284448</xdr:colOff>
      <xdr:row>25</xdr:row>
      <xdr:rowOff>133692</xdr:rowOff>
    </xdr:from>
    <xdr:to>
      <xdr:col>12</xdr:col>
      <xdr:colOff>281376</xdr:colOff>
      <xdr:row>40</xdr:row>
      <xdr:rowOff>111570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F49405C-117D-480A-8A51-2DF313D34B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12</xdr:col>
      <xdr:colOff>300272</xdr:colOff>
      <xdr:row>25</xdr:row>
      <xdr:rowOff>150396</xdr:rowOff>
    </xdr:from>
    <xdr:to>
      <xdr:col>16</xdr:col>
      <xdr:colOff>303551</xdr:colOff>
      <xdr:row>40</xdr:row>
      <xdr:rowOff>132010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C126805-1BA3-4969-A181-68A7A5DA5A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16</xdr:col>
      <xdr:colOff>296640</xdr:colOff>
      <xdr:row>25</xdr:row>
      <xdr:rowOff>151357</xdr:rowOff>
    </xdr:from>
    <xdr:to>
      <xdr:col>20</xdr:col>
      <xdr:colOff>293071</xdr:colOff>
      <xdr:row>40</xdr:row>
      <xdr:rowOff>141141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B594F53D-CC42-4FCC-8D50-57CB731975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20</xdr:col>
      <xdr:colOff>243227</xdr:colOff>
      <xdr:row>25</xdr:row>
      <xdr:rowOff>163808</xdr:rowOff>
    </xdr:from>
    <xdr:to>
      <xdr:col>24</xdr:col>
      <xdr:colOff>233806</xdr:colOff>
      <xdr:row>40</xdr:row>
      <xdr:rowOff>141686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BD7CEB7B-AC74-47D8-B136-7B1E767D0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26</xdr:col>
      <xdr:colOff>52917</xdr:colOff>
      <xdr:row>75</xdr:row>
      <xdr:rowOff>53570</xdr:rowOff>
    </xdr:from>
    <xdr:to>
      <xdr:col>47</xdr:col>
      <xdr:colOff>458611</xdr:colOff>
      <xdr:row>90</xdr:row>
      <xdr:rowOff>32548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A3783BFE-DB23-49F2-AFA6-6F88A784CA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26</xdr:col>
      <xdr:colOff>16730</xdr:colOff>
      <xdr:row>59</xdr:row>
      <xdr:rowOff>59017</xdr:rowOff>
    </xdr:from>
    <xdr:to>
      <xdr:col>30</xdr:col>
      <xdr:colOff>13659</xdr:colOff>
      <xdr:row>74</xdr:row>
      <xdr:rowOff>36897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60D43F15-FB09-47F1-9EA3-604747BA8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30</xdr:col>
      <xdr:colOff>118673</xdr:colOff>
      <xdr:row>59</xdr:row>
      <xdr:rowOff>73802</xdr:rowOff>
    </xdr:from>
    <xdr:to>
      <xdr:col>34</xdr:col>
      <xdr:colOff>115602</xdr:colOff>
      <xdr:row>74</xdr:row>
      <xdr:rowOff>51682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C26BC2B0-FF87-47C7-912B-328277D807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39</xdr:col>
      <xdr:colOff>297656</xdr:colOff>
      <xdr:row>59</xdr:row>
      <xdr:rowOff>117599</xdr:rowOff>
    </xdr:from>
    <xdr:to>
      <xdr:col>43</xdr:col>
      <xdr:colOff>294585</xdr:colOff>
      <xdr:row>74</xdr:row>
      <xdr:rowOff>85924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7E393966-E974-4756-92A6-CB0E200211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43</xdr:col>
      <xdr:colOff>456406</xdr:colOff>
      <xdr:row>59</xdr:row>
      <xdr:rowOff>117598</xdr:rowOff>
    </xdr:from>
    <xdr:to>
      <xdr:col>47</xdr:col>
      <xdr:colOff>453335</xdr:colOff>
      <xdr:row>74</xdr:row>
      <xdr:rowOff>85923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3C0CBFA4-8C0A-4FFF-BC45-D02C1FBE3D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51</xdr:col>
      <xdr:colOff>555626</xdr:colOff>
      <xdr:row>8</xdr:row>
      <xdr:rowOff>79374</xdr:rowOff>
    </xdr:from>
    <xdr:to>
      <xdr:col>59</xdr:col>
      <xdr:colOff>213691</xdr:colOff>
      <xdr:row>23</xdr:row>
      <xdr:rowOff>57251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A614B21-CE42-4A4D-85BC-AB685D3EC6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34</xdr:col>
      <xdr:colOff>211666</xdr:colOff>
      <xdr:row>59</xdr:row>
      <xdr:rowOff>88200</xdr:rowOff>
    </xdr:from>
    <xdr:to>
      <xdr:col>39</xdr:col>
      <xdr:colOff>208596</xdr:colOff>
      <xdr:row>74</xdr:row>
      <xdr:rowOff>66080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2B566BFC-E3A6-4AE9-9936-3FD4F9B4EF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</xdr:col>
      <xdr:colOff>331125</xdr:colOff>
      <xdr:row>75</xdr:row>
      <xdr:rowOff>63401</xdr:rowOff>
    </xdr:from>
    <xdr:to>
      <xdr:col>24</xdr:col>
      <xdr:colOff>134383</xdr:colOff>
      <xdr:row>90</xdr:row>
      <xdr:rowOff>42381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58E8BA95-032F-4ED7-B08A-D90914952F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</xdr:col>
      <xdr:colOff>294938</xdr:colOff>
      <xdr:row>59</xdr:row>
      <xdr:rowOff>68849</xdr:rowOff>
    </xdr:from>
    <xdr:to>
      <xdr:col>7</xdr:col>
      <xdr:colOff>291868</xdr:colOff>
      <xdr:row>74</xdr:row>
      <xdr:rowOff>46730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182242C3-7939-4F67-ACC9-E0768C00A1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</xdr:col>
      <xdr:colOff>396882</xdr:colOff>
      <xdr:row>59</xdr:row>
      <xdr:rowOff>83634</xdr:rowOff>
    </xdr:from>
    <xdr:to>
      <xdr:col>11</xdr:col>
      <xdr:colOff>393811</xdr:colOff>
      <xdr:row>74</xdr:row>
      <xdr:rowOff>61515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234BF5C4-82C4-4BE3-BC3E-27B17A4E02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15</xdr:col>
      <xdr:colOff>575865</xdr:colOff>
      <xdr:row>59</xdr:row>
      <xdr:rowOff>118385</xdr:rowOff>
    </xdr:from>
    <xdr:to>
      <xdr:col>19</xdr:col>
      <xdr:colOff>572794</xdr:colOff>
      <xdr:row>74</xdr:row>
      <xdr:rowOff>95757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854685E5-337C-4B70-B9EA-CCE46384C4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20</xdr:col>
      <xdr:colOff>132179</xdr:colOff>
      <xdr:row>59</xdr:row>
      <xdr:rowOff>118384</xdr:rowOff>
    </xdr:from>
    <xdr:to>
      <xdr:col>24</xdr:col>
      <xdr:colOff>129107</xdr:colOff>
      <xdr:row>74</xdr:row>
      <xdr:rowOff>95756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BAA342A6-EFB1-4D14-81FF-0D82A7C7A0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11</xdr:col>
      <xdr:colOff>489875</xdr:colOff>
      <xdr:row>59</xdr:row>
      <xdr:rowOff>98032</xdr:rowOff>
    </xdr:from>
    <xdr:to>
      <xdr:col>15</xdr:col>
      <xdr:colOff>486805</xdr:colOff>
      <xdr:row>74</xdr:row>
      <xdr:rowOff>75913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E0EA09A3-0CE4-4C9A-93B7-5B8364449F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webbe\Downloads\PCSWMM1D_parameterweightingforutilityfunction.xlsx" TargetMode="External"/><Relationship Id="rId1" Type="http://schemas.openxmlformats.org/officeDocument/2006/relationships/externalLinkPath" Target="PCSWMM1D_parameterweightingforutilityfun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003"/>
      <sheetName val="B023"/>
      <sheetName val="K027"/>
      <sheetName val="P002"/>
      <sheetName val="D011"/>
      <sheetName val="A009"/>
      <sheetName val="summary of changes"/>
      <sheetName val="A003-B023"/>
      <sheetName val="A003-K027"/>
      <sheetName val="A003-P002"/>
      <sheetName val="A003-D011"/>
      <sheetName val="A003-A009"/>
      <sheetName val="B023-K027"/>
      <sheetName val="B023-P002"/>
      <sheetName val="B023-D011"/>
      <sheetName val="B023-A009"/>
      <sheetName val="K027-P002"/>
      <sheetName val="K027-D011"/>
      <sheetName val="K027-A009"/>
      <sheetName val="P002-D011"/>
      <sheetName val="P002-A009"/>
      <sheetName val="D011-A009"/>
      <sheetName val="all6_equal"/>
      <sheetName val="all6_swing"/>
      <sheetName val="all6_swing(2D)"/>
      <sheetName val="all6_SMARTERsmall"/>
      <sheetName val="all6_SMARTERlarge"/>
      <sheetName val="all_graphs"/>
      <sheetName val="all4_equal"/>
      <sheetName val="all4_swing"/>
      <sheetName val="all4_SMARTERsmall"/>
      <sheetName val="all4_SMARTERlarg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1">
          <cell r="AQ1" t="str">
            <v>RMSE</v>
          </cell>
        </row>
        <row r="2">
          <cell r="AQ2" t="str">
            <v>A003</v>
          </cell>
          <cell r="AR2" t="str">
            <v>B023</v>
          </cell>
          <cell r="AS2" t="str">
            <v>K027</v>
          </cell>
          <cell r="AT2" t="str">
            <v>P002</v>
          </cell>
          <cell r="AU2" t="str">
            <v>D011</v>
          </cell>
          <cell r="AV2" t="str">
            <v>A009</v>
          </cell>
          <cell r="AW2" t="str">
            <v>A003</v>
          </cell>
          <cell r="AX2" t="str">
            <v>B023</v>
          </cell>
          <cell r="AY2" t="str">
            <v>K027</v>
          </cell>
          <cell r="AZ2" t="str">
            <v>P002</v>
          </cell>
          <cell r="BA2" t="str">
            <v>D011</v>
          </cell>
          <cell r="BB2" t="str">
            <v>A009</v>
          </cell>
          <cell r="BC2" t="str">
            <v>A003</v>
          </cell>
          <cell r="BD2" t="str">
            <v>B023</v>
          </cell>
          <cell r="BE2" t="str">
            <v>K027</v>
          </cell>
          <cell r="BF2" t="str">
            <v>P002</v>
          </cell>
          <cell r="BG2" t="str">
            <v>D011</v>
          </cell>
          <cell r="BH2" t="str">
            <v>A009</v>
          </cell>
          <cell r="BI2" t="str">
            <v>sum</v>
          </cell>
          <cell r="BJ2" t="str">
            <v>average</v>
          </cell>
        </row>
        <row r="4">
          <cell r="AP4" t="str">
            <v>equal weight</v>
          </cell>
          <cell r="BC4">
            <v>-1.2543165600310826</v>
          </cell>
          <cell r="BD4">
            <v>-0.13900930627406671</v>
          </cell>
          <cell r="BE4">
            <v>0.38630321632164755</v>
          </cell>
          <cell r="BF4">
            <v>0.88155129909118712</v>
          </cell>
          <cell r="BG4">
            <v>0.45662969567556855</v>
          </cell>
          <cell r="BH4">
            <v>0.9223085937884048</v>
          </cell>
        </row>
      </sheetData>
      <sheetData sheetId="23">
        <row r="4">
          <cell r="AP4" t="str">
            <v>swing weights</v>
          </cell>
          <cell r="BC4">
            <v>4.8159974365695746E-2</v>
          </cell>
          <cell r="BD4">
            <v>0.36328791209763034</v>
          </cell>
          <cell r="BE4">
            <v>7.0373321826670443E-2</v>
          </cell>
          <cell r="BF4">
            <v>0.93831685977323709</v>
          </cell>
          <cell r="BG4">
            <v>0.78281833762643838</v>
          </cell>
          <cell r="BH4">
            <v>0.69519507508995204</v>
          </cell>
        </row>
      </sheetData>
      <sheetData sheetId="24"/>
      <sheetData sheetId="25">
        <row r="4">
          <cell r="AP4" t="str">
            <v>SMARTER_small</v>
          </cell>
          <cell r="BC4">
            <v>9.6265275831983854E-2</v>
          </cell>
          <cell r="BD4">
            <v>0.34982983905866416</v>
          </cell>
          <cell r="BE4">
            <v>3.72405210122847E-2</v>
          </cell>
          <cell r="BF4">
            <v>0.83158360207675808</v>
          </cell>
          <cell r="BG4">
            <v>0.78783580477640491</v>
          </cell>
          <cell r="BH4">
            <v>0.65789557946738197</v>
          </cell>
        </row>
      </sheetData>
      <sheetData sheetId="26">
        <row r="4">
          <cell r="AP4" t="str">
            <v>SMARTER_large</v>
          </cell>
          <cell r="BC4">
            <v>-1.6765460301011363</v>
          </cell>
          <cell r="BD4">
            <v>0.16407280638217281</v>
          </cell>
          <cell r="BE4">
            <v>0.40877276267818974</v>
          </cell>
          <cell r="BF4">
            <v>0.93423864814261892</v>
          </cell>
          <cell r="BG4">
            <v>0.37869235446905314</v>
          </cell>
          <cell r="BH4">
            <v>0.91968267846259888</v>
          </cell>
        </row>
      </sheetData>
      <sheetData sheetId="27"/>
      <sheetData sheetId="28">
        <row r="4">
          <cell r="AP4" t="str">
            <v>equal_4</v>
          </cell>
          <cell r="BC4">
            <v>-2.2732019222606659</v>
          </cell>
          <cell r="BD4">
            <v>-0.10467016812679675</v>
          </cell>
          <cell r="BE4">
            <v>0.77149720560060764</v>
          </cell>
          <cell r="BF4">
            <v>0.2861493876928155</v>
          </cell>
          <cell r="BG4">
            <v>-0.31978097607367761</v>
          </cell>
          <cell r="BH4">
            <v>0.94765109882237819</v>
          </cell>
        </row>
      </sheetData>
      <sheetData sheetId="29">
        <row r="4">
          <cell r="AP4" t="str">
            <v>swing_4</v>
          </cell>
          <cell r="BC4">
            <v>-1.5882726734803541</v>
          </cell>
          <cell r="BD4">
            <v>0.73506166227909753</v>
          </cell>
          <cell r="BE4">
            <v>0.34758675524319382</v>
          </cell>
          <cell r="BF4">
            <v>0.98645807190693946</v>
          </cell>
          <cell r="BG4">
            <v>0.78649859773876041</v>
          </cell>
          <cell r="BH4">
            <v>0.90843184471847027</v>
          </cell>
        </row>
      </sheetData>
      <sheetData sheetId="30">
        <row r="4">
          <cell r="AP4" t="str">
            <v>SMARTERsmall_4</v>
          </cell>
          <cell r="BC4">
            <v>-2.4099248058376901</v>
          </cell>
          <cell r="BD4">
            <v>-0.86209480850915221</v>
          </cell>
          <cell r="BE4">
            <v>0.7569663644783432</v>
          </cell>
          <cell r="BF4">
            <v>-0.67386073202435903</v>
          </cell>
          <cell r="BG4">
            <v>-0.97656286723150787</v>
          </cell>
          <cell r="BH4">
            <v>0.94772364173175117</v>
          </cell>
        </row>
      </sheetData>
      <sheetData sheetId="31">
        <row r="4">
          <cell r="AP4" t="str">
            <v>SMARTERlarge_4</v>
          </cell>
          <cell r="BC4">
            <v>-1.6348070628007387</v>
          </cell>
          <cell r="BD4">
            <v>0.29115395470473804</v>
          </cell>
          <cell r="BE4">
            <v>0.3847525159485824</v>
          </cell>
          <cell r="BF4">
            <v>0.95188973165004021</v>
          </cell>
          <cell r="BG4">
            <v>0.38420380451449276</v>
          </cell>
          <cell r="BH4">
            <v>0.91004181389927907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FD48-5907-475E-AAB5-FA83C8B8A89F}">
  <dimension ref="A1:AP66"/>
  <sheetViews>
    <sheetView topLeftCell="A59" workbookViewId="0">
      <selection activeCell="K71" sqref="K71"/>
    </sheetView>
  </sheetViews>
  <sheetFormatPr defaultRowHeight="14.5" x14ac:dyDescent="0.35"/>
  <cols>
    <col min="3" max="3" width="15.08984375" bestFit="1" customWidth="1"/>
  </cols>
  <sheetData>
    <row r="1" spans="1:42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H1" t="s">
        <v>22</v>
      </c>
      <c r="I1" t="s">
        <v>23</v>
      </c>
      <c r="J1" t="s">
        <v>24</v>
      </c>
      <c r="K1" t="s">
        <v>25</v>
      </c>
      <c r="L1" t="s">
        <v>28</v>
      </c>
      <c r="M1" t="s">
        <v>29</v>
      </c>
      <c r="O1" t="s">
        <v>22</v>
      </c>
      <c r="P1" t="s">
        <v>23</v>
      </c>
      <c r="Q1" t="s">
        <v>24</v>
      </c>
      <c r="R1" t="s">
        <v>25</v>
      </c>
      <c r="S1" t="s">
        <v>30</v>
      </c>
      <c r="T1" t="s">
        <v>31</v>
      </c>
      <c r="V1" t="s">
        <v>22</v>
      </c>
      <c r="W1" t="s">
        <v>23</v>
      </c>
      <c r="X1" t="s">
        <v>24</v>
      </c>
      <c r="Y1" t="s">
        <v>25</v>
      </c>
      <c r="Z1" t="s">
        <v>32</v>
      </c>
      <c r="AA1" t="s">
        <v>33</v>
      </c>
      <c r="AC1" t="s">
        <v>22</v>
      </c>
      <c r="AD1" t="s">
        <v>23</v>
      </c>
      <c r="AE1" t="s">
        <v>24</v>
      </c>
      <c r="AF1" t="s">
        <v>25</v>
      </c>
      <c r="AG1" t="s">
        <v>34</v>
      </c>
      <c r="AH1" t="s">
        <v>34</v>
      </c>
      <c r="AJ1" t="s">
        <v>22</v>
      </c>
      <c r="AK1" t="s">
        <v>23</v>
      </c>
      <c r="AL1" t="s">
        <v>24</v>
      </c>
      <c r="AM1" t="s">
        <v>25</v>
      </c>
      <c r="AN1" t="s">
        <v>35</v>
      </c>
      <c r="AO1" t="s">
        <v>36</v>
      </c>
    </row>
    <row r="2" spans="1:42" x14ac:dyDescent="0.35">
      <c r="A2">
        <v>1</v>
      </c>
      <c r="C2" s="1">
        <v>44623.041666666664</v>
      </c>
      <c r="D2">
        <v>2.5</v>
      </c>
      <c r="E2">
        <v>1.486E-2</v>
      </c>
      <c r="F2">
        <v>7.324E-2</v>
      </c>
      <c r="G2">
        <f>(F2-E2)^2</f>
        <v>3.4082244000000002E-3</v>
      </c>
      <c r="H2">
        <v>1</v>
      </c>
      <c r="J2" s="1">
        <v>44623.041666666664</v>
      </c>
      <c r="K2">
        <v>2.5</v>
      </c>
      <c r="L2">
        <v>0.2671</v>
      </c>
      <c r="M2">
        <v>0.74390000000000001</v>
      </c>
      <c r="N2">
        <f>(L2-M2)^2</f>
        <v>0.22733824</v>
      </c>
      <c r="O2">
        <v>1</v>
      </c>
      <c r="Q2" s="1">
        <v>44623.041666666664</v>
      </c>
      <c r="R2">
        <v>2.5</v>
      </c>
      <c r="S2">
        <v>0.42780000000000001</v>
      </c>
      <c r="T2">
        <v>1.3149999999999999</v>
      </c>
      <c r="U2">
        <f>(T2-S2)^2</f>
        <v>0.78712384000000002</v>
      </c>
      <c r="V2">
        <v>1</v>
      </c>
      <c r="X2" s="1">
        <v>44623.041666666664</v>
      </c>
      <c r="Y2">
        <v>2.5</v>
      </c>
      <c r="Z2">
        <v>1.6120000000000001</v>
      </c>
      <c r="AA2">
        <v>2.7410000000000001</v>
      </c>
      <c r="AB2">
        <f>(AA2-Z2)^2</f>
        <v>1.2746409999999999</v>
      </c>
      <c r="AC2">
        <v>1</v>
      </c>
      <c r="AE2" s="1">
        <v>44623.041666666664</v>
      </c>
      <c r="AF2">
        <v>2.5</v>
      </c>
      <c r="AG2">
        <v>0.81479999999999997</v>
      </c>
      <c r="AH2">
        <v>1.5680000000000001</v>
      </c>
      <c r="AI2">
        <f>(AH2-AG2)^2</f>
        <v>0.56731024000000019</v>
      </c>
      <c r="AJ2">
        <v>1</v>
      </c>
      <c r="AL2" s="1">
        <v>44623.041666666664</v>
      </c>
      <c r="AM2">
        <v>2.5</v>
      </c>
      <c r="AN2">
        <v>0.89459999999999995</v>
      </c>
      <c r="AO2">
        <v>2.137</v>
      </c>
      <c r="AP2">
        <f>(AO2-AN2)^2</f>
        <v>1.5435577599999999</v>
      </c>
    </row>
    <row r="3" spans="1:42" x14ac:dyDescent="0.35">
      <c r="A3">
        <v>2</v>
      </c>
      <c r="C3" s="1">
        <v>44627.03125</v>
      </c>
      <c r="D3">
        <v>21</v>
      </c>
      <c r="E3">
        <v>4.394E-2</v>
      </c>
      <c r="F3">
        <v>0.124</v>
      </c>
      <c r="G3">
        <f t="shared" ref="G3:G59" si="0">(F3-E3)^2</f>
        <v>6.4096035999999992E-3</v>
      </c>
      <c r="H3">
        <v>2</v>
      </c>
      <c r="J3" s="1">
        <v>44627.03125</v>
      </c>
      <c r="K3">
        <v>21</v>
      </c>
      <c r="L3">
        <v>0.72340000000000004</v>
      </c>
      <c r="M3">
        <v>1.292</v>
      </c>
      <c r="N3">
        <f t="shared" ref="N3:N59" si="1">(L3-M3)^2</f>
        <v>0.32330596</v>
      </c>
      <c r="O3">
        <v>2</v>
      </c>
      <c r="Q3" s="1">
        <v>44627.03125</v>
      </c>
      <c r="R3">
        <v>21</v>
      </c>
      <c r="S3">
        <v>1.8959999999999999</v>
      </c>
      <c r="T3">
        <v>3.4820000000000002</v>
      </c>
      <c r="U3">
        <f t="shared" ref="U3:U59" si="2">(T3-S3)^2</f>
        <v>2.5153960000000009</v>
      </c>
      <c r="V3">
        <v>2</v>
      </c>
      <c r="X3" s="1">
        <v>44627.03125</v>
      </c>
      <c r="Y3">
        <v>21</v>
      </c>
      <c r="Z3">
        <v>12.14</v>
      </c>
      <c r="AA3">
        <v>13.01</v>
      </c>
      <c r="AB3">
        <f t="shared" ref="AB3:AB59" si="3">(AA3-Z3)^2</f>
        <v>0.75689999999999868</v>
      </c>
      <c r="AC3">
        <v>2</v>
      </c>
      <c r="AE3" s="1">
        <v>44627.03125</v>
      </c>
      <c r="AF3">
        <v>21</v>
      </c>
      <c r="AG3">
        <v>2.637</v>
      </c>
      <c r="AH3">
        <v>3.1779999999999999</v>
      </c>
      <c r="AI3">
        <f t="shared" ref="AI3:AI59" si="4">(AH3-AG3)^2</f>
        <v>0.29268099999999991</v>
      </c>
      <c r="AJ3">
        <v>2</v>
      </c>
      <c r="AL3" s="1">
        <v>44627.03125</v>
      </c>
      <c r="AM3">
        <v>21</v>
      </c>
      <c r="AN3">
        <v>4.9740000000000002</v>
      </c>
      <c r="AO3">
        <v>8.5009999999999994</v>
      </c>
      <c r="AP3">
        <f t="shared" ref="AP3:AP59" si="5">(AO3-AN3)^2</f>
        <v>12.439728999999994</v>
      </c>
    </row>
    <row r="4" spans="1:42" x14ac:dyDescent="0.35">
      <c r="A4">
        <v>3</v>
      </c>
      <c r="C4" s="1">
        <v>44629.166666666664</v>
      </c>
      <c r="D4">
        <v>15</v>
      </c>
      <c r="E4">
        <v>4.3700000000000003E-2</v>
      </c>
      <c r="F4">
        <v>2.1499999999999998E-2</v>
      </c>
      <c r="G4">
        <f t="shared" si="0"/>
        <v>4.9284000000000025E-4</v>
      </c>
      <c r="H4">
        <v>3</v>
      </c>
      <c r="J4" s="1">
        <v>44629.166666666664</v>
      </c>
      <c r="K4">
        <v>15</v>
      </c>
      <c r="L4">
        <v>0.70250000000000001</v>
      </c>
      <c r="M4">
        <v>0.38890000000000002</v>
      </c>
      <c r="N4">
        <f t="shared" si="1"/>
        <v>9.8344959999999995E-2</v>
      </c>
      <c r="O4">
        <v>3</v>
      </c>
      <c r="Q4" s="1">
        <v>44629.166666666664</v>
      </c>
      <c r="R4">
        <v>15</v>
      </c>
      <c r="S4">
        <v>1.5680000000000001</v>
      </c>
      <c r="T4">
        <v>1.052</v>
      </c>
      <c r="U4">
        <f t="shared" si="2"/>
        <v>0.26625599999999999</v>
      </c>
      <c r="V4">
        <v>3</v>
      </c>
      <c r="X4" s="1">
        <v>44629.166666666664</v>
      </c>
      <c r="Y4">
        <v>15</v>
      </c>
      <c r="Z4">
        <v>8.4990000000000006</v>
      </c>
      <c r="AA4">
        <v>3.1379999999999999</v>
      </c>
      <c r="AB4">
        <f t="shared" si="3"/>
        <v>28.740321000000009</v>
      </c>
      <c r="AC4">
        <v>3</v>
      </c>
      <c r="AE4" s="1">
        <v>44629.166666666664</v>
      </c>
      <c r="AF4">
        <v>15</v>
      </c>
      <c r="AG4">
        <v>2.35</v>
      </c>
      <c r="AH4">
        <v>1.2509999999999999</v>
      </c>
      <c r="AI4">
        <f t="shared" si="4"/>
        <v>1.2078010000000003</v>
      </c>
      <c r="AJ4">
        <v>3</v>
      </c>
      <c r="AL4" s="1">
        <v>44629.166666666664</v>
      </c>
      <c r="AM4">
        <v>15</v>
      </c>
      <c r="AN4">
        <v>3.012</v>
      </c>
      <c r="AO4">
        <v>2.1160000000000001</v>
      </c>
      <c r="AP4">
        <f t="shared" si="5"/>
        <v>0.80281599999999986</v>
      </c>
    </row>
    <row r="5" spans="1:42" x14ac:dyDescent="0.35">
      <c r="A5">
        <v>4</v>
      </c>
      <c r="C5" s="1">
        <v>44631.90625</v>
      </c>
      <c r="D5">
        <v>11.75</v>
      </c>
      <c r="E5">
        <v>2.9919999999999999E-2</v>
      </c>
      <c r="F5">
        <v>7.9760000000000005E-3</v>
      </c>
      <c r="G5">
        <f t="shared" si="0"/>
        <v>4.815391359999999E-4</v>
      </c>
      <c r="H5">
        <v>4</v>
      </c>
      <c r="J5" s="1">
        <v>44631.90625</v>
      </c>
      <c r="K5">
        <v>11.75</v>
      </c>
      <c r="L5">
        <v>0.51559999999999995</v>
      </c>
      <c r="M5">
        <v>0.24809999999999999</v>
      </c>
      <c r="N5">
        <f t="shared" si="1"/>
        <v>7.1556249999999974E-2</v>
      </c>
      <c r="O5">
        <v>4</v>
      </c>
      <c r="Q5" s="1">
        <v>44631.90625</v>
      </c>
      <c r="R5">
        <v>11.75</v>
      </c>
      <c r="S5">
        <v>1.1379999999999999</v>
      </c>
      <c r="T5">
        <v>0.60429999999999995</v>
      </c>
      <c r="U5">
        <f t="shared" si="2"/>
        <v>0.28483568999999997</v>
      </c>
      <c r="V5">
        <v>4</v>
      </c>
      <c r="X5" s="1">
        <v>44631.90625</v>
      </c>
      <c r="Y5">
        <v>11.75</v>
      </c>
      <c r="Z5">
        <v>6.9009999999999998</v>
      </c>
      <c r="AA5">
        <v>1.546</v>
      </c>
      <c r="AB5">
        <f t="shared" si="3"/>
        <v>28.676024999999996</v>
      </c>
      <c r="AC5">
        <v>4</v>
      </c>
      <c r="AE5" s="1">
        <v>44631.90625</v>
      </c>
      <c r="AF5">
        <v>11.75</v>
      </c>
      <c r="AG5">
        <v>1.8939999999999999</v>
      </c>
      <c r="AH5">
        <v>0.65129999999999999</v>
      </c>
      <c r="AI5">
        <f t="shared" si="4"/>
        <v>1.5443032899999998</v>
      </c>
      <c r="AJ5">
        <v>4</v>
      </c>
      <c r="AL5" s="1">
        <v>44631.90625</v>
      </c>
      <c r="AM5">
        <v>11.75</v>
      </c>
      <c r="AN5">
        <v>2.2839999999999998</v>
      </c>
      <c r="AO5">
        <v>1.145</v>
      </c>
      <c r="AP5">
        <f t="shared" si="5"/>
        <v>1.2973209999999995</v>
      </c>
    </row>
    <row r="6" spans="1:42" x14ac:dyDescent="0.35">
      <c r="A6">
        <v>5</v>
      </c>
      <c r="C6" s="1">
        <v>44638.84375</v>
      </c>
      <c r="D6">
        <v>5</v>
      </c>
      <c r="E6">
        <v>3.022E-2</v>
      </c>
      <c r="F6">
        <v>7.3069999999999996E-2</v>
      </c>
      <c r="G6">
        <f t="shared" si="0"/>
        <v>1.8361224999999999E-3</v>
      </c>
      <c r="H6">
        <v>5</v>
      </c>
      <c r="J6" s="1">
        <v>44638.84375</v>
      </c>
      <c r="K6">
        <v>5</v>
      </c>
      <c r="L6">
        <v>0.435</v>
      </c>
      <c r="M6">
        <v>1.484</v>
      </c>
      <c r="N6">
        <f t="shared" si="1"/>
        <v>1.100401</v>
      </c>
      <c r="O6">
        <v>5</v>
      </c>
      <c r="Q6" s="1">
        <v>44638.84375</v>
      </c>
      <c r="R6">
        <v>5</v>
      </c>
      <c r="S6">
        <v>0.98670000000000002</v>
      </c>
      <c r="T6">
        <v>2.431</v>
      </c>
      <c r="U6">
        <f t="shared" si="2"/>
        <v>2.0860024900000003</v>
      </c>
      <c r="V6">
        <v>5</v>
      </c>
      <c r="X6" s="1">
        <v>44638.84375</v>
      </c>
      <c r="Y6">
        <v>5</v>
      </c>
      <c r="Z6">
        <v>4.8869999999999996</v>
      </c>
      <c r="AA6">
        <v>6.6520000000000001</v>
      </c>
      <c r="AB6">
        <f t="shared" si="3"/>
        <v>3.1152250000000019</v>
      </c>
      <c r="AC6">
        <v>5</v>
      </c>
      <c r="AE6" s="1">
        <v>44638.84375</v>
      </c>
      <c r="AF6">
        <v>5</v>
      </c>
      <c r="AG6">
        <v>1.2949999999999999</v>
      </c>
      <c r="AH6">
        <v>3.6030000000000002</v>
      </c>
      <c r="AI6">
        <f t="shared" si="4"/>
        <v>5.3268640000000014</v>
      </c>
      <c r="AJ6">
        <v>5</v>
      </c>
      <c r="AL6" s="1">
        <v>44638.84375</v>
      </c>
      <c r="AM6">
        <v>5</v>
      </c>
      <c r="AN6">
        <v>2.4319999999999999</v>
      </c>
      <c r="AO6">
        <v>4.5199999999999996</v>
      </c>
      <c r="AP6">
        <f t="shared" si="5"/>
        <v>4.3597439999999983</v>
      </c>
    </row>
    <row r="7" spans="1:42" x14ac:dyDescent="0.35">
      <c r="A7">
        <v>6</v>
      </c>
      <c r="C7" s="1">
        <v>44639.354166666664</v>
      </c>
      <c r="D7">
        <v>9</v>
      </c>
      <c r="E7">
        <v>3.8390000000000001E-2</v>
      </c>
      <c r="F7">
        <v>3.7949999999999998E-2</v>
      </c>
      <c r="G7">
        <f t="shared" si="0"/>
        <v>1.9360000000000255E-7</v>
      </c>
      <c r="H7">
        <v>6</v>
      </c>
      <c r="J7" s="1">
        <v>44639.354166666664</v>
      </c>
      <c r="K7">
        <v>9</v>
      </c>
      <c r="L7">
        <v>0.5917</v>
      </c>
      <c r="M7">
        <v>0.75880000000000003</v>
      </c>
      <c r="N7">
        <f t="shared" si="1"/>
        <v>2.7922410000000009E-2</v>
      </c>
      <c r="O7">
        <v>6</v>
      </c>
      <c r="Q7" s="1">
        <v>44639.354166666664</v>
      </c>
      <c r="R7">
        <v>9</v>
      </c>
      <c r="S7">
        <v>1.0860000000000001</v>
      </c>
      <c r="T7">
        <v>1.5029999999999999</v>
      </c>
      <c r="U7">
        <f t="shared" si="2"/>
        <v>0.17388899999999985</v>
      </c>
      <c r="V7">
        <v>6</v>
      </c>
      <c r="X7" s="1">
        <v>44639.354166666664</v>
      </c>
      <c r="Y7">
        <v>9</v>
      </c>
      <c r="Z7">
        <v>5.2050000000000001</v>
      </c>
      <c r="AA7">
        <v>2.38</v>
      </c>
      <c r="AB7">
        <f t="shared" si="3"/>
        <v>7.9806250000000007</v>
      </c>
      <c r="AC7">
        <v>6</v>
      </c>
      <c r="AE7" s="1">
        <v>44639.354166666664</v>
      </c>
      <c r="AF7">
        <v>9</v>
      </c>
      <c r="AG7">
        <v>1.665</v>
      </c>
      <c r="AH7">
        <v>1.41</v>
      </c>
      <c r="AI7">
        <f t="shared" si="4"/>
        <v>6.5025000000000055E-2</v>
      </c>
      <c r="AJ7">
        <v>6</v>
      </c>
      <c r="AL7" s="1">
        <v>44639.354166666664</v>
      </c>
      <c r="AM7">
        <v>9</v>
      </c>
      <c r="AN7">
        <v>2.7450000000000001</v>
      </c>
      <c r="AO7">
        <v>2.0270000000000001</v>
      </c>
      <c r="AP7">
        <f t="shared" si="5"/>
        <v>0.51552399999999998</v>
      </c>
    </row>
    <row r="8" spans="1:42" x14ac:dyDescent="0.35">
      <c r="A8">
        <v>7</v>
      </c>
      <c r="C8" s="1">
        <v>44643.25</v>
      </c>
      <c r="D8">
        <v>6</v>
      </c>
      <c r="E8">
        <v>1.9910000000000001E-2</v>
      </c>
      <c r="F8">
        <v>5.067E-2</v>
      </c>
      <c r="G8">
        <f t="shared" si="0"/>
        <v>9.4617759999999997E-4</v>
      </c>
      <c r="H8">
        <v>7</v>
      </c>
      <c r="J8" s="1">
        <v>44643.25</v>
      </c>
      <c r="K8">
        <v>6</v>
      </c>
      <c r="L8">
        <v>0.34470000000000001</v>
      </c>
      <c r="M8">
        <v>0.56059999999999999</v>
      </c>
      <c r="N8">
        <f t="shared" si="1"/>
        <v>4.6612809999999991E-2</v>
      </c>
      <c r="O8">
        <v>7</v>
      </c>
      <c r="Q8" s="1">
        <v>44643.25</v>
      </c>
      <c r="R8">
        <v>6</v>
      </c>
      <c r="S8">
        <v>0.79500000000000004</v>
      </c>
      <c r="T8">
        <v>1.8140000000000001</v>
      </c>
      <c r="U8">
        <f t="shared" si="2"/>
        <v>1.0383610000000003</v>
      </c>
      <c r="V8">
        <v>7</v>
      </c>
      <c r="X8" s="1">
        <v>44643.25</v>
      </c>
      <c r="Y8">
        <v>6</v>
      </c>
      <c r="Z8">
        <v>3.778</v>
      </c>
      <c r="AA8">
        <v>2.9729999999999999</v>
      </c>
      <c r="AB8">
        <f t="shared" si="3"/>
        <v>0.6480250000000003</v>
      </c>
      <c r="AC8">
        <v>7</v>
      </c>
      <c r="AE8" s="1">
        <v>44643.25</v>
      </c>
      <c r="AF8">
        <v>6</v>
      </c>
      <c r="AG8">
        <v>1.121</v>
      </c>
      <c r="AH8">
        <v>1.498</v>
      </c>
      <c r="AI8">
        <f t="shared" si="4"/>
        <v>0.14212900000000001</v>
      </c>
      <c r="AJ8">
        <v>7</v>
      </c>
      <c r="AL8" s="1">
        <v>44643.25</v>
      </c>
      <c r="AM8">
        <v>6</v>
      </c>
      <c r="AN8">
        <v>1.7110000000000001</v>
      </c>
      <c r="AO8">
        <v>2.63</v>
      </c>
      <c r="AP8">
        <f t="shared" si="5"/>
        <v>0.84456099999999967</v>
      </c>
    </row>
    <row r="9" spans="1:42" x14ac:dyDescent="0.35">
      <c r="A9">
        <v>8</v>
      </c>
      <c r="C9" s="1">
        <v>44643.802083333336</v>
      </c>
      <c r="D9">
        <v>8.5</v>
      </c>
      <c r="E9">
        <v>5.602E-2</v>
      </c>
      <c r="F9">
        <v>0.14149999999999999</v>
      </c>
      <c r="G9">
        <f t="shared" si="0"/>
        <v>7.3068303999999978E-3</v>
      </c>
      <c r="H9">
        <v>8</v>
      </c>
      <c r="J9" s="1">
        <v>44643.802083333336</v>
      </c>
      <c r="K9">
        <v>8.5</v>
      </c>
      <c r="L9">
        <v>0.93030000000000002</v>
      </c>
      <c r="M9">
        <v>1.8580000000000001</v>
      </c>
      <c r="N9">
        <f t="shared" si="1"/>
        <v>0.86062729000000016</v>
      </c>
      <c r="O9">
        <v>8</v>
      </c>
      <c r="Q9" s="1">
        <v>44643.802083333336</v>
      </c>
      <c r="R9">
        <v>8.5</v>
      </c>
      <c r="S9">
        <v>2.2799999999999998</v>
      </c>
      <c r="T9">
        <v>5.8470000000000004</v>
      </c>
      <c r="U9">
        <f t="shared" si="2"/>
        <v>12.723489000000004</v>
      </c>
      <c r="V9">
        <v>8</v>
      </c>
      <c r="X9" s="1">
        <v>44643.802083333336</v>
      </c>
      <c r="Y9">
        <v>8.5</v>
      </c>
      <c r="Z9">
        <v>13.7</v>
      </c>
      <c r="AA9">
        <v>10.93</v>
      </c>
      <c r="AB9">
        <f t="shared" si="3"/>
        <v>7.6728999999999976</v>
      </c>
      <c r="AC9">
        <v>8</v>
      </c>
      <c r="AE9" s="1">
        <v>44643.802083333336</v>
      </c>
      <c r="AF9">
        <v>8.5</v>
      </c>
      <c r="AG9">
        <v>3.1749999999999998</v>
      </c>
      <c r="AH9">
        <v>8.6280000000000001</v>
      </c>
      <c r="AI9">
        <f t="shared" si="4"/>
        <v>29.735209000000005</v>
      </c>
      <c r="AJ9">
        <v>8</v>
      </c>
      <c r="AL9" s="1">
        <v>44643.802083333336</v>
      </c>
      <c r="AM9">
        <v>8.5</v>
      </c>
      <c r="AN9">
        <v>5.7690000000000001</v>
      </c>
      <c r="AO9">
        <v>8.6940000000000008</v>
      </c>
      <c r="AP9">
        <f t="shared" si="5"/>
        <v>8.5556250000000045</v>
      </c>
    </row>
    <row r="10" spans="1:42" x14ac:dyDescent="0.35">
      <c r="A10">
        <v>9</v>
      </c>
      <c r="C10" s="1">
        <v>44646.010416666664</v>
      </c>
      <c r="D10">
        <v>24</v>
      </c>
      <c r="E10">
        <v>1.2319999999999999E-2</v>
      </c>
      <c r="F10">
        <v>3.1789999999999999E-2</v>
      </c>
      <c r="G10">
        <f t="shared" si="0"/>
        <v>3.7908090000000005E-4</v>
      </c>
      <c r="H10">
        <v>9</v>
      </c>
      <c r="J10" s="1">
        <v>44646.010416666664</v>
      </c>
      <c r="K10">
        <v>24</v>
      </c>
      <c r="L10">
        <v>0.193</v>
      </c>
      <c r="M10">
        <v>0.26069999999999999</v>
      </c>
      <c r="N10">
        <f t="shared" si="1"/>
        <v>4.5832899999999977E-3</v>
      </c>
      <c r="O10">
        <v>9</v>
      </c>
      <c r="Q10" s="1">
        <v>44646.010416666664</v>
      </c>
      <c r="R10">
        <v>24</v>
      </c>
      <c r="S10">
        <v>0.42880000000000001</v>
      </c>
      <c r="T10">
        <v>0.90349999999999997</v>
      </c>
      <c r="U10">
        <f t="shared" si="2"/>
        <v>0.22534008999999997</v>
      </c>
      <c r="V10">
        <v>9</v>
      </c>
      <c r="X10" s="1">
        <v>44646.010416666664</v>
      </c>
      <c r="Y10">
        <v>24</v>
      </c>
      <c r="Z10">
        <v>1.7</v>
      </c>
      <c r="AA10">
        <v>1.883</v>
      </c>
      <c r="AB10">
        <f t="shared" si="3"/>
        <v>3.3489000000000019E-2</v>
      </c>
      <c r="AC10">
        <v>9</v>
      </c>
      <c r="AE10" s="1">
        <v>44646.010416666664</v>
      </c>
      <c r="AF10">
        <v>24</v>
      </c>
      <c r="AG10">
        <v>0.66249999999999998</v>
      </c>
      <c r="AH10">
        <v>0.54549999999999998</v>
      </c>
      <c r="AI10">
        <f t="shared" si="4"/>
        <v>1.3688999999999998E-2</v>
      </c>
      <c r="AJ10">
        <v>9</v>
      </c>
      <c r="AL10" s="1">
        <v>44646.010416666664</v>
      </c>
      <c r="AM10">
        <v>24</v>
      </c>
      <c r="AN10">
        <v>0.64190000000000003</v>
      </c>
      <c r="AO10">
        <v>1.671</v>
      </c>
      <c r="AP10">
        <f t="shared" si="5"/>
        <v>1.0590468100000003</v>
      </c>
    </row>
    <row r="11" spans="1:42" x14ac:dyDescent="0.35">
      <c r="A11">
        <v>10</v>
      </c>
      <c r="C11" s="1">
        <v>44651.302083333336</v>
      </c>
      <c r="D11">
        <v>6</v>
      </c>
      <c r="E11">
        <v>4.2139999999999997E-2</v>
      </c>
      <c r="F11">
        <v>9.8460000000000006E-2</v>
      </c>
      <c r="G11">
        <f t="shared" si="0"/>
        <v>3.1719424000000011E-3</v>
      </c>
      <c r="H11">
        <v>10</v>
      </c>
      <c r="J11" s="1">
        <v>44651.302083333336</v>
      </c>
      <c r="K11">
        <v>6</v>
      </c>
      <c r="L11">
        <v>0.6653</v>
      </c>
      <c r="M11">
        <v>2.4740000000000002</v>
      </c>
      <c r="N11">
        <f t="shared" si="1"/>
        <v>3.2713956900000007</v>
      </c>
      <c r="O11">
        <v>10</v>
      </c>
      <c r="Q11" s="1">
        <v>44651.302083333336</v>
      </c>
      <c r="R11">
        <v>6</v>
      </c>
      <c r="S11">
        <v>1.929</v>
      </c>
      <c r="T11">
        <v>7.5519999999999996</v>
      </c>
      <c r="U11">
        <f t="shared" si="2"/>
        <v>31.618128999999993</v>
      </c>
      <c r="V11">
        <v>10</v>
      </c>
      <c r="X11" s="1">
        <v>44651.302083333336</v>
      </c>
      <c r="Y11">
        <v>6</v>
      </c>
      <c r="Z11">
        <v>10.88</v>
      </c>
      <c r="AA11">
        <v>13.89</v>
      </c>
      <c r="AB11">
        <f t="shared" si="3"/>
        <v>9.0600999999999985</v>
      </c>
      <c r="AC11">
        <v>10</v>
      </c>
      <c r="AE11" s="1">
        <v>44651.302083333336</v>
      </c>
      <c r="AF11">
        <v>6</v>
      </c>
      <c r="AG11">
        <v>2.379</v>
      </c>
      <c r="AH11">
        <v>6.1879999999999997</v>
      </c>
      <c r="AI11">
        <f t="shared" si="4"/>
        <v>14.508480999999998</v>
      </c>
      <c r="AJ11">
        <v>10</v>
      </c>
      <c r="AL11" s="1">
        <v>44651.302083333336</v>
      </c>
      <c r="AM11">
        <v>6</v>
      </c>
      <c r="AN11">
        <v>5.4169999999999998</v>
      </c>
      <c r="AO11">
        <v>9.3279999999999994</v>
      </c>
      <c r="AP11">
        <f t="shared" si="5"/>
        <v>15.295920999999996</v>
      </c>
    </row>
    <row r="12" spans="1:42" x14ac:dyDescent="0.35">
      <c r="A12">
        <v>11</v>
      </c>
      <c r="C12" s="1">
        <v>44656.729166666664</v>
      </c>
      <c r="D12">
        <v>18</v>
      </c>
      <c r="E12">
        <v>4.8349999999999997E-2</v>
      </c>
      <c r="F12">
        <v>4.929E-2</v>
      </c>
      <c r="G12">
        <f t="shared" si="0"/>
        <v>8.8360000000000624E-7</v>
      </c>
      <c r="H12">
        <v>11</v>
      </c>
      <c r="J12" s="1">
        <v>44656.729166666664</v>
      </c>
      <c r="K12">
        <v>18</v>
      </c>
      <c r="L12">
        <v>0.73640000000000005</v>
      </c>
      <c r="M12">
        <v>0.93400000000000005</v>
      </c>
      <c r="N12">
        <f t="shared" si="1"/>
        <v>3.9045759999999999E-2</v>
      </c>
      <c r="O12">
        <v>11</v>
      </c>
      <c r="Q12" s="1">
        <v>44656.729166666664</v>
      </c>
      <c r="R12">
        <v>18</v>
      </c>
      <c r="S12">
        <v>1.7190000000000001</v>
      </c>
      <c r="T12">
        <v>2.4660000000000002</v>
      </c>
      <c r="U12">
        <f t="shared" si="2"/>
        <v>0.5580090000000002</v>
      </c>
      <c r="V12">
        <v>11</v>
      </c>
      <c r="X12" s="1">
        <v>44656.729166666664</v>
      </c>
      <c r="Y12">
        <v>18</v>
      </c>
      <c r="Z12">
        <v>9.1489999999999991</v>
      </c>
      <c r="AA12">
        <v>9.2629999999999999</v>
      </c>
      <c r="AB12">
        <f t="shared" si="3"/>
        <v>1.2996000000000176E-2</v>
      </c>
      <c r="AC12">
        <v>11</v>
      </c>
      <c r="AE12" s="1">
        <v>44656.729166666664</v>
      </c>
      <c r="AF12">
        <v>18</v>
      </c>
      <c r="AG12">
        <v>2.5950000000000002</v>
      </c>
      <c r="AH12">
        <v>2.2799999999999998</v>
      </c>
      <c r="AI12">
        <f t="shared" si="4"/>
        <v>9.9225000000000244E-2</v>
      </c>
      <c r="AJ12">
        <v>11</v>
      </c>
      <c r="AL12" s="1">
        <v>44656.729166666664</v>
      </c>
      <c r="AM12">
        <v>18</v>
      </c>
      <c r="AN12">
        <v>3.415</v>
      </c>
      <c r="AO12">
        <v>4.9119999999999999</v>
      </c>
      <c r="AP12">
        <f t="shared" si="5"/>
        <v>2.2410089999999996</v>
      </c>
    </row>
    <row r="13" spans="1:42" x14ac:dyDescent="0.35">
      <c r="A13">
        <v>12</v>
      </c>
      <c r="C13" s="1">
        <v>44657.8125</v>
      </c>
      <c r="D13">
        <v>26.25</v>
      </c>
      <c r="E13">
        <v>5.0720000000000001E-2</v>
      </c>
      <c r="F13">
        <v>7.9189999999999997E-2</v>
      </c>
      <c r="G13">
        <f t="shared" si="0"/>
        <v>8.1054089999999977E-4</v>
      </c>
      <c r="H13">
        <v>12</v>
      </c>
      <c r="J13" s="1">
        <v>44657.8125</v>
      </c>
      <c r="K13">
        <v>26.25</v>
      </c>
      <c r="L13">
        <v>0.88970000000000005</v>
      </c>
      <c r="M13">
        <v>1.2609999999999999</v>
      </c>
      <c r="N13">
        <f t="shared" si="1"/>
        <v>0.1378636899999999</v>
      </c>
      <c r="O13">
        <v>12</v>
      </c>
      <c r="Q13" s="1">
        <v>44657.8125</v>
      </c>
      <c r="R13">
        <v>26.25</v>
      </c>
      <c r="S13">
        <v>2.11</v>
      </c>
      <c r="T13">
        <v>4.0460000000000003</v>
      </c>
      <c r="U13">
        <f t="shared" si="2"/>
        <v>3.7480960000000016</v>
      </c>
      <c r="V13">
        <v>12</v>
      </c>
      <c r="X13" s="1">
        <v>44657.8125</v>
      </c>
      <c r="Y13">
        <v>26.25</v>
      </c>
      <c r="Z13">
        <v>10.81</v>
      </c>
      <c r="AA13">
        <v>12.91</v>
      </c>
      <c r="AB13">
        <f t="shared" si="3"/>
        <v>4.4099999999999984</v>
      </c>
      <c r="AC13">
        <v>12</v>
      </c>
      <c r="AE13" s="1">
        <v>44657.8125</v>
      </c>
      <c r="AF13">
        <v>26.25</v>
      </c>
      <c r="AG13">
        <v>3.165</v>
      </c>
      <c r="AH13">
        <v>3.6259999999999999</v>
      </c>
      <c r="AI13">
        <f t="shared" si="4"/>
        <v>0.21252099999999988</v>
      </c>
      <c r="AJ13">
        <v>12</v>
      </c>
      <c r="AL13" s="1">
        <v>44657.8125</v>
      </c>
      <c r="AM13">
        <v>26.25</v>
      </c>
      <c r="AN13">
        <v>4.319</v>
      </c>
      <c r="AO13">
        <v>8.1430000000000007</v>
      </c>
      <c r="AP13">
        <f t="shared" si="5"/>
        <v>14.622976000000005</v>
      </c>
    </row>
    <row r="14" spans="1:42" x14ac:dyDescent="0.35">
      <c r="A14">
        <v>13</v>
      </c>
      <c r="C14" s="1">
        <v>44660.239583333336</v>
      </c>
      <c r="D14">
        <v>21</v>
      </c>
      <c r="E14">
        <v>1.204E-2</v>
      </c>
      <c r="F14">
        <v>2.8969999999999999E-2</v>
      </c>
      <c r="G14">
        <f t="shared" si="0"/>
        <v>2.8662490000000001E-4</v>
      </c>
      <c r="H14">
        <v>13</v>
      </c>
      <c r="J14" s="1">
        <v>44660.239583333336</v>
      </c>
      <c r="K14">
        <v>21</v>
      </c>
      <c r="L14">
        <v>0.2858</v>
      </c>
      <c r="M14">
        <v>0.41920000000000002</v>
      </c>
      <c r="N14">
        <f t="shared" si="1"/>
        <v>1.7795560000000005E-2</v>
      </c>
      <c r="O14">
        <v>13</v>
      </c>
      <c r="Q14" s="1">
        <v>44660.239583333336</v>
      </c>
      <c r="R14">
        <v>21</v>
      </c>
      <c r="S14">
        <v>0.54059999999999997</v>
      </c>
      <c r="T14">
        <v>1.4470000000000001</v>
      </c>
      <c r="U14">
        <f t="shared" si="2"/>
        <v>0.82156096000000012</v>
      </c>
      <c r="V14">
        <v>13</v>
      </c>
      <c r="X14" s="1">
        <v>44660.239583333336</v>
      </c>
      <c r="Y14">
        <v>21</v>
      </c>
      <c r="Z14">
        <v>3.008</v>
      </c>
      <c r="AA14">
        <v>3.7949999999999999</v>
      </c>
      <c r="AB14">
        <f t="shared" si="3"/>
        <v>0.61936899999999984</v>
      </c>
      <c r="AC14">
        <v>13</v>
      </c>
      <c r="AE14" s="1">
        <v>44660.239583333336</v>
      </c>
      <c r="AF14">
        <v>21</v>
      </c>
      <c r="AG14">
        <v>0.94210000000000005</v>
      </c>
      <c r="AH14">
        <v>1.1399999999999999</v>
      </c>
      <c r="AI14">
        <f t="shared" si="4"/>
        <v>3.9164409999999941E-2</v>
      </c>
      <c r="AJ14">
        <v>13</v>
      </c>
      <c r="AL14" s="1">
        <v>44660.239583333336</v>
      </c>
      <c r="AM14">
        <v>21</v>
      </c>
      <c r="AN14">
        <v>1.252</v>
      </c>
      <c r="AO14">
        <v>2.1139999999999999</v>
      </c>
      <c r="AP14">
        <f t="shared" si="5"/>
        <v>0.74304399999999982</v>
      </c>
    </row>
    <row r="15" spans="1:42" x14ac:dyDescent="0.35">
      <c r="A15">
        <v>14</v>
      </c>
      <c r="C15" s="1">
        <v>44662.59375</v>
      </c>
      <c r="D15">
        <v>17</v>
      </c>
      <c r="E15">
        <v>3.356E-2</v>
      </c>
      <c r="F15">
        <v>4.7419999999999997E-2</v>
      </c>
      <c r="G15">
        <f t="shared" si="0"/>
        <v>1.9209959999999993E-4</v>
      </c>
      <c r="H15">
        <v>14</v>
      </c>
      <c r="J15" s="1">
        <v>44662.59375</v>
      </c>
      <c r="K15">
        <v>17</v>
      </c>
      <c r="L15">
        <v>0.52739999999999998</v>
      </c>
      <c r="M15">
        <v>0.60609999999999997</v>
      </c>
      <c r="N15">
        <f t="shared" si="1"/>
        <v>6.1936899999999991E-3</v>
      </c>
      <c r="O15">
        <v>14</v>
      </c>
      <c r="Q15" s="1">
        <v>44662.59375</v>
      </c>
      <c r="R15">
        <v>17</v>
      </c>
      <c r="S15">
        <v>1.109</v>
      </c>
      <c r="T15">
        <v>1.996</v>
      </c>
      <c r="U15">
        <f t="shared" si="2"/>
        <v>0.78676900000000005</v>
      </c>
      <c r="V15">
        <v>14</v>
      </c>
      <c r="X15" s="1">
        <v>44662.59375</v>
      </c>
      <c r="Y15">
        <v>17</v>
      </c>
      <c r="Z15">
        <v>6.5510000000000002</v>
      </c>
      <c r="AA15">
        <v>6.8769999999999998</v>
      </c>
      <c r="AB15">
        <f t="shared" si="3"/>
        <v>0.10627599999999976</v>
      </c>
      <c r="AC15">
        <v>14</v>
      </c>
      <c r="AE15" s="1">
        <v>44662.59375</v>
      </c>
      <c r="AF15">
        <v>17</v>
      </c>
      <c r="AG15">
        <v>1.7709999999999999</v>
      </c>
      <c r="AH15">
        <v>2.1469999999999998</v>
      </c>
      <c r="AI15">
        <f t="shared" si="4"/>
        <v>0.14137599999999992</v>
      </c>
      <c r="AJ15">
        <v>14</v>
      </c>
      <c r="AL15" s="1">
        <v>44662.59375</v>
      </c>
      <c r="AM15">
        <v>17</v>
      </c>
      <c r="AN15">
        <v>2.4870000000000001</v>
      </c>
      <c r="AO15">
        <v>3.9969999999999999</v>
      </c>
      <c r="AP15">
        <f t="shared" si="5"/>
        <v>2.2800999999999996</v>
      </c>
    </row>
    <row r="16" spans="1:42" x14ac:dyDescent="0.35">
      <c r="A16">
        <v>15</v>
      </c>
      <c r="C16" s="1">
        <v>44667.145833333336</v>
      </c>
      <c r="D16">
        <v>11.75</v>
      </c>
      <c r="E16">
        <v>2.4219999999999998E-2</v>
      </c>
      <c r="F16">
        <v>5.2089999999999997E-2</v>
      </c>
      <c r="G16">
        <f t="shared" si="0"/>
        <v>7.7673689999999997E-4</v>
      </c>
      <c r="H16">
        <v>15</v>
      </c>
      <c r="J16" s="1">
        <v>44667.145833333336</v>
      </c>
      <c r="K16">
        <v>11.75</v>
      </c>
      <c r="L16">
        <v>0.36299999999999999</v>
      </c>
      <c r="M16">
        <v>0.439</v>
      </c>
      <c r="N16">
        <f t="shared" si="1"/>
        <v>5.7760000000000016E-3</v>
      </c>
      <c r="O16">
        <v>15</v>
      </c>
      <c r="Q16" s="1">
        <v>44667.145833333336</v>
      </c>
      <c r="R16">
        <v>11.75</v>
      </c>
      <c r="S16">
        <v>0.79859999999999998</v>
      </c>
      <c r="T16">
        <v>1.1859999999999999</v>
      </c>
      <c r="U16">
        <f t="shared" si="2"/>
        <v>0.15007875999999998</v>
      </c>
      <c r="V16">
        <v>15</v>
      </c>
      <c r="X16" s="1">
        <v>44667.145833333336</v>
      </c>
      <c r="Y16">
        <v>11.75</v>
      </c>
      <c r="Z16">
        <v>4.1260000000000003</v>
      </c>
      <c r="AA16">
        <v>3.9830000000000001</v>
      </c>
      <c r="AB16">
        <f t="shared" si="3"/>
        <v>2.0449000000000068E-2</v>
      </c>
      <c r="AC16">
        <v>15</v>
      </c>
      <c r="AE16" s="1">
        <v>44667.145833333336</v>
      </c>
      <c r="AF16">
        <v>11.75</v>
      </c>
      <c r="AG16">
        <v>1.2170000000000001</v>
      </c>
      <c r="AH16">
        <v>1.38</v>
      </c>
      <c r="AI16">
        <f t="shared" si="4"/>
        <v>2.656899999999994E-2</v>
      </c>
      <c r="AJ16">
        <v>15</v>
      </c>
      <c r="AL16" s="1">
        <v>44667.145833333336</v>
      </c>
      <c r="AM16">
        <v>11.75</v>
      </c>
      <c r="AN16">
        <v>1.8979999999999999</v>
      </c>
      <c r="AO16">
        <v>2.339</v>
      </c>
      <c r="AP16">
        <f t="shared" si="5"/>
        <v>0.19448100000000004</v>
      </c>
    </row>
    <row r="17" spans="1:42" x14ac:dyDescent="0.35">
      <c r="A17">
        <v>16</v>
      </c>
      <c r="C17" s="1">
        <v>44669.395833333336</v>
      </c>
      <c r="D17">
        <v>35</v>
      </c>
      <c r="E17">
        <v>3.4709999999999998E-2</v>
      </c>
      <c r="F17">
        <v>5.1499999999999997E-2</v>
      </c>
      <c r="G17">
        <f t="shared" si="0"/>
        <v>2.8190409999999996E-4</v>
      </c>
      <c r="H17">
        <v>16</v>
      </c>
      <c r="J17" s="1">
        <v>44669.395833333336</v>
      </c>
      <c r="K17">
        <v>35</v>
      </c>
      <c r="L17">
        <v>0.60870000000000002</v>
      </c>
      <c r="M17">
        <v>0.71740000000000004</v>
      </c>
      <c r="N17">
        <f t="shared" si="1"/>
        <v>1.1815690000000004E-2</v>
      </c>
      <c r="O17">
        <v>16</v>
      </c>
      <c r="Q17" s="1">
        <v>44669.395833333336</v>
      </c>
      <c r="R17">
        <v>35</v>
      </c>
      <c r="S17">
        <v>1.4750000000000001</v>
      </c>
      <c r="T17">
        <v>1.948</v>
      </c>
      <c r="U17">
        <f t="shared" si="2"/>
        <v>0.22372899999999987</v>
      </c>
      <c r="V17">
        <v>16</v>
      </c>
      <c r="X17" s="1">
        <v>44669.395833333336</v>
      </c>
      <c r="Y17">
        <v>35</v>
      </c>
      <c r="Z17">
        <v>8.0579999999999998</v>
      </c>
      <c r="AA17">
        <v>7.5839999999999996</v>
      </c>
      <c r="AB17">
        <f t="shared" si="3"/>
        <v>0.22467600000000018</v>
      </c>
      <c r="AC17">
        <v>16</v>
      </c>
      <c r="AE17" s="1">
        <v>44669.395833333336</v>
      </c>
      <c r="AF17">
        <v>35</v>
      </c>
      <c r="AG17">
        <v>2.2509999999999999</v>
      </c>
      <c r="AH17">
        <v>2.0489999999999999</v>
      </c>
      <c r="AI17">
        <f t="shared" si="4"/>
        <v>4.0803999999999986E-2</v>
      </c>
      <c r="AJ17">
        <v>16</v>
      </c>
      <c r="AL17" s="1">
        <v>44669.395833333336</v>
      </c>
      <c r="AM17">
        <v>35</v>
      </c>
      <c r="AN17">
        <v>2.8159999999999998</v>
      </c>
      <c r="AO17">
        <v>3.5979999999999999</v>
      </c>
      <c r="AP17">
        <f t="shared" si="5"/>
        <v>0.61152400000000007</v>
      </c>
    </row>
    <row r="18" spans="1:42" x14ac:dyDescent="0.35">
      <c r="A18">
        <v>17</v>
      </c>
      <c r="C18" s="1">
        <v>44672.28125</v>
      </c>
      <c r="D18">
        <v>5</v>
      </c>
      <c r="E18">
        <v>4.2299999999999997E-2</v>
      </c>
      <c r="F18">
        <v>5.4010000000000002E-2</v>
      </c>
      <c r="G18">
        <f t="shared" si="0"/>
        <v>1.3712410000000011E-4</v>
      </c>
      <c r="H18">
        <v>17</v>
      </c>
      <c r="J18" s="1">
        <v>44672.28125</v>
      </c>
      <c r="K18">
        <v>5</v>
      </c>
      <c r="L18">
        <v>0.64019999999999999</v>
      </c>
      <c r="M18">
        <v>0.92269999999999996</v>
      </c>
      <c r="N18">
        <f t="shared" si="1"/>
        <v>7.9806249999999981E-2</v>
      </c>
      <c r="O18">
        <v>17</v>
      </c>
      <c r="Q18" s="1">
        <v>44672.28125</v>
      </c>
      <c r="R18">
        <v>5</v>
      </c>
      <c r="S18">
        <v>1.393</v>
      </c>
      <c r="T18">
        <v>2.323</v>
      </c>
      <c r="U18">
        <f t="shared" si="2"/>
        <v>0.86489999999999989</v>
      </c>
      <c r="V18">
        <v>17</v>
      </c>
      <c r="X18" s="1">
        <v>44672.28125</v>
      </c>
      <c r="Y18">
        <v>5</v>
      </c>
      <c r="Z18">
        <v>7.4580000000000002</v>
      </c>
      <c r="AA18">
        <v>8.4909999999999997</v>
      </c>
      <c r="AB18">
        <f t="shared" si="3"/>
        <v>1.0670889999999988</v>
      </c>
      <c r="AC18">
        <v>17</v>
      </c>
      <c r="AE18" s="1">
        <v>44672.28125</v>
      </c>
      <c r="AF18">
        <v>5</v>
      </c>
      <c r="AG18">
        <v>2.0049999999999999</v>
      </c>
      <c r="AH18">
        <v>2.198</v>
      </c>
      <c r="AI18">
        <f t="shared" si="4"/>
        <v>3.7249000000000025E-2</v>
      </c>
      <c r="AJ18">
        <v>17</v>
      </c>
      <c r="AL18" s="1">
        <v>44672.28125</v>
      </c>
      <c r="AM18">
        <v>5</v>
      </c>
      <c r="AN18">
        <v>2.9380000000000002</v>
      </c>
      <c r="AO18">
        <v>4.2670000000000003</v>
      </c>
      <c r="AP18">
        <f t="shared" si="5"/>
        <v>1.7662410000000004</v>
      </c>
    </row>
    <row r="19" spans="1:42" x14ac:dyDescent="0.35">
      <c r="A19">
        <v>18</v>
      </c>
      <c r="C19" s="1">
        <v>44682.291666666664</v>
      </c>
      <c r="D19">
        <v>10</v>
      </c>
      <c r="E19">
        <v>0.16350000000000001</v>
      </c>
      <c r="F19">
        <v>0.31879999999999997</v>
      </c>
      <c r="G19">
        <f t="shared" si="0"/>
        <v>2.4118089999999988E-2</v>
      </c>
      <c r="H19">
        <v>18</v>
      </c>
      <c r="J19" s="1">
        <v>44682.291666666664</v>
      </c>
      <c r="K19">
        <v>10</v>
      </c>
      <c r="L19">
        <v>2.4390000000000001</v>
      </c>
      <c r="M19">
        <v>6.5579999999999998</v>
      </c>
      <c r="N19">
        <f t="shared" si="1"/>
        <v>16.966161</v>
      </c>
      <c r="O19">
        <v>18</v>
      </c>
      <c r="Q19" s="1">
        <v>44682.291666666664</v>
      </c>
      <c r="R19">
        <v>10</v>
      </c>
      <c r="S19">
        <v>4.0350000000000001</v>
      </c>
      <c r="T19">
        <v>8.7739999999999991</v>
      </c>
      <c r="U19">
        <f t="shared" si="2"/>
        <v>22.458120999999991</v>
      </c>
      <c r="V19">
        <v>18</v>
      </c>
      <c r="X19" s="1">
        <v>44682.291666666664</v>
      </c>
      <c r="Y19">
        <v>10</v>
      </c>
      <c r="Z19">
        <v>17.2</v>
      </c>
      <c r="AA19">
        <v>23.05</v>
      </c>
      <c r="AB19">
        <f t="shared" si="3"/>
        <v>34.222500000000018</v>
      </c>
      <c r="AC19">
        <v>18</v>
      </c>
      <c r="AE19" s="1">
        <v>44682.291666666664</v>
      </c>
      <c r="AF19">
        <v>10</v>
      </c>
      <c r="AG19">
        <v>6.83</v>
      </c>
      <c r="AH19">
        <v>8.8729999999999993</v>
      </c>
      <c r="AI19">
        <f t="shared" si="4"/>
        <v>4.173848999999997</v>
      </c>
      <c r="AJ19">
        <v>18</v>
      </c>
      <c r="AL19" s="1">
        <v>44682.291666666664</v>
      </c>
      <c r="AM19">
        <v>10</v>
      </c>
      <c r="AN19">
        <v>7.2460000000000004</v>
      </c>
      <c r="AO19">
        <v>17.97</v>
      </c>
      <c r="AP19">
        <f t="shared" si="5"/>
        <v>115.00417599999997</v>
      </c>
    </row>
    <row r="20" spans="1:42" x14ac:dyDescent="0.35">
      <c r="A20">
        <v>19</v>
      </c>
      <c r="C20" s="1">
        <v>44684.625</v>
      </c>
      <c r="D20">
        <v>24</v>
      </c>
      <c r="E20">
        <v>0.34100000000000003</v>
      </c>
      <c r="F20">
        <v>0.32669999999999999</v>
      </c>
      <c r="G20">
        <f t="shared" si="0"/>
        <v>2.0449000000000099E-4</v>
      </c>
      <c r="H20">
        <v>19</v>
      </c>
      <c r="J20" s="1">
        <v>44684.625</v>
      </c>
      <c r="K20">
        <v>24</v>
      </c>
      <c r="L20">
        <v>4.569</v>
      </c>
      <c r="M20">
        <v>10.67</v>
      </c>
      <c r="N20">
        <f t="shared" si="1"/>
        <v>37.222200999999998</v>
      </c>
      <c r="O20">
        <v>19</v>
      </c>
      <c r="Q20" s="1">
        <v>44684.625</v>
      </c>
      <c r="R20">
        <v>24</v>
      </c>
      <c r="S20">
        <v>7.2919999999999998</v>
      </c>
      <c r="T20">
        <v>17.13</v>
      </c>
      <c r="U20">
        <f t="shared" si="2"/>
        <v>96.786243999999982</v>
      </c>
      <c r="V20">
        <v>19</v>
      </c>
      <c r="X20" s="1">
        <v>44684.625</v>
      </c>
      <c r="Y20">
        <v>24</v>
      </c>
      <c r="Z20">
        <v>25.99</v>
      </c>
      <c r="AA20">
        <v>32.26</v>
      </c>
      <c r="AB20">
        <f t="shared" si="3"/>
        <v>39.312899999999992</v>
      </c>
      <c r="AC20">
        <v>19</v>
      </c>
      <c r="AE20" s="1">
        <v>44684.625</v>
      </c>
      <c r="AF20">
        <v>24</v>
      </c>
      <c r="AG20">
        <v>12.02</v>
      </c>
      <c r="AH20">
        <v>14.3</v>
      </c>
      <c r="AI20">
        <f t="shared" si="4"/>
        <v>5.1984000000000048</v>
      </c>
      <c r="AJ20">
        <v>19</v>
      </c>
      <c r="AL20" s="1">
        <v>44684.625</v>
      </c>
      <c r="AM20">
        <v>24</v>
      </c>
      <c r="AN20">
        <v>12.69</v>
      </c>
      <c r="AO20">
        <v>23</v>
      </c>
      <c r="AP20">
        <f t="shared" si="5"/>
        <v>106.29610000000001</v>
      </c>
    </row>
    <row r="21" spans="1:42" x14ac:dyDescent="0.35">
      <c r="A21">
        <v>20</v>
      </c>
      <c r="C21" s="1">
        <v>44686.979166666664</v>
      </c>
      <c r="D21">
        <v>45</v>
      </c>
      <c r="E21">
        <v>0.44009999999999999</v>
      </c>
      <c r="F21">
        <v>0.30030000000000001</v>
      </c>
      <c r="G21">
        <f t="shared" si="0"/>
        <v>1.9544039999999995E-2</v>
      </c>
      <c r="H21">
        <v>20</v>
      </c>
      <c r="J21" s="1">
        <v>44686.979166666664</v>
      </c>
      <c r="K21">
        <v>45</v>
      </c>
      <c r="L21">
        <v>8.4649999999999999</v>
      </c>
      <c r="M21">
        <v>5.82</v>
      </c>
      <c r="N21">
        <f t="shared" si="1"/>
        <v>6.9960249999999977</v>
      </c>
      <c r="O21">
        <v>20</v>
      </c>
      <c r="Q21" s="1">
        <v>44686.979166666664</v>
      </c>
      <c r="R21">
        <v>45</v>
      </c>
      <c r="S21">
        <v>8.0459999999999994</v>
      </c>
      <c r="T21">
        <v>15.91</v>
      </c>
      <c r="U21">
        <f t="shared" si="2"/>
        <v>61.842496000000011</v>
      </c>
      <c r="V21">
        <v>20</v>
      </c>
      <c r="X21" s="1">
        <v>44686.979166666664</v>
      </c>
      <c r="Y21">
        <v>45</v>
      </c>
      <c r="Z21">
        <v>23.46</v>
      </c>
      <c r="AA21">
        <v>31.25</v>
      </c>
      <c r="AB21">
        <f t="shared" si="3"/>
        <v>60.684099999999987</v>
      </c>
      <c r="AC21">
        <v>20</v>
      </c>
      <c r="AE21" s="1">
        <v>44686.979166666664</v>
      </c>
      <c r="AF21">
        <v>45</v>
      </c>
      <c r="AG21">
        <v>18.760000000000002</v>
      </c>
      <c r="AH21">
        <v>17.03</v>
      </c>
      <c r="AI21">
        <f t="shared" si="4"/>
        <v>2.9929000000000014</v>
      </c>
      <c r="AJ21">
        <v>20</v>
      </c>
      <c r="AL21" s="1">
        <v>44686.979166666664</v>
      </c>
      <c r="AM21">
        <v>45</v>
      </c>
      <c r="AN21">
        <v>9.6479999999999997</v>
      </c>
      <c r="AO21">
        <v>17.28</v>
      </c>
      <c r="AP21">
        <f t="shared" si="5"/>
        <v>58.247424000000024</v>
      </c>
    </row>
    <row r="22" spans="1:42" x14ac:dyDescent="0.35">
      <c r="A22">
        <v>21</v>
      </c>
      <c r="C22" s="1">
        <v>44695.770833333336</v>
      </c>
      <c r="D22">
        <v>3</v>
      </c>
      <c r="E22">
        <v>0.1072</v>
      </c>
      <c r="F22">
        <v>0.1197</v>
      </c>
      <c r="G22">
        <f t="shared" si="0"/>
        <v>1.5624999999999992E-4</v>
      </c>
      <c r="H22">
        <v>21</v>
      </c>
      <c r="J22" s="1">
        <v>44695.770833333336</v>
      </c>
      <c r="K22">
        <v>3</v>
      </c>
      <c r="L22">
        <v>1.6319999999999999</v>
      </c>
      <c r="M22">
        <v>2.2879999999999998</v>
      </c>
      <c r="N22">
        <f t="shared" si="1"/>
        <v>0.43033599999999989</v>
      </c>
      <c r="O22">
        <v>21</v>
      </c>
      <c r="Q22" s="1">
        <v>44695.770833333336</v>
      </c>
      <c r="R22">
        <v>3</v>
      </c>
      <c r="S22">
        <v>2.1890000000000001</v>
      </c>
      <c r="T22">
        <v>4.9889999999999999</v>
      </c>
      <c r="U22">
        <f t="shared" si="2"/>
        <v>7.839999999999999</v>
      </c>
      <c r="V22">
        <v>21</v>
      </c>
      <c r="X22" s="1">
        <v>44695.770833333336</v>
      </c>
      <c r="Y22">
        <v>3</v>
      </c>
      <c r="Z22">
        <v>10.24</v>
      </c>
      <c r="AA22">
        <v>22.25</v>
      </c>
      <c r="AB22">
        <f t="shared" si="3"/>
        <v>144.24009999999998</v>
      </c>
      <c r="AC22">
        <v>21</v>
      </c>
      <c r="AE22" s="1">
        <v>44695.770833333336</v>
      </c>
      <c r="AF22">
        <v>3</v>
      </c>
      <c r="AG22">
        <v>3.9670000000000001</v>
      </c>
      <c r="AH22">
        <v>5.1790000000000003</v>
      </c>
      <c r="AI22">
        <f t="shared" si="4"/>
        <v>1.4689440000000005</v>
      </c>
      <c r="AJ22">
        <v>21</v>
      </c>
      <c r="AL22" s="1">
        <v>44695.770833333336</v>
      </c>
      <c r="AM22">
        <v>3</v>
      </c>
      <c r="AN22">
        <v>5.6980000000000004</v>
      </c>
      <c r="AO22">
        <v>15.24</v>
      </c>
      <c r="AP22">
        <f t="shared" si="5"/>
        <v>91.049763999999996</v>
      </c>
    </row>
    <row r="23" spans="1:42" x14ac:dyDescent="0.35">
      <c r="A23">
        <v>22</v>
      </c>
      <c r="C23" s="1">
        <v>44697.291666666664</v>
      </c>
      <c r="D23">
        <v>12.75</v>
      </c>
      <c r="E23">
        <v>8.8090000000000002E-2</v>
      </c>
      <c r="F23">
        <v>0.1045</v>
      </c>
      <c r="G23">
        <f t="shared" si="0"/>
        <v>2.6928809999999978E-4</v>
      </c>
      <c r="H23">
        <v>22</v>
      </c>
      <c r="J23" s="1">
        <v>44697.291666666664</v>
      </c>
      <c r="K23">
        <v>12.75</v>
      </c>
      <c r="L23">
        <v>1.361</v>
      </c>
      <c r="M23">
        <v>2.4590000000000001</v>
      </c>
      <c r="N23">
        <f t="shared" si="1"/>
        <v>1.2056040000000001</v>
      </c>
      <c r="O23">
        <v>22</v>
      </c>
      <c r="Q23" s="1">
        <v>44697.291666666664</v>
      </c>
      <c r="R23">
        <v>12.75</v>
      </c>
      <c r="S23">
        <v>2.887</v>
      </c>
      <c r="T23">
        <v>4.415</v>
      </c>
      <c r="U23">
        <f t="shared" si="2"/>
        <v>2.334784</v>
      </c>
      <c r="V23">
        <v>22</v>
      </c>
      <c r="X23" s="1">
        <v>44697.291666666664</v>
      </c>
      <c r="Y23">
        <v>12.75</v>
      </c>
      <c r="Z23">
        <v>13.9</v>
      </c>
      <c r="AA23">
        <v>16.32</v>
      </c>
      <c r="AB23">
        <f t="shared" si="3"/>
        <v>5.8563999999999998</v>
      </c>
      <c r="AC23">
        <v>22</v>
      </c>
      <c r="AE23" s="1">
        <v>44697.291666666664</v>
      </c>
      <c r="AF23">
        <v>12.75</v>
      </c>
      <c r="AG23">
        <v>4.3609999999999998</v>
      </c>
      <c r="AH23">
        <v>4.532</v>
      </c>
      <c r="AI23">
        <f t="shared" si="4"/>
        <v>2.924100000000009E-2</v>
      </c>
      <c r="AJ23">
        <v>22</v>
      </c>
      <c r="AL23" s="1">
        <v>44697.291666666664</v>
      </c>
      <c r="AM23">
        <v>12.75</v>
      </c>
      <c r="AN23">
        <v>6.016</v>
      </c>
      <c r="AO23">
        <v>8.5250000000000004</v>
      </c>
      <c r="AP23">
        <f t="shared" si="5"/>
        <v>6.2950810000000015</v>
      </c>
    </row>
    <row r="24" spans="1:42" x14ac:dyDescent="0.35">
      <c r="A24">
        <v>23</v>
      </c>
      <c r="C24" s="1">
        <v>44699.541666666664</v>
      </c>
      <c r="D24">
        <v>13</v>
      </c>
      <c r="E24">
        <v>2.1559999999999999E-2</v>
      </c>
      <c r="F24">
        <v>4.7329999999999997E-2</v>
      </c>
      <c r="G24">
        <f t="shared" si="0"/>
        <v>6.640928999999999E-4</v>
      </c>
      <c r="H24">
        <v>23</v>
      </c>
      <c r="J24" s="1">
        <v>44699.541666666664</v>
      </c>
      <c r="K24">
        <v>13</v>
      </c>
      <c r="L24">
        <v>0.36659999999999998</v>
      </c>
      <c r="M24">
        <v>0.55149999999999999</v>
      </c>
      <c r="N24">
        <f t="shared" si="1"/>
        <v>3.4188010000000005E-2</v>
      </c>
      <c r="O24">
        <v>23</v>
      </c>
      <c r="Q24" s="1">
        <v>44699.541666666664</v>
      </c>
      <c r="R24">
        <v>13</v>
      </c>
      <c r="S24">
        <v>0.7954</v>
      </c>
      <c r="T24">
        <v>1.246</v>
      </c>
      <c r="U24">
        <f t="shared" si="2"/>
        <v>0.20304036</v>
      </c>
      <c r="V24">
        <v>23</v>
      </c>
      <c r="X24" s="1">
        <v>44699.541666666664</v>
      </c>
      <c r="Y24">
        <v>13</v>
      </c>
      <c r="Z24">
        <v>4.8819999999999997</v>
      </c>
      <c r="AA24">
        <v>5.0810000000000004</v>
      </c>
      <c r="AB24">
        <f t="shared" si="3"/>
        <v>3.9601000000000289E-2</v>
      </c>
      <c r="AC24">
        <v>23</v>
      </c>
      <c r="AE24" s="1">
        <v>44699.541666666664</v>
      </c>
      <c r="AF24">
        <v>13</v>
      </c>
      <c r="AG24">
        <v>1.3109999999999999</v>
      </c>
      <c r="AH24">
        <v>1.089</v>
      </c>
      <c r="AI24">
        <f t="shared" si="4"/>
        <v>4.9283999999999988E-2</v>
      </c>
      <c r="AJ24">
        <v>23</v>
      </c>
      <c r="AL24" s="1">
        <v>44699.541666666664</v>
      </c>
      <c r="AM24">
        <v>13</v>
      </c>
      <c r="AN24">
        <v>1.548</v>
      </c>
      <c r="AO24">
        <v>3.383</v>
      </c>
      <c r="AP24">
        <f t="shared" si="5"/>
        <v>3.3672249999999999</v>
      </c>
    </row>
    <row r="25" spans="1:42" x14ac:dyDescent="0.35">
      <c r="A25">
        <v>24</v>
      </c>
      <c r="C25" s="1">
        <v>44703.552083333336</v>
      </c>
      <c r="D25">
        <v>7</v>
      </c>
      <c r="E25">
        <v>2.5829999999999999E-2</v>
      </c>
      <c r="F25">
        <v>4.3130000000000002E-2</v>
      </c>
      <c r="G25">
        <f t="shared" si="0"/>
        <v>2.9929000000000012E-4</v>
      </c>
      <c r="H25">
        <v>24</v>
      </c>
      <c r="J25" s="1">
        <v>44703.552083333336</v>
      </c>
      <c r="K25">
        <v>7</v>
      </c>
      <c r="L25">
        <v>0.37180000000000002</v>
      </c>
      <c r="M25">
        <v>0.64380000000000004</v>
      </c>
      <c r="N25">
        <f t="shared" si="1"/>
        <v>7.3984000000000008E-2</v>
      </c>
      <c r="O25">
        <v>24</v>
      </c>
      <c r="Q25" s="1">
        <v>44703.552083333336</v>
      </c>
      <c r="R25">
        <v>7</v>
      </c>
      <c r="S25">
        <v>0.71499999999999997</v>
      </c>
      <c r="T25">
        <v>1.46</v>
      </c>
      <c r="U25">
        <f t="shared" si="2"/>
        <v>0.55502499999999999</v>
      </c>
      <c r="V25">
        <v>24</v>
      </c>
      <c r="X25" s="1">
        <v>44703.552083333336</v>
      </c>
      <c r="Y25">
        <v>7</v>
      </c>
      <c r="Z25">
        <v>3.577</v>
      </c>
      <c r="AA25">
        <v>3.4740000000000002</v>
      </c>
      <c r="AB25">
        <f t="shared" si="3"/>
        <v>1.060899999999995E-2</v>
      </c>
      <c r="AC25">
        <v>24</v>
      </c>
      <c r="AE25" s="1">
        <v>44703.552083333336</v>
      </c>
      <c r="AF25">
        <v>7</v>
      </c>
      <c r="AG25">
        <v>1.0980000000000001</v>
      </c>
      <c r="AH25">
        <v>1.859</v>
      </c>
      <c r="AI25">
        <f t="shared" si="4"/>
        <v>0.57912099999999989</v>
      </c>
      <c r="AJ25">
        <v>24</v>
      </c>
      <c r="AL25" s="1">
        <v>44703.552083333336</v>
      </c>
      <c r="AM25">
        <v>7</v>
      </c>
      <c r="AN25">
        <v>1.673</v>
      </c>
      <c r="AO25">
        <v>2.25</v>
      </c>
      <c r="AP25">
        <f t="shared" si="5"/>
        <v>0.33292899999999997</v>
      </c>
    </row>
    <row r="26" spans="1:42" x14ac:dyDescent="0.35">
      <c r="A26">
        <v>25</v>
      </c>
      <c r="C26" s="1">
        <v>44707.833333333336</v>
      </c>
      <c r="D26">
        <v>15</v>
      </c>
      <c r="E26">
        <v>3.6970000000000003E-2</v>
      </c>
      <c r="F26">
        <v>6.9029999999999994E-2</v>
      </c>
      <c r="G26">
        <f t="shared" si="0"/>
        <v>1.0278435999999994E-3</v>
      </c>
      <c r="H26">
        <v>25</v>
      </c>
      <c r="J26" s="1">
        <v>44707.833333333336</v>
      </c>
      <c r="K26">
        <v>15</v>
      </c>
      <c r="L26">
        <v>0.56559999999999999</v>
      </c>
      <c r="M26">
        <v>1.1990000000000001</v>
      </c>
      <c r="N26">
        <f t="shared" si="1"/>
        <v>0.40119556000000012</v>
      </c>
      <c r="O26">
        <v>25</v>
      </c>
      <c r="Q26" s="1">
        <v>44707.833333333336</v>
      </c>
      <c r="R26">
        <v>15</v>
      </c>
      <c r="S26">
        <v>1.3109999999999999</v>
      </c>
      <c r="T26">
        <v>2.7090000000000001</v>
      </c>
      <c r="U26">
        <f t="shared" si="2"/>
        <v>1.9544040000000005</v>
      </c>
      <c r="V26">
        <v>25</v>
      </c>
      <c r="X26" s="1">
        <v>44707.833333333336</v>
      </c>
      <c r="Y26">
        <v>15</v>
      </c>
      <c r="Z26">
        <v>7.6379999999999999</v>
      </c>
      <c r="AA26">
        <v>9.2439999999999998</v>
      </c>
      <c r="AB26">
        <f t="shared" si="3"/>
        <v>2.5792359999999994</v>
      </c>
      <c r="AC26">
        <v>25</v>
      </c>
      <c r="AE26" s="1">
        <v>44707.833333333336</v>
      </c>
      <c r="AF26">
        <v>15</v>
      </c>
      <c r="AG26">
        <v>2.0489999999999999</v>
      </c>
      <c r="AH26">
        <v>3.2879999999999998</v>
      </c>
      <c r="AI26">
        <f t="shared" si="4"/>
        <v>1.5351209999999997</v>
      </c>
      <c r="AJ26">
        <v>25</v>
      </c>
      <c r="AL26" s="1">
        <v>44707.833333333336</v>
      </c>
      <c r="AM26">
        <v>15</v>
      </c>
      <c r="AN26">
        <v>2.6240000000000001</v>
      </c>
      <c r="AO26">
        <v>5.3650000000000002</v>
      </c>
      <c r="AP26">
        <f t="shared" si="5"/>
        <v>7.5130810000000006</v>
      </c>
    </row>
    <row r="27" spans="1:42" x14ac:dyDescent="0.35">
      <c r="A27">
        <v>26</v>
      </c>
      <c r="C27" s="1">
        <v>44713.875</v>
      </c>
      <c r="D27">
        <v>6.75</v>
      </c>
      <c r="E27">
        <v>0.14319999999999999</v>
      </c>
      <c r="F27">
        <v>0.129</v>
      </c>
      <c r="G27">
        <f t="shared" si="0"/>
        <v>2.0163999999999973E-4</v>
      </c>
      <c r="H27">
        <v>26</v>
      </c>
      <c r="J27" s="1">
        <v>44713.875</v>
      </c>
      <c r="K27">
        <v>6.75</v>
      </c>
      <c r="L27">
        <v>2.0449999999999999</v>
      </c>
      <c r="M27">
        <v>2.7440000000000002</v>
      </c>
      <c r="N27">
        <f t="shared" si="1"/>
        <v>0.4886010000000004</v>
      </c>
      <c r="O27">
        <v>26</v>
      </c>
      <c r="Q27" s="1">
        <v>44713.875</v>
      </c>
      <c r="R27">
        <v>6.75</v>
      </c>
      <c r="S27">
        <v>2.7949999999999999</v>
      </c>
      <c r="T27">
        <v>5.16</v>
      </c>
      <c r="U27">
        <f t="shared" si="2"/>
        <v>5.5932250000000012</v>
      </c>
      <c r="V27">
        <v>26</v>
      </c>
      <c r="X27" s="1">
        <v>44713.875</v>
      </c>
      <c r="Y27">
        <v>6.75</v>
      </c>
      <c r="Z27">
        <v>12.01</v>
      </c>
      <c r="AA27">
        <v>16.89</v>
      </c>
      <c r="AB27">
        <f t="shared" si="3"/>
        <v>23.814400000000006</v>
      </c>
      <c r="AC27">
        <v>26</v>
      </c>
      <c r="AE27" s="1">
        <v>44713.875</v>
      </c>
      <c r="AF27">
        <v>6.75</v>
      </c>
      <c r="AG27">
        <v>5.6639999999999997</v>
      </c>
      <c r="AH27">
        <v>6.8040000000000003</v>
      </c>
      <c r="AI27">
        <f t="shared" si="4"/>
        <v>1.2996000000000012</v>
      </c>
      <c r="AJ27">
        <v>26</v>
      </c>
      <c r="AL27" s="1">
        <v>44713.875</v>
      </c>
      <c r="AM27">
        <v>6.75</v>
      </c>
      <c r="AN27">
        <v>6.1459999999999999</v>
      </c>
      <c r="AO27">
        <v>20.71</v>
      </c>
      <c r="AP27">
        <f t="shared" si="5"/>
        <v>212.110096</v>
      </c>
    </row>
    <row r="28" spans="1:42" x14ac:dyDescent="0.35">
      <c r="A28">
        <v>27</v>
      </c>
      <c r="C28" s="1">
        <v>44714.59375</v>
      </c>
      <c r="D28">
        <v>7</v>
      </c>
      <c r="E28">
        <v>0.2016</v>
      </c>
      <c r="F28">
        <v>0.30359999999999998</v>
      </c>
      <c r="G28">
        <f t="shared" si="0"/>
        <v>1.0403999999999997E-2</v>
      </c>
      <c r="H28">
        <v>27</v>
      </c>
      <c r="J28" s="1">
        <v>44714.59375</v>
      </c>
      <c r="K28">
        <v>7</v>
      </c>
      <c r="L28">
        <v>3.105</v>
      </c>
      <c r="M28">
        <v>4.7699999999999996</v>
      </c>
      <c r="N28">
        <f t="shared" si="1"/>
        <v>2.7722249999999988</v>
      </c>
      <c r="O28">
        <v>27</v>
      </c>
      <c r="Q28" s="1">
        <v>44714.59375</v>
      </c>
      <c r="R28">
        <v>7</v>
      </c>
      <c r="S28">
        <v>4.6749999999999998</v>
      </c>
      <c r="T28">
        <v>18.55</v>
      </c>
      <c r="U28">
        <f t="shared" si="2"/>
        <v>192.515625</v>
      </c>
      <c r="V28">
        <v>27</v>
      </c>
      <c r="X28" s="1">
        <v>44714.59375</v>
      </c>
      <c r="Y28">
        <v>7</v>
      </c>
      <c r="Z28">
        <v>25.91</v>
      </c>
      <c r="AA28">
        <v>23.12</v>
      </c>
      <c r="AB28">
        <f t="shared" si="3"/>
        <v>7.7840999999999951</v>
      </c>
      <c r="AC28">
        <v>27</v>
      </c>
      <c r="AE28" s="1">
        <v>44714.59375</v>
      </c>
      <c r="AF28">
        <v>7</v>
      </c>
      <c r="AG28">
        <v>7.53</v>
      </c>
      <c r="AH28">
        <v>3.8</v>
      </c>
      <c r="AI28">
        <f t="shared" si="4"/>
        <v>13.912900000000004</v>
      </c>
      <c r="AJ28">
        <v>27</v>
      </c>
      <c r="AL28" s="1">
        <v>44714.59375</v>
      </c>
      <c r="AM28">
        <v>7</v>
      </c>
      <c r="AN28">
        <v>9.8949999999999996</v>
      </c>
      <c r="AO28">
        <v>22.56</v>
      </c>
      <c r="AP28">
        <f t="shared" si="5"/>
        <v>160.40222499999999</v>
      </c>
    </row>
    <row r="29" spans="1:42" x14ac:dyDescent="0.35">
      <c r="A29">
        <v>28</v>
      </c>
      <c r="C29" s="1">
        <v>44719.21875</v>
      </c>
      <c r="D29">
        <v>8</v>
      </c>
      <c r="E29">
        <v>3.6630000000000003E-2</v>
      </c>
      <c r="F29">
        <v>7.3620000000000005E-2</v>
      </c>
      <c r="G29">
        <f t="shared" si="0"/>
        <v>1.3682601000000001E-3</v>
      </c>
      <c r="H29">
        <v>28</v>
      </c>
      <c r="J29" s="1">
        <v>44719.21875</v>
      </c>
      <c r="K29">
        <v>8</v>
      </c>
      <c r="L29">
        <v>0.58120000000000005</v>
      </c>
      <c r="M29">
        <v>1.653</v>
      </c>
      <c r="N29">
        <f t="shared" si="1"/>
        <v>1.1487552400000003</v>
      </c>
      <c r="O29">
        <v>28</v>
      </c>
      <c r="Q29" s="1">
        <v>44719.21875</v>
      </c>
      <c r="R29">
        <v>8</v>
      </c>
      <c r="S29">
        <v>1.385</v>
      </c>
      <c r="T29">
        <v>3.7109999999999999</v>
      </c>
      <c r="U29">
        <f t="shared" si="2"/>
        <v>5.4102759999999979</v>
      </c>
      <c r="V29">
        <v>28</v>
      </c>
      <c r="X29" s="1">
        <v>44719.21875</v>
      </c>
      <c r="Y29">
        <v>8</v>
      </c>
      <c r="Z29">
        <v>7.6589999999999998</v>
      </c>
      <c r="AA29">
        <v>10.41</v>
      </c>
      <c r="AB29">
        <f t="shared" si="3"/>
        <v>7.5680010000000015</v>
      </c>
      <c r="AC29">
        <v>28</v>
      </c>
      <c r="AE29" s="1">
        <v>44719.21875</v>
      </c>
      <c r="AF29">
        <v>8</v>
      </c>
      <c r="AG29">
        <v>1.877</v>
      </c>
      <c r="AH29">
        <v>2.0139999999999998</v>
      </c>
      <c r="AI29">
        <f t="shared" si="4"/>
        <v>1.8768999999999942E-2</v>
      </c>
      <c r="AJ29">
        <v>28</v>
      </c>
      <c r="AL29" s="1">
        <v>44719.21875</v>
      </c>
      <c r="AM29">
        <v>8</v>
      </c>
      <c r="AN29">
        <v>3.7570000000000001</v>
      </c>
      <c r="AO29">
        <v>8.5990000000000002</v>
      </c>
      <c r="AP29">
        <f t="shared" si="5"/>
        <v>23.444964000000006</v>
      </c>
    </row>
    <row r="30" spans="1:42" x14ac:dyDescent="0.35">
      <c r="A30">
        <v>29</v>
      </c>
      <c r="C30" s="1">
        <v>44719.8125</v>
      </c>
      <c r="D30">
        <v>3</v>
      </c>
      <c r="E30">
        <v>0.1285</v>
      </c>
      <c r="F30">
        <v>0.14979999999999999</v>
      </c>
      <c r="G30">
        <f t="shared" si="0"/>
        <v>4.5368999999999938E-4</v>
      </c>
      <c r="H30">
        <v>29</v>
      </c>
      <c r="J30" s="1">
        <v>44719.8125</v>
      </c>
      <c r="K30">
        <v>3</v>
      </c>
      <c r="L30">
        <v>1.9379999999999999</v>
      </c>
      <c r="M30">
        <v>3.1890000000000001</v>
      </c>
      <c r="N30">
        <f t="shared" si="1"/>
        <v>1.5650010000000003</v>
      </c>
      <c r="O30">
        <v>29</v>
      </c>
      <c r="Q30" s="1">
        <v>44719.8125</v>
      </c>
      <c r="R30">
        <v>3</v>
      </c>
      <c r="S30">
        <v>4.92</v>
      </c>
      <c r="T30">
        <v>18.54</v>
      </c>
      <c r="U30">
        <f t="shared" si="2"/>
        <v>185.50439999999998</v>
      </c>
      <c r="V30">
        <v>29</v>
      </c>
      <c r="X30" s="1">
        <v>44719.8125</v>
      </c>
      <c r="Y30">
        <v>3</v>
      </c>
      <c r="Z30">
        <v>19.18</v>
      </c>
      <c r="AA30">
        <v>30.1</v>
      </c>
      <c r="AB30">
        <f t="shared" si="3"/>
        <v>119.24640000000004</v>
      </c>
      <c r="AC30">
        <v>29</v>
      </c>
      <c r="AE30" s="1">
        <v>44719.8125</v>
      </c>
      <c r="AF30">
        <v>3</v>
      </c>
      <c r="AG30">
        <v>6.3710000000000004</v>
      </c>
      <c r="AH30">
        <v>2.6720000000000002</v>
      </c>
      <c r="AI30">
        <f t="shared" si="4"/>
        <v>13.682601000000002</v>
      </c>
      <c r="AJ30">
        <v>29</v>
      </c>
      <c r="AL30" s="1">
        <v>44719.8125</v>
      </c>
      <c r="AM30">
        <v>3</v>
      </c>
      <c r="AN30">
        <v>8.3989999999999991</v>
      </c>
      <c r="AO30">
        <v>15.73</v>
      </c>
      <c r="AP30">
        <f t="shared" si="5"/>
        <v>53.743561000000021</v>
      </c>
    </row>
    <row r="31" spans="1:42" x14ac:dyDescent="0.35">
      <c r="A31">
        <v>30</v>
      </c>
      <c r="C31" s="1">
        <v>44720.875</v>
      </c>
      <c r="D31">
        <v>6.75</v>
      </c>
      <c r="E31">
        <v>0.1079</v>
      </c>
      <c r="F31">
        <v>0.29389999999999999</v>
      </c>
      <c r="G31">
        <f t="shared" si="0"/>
        <v>3.4596000000000002E-2</v>
      </c>
      <c r="H31">
        <v>30</v>
      </c>
      <c r="J31" s="1">
        <v>44720.875</v>
      </c>
      <c r="K31">
        <v>6.75</v>
      </c>
      <c r="L31">
        <v>1.6319999999999999</v>
      </c>
      <c r="M31">
        <v>6.0839999999999996</v>
      </c>
      <c r="N31">
        <f t="shared" si="1"/>
        <v>19.820304</v>
      </c>
      <c r="O31">
        <v>30</v>
      </c>
      <c r="Q31" s="1">
        <v>44720.875</v>
      </c>
      <c r="R31">
        <v>6.75</v>
      </c>
      <c r="S31">
        <v>2.99</v>
      </c>
      <c r="T31">
        <v>8.42</v>
      </c>
      <c r="U31">
        <f t="shared" si="2"/>
        <v>29.484899999999996</v>
      </c>
      <c r="V31">
        <v>30</v>
      </c>
      <c r="X31" s="1">
        <v>44720.875</v>
      </c>
      <c r="Y31">
        <v>6.75</v>
      </c>
      <c r="Z31">
        <v>11.36</v>
      </c>
      <c r="AA31">
        <v>9.8680000000000003</v>
      </c>
      <c r="AB31">
        <f t="shared" si="3"/>
        <v>2.2260639999999974</v>
      </c>
      <c r="AC31">
        <v>30</v>
      </c>
      <c r="AE31" s="1">
        <v>44720.875</v>
      </c>
      <c r="AF31">
        <v>6.75</v>
      </c>
      <c r="AG31">
        <v>5.1079999999999997</v>
      </c>
      <c r="AH31">
        <v>2.2149999999999999</v>
      </c>
      <c r="AI31">
        <f t="shared" si="4"/>
        <v>8.3694489999999995</v>
      </c>
      <c r="AJ31">
        <v>30</v>
      </c>
      <c r="AL31" s="1">
        <v>44720.875</v>
      </c>
      <c r="AM31">
        <v>6.75</v>
      </c>
      <c r="AN31">
        <v>4.28</v>
      </c>
      <c r="AO31">
        <v>11.94</v>
      </c>
      <c r="AP31">
        <f t="shared" si="5"/>
        <v>58.675599999999989</v>
      </c>
    </row>
    <row r="32" spans="1:42" x14ac:dyDescent="0.35">
      <c r="A32">
        <v>31</v>
      </c>
      <c r="C32" s="1">
        <v>44726.145833333336</v>
      </c>
      <c r="D32">
        <v>8</v>
      </c>
      <c r="E32">
        <v>2.3210000000000001E-2</v>
      </c>
      <c r="F32">
        <v>1.9259999999999999E-2</v>
      </c>
      <c r="G32">
        <f t="shared" si="0"/>
        <v>1.5602500000000015E-5</v>
      </c>
      <c r="H32">
        <v>31</v>
      </c>
      <c r="J32" s="1">
        <v>44726.145833333336</v>
      </c>
      <c r="K32">
        <v>8</v>
      </c>
      <c r="L32">
        <v>0.28170000000000001</v>
      </c>
      <c r="M32">
        <v>0.38419999999999999</v>
      </c>
      <c r="N32">
        <f t="shared" si="1"/>
        <v>1.0506249999999996E-2</v>
      </c>
      <c r="O32">
        <v>31</v>
      </c>
      <c r="Q32" s="1">
        <v>44726.145833333336</v>
      </c>
      <c r="R32">
        <v>8</v>
      </c>
      <c r="S32">
        <v>0.60840000000000005</v>
      </c>
      <c r="T32">
        <v>0.90129999999999999</v>
      </c>
      <c r="U32">
        <f t="shared" si="2"/>
        <v>8.579040999999997E-2</v>
      </c>
      <c r="V32">
        <v>31</v>
      </c>
      <c r="X32" s="1">
        <v>44726.145833333336</v>
      </c>
      <c r="Y32">
        <v>8</v>
      </c>
      <c r="Z32">
        <v>2.9460000000000002</v>
      </c>
      <c r="AA32">
        <v>1.7190000000000001</v>
      </c>
      <c r="AB32">
        <f t="shared" si="3"/>
        <v>1.5055290000000001</v>
      </c>
      <c r="AC32">
        <v>31</v>
      </c>
      <c r="AE32" s="1">
        <v>44726.145833333336</v>
      </c>
      <c r="AF32">
        <v>8</v>
      </c>
      <c r="AG32">
        <v>0.91249999999999998</v>
      </c>
      <c r="AH32">
        <v>1.139</v>
      </c>
      <c r="AI32">
        <f t="shared" si="4"/>
        <v>5.1302250000000015E-2</v>
      </c>
      <c r="AJ32">
        <v>31</v>
      </c>
      <c r="AL32" s="1">
        <v>44726.145833333336</v>
      </c>
      <c r="AM32">
        <v>8</v>
      </c>
      <c r="AN32">
        <v>1.419</v>
      </c>
      <c r="AO32">
        <v>1.9019999999999999</v>
      </c>
      <c r="AP32">
        <f t="shared" si="5"/>
        <v>0.23328899999999989</v>
      </c>
    </row>
    <row r="33" spans="1:42" x14ac:dyDescent="0.35">
      <c r="A33">
        <v>32</v>
      </c>
      <c r="C33" s="1">
        <v>44744.010416666664</v>
      </c>
      <c r="D33">
        <v>7</v>
      </c>
      <c r="E33">
        <v>1.171E-2</v>
      </c>
      <c r="F33">
        <v>8.6639999999999998E-3</v>
      </c>
      <c r="G33">
        <f t="shared" si="0"/>
        <v>9.2781160000000006E-6</v>
      </c>
      <c r="H33">
        <v>32</v>
      </c>
      <c r="J33" s="1">
        <v>44744.010416666664</v>
      </c>
      <c r="K33">
        <v>7</v>
      </c>
      <c r="L33">
        <v>0.1192</v>
      </c>
      <c r="M33">
        <v>0.25580000000000003</v>
      </c>
      <c r="N33">
        <f t="shared" si="1"/>
        <v>1.8659560000000009E-2</v>
      </c>
      <c r="O33">
        <v>32</v>
      </c>
      <c r="Q33" s="1">
        <v>44744.010416666664</v>
      </c>
      <c r="R33">
        <v>7</v>
      </c>
      <c r="S33">
        <v>0.30470000000000003</v>
      </c>
      <c r="T33">
        <v>0.44650000000000001</v>
      </c>
      <c r="U33">
        <f t="shared" si="2"/>
        <v>2.0107239999999995E-2</v>
      </c>
      <c r="V33">
        <v>32</v>
      </c>
      <c r="X33" s="1">
        <v>44744.010416666664</v>
      </c>
      <c r="Y33">
        <v>7</v>
      </c>
      <c r="Z33">
        <v>1.7709999999999999</v>
      </c>
      <c r="AA33">
        <v>1.57</v>
      </c>
      <c r="AB33">
        <f t="shared" si="3"/>
        <v>4.0400999999999937E-2</v>
      </c>
      <c r="AC33">
        <v>32</v>
      </c>
      <c r="AE33" s="1">
        <v>44744.010416666664</v>
      </c>
      <c r="AF33">
        <v>7</v>
      </c>
      <c r="AG33">
        <v>0.44590000000000002</v>
      </c>
      <c r="AH33">
        <v>1.095</v>
      </c>
      <c r="AI33">
        <f t="shared" si="4"/>
        <v>0.42133081</v>
      </c>
      <c r="AJ33">
        <v>32</v>
      </c>
      <c r="AL33" s="1">
        <v>44744.010416666664</v>
      </c>
      <c r="AM33">
        <v>7</v>
      </c>
      <c r="AN33">
        <v>1.1970000000000001</v>
      </c>
      <c r="AO33">
        <v>2.2320000000000002</v>
      </c>
      <c r="AP33">
        <f t="shared" si="5"/>
        <v>1.0712250000000003</v>
      </c>
    </row>
    <row r="34" spans="1:42" x14ac:dyDescent="0.35">
      <c r="A34">
        <v>33</v>
      </c>
      <c r="C34" s="1">
        <v>44747.416666666664</v>
      </c>
      <c r="D34">
        <v>2.75</v>
      </c>
      <c r="E34">
        <v>3.4509999999999999E-2</v>
      </c>
      <c r="F34">
        <v>2.0129999999999999E-2</v>
      </c>
      <c r="G34">
        <f t="shared" si="0"/>
        <v>2.0678440000000001E-4</v>
      </c>
      <c r="H34">
        <v>33</v>
      </c>
      <c r="J34" s="1">
        <v>44747.416666666664</v>
      </c>
      <c r="K34">
        <v>2.75</v>
      </c>
      <c r="L34">
        <v>0.49030000000000001</v>
      </c>
      <c r="M34">
        <v>0.69969999999999999</v>
      </c>
      <c r="N34">
        <f t="shared" si="1"/>
        <v>4.3848359999999989E-2</v>
      </c>
      <c r="O34">
        <v>33</v>
      </c>
      <c r="Q34" s="1">
        <v>44747.416666666664</v>
      </c>
      <c r="R34">
        <v>2.75</v>
      </c>
      <c r="S34">
        <v>0.7923</v>
      </c>
      <c r="T34">
        <v>1.302</v>
      </c>
      <c r="U34">
        <f t="shared" si="2"/>
        <v>0.25979409000000003</v>
      </c>
      <c r="V34">
        <v>33</v>
      </c>
      <c r="X34" s="1">
        <v>44747.416666666664</v>
      </c>
      <c r="Y34">
        <v>2.75</v>
      </c>
      <c r="Z34">
        <v>2.4420000000000002</v>
      </c>
      <c r="AA34">
        <v>3.9049999999999998</v>
      </c>
      <c r="AB34">
        <f t="shared" si="3"/>
        <v>2.1403689999999989</v>
      </c>
      <c r="AC34">
        <v>33</v>
      </c>
      <c r="AE34" s="1">
        <v>44747.416666666664</v>
      </c>
      <c r="AF34">
        <v>2.75</v>
      </c>
      <c r="AG34">
        <v>1.2</v>
      </c>
      <c r="AH34">
        <v>1.728</v>
      </c>
      <c r="AI34">
        <f t="shared" si="4"/>
        <v>0.27878400000000003</v>
      </c>
      <c r="AJ34">
        <v>33</v>
      </c>
      <c r="AL34" s="1">
        <v>44747.416666666664</v>
      </c>
      <c r="AM34">
        <v>2.75</v>
      </c>
      <c r="AN34">
        <v>1.321</v>
      </c>
      <c r="AO34">
        <v>3.286</v>
      </c>
      <c r="AP34">
        <f t="shared" si="5"/>
        <v>3.8612250000000001</v>
      </c>
    </row>
    <row r="35" spans="1:42" x14ac:dyDescent="0.35">
      <c r="A35">
        <v>34</v>
      </c>
      <c r="C35" s="1">
        <v>44748.708333333336</v>
      </c>
      <c r="D35">
        <v>4.25</v>
      </c>
      <c r="E35">
        <v>0.40949999999999998</v>
      </c>
      <c r="F35">
        <v>0.32269999999999999</v>
      </c>
      <c r="G35">
        <f t="shared" si="0"/>
        <v>7.5342399999999976E-3</v>
      </c>
      <c r="H35">
        <v>34</v>
      </c>
      <c r="J35" s="1">
        <v>44748.708333333336</v>
      </c>
      <c r="K35">
        <v>4.25</v>
      </c>
      <c r="L35">
        <v>3.9790000000000001</v>
      </c>
      <c r="M35">
        <v>4.4139999999999997</v>
      </c>
      <c r="N35">
        <f t="shared" si="1"/>
        <v>0.18922499999999967</v>
      </c>
      <c r="O35">
        <v>34</v>
      </c>
      <c r="Q35" s="1">
        <v>44748.708333333336</v>
      </c>
      <c r="R35">
        <v>4.25</v>
      </c>
      <c r="S35">
        <v>9.5589999999999993</v>
      </c>
      <c r="T35">
        <v>19.5</v>
      </c>
      <c r="U35">
        <f t="shared" si="2"/>
        <v>98.823481000000015</v>
      </c>
      <c r="V35">
        <v>34</v>
      </c>
      <c r="X35" s="1">
        <v>44748.708333333336</v>
      </c>
      <c r="Y35">
        <v>4.25</v>
      </c>
      <c r="Z35">
        <v>42.55</v>
      </c>
      <c r="AA35">
        <v>47.56</v>
      </c>
      <c r="AB35">
        <f t="shared" si="3"/>
        <v>25.100100000000051</v>
      </c>
      <c r="AC35">
        <v>34</v>
      </c>
      <c r="AE35" s="1">
        <v>44748.708333333336</v>
      </c>
      <c r="AF35">
        <v>4.25</v>
      </c>
      <c r="AG35">
        <v>12.44</v>
      </c>
      <c r="AH35">
        <v>4.6900000000000004</v>
      </c>
      <c r="AI35">
        <f t="shared" si="4"/>
        <v>60.062499999999986</v>
      </c>
      <c r="AJ35">
        <v>34</v>
      </c>
      <c r="AL35" s="1">
        <v>44748.708333333336</v>
      </c>
      <c r="AM35">
        <v>4.25</v>
      </c>
      <c r="AN35">
        <v>23.73</v>
      </c>
      <c r="AO35">
        <v>32.950000000000003</v>
      </c>
      <c r="AP35">
        <f t="shared" si="5"/>
        <v>85.008400000000051</v>
      </c>
    </row>
    <row r="36" spans="1:42" x14ac:dyDescent="0.35">
      <c r="A36">
        <v>35</v>
      </c>
      <c r="C36" s="1">
        <v>44755.833333333336</v>
      </c>
      <c r="D36">
        <v>5.25</v>
      </c>
      <c r="E36">
        <v>3.3599999999999998E-2</v>
      </c>
      <c r="F36">
        <v>3.3439999999999998E-2</v>
      </c>
      <c r="G36">
        <f t="shared" si="0"/>
        <v>2.5600000000000133E-8</v>
      </c>
      <c r="H36">
        <v>35</v>
      </c>
      <c r="J36" s="1">
        <v>44755.833333333336</v>
      </c>
      <c r="K36">
        <v>5.25</v>
      </c>
      <c r="L36">
        <v>0.45939999999999998</v>
      </c>
      <c r="M36">
        <v>0.86899999999999999</v>
      </c>
      <c r="N36">
        <f t="shared" si="1"/>
        <v>0.16777216</v>
      </c>
      <c r="O36">
        <v>35</v>
      </c>
      <c r="Q36" s="1">
        <v>44755.833333333336</v>
      </c>
      <c r="R36">
        <v>5.25</v>
      </c>
      <c r="S36">
        <v>0.85660000000000003</v>
      </c>
      <c r="T36">
        <v>1.1850000000000001</v>
      </c>
      <c r="U36">
        <f t="shared" si="2"/>
        <v>0.10784656000000002</v>
      </c>
      <c r="V36">
        <v>35</v>
      </c>
      <c r="X36" s="1">
        <v>44755.833333333336</v>
      </c>
      <c r="Y36">
        <v>5.25</v>
      </c>
      <c r="Z36">
        <v>3.34</v>
      </c>
      <c r="AA36">
        <v>3.73</v>
      </c>
      <c r="AB36">
        <f t="shared" si="3"/>
        <v>0.1521000000000001</v>
      </c>
      <c r="AC36">
        <v>35</v>
      </c>
      <c r="AE36" s="1">
        <v>44755.833333333336</v>
      </c>
      <c r="AF36">
        <v>5.25</v>
      </c>
      <c r="AG36">
        <v>1.2629999999999999</v>
      </c>
      <c r="AH36">
        <v>1.748</v>
      </c>
      <c r="AI36">
        <f t="shared" si="4"/>
        <v>0.2352250000000001</v>
      </c>
      <c r="AJ36">
        <v>35</v>
      </c>
      <c r="AL36" s="1">
        <v>44755.833333333336</v>
      </c>
      <c r="AM36">
        <v>5.25</v>
      </c>
      <c r="AN36">
        <v>1.19</v>
      </c>
      <c r="AO36">
        <v>2.706</v>
      </c>
      <c r="AP36">
        <f t="shared" si="5"/>
        <v>2.2982559999999999</v>
      </c>
    </row>
    <row r="37" spans="1:42" x14ac:dyDescent="0.35">
      <c r="A37">
        <v>36</v>
      </c>
      <c r="C37" s="1">
        <v>44759.583333333336</v>
      </c>
      <c r="D37">
        <v>14.5</v>
      </c>
      <c r="E37">
        <v>5.8470000000000001E-2</v>
      </c>
      <c r="F37">
        <v>0.1467</v>
      </c>
      <c r="G37">
        <f t="shared" si="0"/>
        <v>7.7845329000000001E-3</v>
      </c>
      <c r="H37">
        <v>36</v>
      </c>
      <c r="J37" s="1">
        <v>44759.583333333336</v>
      </c>
      <c r="K37">
        <v>14.5</v>
      </c>
      <c r="L37">
        <v>0.83589999999999998</v>
      </c>
      <c r="M37">
        <v>2.694</v>
      </c>
      <c r="N37">
        <f t="shared" si="1"/>
        <v>3.4525356099999995</v>
      </c>
      <c r="O37">
        <v>36</v>
      </c>
      <c r="Q37" s="1">
        <v>44759.583333333336</v>
      </c>
      <c r="R37">
        <v>14.5</v>
      </c>
      <c r="S37">
        <v>2.6720000000000002</v>
      </c>
      <c r="T37">
        <v>6.57</v>
      </c>
      <c r="U37">
        <f t="shared" si="2"/>
        <v>15.194404</v>
      </c>
      <c r="V37">
        <v>36</v>
      </c>
      <c r="X37" s="1">
        <v>44759.583333333336</v>
      </c>
      <c r="Y37">
        <v>14.5</v>
      </c>
      <c r="Z37">
        <v>17.28</v>
      </c>
      <c r="AA37">
        <v>17.59</v>
      </c>
      <c r="AB37">
        <f t="shared" si="3"/>
        <v>9.6099999999999214E-2</v>
      </c>
      <c r="AC37">
        <v>36</v>
      </c>
      <c r="AE37" s="1">
        <v>44759.583333333336</v>
      </c>
      <c r="AF37">
        <v>14.5</v>
      </c>
      <c r="AG37">
        <v>3.214</v>
      </c>
      <c r="AH37">
        <v>8.7530000000000001</v>
      </c>
      <c r="AI37">
        <f t="shared" si="4"/>
        <v>30.680520999999995</v>
      </c>
      <c r="AJ37">
        <v>36</v>
      </c>
      <c r="AL37" s="1">
        <v>44759.583333333336</v>
      </c>
      <c r="AM37">
        <v>14.5</v>
      </c>
      <c r="AN37">
        <v>7.8360000000000003</v>
      </c>
      <c r="AO37">
        <v>16.2</v>
      </c>
      <c r="AP37">
        <f t="shared" si="5"/>
        <v>69.956495999999987</v>
      </c>
    </row>
    <row r="38" spans="1:42" x14ac:dyDescent="0.35">
      <c r="A38">
        <v>37</v>
      </c>
      <c r="C38" s="1">
        <v>44760.333333333336</v>
      </c>
      <c r="D38">
        <v>7.5</v>
      </c>
      <c r="E38">
        <v>2.2769999999999999E-2</v>
      </c>
      <c r="F38">
        <v>3.1899999999999998E-2</v>
      </c>
      <c r="G38">
        <f t="shared" si="0"/>
        <v>8.3356899999999988E-5</v>
      </c>
      <c r="H38">
        <v>37</v>
      </c>
      <c r="J38" s="1">
        <v>44760.333333333336</v>
      </c>
      <c r="K38">
        <v>7.5</v>
      </c>
      <c r="L38">
        <v>0.38340000000000002</v>
      </c>
      <c r="M38">
        <v>0.51370000000000005</v>
      </c>
      <c r="N38">
        <f t="shared" si="1"/>
        <v>1.6978090000000008E-2</v>
      </c>
      <c r="O38">
        <v>37</v>
      </c>
      <c r="Q38" s="1">
        <v>44760.333333333336</v>
      </c>
      <c r="R38">
        <v>7.5</v>
      </c>
      <c r="S38">
        <v>0.97299999999999998</v>
      </c>
      <c r="T38">
        <v>1.0920000000000001</v>
      </c>
      <c r="U38">
        <f t="shared" si="2"/>
        <v>1.4161000000000026E-2</v>
      </c>
      <c r="V38">
        <v>37</v>
      </c>
      <c r="X38" s="1">
        <v>44760.333333333336</v>
      </c>
      <c r="Y38">
        <v>7.5</v>
      </c>
      <c r="Z38">
        <v>6.4180000000000001</v>
      </c>
      <c r="AA38">
        <v>6.7160000000000002</v>
      </c>
      <c r="AB38">
        <f t="shared" si="3"/>
        <v>8.8804000000000022E-2</v>
      </c>
      <c r="AC38">
        <v>37</v>
      </c>
      <c r="AE38" s="1">
        <v>44760.333333333336</v>
      </c>
      <c r="AF38">
        <v>7.5</v>
      </c>
      <c r="AG38">
        <v>1.4390000000000001</v>
      </c>
      <c r="AH38">
        <v>1.425</v>
      </c>
      <c r="AI38">
        <f t="shared" si="4"/>
        <v>1.9600000000000035E-4</v>
      </c>
      <c r="AJ38">
        <v>37</v>
      </c>
      <c r="AL38" s="1">
        <v>44760.333333333336</v>
      </c>
      <c r="AM38">
        <v>7.5</v>
      </c>
      <c r="AN38">
        <v>2.8940000000000001</v>
      </c>
      <c r="AO38">
        <v>3.9390000000000001</v>
      </c>
      <c r="AP38">
        <f t="shared" si="5"/>
        <v>1.0920249999999998</v>
      </c>
    </row>
    <row r="39" spans="1:42" x14ac:dyDescent="0.35">
      <c r="A39">
        <v>38</v>
      </c>
      <c r="C39" s="1">
        <v>44778.46875</v>
      </c>
      <c r="D39">
        <v>10</v>
      </c>
      <c r="E39">
        <v>1.417</v>
      </c>
      <c r="F39">
        <v>0.43130000000000002</v>
      </c>
      <c r="G39">
        <f t="shared" si="0"/>
        <v>0.97160449000000004</v>
      </c>
      <c r="H39">
        <v>38</v>
      </c>
      <c r="J39" s="1">
        <v>44778.46875</v>
      </c>
      <c r="K39">
        <v>10</v>
      </c>
      <c r="L39">
        <v>19.329999999999998</v>
      </c>
      <c r="M39">
        <v>9.9740000000000002</v>
      </c>
      <c r="N39">
        <f t="shared" si="1"/>
        <v>87.534735999999967</v>
      </c>
      <c r="O39">
        <v>38</v>
      </c>
      <c r="Q39" s="1">
        <v>44778.46875</v>
      </c>
      <c r="R39">
        <v>10</v>
      </c>
      <c r="S39">
        <v>13.56</v>
      </c>
      <c r="T39">
        <v>40.049999999999997</v>
      </c>
      <c r="U39">
        <f t="shared" si="2"/>
        <v>701.72009999999977</v>
      </c>
      <c r="V39">
        <v>38</v>
      </c>
      <c r="X39" s="1">
        <v>44778.46875</v>
      </c>
      <c r="Y39">
        <v>10</v>
      </c>
      <c r="Z39">
        <v>36.299999999999997</v>
      </c>
      <c r="AA39">
        <v>37.22</v>
      </c>
      <c r="AB39">
        <f t="shared" si="3"/>
        <v>0.84640000000000315</v>
      </c>
      <c r="AC39">
        <v>38</v>
      </c>
      <c r="AE39" s="1">
        <v>44778.46875</v>
      </c>
      <c r="AF39">
        <v>10</v>
      </c>
      <c r="AG39">
        <v>34.82</v>
      </c>
      <c r="AH39">
        <v>42.5</v>
      </c>
      <c r="AI39">
        <f t="shared" si="4"/>
        <v>58.982399999999998</v>
      </c>
      <c r="AJ39">
        <v>38</v>
      </c>
      <c r="AL39" s="1">
        <v>44778.46875</v>
      </c>
      <c r="AM39">
        <v>10</v>
      </c>
      <c r="AN39">
        <v>18.02</v>
      </c>
      <c r="AO39">
        <v>22.92</v>
      </c>
      <c r="AP39">
        <f t="shared" si="5"/>
        <v>24.010000000000019</v>
      </c>
    </row>
    <row r="40" spans="1:42" x14ac:dyDescent="0.35">
      <c r="A40">
        <v>39</v>
      </c>
      <c r="C40" s="1">
        <v>44779.364583333336</v>
      </c>
      <c r="D40">
        <v>9</v>
      </c>
      <c r="E40">
        <v>4.6879999999999998E-2</v>
      </c>
      <c r="F40">
        <v>7.6130000000000003E-2</v>
      </c>
      <c r="G40">
        <f t="shared" si="0"/>
        <v>8.5556250000000031E-4</v>
      </c>
      <c r="H40">
        <v>39</v>
      </c>
      <c r="J40" s="1">
        <v>44779.364583333336</v>
      </c>
      <c r="K40">
        <v>9</v>
      </c>
      <c r="L40">
        <v>0.71689999999999998</v>
      </c>
      <c r="M40">
        <v>1.554</v>
      </c>
      <c r="N40">
        <f t="shared" si="1"/>
        <v>0.70073641000000009</v>
      </c>
      <c r="O40">
        <v>39</v>
      </c>
      <c r="Q40" s="1">
        <v>44779.364583333336</v>
      </c>
      <c r="R40">
        <v>9</v>
      </c>
      <c r="S40">
        <v>1.76</v>
      </c>
      <c r="T40">
        <v>6.3010000000000002</v>
      </c>
      <c r="U40">
        <f t="shared" si="2"/>
        <v>20.620681000000005</v>
      </c>
      <c r="V40">
        <v>39</v>
      </c>
      <c r="X40" s="1">
        <v>44779.364583333336</v>
      </c>
      <c r="Y40">
        <v>9</v>
      </c>
      <c r="Z40">
        <v>8.8230000000000004</v>
      </c>
      <c r="AA40">
        <v>11.82</v>
      </c>
      <c r="AB40">
        <f t="shared" si="3"/>
        <v>8.9820089999999997</v>
      </c>
      <c r="AC40">
        <v>39</v>
      </c>
      <c r="AE40" s="1">
        <v>44779.364583333336</v>
      </c>
      <c r="AF40">
        <v>9</v>
      </c>
      <c r="AG40">
        <v>2.347</v>
      </c>
      <c r="AH40">
        <v>8.2859999999999996</v>
      </c>
      <c r="AI40">
        <f t="shared" si="4"/>
        <v>35.271720999999999</v>
      </c>
      <c r="AJ40">
        <v>39</v>
      </c>
      <c r="AL40" s="1">
        <v>44779.364583333336</v>
      </c>
      <c r="AM40">
        <v>9</v>
      </c>
      <c r="AN40">
        <v>5.9219999999999997</v>
      </c>
      <c r="AO40">
        <v>10.32</v>
      </c>
      <c r="AP40">
        <f t="shared" si="5"/>
        <v>19.342404000000005</v>
      </c>
    </row>
    <row r="41" spans="1:42" x14ac:dyDescent="0.35">
      <c r="A41">
        <v>40</v>
      </c>
      <c r="C41" s="1">
        <v>44780.072916666664</v>
      </c>
      <c r="D41">
        <v>3</v>
      </c>
      <c r="E41">
        <v>8.1350000000000006E-2</v>
      </c>
      <c r="F41">
        <v>0.1943</v>
      </c>
      <c r="G41">
        <f t="shared" si="0"/>
        <v>1.2757702499999999E-2</v>
      </c>
      <c r="H41">
        <v>40</v>
      </c>
      <c r="J41" s="1">
        <v>44780.072916666664</v>
      </c>
      <c r="K41">
        <v>3</v>
      </c>
      <c r="L41">
        <v>1.234</v>
      </c>
      <c r="M41">
        <v>1.956</v>
      </c>
      <c r="N41">
        <f t="shared" si="1"/>
        <v>0.52128399999999997</v>
      </c>
      <c r="O41">
        <v>40</v>
      </c>
      <c r="Q41" s="1">
        <v>44780.072916666664</v>
      </c>
      <c r="R41">
        <v>3</v>
      </c>
      <c r="S41">
        <v>2.0049999999999999</v>
      </c>
      <c r="T41">
        <v>4.6989999999999998</v>
      </c>
      <c r="U41">
        <f t="shared" si="2"/>
        <v>7.2576359999999998</v>
      </c>
      <c r="V41">
        <v>40</v>
      </c>
      <c r="X41" s="1">
        <v>44780.072916666664</v>
      </c>
      <c r="Y41">
        <v>3</v>
      </c>
      <c r="Z41">
        <v>6.9160000000000004</v>
      </c>
      <c r="AA41">
        <v>12.34</v>
      </c>
      <c r="AB41">
        <f t="shared" si="3"/>
        <v>29.419775999999995</v>
      </c>
      <c r="AC41">
        <v>40</v>
      </c>
      <c r="AE41" s="1">
        <v>44780.072916666664</v>
      </c>
      <c r="AF41">
        <v>3</v>
      </c>
      <c r="AG41">
        <v>3.2749999999999999</v>
      </c>
      <c r="AH41">
        <v>8.9130000000000003</v>
      </c>
      <c r="AI41">
        <f t="shared" si="4"/>
        <v>31.787043999999998</v>
      </c>
      <c r="AJ41">
        <v>40</v>
      </c>
      <c r="AL41" s="1">
        <v>44780.072916666664</v>
      </c>
      <c r="AM41">
        <v>3</v>
      </c>
      <c r="AN41">
        <v>3.7440000000000002</v>
      </c>
      <c r="AO41">
        <v>7.9249999999999998</v>
      </c>
      <c r="AP41">
        <f t="shared" si="5"/>
        <v>17.480760999999994</v>
      </c>
    </row>
    <row r="42" spans="1:42" x14ac:dyDescent="0.35">
      <c r="A42">
        <v>41</v>
      </c>
      <c r="C42" s="1">
        <v>44780.5</v>
      </c>
      <c r="D42">
        <v>6.5</v>
      </c>
      <c r="E42">
        <v>4.9189999999999998E-2</v>
      </c>
      <c r="F42">
        <v>3.7719999999999997E-2</v>
      </c>
      <c r="G42">
        <f t="shared" si="0"/>
        <v>1.3156090000000003E-4</v>
      </c>
      <c r="H42">
        <v>41</v>
      </c>
      <c r="J42" s="1">
        <v>44780.5</v>
      </c>
      <c r="K42">
        <v>6.5</v>
      </c>
      <c r="L42">
        <v>0.79579999999999995</v>
      </c>
      <c r="M42">
        <v>0.59119999999999995</v>
      </c>
      <c r="N42">
        <f t="shared" si="1"/>
        <v>4.1861160000000001E-2</v>
      </c>
      <c r="O42">
        <v>41</v>
      </c>
      <c r="Q42" s="1">
        <v>44780.5</v>
      </c>
      <c r="R42">
        <v>6.5</v>
      </c>
      <c r="S42">
        <v>1.704</v>
      </c>
      <c r="T42">
        <v>1.851</v>
      </c>
      <c r="U42">
        <f t="shared" si="2"/>
        <v>2.1609000000000007E-2</v>
      </c>
      <c r="V42">
        <v>41</v>
      </c>
      <c r="X42" s="1">
        <v>44780.5</v>
      </c>
      <c r="Y42">
        <v>6.5</v>
      </c>
      <c r="Z42">
        <v>18.260000000000002</v>
      </c>
      <c r="AA42">
        <v>5.8150000000000004</v>
      </c>
      <c r="AB42">
        <f t="shared" si="3"/>
        <v>154.87802500000001</v>
      </c>
      <c r="AC42">
        <v>41</v>
      </c>
      <c r="AE42" s="1">
        <v>44780.5</v>
      </c>
      <c r="AF42">
        <v>6.5</v>
      </c>
      <c r="AG42">
        <v>1.784</v>
      </c>
      <c r="AH42">
        <v>1.742</v>
      </c>
      <c r="AI42">
        <f t="shared" si="4"/>
        <v>1.7640000000000032E-3</v>
      </c>
      <c r="AJ42">
        <v>41</v>
      </c>
      <c r="AL42" s="1">
        <v>44780.5</v>
      </c>
      <c r="AM42">
        <v>6.5</v>
      </c>
      <c r="AN42">
        <v>10.86</v>
      </c>
      <c r="AO42">
        <v>2.5070000000000001</v>
      </c>
      <c r="AP42">
        <f t="shared" si="5"/>
        <v>69.772609000000003</v>
      </c>
    </row>
    <row r="43" spans="1:42" x14ac:dyDescent="0.35">
      <c r="A43">
        <v>42</v>
      </c>
      <c r="C43" s="1">
        <v>44788.729166666664</v>
      </c>
      <c r="D43">
        <v>7</v>
      </c>
      <c r="E43">
        <v>6.4640000000000003E-2</v>
      </c>
      <c r="F43">
        <v>6.096E-2</v>
      </c>
      <c r="G43">
        <f t="shared" si="0"/>
        <v>1.354240000000002E-5</v>
      </c>
      <c r="H43">
        <v>42</v>
      </c>
      <c r="J43" s="1">
        <v>44788.729166666664</v>
      </c>
      <c r="K43">
        <v>7</v>
      </c>
      <c r="L43">
        <v>0.92249999999999999</v>
      </c>
      <c r="M43">
        <v>1.099</v>
      </c>
      <c r="N43">
        <f t="shared" si="1"/>
        <v>3.1152249999999996E-2</v>
      </c>
      <c r="O43">
        <v>42</v>
      </c>
      <c r="Q43" s="1">
        <v>44788.729166666664</v>
      </c>
      <c r="R43">
        <v>7</v>
      </c>
      <c r="S43">
        <v>1.9239999999999999</v>
      </c>
      <c r="T43">
        <v>5.28</v>
      </c>
      <c r="U43">
        <f t="shared" si="2"/>
        <v>11.262736000000002</v>
      </c>
      <c r="V43">
        <v>42</v>
      </c>
      <c r="X43" s="1">
        <v>44788.729166666664</v>
      </c>
      <c r="Y43">
        <v>7</v>
      </c>
      <c r="Z43">
        <v>10.61</v>
      </c>
      <c r="AA43">
        <v>8.3070000000000004</v>
      </c>
      <c r="AB43">
        <f t="shared" si="3"/>
        <v>5.3038089999999958</v>
      </c>
      <c r="AC43">
        <v>42</v>
      </c>
      <c r="AE43" s="1">
        <v>44788.729166666664</v>
      </c>
      <c r="AF43">
        <v>7</v>
      </c>
      <c r="AG43">
        <v>2.919</v>
      </c>
      <c r="AH43">
        <v>3.2919999999999998</v>
      </c>
      <c r="AI43">
        <f t="shared" si="4"/>
        <v>0.13912899999999984</v>
      </c>
      <c r="AJ43">
        <v>42</v>
      </c>
      <c r="AL43" s="1">
        <v>44788.729166666664</v>
      </c>
      <c r="AM43">
        <v>7</v>
      </c>
      <c r="AN43">
        <v>3.9980000000000002</v>
      </c>
      <c r="AO43">
        <v>4.55</v>
      </c>
      <c r="AP43">
        <f t="shared" si="5"/>
        <v>0.30470399999999959</v>
      </c>
    </row>
    <row r="44" spans="1:42" x14ac:dyDescent="0.35">
      <c r="A44">
        <v>43</v>
      </c>
      <c r="C44" s="1">
        <v>44789.885416666664</v>
      </c>
      <c r="D44">
        <v>16</v>
      </c>
      <c r="E44">
        <v>3.9359999999999999E-2</v>
      </c>
      <c r="F44">
        <v>2.8840000000000001E-2</v>
      </c>
      <c r="G44">
        <f t="shared" si="0"/>
        <v>1.1067039999999996E-4</v>
      </c>
      <c r="H44">
        <v>43</v>
      </c>
      <c r="J44" s="1">
        <v>44789.885416666664</v>
      </c>
      <c r="K44">
        <v>16</v>
      </c>
      <c r="L44">
        <v>0.56159999999999999</v>
      </c>
      <c r="M44">
        <v>0.71379999999999999</v>
      </c>
      <c r="N44">
        <f t="shared" si="1"/>
        <v>2.3164839999999999E-2</v>
      </c>
      <c r="O44">
        <v>43</v>
      </c>
      <c r="Q44" s="1">
        <v>44789.885416666664</v>
      </c>
      <c r="R44">
        <v>16</v>
      </c>
      <c r="S44">
        <v>0.64239999999999997</v>
      </c>
      <c r="T44">
        <v>1.284</v>
      </c>
      <c r="U44">
        <f t="shared" si="2"/>
        <v>0.41165056000000005</v>
      </c>
      <c r="V44">
        <v>43</v>
      </c>
      <c r="X44" s="1">
        <v>44789.885416666664</v>
      </c>
      <c r="Y44">
        <v>16</v>
      </c>
      <c r="Z44">
        <v>3.8450000000000002</v>
      </c>
      <c r="AA44">
        <v>3.3889999999999998</v>
      </c>
      <c r="AB44">
        <f t="shared" si="3"/>
        <v>0.20793600000000037</v>
      </c>
      <c r="AC44">
        <v>43</v>
      </c>
      <c r="AE44" s="1">
        <v>44789.885416666664</v>
      </c>
      <c r="AF44">
        <v>16</v>
      </c>
      <c r="AG44">
        <v>1.1739999999999999</v>
      </c>
      <c r="AH44">
        <v>1.794</v>
      </c>
      <c r="AI44">
        <f t="shared" si="4"/>
        <v>0.38440000000000013</v>
      </c>
      <c r="AJ44">
        <v>43</v>
      </c>
      <c r="AL44" s="1">
        <v>44789.885416666664</v>
      </c>
      <c r="AM44">
        <v>16</v>
      </c>
      <c r="AN44">
        <v>1.8420000000000001</v>
      </c>
      <c r="AO44">
        <v>3.1909999999999998</v>
      </c>
      <c r="AP44">
        <f t="shared" si="5"/>
        <v>1.8198009999999993</v>
      </c>
    </row>
    <row r="45" spans="1:42" x14ac:dyDescent="0.35">
      <c r="A45">
        <v>44</v>
      </c>
      <c r="C45" s="1">
        <v>44794</v>
      </c>
      <c r="D45">
        <v>11.75</v>
      </c>
      <c r="E45">
        <v>1.5389999999999999</v>
      </c>
      <c r="F45">
        <v>0.47510000000000002</v>
      </c>
      <c r="G45">
        <f t="shared" si="0"/>
        <v>1.1318832099999996</v>
      </c>
      <c r="H45">
        <v>44</v>
      </c>
      <c r="J45" s="1">
        <v>44794</v>
      </c>
      <c r="K45">
        <v>11.75</v>
      </c>
      <c r="L45">
        <v>20.29</v>
      </c>
      <c r="M45">
        <v>14.35</v>
      </c>
      <c r="N45">
        <f t="shared" si="1"/>
        <v>35.283599999999993</v>
      </c>
      <c r="O45">
        <v>44</v>
      </c>
      <c r="Q45" s="1">
        <v>44794</v>
      </c>
      <c r="R45">
        <v>11.75</v>
      </c>
      <c r="S45">
        <v>25.91</v>
      </c>
      <c r="T45">
        <v>56.99</v>
      </c>
      <c r="U45">
        <f t="shared" si="2"/>
        <v>965.96640000000014</v>
      </c>
      <c r="V45">
        <v>44</v>
      </c>
      <c r="X45" s="1">
        <v>44794</v>
      </c>
      <c r="Y45">
        <v>11.75</v>
      </c>
      <c r="Z45">
        <v>62.2</v>
      </c>
      <c r="AA45">
        <v>59.83</v>
      </c>
      <c r="AB45">
        <f t="shared" si="3"/>
        <v>5.6169000000000215</v>
      </c>
      <c r="AC45">
        <v>44</v>
      </c>
      <c r="AE45" s="1">
        <v>44794</v>
      </c>
      <c r="AF45">
        <v>11.75</v>
      </c>
      <c r="AG45">
        <v>52.24</v>
      </c>
      <c r="AH45">
        <v>33.32</v>
      </c>
      <c r="AI45">
        <f t="shared" si="4"/>
        <v>357.96640000000008</v>
      </c>
      <c r="AJ45">
        <v>44</v>
      </c>
      <c r="AL45" s="1">
        <v>44794</v>
      </c>
      <c r="AM45">
        <v>11.75</v>
      </c>
      <c r="AN45">
        <v>27.93</v>
      </c>
      <c r="AO45">
        <v>39.9</v>
      </c>
      <c r="AP45">
        <f t="shared" si="5"/>
        <v>143.28089999999997</v>
      </c>
    </row>
    <row r="46" spans="1:42" x14ac:dyDescent="0.35">
      <c r="A46">
        <v>45</v>
      </c>
      <c r="C46" s="1">
        <v>44794.9375</v>
      </c>
      <c r="D46">
        <v>8.5</v>
      </c>
      <c r="E46">
        <v>4.0160000000000001E-2</v>
      </c>
      <c r="F46">
        <v>4.9399999999999999E-2</v>
      </c>
      <c r="G46">
        <f t="shared" si="0"/>
        <v>8.5377599999999967E-5</v>
      </c>
      <c r="H46">
        <v>45</v>
      </c>
      <c r="J46" s="1">
        <v>44794.9375</v>
      </c>
      <c r="K46">
        <v>8.5</v>
      </c>
      <c r="L46">
        <v>0.60819999999999996</v>
      </c>
      <c r="M46">
        <v>2.3039999999999998</v>
      </c>
      <c r="N46">
        <f t="shared" si="1"/>
        <v>2.8757376399999992</v>
      </c>
      <c r="O46">
        <v>45</v>
      </c>
      <c r="Q46" s="1">
        <v>44794.9375</v>
      </c>
      <c r="R46">
        <v>8.5</v>
      </c>
      <c r="S46">
        <v>1.4670000000000001</v>
      </c>
      <c r="T46">
        <v>1.978</v>
      </c>
      <c r="U46">
        <f t="shared" si="2"/>
        <v>0.26112099999999988</v>
      </c>
      <c r="V46">
        <v>45</v>
      </c>
      <c r="X46" s="1">
        <v>44794.9375</v>
      </c>
      <c r="Y46">
        <v>8.5</v>
      </c>
      <c r="Z46">
        <v>8.1639999999999997</v>
      </c>
      <c r="AA46">
        <v>7.024</v>
      </c>
      <c r="AB46">
        <f t="shared" si="3"/>
        <v>1.2995999999999992</v>
      </c>
      <c r="AC46">
        <v>45</v>
      </c>
      <c r="AE46" s="1">
        <v>44794.9375</v>
      </c>
      <c r="AF46">
        <v>8.5</v>
      </c>
      <c r="AG46">
        <v>2.2240000000000002</v>
      </c>
      <c r="AH46">
        <v>2.9369999999999998</v>
      </c>
      <c r="AI46">
        <f t="shared" si="4"/>
        <v>0.50836899999999952</v>
      </c>
      <c r="AJ46">
        <v>45</v>
      </c>
      <c r="AL46" s="1">
        <v>44794.9375</v>
      </c>
      <c r="AM46">
        <v>8.5</v>
      </c>
      <c r="AN46">
        <v>3.6360000000000001</v>
      </c>
      <c r="AO46">
        <v>4.7939999999999996</v>
      </c>
      <c r="AP46">
        <f t="shared" si="5"/>
        <v>1.3409639999999987</v>
      </c>
    </row>
    <row r="47" spans="1:42" x14ac:dyDescent="0.35">
      <c r="A47">
        <v>46</v>
      </c>
      <c r="C47" s="1">
        <v>44799.104166666664</v>
      </c>
      <c r="D47">
        <v>3.5</v>
      </c>
      <c r="E47">
        <v>4.3990000000000001E-2</v>
      </c>
      <c r="F47">
        <v>0.17549999999999999</v>
      </c>
      <c r="G47">
        <f t="shared" si="0"/>
        <v>1.7294880099999996E-2</v>
      </c>
      <c r="H47">
        <v>46</v>
      </c>
      <c r="J47" s="1">
        <v>44799.104166666664</v>
      </c>
      <c r="K47">
        <v>3.5</v>
      </c>
      <c r="L47">
        <v>0.65049999999999997</v>
      </c>
      <c r="M47">
        <v>5.2619999999999996</v>
      </c>
      <c r="N47">
        <f t="shared" si="1"/>
        <v>21.265932249999995</v>
      </c>
      <c r="O47">
        <v>46</v>
      </c>
      <c r="Q47" s="1">
        <v>44799.104166666664</v>
      </c>
      <c r="R47">
        <v>3.5</v>
      </c>
      <c r="S47">
        <v>1.226</v>
      </c>
      <c r="T47">
        <v>5.4470000000000001</v>
      </c>
      <c r="U47">
        <f t="shared" si="2"/>
        <v>17.816841</v>
      </c>
      <c r="V47">
        <v>46</v>
      </c>
      <c r="X47" s="1">
        <v>44799.104166666664</v>
      </c>
      <c r="Y47">
        <v>3.5</v>
      </c>
      <c r="Z47">
        <v>1.8380000000000001</v>
      </c>
      <c r="AA47">
        <v>5.1509999999999998</v>
      </c>
      <c r="AB47">
        <f t="shared" si="3"/>
        <v>10.975968999999997</v>
      </c>
      <c r="AC47">
        <v>46</v>
      </c>
      <c r="AE47" s="1">
        <v>44799.104166666664</v>
      </c>
      <c r="AF47">
        <v>3.5</v>
      </c>
      <c r="AG47">
        <v>1.615</v>
      </c>
      <c r="AH47">
        <v>9.2449999999999992</v>
      </c>
      <c r="AI47">
        <f t="shared" si="4"/>
        <v>58.216899999999988</v>
      </c>
      <c r="AJ47">
        <v>46</v>
      </c>
      <c r="AL47" s="1">
        <v>44799.104166666664</v>
      </c>
      <c r="AM47">
        <v>3.5</v>
      </c>
      <c r="AN47">
        <v>0.86329999999999996</v>
      </c>
      <c r="AO47">
        <v>4.3070000000000004</v>
      </c>
      <c r="AP47">
        <f t="shared" si="5"/>
        <v>11.859069690000004</v>
      </c>
    </row>
    <row r="48" spans="1:42" x14ac:dyDescent="0.35">
      <c r="A48">
        <v>47</v>
      </c>
      <c r="C48" s="1">
        <v>44802.666666666664</v>
      </c>
      <c r="D48">
        <v>3</v>
      </c>
      <c r="E48">
        <v>9.5259999999999997E-2</v>
      </c>
      <c r="F48">
        <v>0.24410000000000001</v>
      </c>
      <c r="G48">
        <f t="shared" si="0"/>
        <v>2.2153345600000009E-2</v>
      </c>
      <c r="H48">
        <v>47</v>
      </c>
      <c r="J48" s="1">
        <v>44802.666666666664</v>
      </c>
      <c r="K48">
        <v>3</v>
      </c>
      <c r="L48">
        <v>1.355</v>
      </c>
      <c r="M48">
        <v>4.2229999999999999</v>
      </c>
      <c r="N48">
        <f t="shared" si="1"/>
        <v>8.2254239999999985</v>
      </c>
      <c r="O48">
        <v>47</v>
      </c>
      <c r="Q48" s="1">
        <v>44802.666666666664</v>
      </c>
      <c r="R48">
        <v>3</v>
      </c>
      <c r="S48">
        <v>4.43</v>
      </c>
      <c r="T48">
        <v>17.41</v>
      </c>
      <c r="U48">
        <f t="shared" si="2"/>
        <v>168.4804</v>
      </c>
      <c r="V48">
        <v>47</v>
      </c>
      <c r="X48" s="1">
        <v>44802.666666666664</v>
      </c>
      <c r="Y48">
        <v>3</v>
      </c>
      <c r="Z48">
        <v>24.56</v>
      </c>
      <c r="AA48">
        <v>32.229999999999997</v>
      </c>
      <c r="AB48">
        <f t="shared" si="3"/>
        <v>58.828899999999969</v>
      </c>
      <c r="AC48">
        <v>47</v>
      </c>
      <c r="AE48" s="1">
        <v>44802.666666666664</v>
      </c>
      <c r="AF48">
        <v>3</v>
      </c>
      <c r="AG48">
        <v>4.476</v>
      </c>
      <c r="AH48">
        <v>17.47</v>
      </c>
      <c r="AI48">
        <f t="shared" si="4"/>
        <v>168.84403599999999</v>
      </c>
      <c r="AJ48">
        <v>47</v>
      </c>
      <c r="AL48" s="1">
        <v>44802.666666666664</v>
      </c>
      <c r="AM48">
        <v>3</v>
      </c>
      <c r="AN48">
        <v>10.75</v>
      </c>
      <c r="AO48">
        <v>21.1</v>
      </c>
      <c r="AP48">
        <f t="shared" si="5"/>
        <v>107.12250000000003</v>
      </c>
    </row>
    <row r="49" spans="1:42" x14ac:dyDescent="0.35">
      <c r="A49">
        <v>48</v>
      </c>
      <c r="C49" s="1">
        <v>44808.083333333336</v>
      </c>
      <c r="D49">
        <v>4.25</v>
      </c>
      <c r="E49">
        <v>8.8770000000000002E-2</v>
      </c>
      <c r="F49">
        <v>9.7159999999999996E-2</v>
      </c>
      <c r="G49">
        <f t="shared" si="0"/>
        <v>7.0392099999999912E-5</v>
      </c>
      <c r="H49">
        <v>48</v>
      </c>
      <c r="J49" s="1">
        <v>44808.083333333336</v>
      </c>
      <c r="K49">
        <v>4.25</v>
      </c>
      <c r="L49">
        <v>1.242</v>
      </c>
      <c r="M49">
        <v>1.1020000000000001</v>
      </c>
      <c r="N49">
        <f t="shared" si="1"/>
        <v>1.9599999999999972E-2</v>
      </c>
      <c r="O49">
        <v>48</v>
      </c>
      <c r="Q49" s="1">
        <v>44808.083333333336</v>
      </c>
      <c r="R49">
        <v>4.25</v>
      </c>
      <c r="S49">
        <v>1.5389999999999999</v>
      </c>
      <c r="T49">
        <v>2.423</v>
      </c>
      <c r="U49">
        <f t="shared" si="2"/>
        <v>0.78145600000000026</v>
      </c>
      <c r="V49">
        <v>48</v>
      </c>
      <c r="X49" s="1">
        <v>44808.083333333336</v>
      </c>
      <c r="Y49">
        <v>4.25</v>
      </c>
      <c r="Z49">
        <v>8.4320000000000004</v>
      </c>
      <c r="AA49">
        <v>9.7710000000000008</v>
      </c>
      <c r="AB49">
        <f t="shared" si="3"/>
        <v>1.7929210000000011</v>
      </c>
      <c r="AC49">
        <v>48</v>
      </c>
      <c r="AE49" s="1">
        <v>44808.083333333336</v>
      </c>
      <c r="AF49">
        <v>4.25</v>
      </c>
      <c r="AG49">
        <v>2.7589999999999999</v>
      </c>
      <c r="AH49">
        <v>2.8090000000000002</v>
      </c>
      <c r="AI49">
        <f t="shared" si="4"/>
        <v>2.5000000000000265E-3</v>
      </c>
      <c r="AJ49">
        <v>48</v>
      </c>
      <c r="AL49" s="1">
        <v>44808.083333333336</v>
      </c>
      <c r="AM49">
        <v>4.25</v>
      </c>
      <c r="AN49">
        <v>3.161</v>
      </c>
      <c r="AO49">
        <v>8.3089999999999993</v>
      </c>
      <c r="AP49">
        <f t="shared" si="5"/>
        <v>26.501903999999996</v>
      </c>
    </row>
    <row r="50" spans="1:42" x14ac:dyDescent="0.35">
      <c r="A50">
        <v>49</v>
      </c>
      <c r="C50" s="1">
        <v>44809.15625</v>
      </c>
      <c r="D50">
        <v>22</v>
      </c>
      <c r="E50">
        <v>2.997E-2</v>
      </c>
      <c r="F50">
        <v>2.0539999999999999E-2</v>
      </c>
      <c r="G50">
        <f t="shared" si="0"/>
        <v>8.8924900000000013E-5</v>
      </c>
      <c r="H50">
        <v>49</v>
      </c>
      <c r="J50" s="1">
        <v>44809.15625</v>
      </c>
      <c r="K50">
        <v>22</v>
      </c>
      <c r="L50">
        <v>0.48359999999999997</v>
      </c>
      <c r="M50">
        <v>0.44019999999999998</v>
      </c>
      <c r="N50">
        <f t="shared" si="1"/>
        <v>1.8835599999999994E-3</v>
      </c>
      <c r="O50">
        <v>49</v>
      </c>
      <c r="Q50" s="1">
        <v>44809.15625</v>
      </c>
      <c r="R50">
        <v>22</v>
      </c>
      <c r="S50">
        <v>0.88260000000000005</v>
      </c>
      <c r="T50">
        <v>1.0129999999999999</v>
      </c>
      <c r="U50">
        <f t="shared" si="2"/>
        <v>1.7004159999999959E-2</v>
      </c>
      <c r="V50">
        <v>49</v>
      </c>
      <c r="X50" s="1">
        <v>44809.15625</v>
      </c>
      <c r="Y50">
        <v>22</v>
      </c>
      <c r="Z50">
        <v>3.3460000000000001</v>
      </c>
      <c r="AA50">
        <v>2.4590000000000001</v>
      </c>
      <c r="AB50">
        <f t="shared" si="3"/>
        <v>0.78676900000000005</v>
      </c>
      <c r="AC50">
        <v>49</v>
      </c>
      <c r="AE50" s="1">
        <v>44809.15625</v>
      </c>
      <c r="AF50">
        <v>22</v>
      </c>
      <c r="AG50">
        <v>1.3420000000000001</v>
      </c>
      <c r="AH50">
        <v>1.1080000000000001</v>
      </c>
      <c r="AI50">
        <f t="shared" si="4"/>
        <v>5.4755999999999992E-2</v>
      </c>
      <c r="AJ50">
        <v>49</v>
      </c>
      <c r="AL50" s="1">
        <v>44809.15625</v>
      </c>
      <c r="AM50">
        <v>22</v>
      </c>
      <c r="AN50">
        <v>1.9339999999999999</v>
      </c>
      <c r="AO50">
        <v>2.577</v>
      </c>
      <c r="AP50">
        <f t="shared" si="5"/>
        <v>0.41344900000000001</v>
      </c>
    </row>
    <row r="51" spans="1:42" x14ac:dyDescent="0.35">
      <c r="A51">
        <v>50</v>
      </c>
      <c r="C51" s="1">
        <v>44815.010416666664</v>
      </c>
      <c r="D51">
        <v>9.75</v>
      </c>
      <c r="E51">
        <v>7.2470000000000007E-2</v>
      </c>
      <c r="F51">
        <v>5.0959999999999998E-2</v>
      </c>
      <c r="G51">
        <f t="shared" si="0"/>
        <v>4.6268010000000034E-4</v>
      </c>
      <c r="H51">
        <v>50</v>
      </c>
      <c r="J51" s="1">
        <v>44815.010416666664</v>
      </c>
      <c r="K51">
        <v>9.75</v>
      </c>
      <c r="L51">
        <v>1.0529999999999999</v>
      </c>
      <c r="M51">
        <v>1.2450000000000001</v>
      </c>
      <c r="N51">
        <f t="shared" si="1"/>
        <v>3.6864000000000063E-2</v>
      </c>
      <c r="O51">
        <v>50</v>
      </c>
      <c r="Q51" s="1">
        <v>44815.010416666664</v>
      </c>
      <c r="R51">
        <v>9.75</v>
      </c>
      <c r="S51">
        <v>2.6120000000000001</v>
      </c>
      <c r="T51">
        <v>3.2909999999999999</v>
      </c>
      <c r="U51">
        <f t="shared" si="2"/>
        <v>0.46104099999999976</v>
      </c>
      <c r="V51">
        <v>50</v>
      </c>
      <c r="X51" s="1">
        <v>44815.010416666664</v>
      </c>
      <c r="Y51">
        <v>9.75</v>
      </c>
      <c r="Z51">
        <v>13.27</v>
      </c>
      <c r="AA51">
        <v>12.72</v>
      </c>
      <c r="AB51">
        <f t="shared" si="3"/>
        <v>0.30249999999999883</v>
      </c>
      <c r="AC51">
        <v>50</v>
      </c>
      <c r="AE51" s="1">
        <v>44815.010416666664</v>
      </c>
      <c r="AF51">
        <v>9.75</v>
      </c>
      <c r="AG51">
        <v>3.9830000000000001</v>
      </c>
      <c r="AH51">
        <v>3.6179999999999999</v>
      </c>
      <c r="AI51">
        <f t="shared" si="4"/>
        <v>0.13322500000000015</v>
      </c>
      <c r="AJ51">
        <v>50</v>
      </c>
      <c r="AL51" s="1">
        <v>44815.010416666664</v>
      </c>
      <c r="AM51">
        <v>9.75</v>
      </c>
      <c r="AN51">
        <v>5.4</v>
      </c>
      <c r="AO51">
        <v>7.6989999999999998</v>
      </c>
      <c r="AP51">
        <f t="shared" si="5"/>
        <v>5.2854009999999976</v>
      </c>
    </row>
    <row r="52" spans="1:42" x14ac:dyDescent="0.35">
      <c r="A52">
        <v>51</v>
      </c>
      <c r="C52" s="1">
        <v>44823.333333333336</v>
      </c>
      <c r="D52">
        <v>5</v>
      </c>
      <c r="E52">
        <v>3.4259999999999999E-2</v>
      </c>
      <c r="F52">
        <v>2.5860000000000001E-2</v>
      </c>
      <c r="G52">
        <f t="shared" si="0"/>
        <v>7.0559999999999961E-5</v>
      </c>
      <c r="H52">
        <v>51</v>
      </c>
      <c r="J52" s="1">
        <v>44823.333333333336</v>
      </c>
      <c r="K52">
        <v>5</v>
      </c>
      <c r="L52">
        <v>0.48809999999999998</v>
      </c>
      <c r="M52">
        <v>1.3620000000000001</v>
      </c>
      <c r="N52">
        <f t="shared" si="1"/>
        <v>0.76370121000000024</v>
      </c>
      <c r="O52">
        <v>51</v>
      </c>
      <c r="Q52" s="1">
        <v>44823.333333333336</v>
      </c>
      <c r="R52">
        <v>5</v>
      </c>
      <c r="S52">
        <v>1.6279999999999999</v>
      </c>
      <c r="T52">
        <v>5.1369999999999996</v>
      </c>
      <c r="U52">
        <f t="shared" si="2"/>
        <v>12.313080999999997</v>
      </c>
      <c r="V52">
        <v>51</v>
      </c>
      <c r="X52" s="1">
        <v>44823.333333333336</v>
      </c>
      <c r="Y52">
        <v>5</v>
      </c>
      <c r="Z52">
        <v>10.48</v>
      </c>
      <c r="AA52">
        <v>17</v>
      </c>
      <c r="AB52">
        <f t="shared" si="3"/>
        <v>42.510399999999997</v>
      </c>
      <c r="AC52">
        <v>51</v>
      </c>
      <c r="AE52" s="1">
        <v>44823.333333333336</v>
      </c>
      <c r="AF52">
        <v>5</v>
      </c>
      <c r="AG52">
        <v>1.6060000000000001</v>
      </c>
      <c r="AH52">
        <v>2.8679999999999999</v>
      </c>
      <c r="AI52">
        <f t="shared" si="4"/>
        <v>1.5926439999999995</v>
      </c>
      <c r="AJ52">
        <v>51</v>
      </c>
      <c r="AL52" s="1">
        <v>44823.333333333336</v>
      </c>
      <c r="AM52">
        <v>5</v>
      </c>
      <c r="AN52">
        <v>6.0529999999999999</v>
      </c>
      <c r="AO52">
        <v>18.48</v>
      </c>
      <c r="AP52">
        <f t="shared" si="5"/>
        <v>154.430329</v>
      </c>
    </row>
    <row r="53" spans="1:42" x14ac:dyDescent="0.35">
      <c r="A53">
        <v>52</v>
      </c>
      <c r="C53" s="1">
        <v>44826.125</v>
      </c>
      <c r="D53">
        <v>6</v>
      </c>
      <c r="E53">
        <v>7.1540000000000006E-2</v>
      </c>
      <c r="F53">
        <v>8.233E-2</v>
      </c>
      <c r="G53">
        <f t="shared" si="0"/>
        <v>1.1642409999999987E-4</v>
      </c>
      <c r="H53">
        <v>52</v>
      </c>
      <c r="J53" s="1">
        <v>44826.125</v>
      </c>
      <c r="K53">
        <v>6</v>
      </c>
      <c r="L53">
        <v>1.0249999999999999</v>
      </c>
      <c r="M53">
        <v>2.0030000000000001</v>
      </c>
      <c r="N53">
        <f t="shared" si="1"/>
        <v>0.95648400000000044</v>
      </c>
      <c r="O53">
        <v>52</v>
      </c>
      <c r="Q53" s="1">
        <v>44826.125</v>
      </c>
      <c r="R53">
        <v>6</v>
      </c>
      <c r="S53">
        <v>2.0510000000000002</v>
      </c>
      <c r="T53">
        <v>9.1</v>
      </c>
      <c r="U53">
        <f t="shared" si="2"/>
        <v>49.688400999999992</v>
      </c>
      <c r="V53">
        <v>52</v>
      </c>
      <c r="X53" s="1">
        <v>44826.125</v>
      </c>
      <c r="Y53">
        <v>6</v>
      </c>
      <c r="Z53">
        <v>9.4440000000000008</v>
      </c>
      <c r="AA53">
        <v>15.01</v>
      </c>
      <c r="AB53">
        <f t="shared" si="3"/>
        <v>30.98035599999999</v>
      </c>
      <c r="AC53">
        <v>52</v>
      </c>
      <c r="AE53" s="1">
        <v>44826.125</v>
      </c>
      <c r="AF53">
        <v>6</v>
      </c>
      <c r="AG53">
        <v>3.125</v>
      </c>
      <c r="AH53">
        <v>8.6340000000000003</v>
      </c>
      <c r="AI53">
        <f t="shared" si="4"/>
        <v>30.349081000000005</v>
      </c>
      <c r="AJ53">
        <v>52</v>
      </c>
      <c r="AL53" s="1">
        <v>44826.125</v>
      </c>
      <c r="AM53">
        <v>6</v>
      </c>
      <c r="AN53">
        <v>4.4850000000000003</v>
      </c>
      <c r="AO53">
        <v>13.16</v>
      </c>
      <c r="AP53">
        <f t="shared" si="5"/>
        <v>75.255625000000009</v>
      </c>
    </row>
    <row r="54" spans="1:42" x14ac:dyDescent="0.35">
      <c r="A54">
        <v>53</v>
      </c>
      <c r="C54" s="1">
        <v>44831.4375</v>
      </c>
      <c r="D54">
        <v>10</v>
      </c>
      <c r="E54">
        <v>3.0169999999999999E-2</v>
      </c>
      <c r="F54">
        <v>2.597E-2</v>
      </c>
      <c r="G54">
        <f t="shared" si="0"/>
        <v>1.763999999999999E-5</v>
      </c>
      <c r="H54">
        <v>53</v>
      </c>
      <c r="J54" s="1">
        <v>44831.4375</v>
      </c>
      <c r="K54">
        <v>10</v>
      </c>
      <c r="L54">
        <v>0.40810000000000002</v>
      </c>
      <c r="M54">
        <v>1.145</v>
      </c>
      <c r="N54">
        <f t="shared" si="1"/>
        <v>0.54302161000000004</v>
      </c>
      <c r="O54">
        <v>53</v>
      </c>
      <c r="Q54" s="1">
        <v>44831.4375</v>
      </c>
      <c r="R54">
        <v>10</v>
      </c>
      <c r="S54">
        <v>1.333</v>
      </c>
      <c r="T54">
        <v>2.339</v>
      </c>
      <c r="U54">
        <f t="shared" si="2"/>
        <v>1.0120359999999999</v>
      </c>
      <c r="V54">
        <v>53</v>
      </c>
      <c r="X54" s="1">
        <v>44831.4375</v>
      </c>
      <c r="Y54">
        <v>10</v>
      </c>
      <c r="Z54">
        <v>4.8819999999999997</v>
      </c>
      <c r="AA54">
        <v>6.69</v>
      </c>
      <c r="AB54">
        <f t="shared" si="3"/>
        <v>3.2688640000000024</v>
      </c>
      <c r="AC54">
        <v>53</v>
      </c>
      <c r="AE54" s="1">
        <v>44831.4375</v>
      </c>
      <c r="AF54">
        <v>10</v>
      </c>
      <c r="AG54">
        <v>1.571</v>
      </c>
      <c r="AH54">
        <v>2.5299999999999998</v>
      </c>
      <c r="AI54">
        <f t="shared" si="4"/>
        <v>0.91968099999999975</v>
      </c>
      <c r="AJ54">
        <v>53</v>
      </c>
      <c r="AL54" s="1">
        <v>44831.4375</v>
      </c>
      <c r="AM54">
        <v>10</v>
      </c>
      <c r="AN54">
        <v>2.4649999999999999</v>
      </c>
      <c r="AO54">
        <v>4.46</v>
      </c>
      <c r="AP54">
        <f t="shared" si="5"/>
        <v>3.9800250000000004</v>
      </c>
    </row>
    <row r="55" spans="1:42" x14ac:dyDescent="0.35">
      <c r="A55">
        <v>54</v>
      </c>
      <c r="C55" s="1">
        <v>44835.166666666664</v>
      </c>
      <c r="D55">
        <v>18</v>
      </c>
      <c r="E55">
        <v>8.2729999999999998E-2</v>
      </c>
      <c r="F55">
        <v>6.8940000000000001E-2</v>
      </c>
      <c r="G55">
        <f t="shared" si="0"/>
        <v>1.9016409999999992E-4</v>
      </c>
      <c r="H55">
        <v>54</v>
      </c>
      <c r="J55" s="1">
        <v>44835.166666666664</v>
      </c>
      <c r="K55">
        <v>18</v>
      </c>
      <c r="L55">
        <v>1.268</v>
      </c>
      <c r="M55">
        <v>1.2629999999999999</v>
      </c>
      <c r="N55">
        <f t="shared" si="1"/>
        <v>2.5000000000001153E-5</v>
      </c>
      <c r="O55">
        <v>54</v>
      </c>
      <c r="Q55" s="1">
        <v>44835.166666666664</v>
      </c>
      <c r="R55">
        <v>18</v>
      </c>
      <c r="S55">
        <v>3.1960000000000002</v>
      </c>
      <c r="T55">
        <v>5.423</v>
      </c>
      <c r="U55">
        <f t="shared" si="2"/>
        <v>4.9595289999999999</v>
      </c>
      <c r="V55">
        <v>54</v>
      </c>
      <c r="X55" s="1">
        <v>44835.166666666664</v>
      </c>
      <c r="Y55">
        <v>18</v>
      </c>
      <c r="Z55">
        <v>14.34</v>
      </c>
      <c r="AA55">
        <v>14.32</v>
      </c>
      <c r="AB55">
        <f t="shared" si="3"/>
        <v>3.9999999999998294E-4</v>
      </c>
      <c r="AC55">
        <v>54</v>
      </c>
      <c r="AE55" s="1">
        <v>44835.166666666664</v>
      </c>
      <c r="AF55">
        <v>18</v>
      </c>
      <c r="AG55">
        <v>3.9089999999999998</v>
      </c>
      <c r="AH55">
        <v>9.0890000000000004</v>
      </c>
      <c r="AI55">
        <f t="shared" si="4"/>
        <v>26.832400000000007</v>
      </c>
      <c r="AJ55">
        <v>54</v>
      </c>
      <c r="AL55" s="1">
        <v>44835.166666666664</v>
      </c>
      <c r="AM55">
        <v>18</v>
      </c>
      <c r="AN55">
        <v>6.1829999999999998</v>
      </c>
      <c r="AO55">
        <v>8.9700000000000006</v>
      </c>
      <c r="AP55">
        <f t="shared" si="5"/>
        <v>7.7673690000000049</v>
      </c>
    </row>
    <row r="56" spans="1:42" x14ac:dyDescent="0.35">
      <c r="A56">
        <v>55</v>
      </c>
      <c r="C56" s="1">
        <v>44846.90625</v>
      </c>
      <c r="D56">
        <v>13.75</v>
      </c>
      <c r="E56">
        <v>3.9759999999999997E-2</v>
      </c>
      <c r="F56">
        <v>0.10340000000000001</v>
      </c>
      <c r="G56">
        <f t="shared" si="0"/>
        <v>4.0500496000000002E-3</v>
      </c>
      <c r="H56">
        <v>55</v>
      </c>
      <c r="J56" s="1">
        <v>44846.90625</v>
      </c>
      <c r="K56">
        <v>13.75</v>
      </c>
      <c r="L56">
        <v>0.61080000000000001</v>
      </c>
      <c r="M56">
        <v>0</v>
      </c>
      <c r="N56">
        <f t="shared" si="1"/>
        <v>0.37307664000000001</v>
      </c>
      <c r="O56">
        <v>55</v>
      </c>
      <c r="Q56" s="1">
        <v>44846.90625</v>
      </c>
      <c r="R56">
        <v>13.75</v>
      </c>
      <c r="S56">
        <v>1.7430000000000001</v>
      </c>
      <c r="T56">
        <v>0</v>
      </c>
      <c r="U56">
        <f t="shared" si="2"/>
        <v>3.0380490000000004</v>
      </c>
      <c r="V56">
        <v>55</v>
      </c>
      <c r="X56" s="1">
        <v>44846.90625</v>
      </c>
      <c r="Y56">
        <v>13.75</v>
      </c>
      <c r="Z56">
        <v>10.55</v>
      </c>
      <c r="AA56">
        <v>0</v>
      </c>
      <c r="AB56">
        <f t="shared" si="3"/>
        <v>111.30250000000001</v>
      </c>
      <c r="AC56">
        <v>55</v>
      </c>
      <c r="AE56" s="1">
        <v>44846.90625</v>
      </c>
      <c r="AF56">
        <v>13.75</v>
      </c>
      <c r="AG56">
        <v>2.149</v>
      </c>
      <c r="AH56">
        <v>0</v>
      </c>
      <c r="AI56">
        <f t="shared" si="4"/>
        <v>4.618201</v>
      </c>
      <c r="AJ56">
        <v>55</v>
      </c>
      <c r="AL56" s="1">
        <v>44846.90625</v>
      </c>
      <c r="AM56">
        <v>13.75</v>
      </c>
      <c r="AN56">
        <v>5.0570000000000004</v>
      </c>
      <c r="AO56">
        <v>7.5650000000000004</v>
      </c>
      <c r="AP56">
        <f t="shared" si="5"/>
        <v>6.2900640000000001</v>
      </c>
    </row>
    <row r="57" spans="1:42" x14ac:dyDescent="0.35">
      <c r="A57">
        <v>56</v>
      </c>
      <c r="C57" s="1">
        <v>44860.322916666664</v>
      </c>
      <c r="D57">
        <v>13</v>
      </c>
      <c r="E57">
        <v>5.466E-2</v>
      </c>
      <c r="F57">
        <v>8.3970000000000003E-2</v>
      </c>
      <c r="G57">
        <f t="shared" si="0"/>
        <v>8.5907610000000021E-4</v>
      </c>
      <c r="H57">
        <v>56</v>
      </c>
      <c r="J57" s="1">
        <v>44860.322916666664</v>
      </c>
      <c r="K57">
        <v>13</v>
      </c>
      <c r="L57">
        <v>0.81789999999999996</v>
      </c>
      <c r="M57">
        <v>0</v>
      </c>
      <c r="N57">
        <f t="shared" si="1"/>
        <v>0.66896040999999995</v>
      </c>
      <c r="O57">
        <v>56</v>
      </c>
      <c r="Q57" s="1">
        <v>44860.322916666664</v>
      </c>
      <c r="R57">
        <v>13</v>
      </c>
      <c r="S57">
        <v>2.2210000000000001</v>
      </c>
      <c r="T57">
        <v>0</v>
      </c>
      <c r="U57">
        <f t="shared" si="2"/>
        <v>4.9328410000000007</v>
      </c>
      <c r="V57">
        <v>56</v>
      </c>
      <c r="X57" s="1">
        <v>44860.322916666664</v>
      </c>
      <c r="Y57">
        <v>13</v>
      </c>
      <c r="Z57">
        <v>11.03</v>
      </c>
      <c r="AA57">
        <v>0</v>
      </c>
      <c r="AB57">
        <f t="shared" si="3"/>
        <v>121.66089999999998</v>
      </c>
      <c r="AC57">
        <v>56</v>
      </c>
      <c r="AE57" s="1">
        <v>44860.322916666664</v>
      </c>
      <c r="AF57">
        <v>13</v>
      </c>
      <c r="AG57">
        <v>2.6909999999999998</v>
      </c>
      <c r="AH57">
        <v>0</v>
      </c>
      <c r="AI57">
        <f t="shared" si="4"/>
        <v>7.2414809999999994</v>
      </c>
      <c r="AJ57">
        <v>56</v>
      </c>
      <c r="AL57" s="1">
        <v>44860.322916666664</v>
      </c>
      <c r="AM57">
        <v>13</v>
      </c>
      <c r="AN57">
        <v>4.6840000000000002</v>
      </c>
      <c r="AO57">
        <v>10.61</v>
      </c>
      <c r="AP57">
        <f t="shared" si="5"/>
        <v>35.117475999999989</v>
      </c>
    </row>
    <row r="58" spans="1:42" x14ac:dyDescent="0.35">
      <c r="A58">
        <v>57</v>
      </c>
      <c r="C58" s="1">
        <v>44862.375</v>
      </c>
      <c r="D58">
        <v>5</v>
      </c>
      <c r="E58">
        <v>8.8299999999999993E-3</v>
      </c>
      <c r="F58">
        <v>9.3030000000000005E-3</v>
      </c>
      <c r="G58">
        <f t="shared" si="0"/>
        <v>2.2372900000000114E-7</v>
      </c>
      <c r="H58">
        <v>57</v>
      </c>
      <c r="J58" s="1">
        <v>44862.375</v>
      </c>
      <c r="K58">
        <v>5</v>
      </c>
      <c r="L58">
        <v>7.0970000000000005E-2</v>
      </c>
      <c r="M58">
        <v>0</v>
      </c>
      <c r="N58">
        <f t="shared" si="1"/>
        <v>5.0367409000000004E-3</v>
      </c>
      <c r="O58">
        <v>57</v>
      </c>
      <c r="Q58" s="1">
        <v>44862.375</v>
      </c>
      <c r="R58">
        <v>5</v>
      </c>
      <c r="S58">
        <v>0.17710000000000001</v>
      </c>
      <c r="T58">
        <v>0</v>
      </c>
      <c r="U58">
        <f t="shared" si="2"/>
        <v>3.1364410000000002E-2</v>
      </c>
      <c r="V58">
        <v>57</v>
      </c>
      <c r="X58" s="1">
        <v>44862.375</v>
      </c>
      <c r="Y58">
        <v>5</v>
      </c>
      <c r="Z58">
        <v>0.57169999999999999</v>
      </c>
      <c r="AA58">
        <v>0</v>
      </c>
      <c r="AB58">
        <f t="shared" si="3"/>
        <v>0.32684089</v>
      </c>
      <c r="AC58">
        <v>57</v>
      </c>
      <c r="AE58" s="1">
        <v>44862.375</v>
      </c>
      <c r="AF58">
        <v>5</v>
      </c>
      <c r="AG58">
        <v>0.31440000000000001</v>
      </c>
      <c r="AH58">
        <v>0</v>
      </c>
      <c r="AI58">
        <f t="shared" si="4"/>
        <v>9.8847360000000009E-2</v>
      </c>
      <c r="AJ58">
        <v>57</v>
      </c>
      <c r="AL58" s="1">
        <v>44862.375</v>
      </c>
      <c r="AM58">
        <v>5</v>
      </c>
      <c r="AN58">
        <v>0.25290000000000001</v>
      </c>
      <c r="AO58">
        <v>0.37190000000000001</v>
      </c>
      <c r="AP58">
        <f t="shared" si="5"/>
        <v>1.4160999999999998E-2</v>
      </c>
    </row>
    <row r="59" spans="1:42" x14ac:dyDescent="0.35">
      <c r="A59">
        <v>58</v>
      </c>
      <c r="C59" s="1">
        <v>44865.270833333336</v>
      </c>
      <c r="D59">
        <v>5.5</v>
      </c>
      <c r="E59">
        <v>4.7699999999999999E-2</v>
      </c>
      <c r="F59">
        <v>4.5499999999999999E-2</v>
      </c>
      <c r="G59">
        <f t="shared" si="0"/>
        <v>4.8400000000000028E-6</v>
      </c>
      <c r="H59">
        <v>58</v>
      </c>
      <c r="J59" s="1">
        <v>44865.270833333336</v>
      </c>
      <c r="K59">
        <v>5.5</v>
      </c>
      <c r="L59">
        <v>0.66990000000000005</v>
      </c>
      <c r="M59">
        <v>0</v>
      </c>
      <c r="N59">
        <f t="shared" si="1"/>
        <v>0.44876601000000005</v>
      </c>
      <c r="O59">
        <v>58</v>
      </c>
      <c r="Q59" s="1">
        <v>44865.270833333336</v>
      </c>
      <c r="R59">
        <v>5.5</v>
      </c>
      <c r="S59">
        <v>1.4510000000000001</v>
      </c>
      <c r="T59">
        <v>0</v>
      </c>
      <c r="U59">
        <f t="shared" si="2"/>
        <v>2.1054010000000001</v>
      </c>
      <c r="V59">
        <v>58</v>
      </c>
      <c r="X59" s="1">
        <v>44865.270833333336</v>
      </c>
      <c r="Y59">
        <v>5.5</v>
      </c>
      <c r="Z59">
        <v>7.4740000000000002</v>
      </c>
      <c r="AA59">
        <v>0</v>
      </c>
      <c r="AB59">
        <f t="shared" si="3"/>
        <v>55.860676000000005</v>
      </c>
      <c r="AC59">
        <v>58</v>
      </c>
      <c r="AE59" s="1">
        <v>44865.270833333336</v>
      </c>
      <c r="AF59">
        <v>5.5</v>
      </c>
      <c r="AG59">
        <v>2.1040000000000001</v>
      </c>
      <c r="AH59">
        <v>0</v>
      </c>
      <c r="AI59">
        <f t="shared" si="4"/>
        <v>4.4268160000000005</v>
      </c>
      <c r="AJ59">
        <v>58</v>
      </c>
      <c r="AL59" s="1">
        <v>44865.270833333336</v>
      </c>
      <c r="AM59">
        <v>5.5</v>
      </c>
      <c r="AN59">
        <v>3.2770000000000001</v>
      </c>
      <c r="AO59">
        <v>4.2949999999999999</v>
      </c>
      <c r="AP59">
        <f t="shared" si="5"/>
        <v>1.0363239999999996</v>
      </c>
    </row>
    <row r="60" spans="1:42" x14ac:dyDescent="0.35">
      <c r="F60" t="s">
        <v>37</v>
      </c>
      <c r="G60">
        <f>(AVERAGE(G2:G55))^0.5</f>
        <v>0.20609986751536705</v>
      </c>
      <c r="M60" t="s">
        <v>37</v>
      </c>
      <c r="N60">
        <f>(AVERAGE(N2:N55))^0.5</f>
        <v>2.1865739238039166</v>
      </c>
      <c r="T60" t="s">
        <v>37</v>
      </c>
      <c r="U60">
        <f>(AVERAGE(U2:U55))^0.5</f>
        <v>7.1348282600343769</v>
      </c>
      <c r="AA60" t="s">
        <v>37</v>
      </c>
      <c r="AB60">
        <f>(AVERAGE(AB2:AB55))^0.5</f>
        <v>4.1435546870343636</v>
      </c>
      <c r="AH60" t="s">
        <v>37</v>
      </c>
      <c r="AI60">
        <f>(AVERAGE(AI2:AI55))^0.5</f>
        <v>4.2405164102884836</v>
      </c>
      <c r="AO60" t="s">
        <v>37</v>
      </c>
      <c r="AP60">
        <f>(AVERAGE(AP2:AP55))^0.5</f>
        <v>5.7721300023539044</v>
      </c>
    </row>
    <row r="61" spans="1:42" x14ac:dyDescent="0.35">
      <c r="F61" t="s">
        <v>38</v>
      </c>
      <c r="G61">
        <f>(AVERAGE(G39:G49))^0.5</f>
        <v>0.4428175013068435</v>
      </c>
      <c r="M61" t="s">
        <v>38</v>
      </c>
      <c r="N61">
        <f>(AVERAGE(N39:N49))^0.5</f>
        <v>3.7721856282050013</v>
      </c>
      <c r="T61" t="s">
        <v>38</v>
      </c>
      <c r="U61">
        <f>(AVERAGE(U39:U49))^0.5</f>
        <v>13.123887417987095</v>
      </c>
      <c r="AA61" t="s">
        <v>38</v>
      </c>
      <c r="AB61">
        <f>(AVERAGE(AB39:AB49))^0.5</f>
        <v>5.0285751189847732</v>
      </c>
      <c r="AH61" t="s">
        <v>38</v>
      </c>
      <c r="AI61">
        <f>(AVERAGE(AI39:AI49))^0.5</f>
        <v>8.0459174458513143</v>
      </c>
      <c r="AO61" t="s">
        <v>38</v>
      </c>
      <c r="AP61">
        <f>(AVERAGE(AP39:AP49))^0.5</f>
        <v>6.1999678642129039</v>
      </c>
    </row>
    <row r="62" spans="1:42" x14ac:dyDescent="0.35">
      <c r="F62" t="s">
        <v>39</v>
      </c>
      <c r="G62">
        <f>(AVERAGE(G2:G38, G49:G55))^0.5</f>
        <v>5.5774719153361629E-2</v>
      </c>
      <c r="M62" t="s">
        <v>39</v>
      </c>
      <c r="N62">
        <f>(AVERAGE(N2:N38, N49:N55))^0.5</f>
        <v>1.5201380750684217</v>
      </c>
      <c r="T62" t="s">
        <v>39</v>
      </c>
      <c r="U62">
        <f>(AVERAGE(U2:U38, U49:U55))^0.5</f>
        <v>4.40839240346802</v>
      </c>
      <c r="AA62" t="s">
        <v>39</v>
      </c>
      <c r="AB62">
        <f>(AVERAGE(AB2:AB38, AB49:AB55))^0.5</f>
        <v>3.8458038821551987</v>
      </c>
      <c r="AH62" t="s">
        <v>39</v>
      </c>
      <c r="AI62">
        <f>(AVERAGE(AI2:AI38, AI49:AI55))^0.5</f>
        <v>2.4258303451882957</v>
      </c>
      <c r="AO62" t="s">
        <v>39</v>
      </c>
      <c r="AP62">
        <f>(AVERAGE(AP2:AP38, AP49:AP55))^0.5</f>
        <v>5.6464197517501784</v>
      </c>
    </row>
    <row r="64" spans="1:42" x14ac:dyDescent="0.35">
      <c r="B64">
        <f>G60</f>
        <v>0.20609986751536705</v>
      </c>
      <c r="C64">
        <f>N60</f>
        <v>2.1865739238039166</v>
      </c>
      <c r="D64">
        <f>U60</f>
        <v>7.1348282600343769</v>
      </c>
      <c r="E64">
        <f>AB60</f>
        <v>4.1435546870343636</v>
      </c>
      <c r="F64">
        <f>AI60</f>
        <v>4.2405164102884836</v>
      </c>
      <c r="G64">
        <f>AP60</f>
        <v>5.7721300023539044</v>
      </c>
    </row>
    <row r="65" spans="2:7" x14ac:dyDescent="0.35">
      <c r="B65">
        <f>G61</f>
        <v>0.4428175013068435</v>
      </c>
      <c r="C65">
        <f>N61</f>
        <v>3.7721856282050013</v>
      </c>
      <c r="D65">
        <f>U61</f>
        <v>13.123887417987095</v>
      </c>
      <c r="E65">
        <f>AB61</f>
        <v>5.0285751189847732</v>
      </c>
      <c r="F65">
        <f>AI61</f>
        <v>8.0459174458513143</v>
      </c>
      <c r="G65">
        <f>AP61</f>
        <v>6.1999678642129039</v>
      </c>
    </row>
    <row r="66" spans="2:7" x14ac:dyDescent="0.35">
      <c r="B66">
        <f>G62</f>
        <v>5.5774719153361629E-2</v>
      </c>
      <c r="C66">
        <f>N62</f>
        <v>1.5201380750684217</v>
      </c>
      <c r="D66">
        <f>U62</f>
        <v>4.40839240346802</v>
      </c>
      <c r="E66">
        <f>AB62</f>
        <v>3.8458038821551987</v>
      </c>
      <c r="F66">
        <f>AI62</f>
        <v>2.4258303451882957</v>
      </c>
      <c r="G66">
        <f>AP62</f>
        <v>5.6464197517501784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82355-A3DE-41D7-9485-9CF9952931C2}">
  <dimension ref="A1:AP66"/>
  <sheetViews>
    <sheetView workbookViewId="0">
      <selection activeCell="B64" sqref="B64:G64"/>
    </sheetView>
  </sheetViews>
  <sheetFormatPr defaultRowHeight="14.5" x14ac:dyDescent="0.35"/>
  <sheetData>
    <row r="1" spans="1:42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H1" t="s">
        <v>22</v>
      </c>
      <c r="I1" t="s">
        <v>23</v>
      </c>
      <c r="J1" t="s">
        <v>24</v>
      </c>
      <c r="K1" t="s">
        <v>25</v>
      </c>
      <c r="L1" t="s">
        <v>28</v>
      </c>
      <c r="M1" t="s">
        <v>29</v>
      </c>
      <c r="O1" t="s">
        <v>22</v>
      </c>
      <c r="P1" t="s">
        <v>23</v>
      </c>
      <c r="Q1" t="s">
        <v>24</v>
      </c>
      <c r="R1" t="s">
        <v>25</v>
      </c>
      <c r="S1" t="s">
        <v>30</v>
      </c>
      <c r="T1" t="s">
        <v>31</v>
      </c>
      <c r="V1" t="s">
        <v>22</v>
      </c>
      <c r="W1" t="s">
        <v>23</v>
      </c>
      <c r="X1" t="s">
        <v>24</v>
      </c>
      <c r="Y1" t="s">
        <v>25</v>
      </c>
      <c r="Z1" t="s">
        <v>32</v>
      </c>
      <c r="AA1" t="s">
        <v>33</v>
      </c>
      <c r="AC1" t="s">
        <v>22</v>
      </c>
      <c r="AD1" t="s">
        <v>23</v>
      </c>
      <c r="AE1" t="s">
        <v>24</v>
      </c>
      <c r="AF1" t="s">
        <v>25</v>
      </c>
      <c r="AG1" t="s">
        <v>34</v>
      </c>
      <c r="AH1" t="s">
        <v>34</v>
      </c>
      <c r="AJ1" t="s">
        <v>22</v>
      </c>
      <c r="AK1" t="s">
        <v>23</v>
      </c>
      <c r="AL1" t="s">
        <v>24</v>
      </c>
      <c r="AM1" t="s">
        <v>25</v>
      </c>
      <c r="AN1" t="s">
        <v>35</v>
      </c>
      <c r="AO1" t="s">
        <v>36</v>
      </c>
    </row>
    <row r="2" spans="1:42" x14ac:dyDescent="0.35">
      <c r="A2">
        <v>1</v>
      </c>
      <c r="C2" s="1">
        <v>44623.041666666664</v>
      </c>
      <c r="D2">
        <v>2.5</v>
      </c>
      <c r="E2">
        <v>1.341E-2</v>
      </c>
      <c r="F2">
        <v>7.324E-2</v>
      </c>
      <c r="G2">
        <f>(F2-E2)^2</f>
        <v>3.5796288999999999E-3</v>
      </c>
      <c r="H2">
        <v>1</v>
      </c>
      <c r="J2" s="1">
        <v>44623.041666666664</v>
      </c>
      <c r="K2">
        <v>2.5</v>
      </c>
      <c r="L2">
        <v>0.23</v>
      </c>
      <c r="M2">
        <v>0.74390000000000001</v>
      </c>
      <c r="N2">
        <f>(M2-L2)^2</f>
        <v>0.26409321000000002</v>
      </c>
      <c r="O2">
        <v>1</v>
      </c>
      <c r="Q2" s="1">
        <v>44623.041666666664</v>
      </c>
      <c r="R2">
        <v>2.5</v>
      </c>
      <c r="S2">
        <v>0.3826</v>
      </c>
      <c r="T2">
        <v>1.3149999999999999</v>
      </c>
      <c r="U2">
        <f>(T2-S2)^2</f>
        <v>0.86936975999999977</v>
      </c>
      <c r="V2">
        <v>1</v>
      </c>
      <c r="X2" s="1">
        <v>44623.041666666664</v>
      </c>
      <c r="Y2">
        <v>2.5</v>
      </c>
      <c r="Z2">
        <v>1.712</v>
      </c>
      <c r="AA2">
        <v>2.7410000000000001</v>
      </c>
      <c r="AB2">
        <f>(AA2-Z2)^2</f>
        <v>1.0588410000000004</v>
      </c>
      <c r="AC2">
        <v>1</v>
      </c>
      <c r="AE2" s="1">
        <v>44623.041666666664</v>
      </c>
      <c r="AF2">
        <v>2.5</v>
      </c>
      <c r="AG2">
        <v>0.75219999999999998</v>
      </c>
      <c r="AH2">
        <v>1.5680000000000001</v>
      </c>
      <c r="AI2">
        <f>(AH2-AG2)^2</f>
        <v>0.66552964000000014</v>
      </c>
      <c r="AJ2">
        <v>1</v>
      </c>
      <c r="AL2" s="1">
        <v>44623.041666666664</v>
      </c>
      <c r="AM2">
        <v>2.5</v>
      </c>
      <c r="AN2">
        <v>0.72589999999999999</v>
      </c>
      <c r="AO2">
        <v>2.137</v>
      </c>
      <c r="AP2">
        <f>(AO2-AN2)^2</f>
        <v>1.9912032100000001</v>
      </c>
    </row>
    <row r="3" spans="1:42" x14ac:dyDescent="0.35">
      <c r="A3">
        <v>2</v>
      </c>
      <c r="C3" s="1">
        <v>44627.03125</v>
      </c>
      <c r="D3">
        <v>21</v>
      </c>
      <c r="E3">
        <v>3.3520000000000001E-2</v>
      </c>
      <c r="F3">
        <v>0.124</v>
      </c>
      <c r="G3">
        <f t="shared" ref="G3:G59" si="0">(F3-E3)^2</f>
        <v>8.1866304000000004E-3</v>
      </c>
      <c r="H3">
        <v>2</v>
      </c>
      <c r="J3" s="1">
        <v>44627.03125</v>
      </c>
      <c r="K3">
        <v>21</v>
      </c>
      <c r="L3">
        <v>0.59319999999999995</v>
      </c>
      <c r="M3">
        <v>1.292</v>
      </c>
      <c r="N3">
        <f t="shared" ref="N3:N59" si="1">(M3-L3)^2</f>
        <v>0.48832144000000011</v>
      </c>
      <c r="O3">
        <v>2</v>
      </c>
      <c r="Q3" s="1">
        <v>44627.03125</v>
      </c>
      <c r="R3">
        <v>21</v>
      </c>
      <c r="S3">
        <v>1.5549999999999999</v>
      </c>
      <c r="T3">
        <v>3.4820000000000002</v>
      </c>
      <c r="U3">
        <f t="shared" ref="U3:U59" si="2">(T3-S3)^2</f>
        <v>3.7133290000000012</v>
      </c>
      <c r="V3">
        <v>2</v>
      </c>
      <c r="X3" s="1">
        <v>44627.03125</v>
      </c>
      <c r="Y3">
        <v>21</v>
      </c>
      <c r="Z3">
        <v>11.04</v>
      </c>
      <c r="AA3">
        <v>13.01</v>
      </c>
      <c r="AB3">
        <f t="shared" ref="AB3:AB59" si="3">(AA3-Z3)^2</f>
        <v>3.8809000000000027</v>
      </c>
      <c r="AC3">
        <v>2</v>
      </c>
      <c r="AE3" s="1">
        <v>44627.03125</v>
      </c>
      <c r="AF3">
        <v>21</v>
      </c>
      <c r="AG3">
        <v>2.1739999999999999</v>
      </c>
      <c r="AH3">
        <v>3.1779999999999999</v>
      </c>
      <c r="AI3">
        <f t="shared" ref="AI3:AI59" si="4">(AH3-AG3)^2</f>
        <v>1.008016</v>
      </c>
      <c r="AJ3">
        <v>2</v>
      </c>
      <c r="AL3" s="1">
        <v>44627.03125</v>
      </c>
      <c r="AM3">
        <v>21</v>
      </c>
      <c r="AN3">
        <v>4.383</v>
      </c>
      <c r="AO3">
        <v>8.5009999999999994</v>
      </c>
      <c r="AP3">
        <f t="shared" ref="AP3:AP59" si="5">(AO3-AN3)^2</f>
        <v>16.957923999999995</v>
      </c>
    </row>
    <row r="4" spans="1:42" x14ac:dyDescent="0.35">
      <c r="A4">
        <v>3</v>
      </c>
      <c r="C4" s="1">
        <v>44629.166666666664</v>
      </c>
      <c r="D4">
        <v>15</v>
      </c>
      <c r="E4">
        <v>3.474E-2</v>
      </c>
      <c r="F4">
        <v>2.1499999999999998E-2</v>
      </c>
      <c r="G4">
        <f t="shared" si="0"/>
        <v>1.7529760000000005E-4</v>
      </c>
      <c r="H4">
        <v>3</v>
      </c>
      <c r="J4" s="1">
        <v>44629.166666666664</v>
      </c>
      <c r="K4">
        <v>15</v>
      </c>
      <c r="L4">
        <v>0.58169999999999999</v>
      </c>
      <c r="M4">
        <v>0.38890000000000002</v>
      </c>
      <c r="N4">
        <f t="shared" si="1"/>
        <v>3.7171839999999991E-2</v>
      </c>
      <c r="O4">
        <v>3</v>
      </c>
      <c r="Q4" s="1">
        <v>44629.166666666664</v>
      </c>
      <c r="R4">
        <v>15</v>
      </c>
      <c r="S4">
        <v>1.327</v>
      </c>
      <c r="T4">
        <v>1.052</v>
      </c>
      <c r="U4">
        <f t="shared" si="2"/>
        <v>7.5624999999999956E-2</v>
      </c>
      <c r="V4">
        <v>3</v>
      </c>
      <c r="X4" s="1">
        <v>44629.166666666664</v>
      </c>
      <c r="Y4">
        <v>15</v>
      </c>
      <c r="Z4">
        <v>8.14</v>
      </c>
      <c r="AA4">
        <v>3.1379999999999999</v>
      </c>
      <c r="AB4">
        <f t="shared" si="3"/>
        <v>25.020004000000007</v>
      </c>
      <c r="AC4">
        <v>3</v>
      </c>
      <c r="AE4" s="1">
        <v>44629.166666666664</v>
      </c>
      <c r="AF4">
        <v>15</v>
      </c>
      <c r="AG4">
        <v>1.9930000000000001</v>
      </c>
      <c r="AH4">
        <v>1.2509999999999999</v>
      </c>
      <c r="AI4">
        <f t="shared" si="4"/>
        <v>0.55056400000000028</v>
      </c>
      <c r="AJ4">
        <v>3</v>
      </c>
      <c r="AL4" s="1">
        <v>44629.166666666664</v>
      </c>
      <c r="AM4">
        <v>15</v>
      </c>
      <c r="AN4">
        <v>2.742</v>
      </c>
      <c r="AO4">
        <v>2.1160000000000001</v>
      </c>
      <c r="AP4">
        <f t="shared" si="5"/>
        <v>0.39187599999999984</v>
      </c>
    </row>
    <row r="5" spans="1:42" x14ac:dyDescent="0.35">
      <c r="A5">
        <v>4</v>
      </c>
      <c r="C5" s="1">
        <v>44631.90625</v>
      </c>
      <c r="D5">
        <v>11.75</v>
      </c>
      <c r="E5">
        <v>2.622E-2</v>
      </c>
      <c r="F5">
        <v>7.9760000000000005E-3</v>
      </c>
      <c r="G5">
        <f t="shared" si="0"/>
        <v>3.3284353600000001E-4</v>
      </c>
      <c r="H5">
        <v>4</v>
      </c>
      <c r="J5" s="1">
        <v>44631.90625</v>
      </c>
      <c r="K5">
        <v>11.75</v>
      </c>
      <c r="L5">
        <v>0.4627</v>
      </c>
      <c r="M5">
        <v>0.24809999999999999</v>
      </c>
      <c r="N5">
        <f t="shared" si="1"/>
        <v>4.6053160000000003E-2</v>
      </c>
      <c r="O5">
        <v>4</v>
      </c>
      <c r="Q5" s="1">
        <v>44631.90625</v>
      </c>
      <c r="R5">
        <v>11.75</v>
      </c>
      <c r="S5">
        <v>1.008</v>
      </c>
      <c r="T5">
        <v>0.60429999999999995</v>
      </c>
      <c r="U5">
        <f t="shared" si="2"/>
        <v>0.16297369000000006</v>
      </c>
      <c r="V5">
        <v>4</v>
      </c>
      <c r="X5" s="1">
        <v>44631.90625</v>
      </c>
      <c r="Y5">
        <v>11.75</v>
      </c>
      <c r="Z5">
        <v>6.9710000000000001</v>
      </c>
      <c r="AA5">
        <v>1.546</v>
      </c>
      <c r="AB5">
        <f t="shared" si="3"/>
        <v>29.430624999999999</v>
      </c>
      <c r="AC5">
        <v>4</v>
      </c>
      <c r="AE5" s="1">
        <v>44631.90625</v>
      </c>
      <c r="AF5">
        <v>11.75</v>
      </c>
      <c r="AG5">
        <v>1.6890000000000001</v>
      </c>
      <c r="AH5">
        <v>0.65129999999999999</v>
      </c>
      <c r="AI5">
        <f t="shared" si="4"/>
        <v>1.07682129</v>
      </c>
      <c r="AJ5">
        <v>4</v>
      </c>
      <c r="AL5" s="1">
        <v>44631.90625</v>
      </c>
      <c r="AM5">
        <v>11.75</v>
      </c>
      <c r="AN5">
        <v>2.0790000000000002</v>
      </c>
      <c r="AO5">
        <v>1.145</v>
      </c>
      <c r="AP5">
        <f t="shared" si="5"/>
        <v>0.87235600000000035</v>
      </c>
    </row>
    <row r="6" spans="1:42" x14ac:dyDescent="0.35">
      <c r="A6">
        <v>5</v>
      </c>
      <c r="C6" s="1">
        <v>44638.84375</v>
      </c>
      <c r="D6">
        <v>5</v>
      </c>
      <c r="E6">
        <v>2.5420000000000002E-2</v>
      </c>
      <c r="F6">
        <v>7.3069999999999996E-2</v>
      </c>
      <c r="G6">
        <f t="shared" si="0"/>
        <v>2.2705224999999998E-3</v>
      </c>
      <c r="H6">
        <v>5</v>
      </c>
      <c r="J6" s="1">
        <v>44638.84375</v>
      </c>
      <c r="K6">
        <v>5</v>
      </c>
      <c r="L6">
        <v>0.36870000000000003</v>
      </c>
      <c r="M6">
        <v>1.484</v>
      </c>
      <c r="N6">
        <f t="shared" si="1"/>
        <v>1.24389409</v>
      </c>
      <c r="O6">
        <v>5</v>
      </c>
      <c r="Q6" s="1">
        <v>44638.84375</v>
      </c>
      <c r="R6">
        <v>5</v>
      </c>
      <c r="S6">
        <v>0.85429999999999995</v>
      </c>
      <c r="T6">
        <v>2.431</v>
      </c>
      <c r="U6">
        <f t="shared" si="2"/>
        <v>2.4859828900000007</v>
      </c>
      <c r="V6">
        <v>5</v>
      </c>
      <c r="X6" s="1">
        <v>44638.84375</v>
      </c>
      <c r="Y6">
        <v>5</v>
      </c>
      <c r="Z6">
        <v>4.782</v>
      </c>
      <c r="AA6">
        <v>6.6520000000000001</v>
      </c>
      <c r="AB6">
        <f t="shared" si="3"/>
        <v>3.4969000000000006</v>
      </c>
      <c r="AC6">
        <v>5</v>
      </c>
      <c r="AE6" s="1">
        <v>44638.84375</v>
      </c>
      <c r="AF6">
        <v>5</v>
      </c>
      <c r="AG6">
        <v>1.208</v>
      </c>
      <c r="AH6">
        <v>3.6030000000000002</v>
      </c>
      <c r="AI6">
        <f t="shared" si="4"/>
        <v>5.7360250000000024</v>
      </c>
      <c r="AJ6">
        <v>5</v>
      </c>
      <c r="AL6" s="1">
        <v>44638.84375</v>
      </c>
      <c r="AM6">
        <v>5</v>
      </c>
      <c r="AN6">
        <v>1.956</v>
      </c>
      <c r="AO6">
        <v>4.5199999999999996</v>
      </c>
      <c r="AP6">
        <f t="shared" si="5"/>
        <v>6.5740959999999982</v>
      </c>
    </row>
    <row r="7" spans="1:42" x14ac:dyDescent="0.35">
      <c r="A7">
        <v>6</v>
      </c>
      <c r="C7" s="1">
        <v>44639.354166666664</v>
      </c>
      <c r="D7">
        <v>9</v>
      </c>
      <c r="E7">
        <v>3.1379999999999998E-2</v>
      </c>
      <c r="F7">
        <v>3.7949999999999998E-2</v>
      </c>
      <c r="G7">
        <f t="shared" si="0"/>
        <v>4.3164899999999991E-5</v>
      </c>
      <c r="H7">
        <v>6</v>
      </c>
      <c r="J7" s="1">
        <v>44639.354166666664</v>
      </c>
      <c r="K7">
        <v>9</v>
      </c>
      <c r="L7">
        <v>0.499</v>
      </c>
      <c r="M7">
        <v>0.75880000000000003</v>
      </c>
      <c r="N7">
        <f t="shared" si="1"/>
        <v>6.7496040000000021E-2</v>
      </c>
      <c r="O7">
        <v>6</v>
      </c>
      <c r="Q7" s="1">
        <v>44639.354166666664</v>
      </c>
      <c r="R7">
        <v>9</v>
      </c>
      <c r="S7">
        <v>0.93200000000000005</v>
      </c>
      <c r="T7">
        <v>1.5029999999999999</v>
      </c>
      <c r="U7">
        <f t="shared" si="2"/>
        <v>0.3260409999999998</v>
      </c>
      <c r="V7">
        <v>6</v>
      </c>
      <c r="X7" s="1">
        <v>44639.354166666664</v>
      </c>
      <c r="Y7">
        <v>9</v>
      </c>
      <c r="Z7">
        <v>4.7750000000000004</v>
      </c>
      <c r="AA7">
        <v>2.38</v>
      </c>
      <c r="AB7">
        <f t="shared" si="3"/>
        <v>5.7360250000000024</v>
      </c>
      <c r="AC7">
        <v>6</v>
      </c>
      <c r="AE7" s="1">
        <v>44639.354166666664</v>
      </c>
      <c r="AF7">
        <v>9</v>
      </c>
      <c r="AG7">
        <v>1.4630000000000001</v>
      </c>
      <c r="AH7">
        <v>1.41</v>
      </c>
      <c r="AI7">
        <f t="shared" si="4"/>
        <v>2.8090000000000168E-3</v>
      </c>
      <c r="AJ7">
        <v>6</v>
      </c>
      <c r="AL7" s="1">
        <v>44639.354166666664</v>
      </c>
      <c r="AM7">
        <v>9</v>
      </c>
      <c r="AN7">
        <v>2.2549999999999999</v>
      </c>
      <c r="AO7">
        <v>2.0270000000000001</v>
      </c>
      <c r="AP7">
        <f t="shared" si="5"/>
        <v>5.1983999999999891E-2</v>
      </c>
    </row>
    <row r="8" spans="1:42" x14ac:dyDescent="0.35">
      <c r="A8">
        <v>7</v>
      </c>
      <c r="C8" s="1">
        <v>44643.25</v>
      </c>
      <c r="D8">
        <v>6</v>
      </c>
      <c r="E8">
        <v>1.6650000000000002E-2</v>
      </c>
      <c r="F8">
        <v>5.067E-2</v>
      </c>
      <c r="G8">
        <f t="shared" si="0"/>
        <v>1.1573603999999996E-3</v>
      </c>
      <c r="H8">
        <v>7</v>
      </c>
      <c r="J8" s="1">
        <v>44643.25</v>
      </c>
      <c r="K8">
        <v>6</v>
      </c>
      <c r="L8">
        <v>0.28910000000000002</v>
      </c>
      <c r="M8">
        <v>0.56059999999999999</v>
      </c>
      <c r="N8">
        <f t="shared" si="1"/>
        <v>7.3712249999999979E-2</v>
      </c>
      <c r="O8">
        <v>7</v>
      </c>
      <c r="Q8" s="1">
        <v>44643.25</v>
      </c>
      <c r="R8">
        <v>6</v>
      </c>
      <c r="S8">
        <v>0.68169999999999997</v>
      </c>
      <c r="T8">
        <v>1.8140000000000001</v>
      </c>
      <c r="U8">
        <f t="shared" si="2"/>
        <v>1.2821032900000002</v>
      </c>
      <c r="V8">
        <v>7</v>
      </c>
      <c r="X8" s="1">
        <v>44643.25</v>
      </c>
      <c r="Y8">
        <v>6</v>
      </c>
      <c r="Z8">
        <v>3.52</v>
      </c>
      <c r="AA8">
        <v>2.9729999999999999</v>
      </c>
      <c r="AB8">
        <f t="shared" si="3"/>
        <v>0.29920900000000017</v>
      </c>
      <c r="AC8">
        <v>7</v>
      </c>
      <c r="AE8" s="1">
        <v>44643.25</v>
      </c>
      <c r="AF8">
        <v>6</v>
      </c>
      <c r="AG8">
        <v>0.96519999999999995</v>
      </c>
      <c r="AH8">
        <v>1.498</v>
      </c>
      <c r="AI8">
        <f t="shared" si="4"/>
        <v>0.28387584000000005</v>
      </c>
      <c r="AJ8">
        <v>7</v>
      </c>
      <c r="AL8" s="1">
        <v>44643.25</v>
      </c>
      <c r="AM8">
        <v>6</v>
      </c>
      <c r="AN8">
        <v>1.401</v>
      </c>
      <c r="AO8">
        <v>2.63</v>
      </c>
      <c r="AP8">
        <f t="shared" si="5"/>
        <v>1.5104409999999997</v>
      </c>
    </row>
    <row r="9" spans="1:42" x14ac:dyDescent="0.35">
      <c r="A9">
        <v>8</v>
      </c>
      <c r="C9" s="1">
        <v>44643.802083333336</v>
      </c>
      <c r="D9">
        <v>8.5</v>
      </c>
      <c r="E9">
        <v>4.4380000000000003E-2</v>
      </c>
      <c r="F9">
        <v>0.14149999999999999</v>
      </c>
      <c r="G9">
        <f t="shared" si="0"/>
        <v>9.4322943999999975E-3</v>
      </c>
      <c r="H9">
        <v>8</v>
      </c>
      <c r="J9" s="1">
        <v>44643.802083333336</v>
      </c>
      <c r="K9">
        <v>8.5</v>
      </c>
      <c r="L9">
        <v>0.77100000000000002</v>
      </c>
      <c r="M9">
        <v>1.8580000000000001</v>
      </c>
      <c r="N9">
        <f t="shared" si="1"/>
        <v>1.1815690000000003</v>
      </c>
      <c r="O9">
        <v>8</v>
      </c>
      <c r="Q9" s="1">
        <v>44643.802083333336</v>
      </c>
      <c r="R9">
        <v>8.5</v>
      </c>
      <c r="S9">
        <v>1.9730000000000001</v>
      </c>
      <c r="T9">
        <v>5.8470000000000004</v>
      </c>
      <c r="U9">
        <f t="shared" si="2"/>
        <v>15.007876000000005</v>
      </c>
      <c r="V9">
        <v>8</v>
      </c>
      <c r="X9" s="1">
        <v>44643.802083333336</v>
      </c>
      <c r="Y9">
        <v>8.5</v>
      </c>
      <c r="Z9">
        <v>11.97</v>
      </c>
      <c r="AA9">
        <v>10.93</v>
      </c>
      <c r="AB9">
        <f t="shared" si="3"/>
        <v>1.0816000000000019</v>
      </c>
      <c r="AC9">
        <v>8</v>
      </c>
      <c r="AE9" s="1">
        <v>44643.802083333336</v>
      </c>
      <c r="AF9">
        <v>8.5</v>
      </c>
      <c r="AG9">
        <v>2.7040000000000002</v>
      </c>
      <c r="AH9">
        <v>8.6280000000000001</v>
      </c>
      <c r="AI9">
        <f t="shared" si="4"/>
        <v>35.093775999999991</v>
      </c>
      <c r="AJ9">
        <v>8</v>
      </c>
      <c r="AL9" s="1">
        <v>44643.802083333336</v>
      </c>
      <c r="AM9">
        <v>8.5</v>
      </c>
      <c r="AN9">
        <v>5.0410000000000004</v>
      </c>
      <c r="AO9">
        <v>8.6940000000000008</v>
      </c>
      <c r="AP9">
        <f t="shared" si="5"/>
        <v>13.344409000000004</v>
      </c>
    </row>
    <row r="10" spans="1:42" x14ac:dyDescent="0.35">
      <c r="A10">
        <v>9</v>
      </c>
      <c r="C10" s="1">
        <v>44646.010416666664</v>
      </c>
      <c r="D10">
        <v>24</v>
      </c>
      <c r="E10">
        <v>1.2E-2</v>
      </c>
      <c r="F10">
        <v>3.1789999999999999E-2</v>
      </c>
      <c r="G10">
        <f t="shared" si="0"/>
        <v>3.9164409999999995E-4</v>
      </c>
      <c r="H10">
        <v>9</v>
      </c>
      <c r="J10" s="1">
        <v>44646.010416666664</v>
      </c>
      <c r="K10">
        <v>24</v>
      </c>
      <c r="L10">
        <v>0.1719</v>
      </c>
      <c r="M10">
        <v>0.26069999999999999</v>
      </c>
      <c r="N10">
        <f t="shared" si="1"/>
        <v>7.8854399999999988E-3</v>
      </c>
      <c r="O10">
        <v>9</v>
      </c>
      <c r="Q10" s="1">
        <v>44646.010416666664</v>
      </c>
      <c r="R10">
        <v>24</v>
      </c>
      <c r="S10">
        <v>0.36969999999999997</v>
      </c>
      <c r="T10">
        <v>0.90349999999999997</v>
      </c>
      <c r="U10">
        <f t="shared" si="2"/>
        <v>0.28494244000000007</v>
      </c>
      <c r="V10">
        <v>9</v>
      </c>
      <c r="X10" s="1">
        <v>44646.010416666664</v>
      </c>
      <c r="Y10">
        <v>24</v>
      </c>
      <c r="Z10">
        <v>1.6539999999999999</v>
      </c>
      <c r="AA10">
        <v>1.883</v>
      </c>
      <c r="AB10">
        <f t="shared" si="3"/>
        <v>5.2441000000000043E-2</v>
      </c>
      <c r="AC10">
        <v>9</v>
      </c>
      <c r="AE10" s="1">
        <v>44646.010416666664</v>
      </c>
      <c r="AF10">
        <v>24</v>
      </c>
      <c r="AG10">
        <v>0.60419999999999996</v>
      </c>
      <c r="AH10">
        <v>0.54549999999999998</v>
      </c>
      <c r="AI10">
        <f t="shared" si="4"/>
        <v>3.4456899999999969E-3</v>
      </c>
      <c r="AJ10">
        <v>9</v>
      </c>
      <c r="AL10" s="1">
        <v>44646.010416666664</v>
      </c>
      <c r="AM10">
        <v>24</v>
      </c>
      <c r="AN10">
        <v>0.5363</v>
      </c>
      <c r="AO10">
        <v>1.671</v>
      </c>
      <c r="AP10">
        <f t="shared" si="5"/>
        <v>1.2875440900000001</v>
      </c>
    </row>
    <row r="11" spans="1:42" x14ac:dyDescent="0.35">
      <c r="A11">
        <v>10</v>
      </c>
      <c r="C11" s="1">
        <v>44651.302083333336</v>
      </c>
      <c r="D11">
        <v>6</v>
      </c>
      <c r="E11">
        <v>3.2840000000000001E-2</v>
      </c>
      <c r="F11">
        <v>9.8460000000000006E-2</v>
      </c>
      <c r="G11">
        <f t="shared" si="0"/>
        <v>4.3059844000000016E-3</v>
      </c>
      <c r="H11">
        <v>10</v>
      </c>
      <c r="J11" s="1">
        <v>44651.302083333336</v>
      </c>
      <c r="K11">
        <v>6</v>
      </c>
      <c r="L11">
        <v>0.56089999999999995</v>
      </c>
      <c r="M11">
        <v>2.4740000000000002</v>
      </c>
      <c r="N11">
        <f t="shared" si="1"/>
        <v>3.6599516100000011</v>
      </c>
      <c r="O11">
        <v>10</v>
      </c>
      <c r="Q11" s="1">
        <v>44651.302083333336</v>
      </c>
      <c r="R11">
        <v>6</v>
      </c>
      <c r="S11">
        <v>1.661</v>
      </c>
      <c r="T11">
        <v>7.5519999999999996</v>
      </c>
      <c r="U11">
        <f t="shared" si="2"/>
        <v>34.703881000000003</v>
      </c>
      <c r="V11">
        <v>10</v>
      </c>
      <c r="X11" s="1">
        <v>44651.302083333336</v>
      </c>
      <c r="Y11">
        <v>6</v>
      </c>
      <c r="Z11">
        <v>10.06</v>
      </c>
      <c r="AA11">
        <v>13.89</v>
      </c>
      <c r="AB11">
        <f t="shared" si="3"/>
        <v>14.668900000000001</v>
      </c>
      <c r="AC11">
        <v>10</v>
      </c>
      <c r="AE11" s="1">
        <v>44651.302083333336</v>
      </c>
      <c r="AF11">
        <v>6</v>
      </c>
      <c r="AG11">
        <v>2.0350000000000001</v>
      </c>
      <c r="AH11">
        <v>6.1879999999999997</v>
      </c>
      <c r="AI11">
        <f t="shared" si="4"/>
        <v>17.247408999999998</v>
      </c>
      <c r="AJ11">
        <v>10</v>
      </c>
      <c r="AL11" s="1">
        <v>44651.302083333336</v>
      </c>
      <c r="AM11">
        <v>6</v>
      </c>
      <c r="AN11">
        <v>4.9450000000000003</v>
      </c>
      <c r="AO11">
        <v>9.3279999999999994</v>
      </c>
      <c r="AP11">
        <f t="shared" si="5"/>
        <v>19.210688999999991</v>
      </c>
    </row>
    <row r="12" spans="1:42" x14ac:dyDescent="0.35">
      <c r="A12">
        <v>11</v>
      </c>
      <c r="C12" s="1">
        <v>44656.729166666664</v>
      </c>
      <c r="D12">
        <v>18</v>
      </c>
      <c r="E12">
        <v>4.002E-2</v>
      </c>
      <c r="F12">
        <v>4.929E-2</v>
      </c>
      <c r="G12">
        <f t="shared" si="0"/>
        <v>8.5932900000000012E-5</v>
      </c>
      <c r="H12">
        <v>11</v>
      </c>
      <c r="J12" s="1">
        <v>44656.729166666664</v>
      </c>
      <c r="K12">
        <v>18</v>
      </c>
      <c r="L12">
        <v>0.62529999999999997</v>
      </c>
      <c r="M12">
        <v>0.93400000000000005</v>
      </c>
      <c r="N12">
        <f t="shared" si="1"/>
        <v>9.5295690000000058E-2</v>
      </c>
      <c r="O12">
        <v>11</v>
      </c>
      <c r="Q12" s="1">
        <v>44656.729166666664</v>
      </c>
      <c r="R12">
        <v>18</v>
      </c>
      <c r="S12">
        <v>1.472</v>
      </c>
      <c r="T12">
        <v>2.4660000000000002</v>
      </c>
      <c r="U12">
        <f t="shared" si="2"/>
        <v>0.98803600000000047</v>
      </c>
      <c r="V12">
        <v>11</v>
      </c>
      <c r="X12" s="1">
        <v>44656.729166666664</v>
      </c>
      <c r="Y12">
        <v>18</v>
      </c>
      <c r="Z12">
        <v>8.6660000000000004</v>
      </c>
      <c r="AA12">
        <v>9.2629999999999999</v>
      </c>
      <c r="AB12">
        <f t="shared" si="3"/>
        <v>0.35640899999999942</v>
      </c>
      <c r="AC12">
        <v>11</v>
      </c>
      <c r="AE12" s="1">
        <v>44656.729166666664</v>
      </c>
      <c r="AF12">
        <v>18</v>
      </c>
      <c r="AG12">
        <v>2.2189999999999999</v>
      </c>
      <c r="AH12">
        <v>2.2799999999999998</v>
      </c>
      <c r="AI12">
        <f t="shared" si="4"/>
        <v>3.720999999999993E-3</v>
      </c>
      <c r="AJ12">
        <v>11</v>
      </c>
      <c r="AL12" s="1">
        <v>44656.729166666664</v>
      </c>
      <c r="AM12">
        <v>18</v>
      </c>
      <c r="AN12">
        <v>3.1589999999999998</v>
      </c>
      <c r="AO12">
        <v>4.9119999999999999</v>
      </c>
      <c r="AP12">
        <f t="shared" si="5"/>
        <v>3.0730090000000003</v>
      </c>
    </row>
    <row r="13" spans="1:42" x14ac:dyDescent="0.35">
      <c r="A13">
        <v>12</v>
      </c>
      <c r="C13" s="1">
        <v>44657.8125</v>
      </c>
      <c r="D13">
        <v>26.25</v>
      </c>
      <c r="E13">
        <v>4.1279999999999997E-2</v>
      </c>
      <c r="F13">
        <v>7.9189999999999997E-2</v>
      </c>
      <c r="G13">
        <f t="shared" si="0"/>
        <v>1.4371681E-3</v>
      </c>
      <c r="H13">
        <v>12</v>
      </c>
      <c r="J13" s="1">
        <v>44657.8125</v>
      </c>
      <c r="K13">
        <v>26.25</v>
      </c>
      <c r="L13">
        <v>0.75690000000000002</v>
      </c>
      <c r="M13">
        <v>1.2609999999999999</v>
      </c>
      <c r="N13">
        <f t="shared" si="1"/>
        <v>0.25411680999999986</v>
      </c>
      <c r="O13">
        <v>12</v>
      </c>
      <c r="Q13" s="1">
        <v>44657.8125</v>
      </c>
      <c r="R13">
        <v>26.25</v>
      </c>
      <c r="S13">
        <v>1.8069999999999999</v>
      </c>
      <c r="T13">
        <v>4.0460000000000003</v>
      </c>
      <c r="U13">
        <f t="shared" si="2"/>
        <v>5.0131210000000017</v>
      </c>
      <c r="V13">
        <v>12</v>
      </c>
      <c r="X13" s="1">
        <v>44657.8125</v>
      </c>
      <c r="Y13">
        <v>26.25</v>
      </c>
      <c r="Z13">
        <v>10.31</v>
      </c>
      <c r="AA13">
        <v>12.91</v>
      </c>
      <c r="AB13">
        <f t="shared" si="3"/>
        <v>6.759999999999998</v>
      </c>
      <c r="AC13">
        <v>12</v>
      </c>
      <c r="AE13" s="1">
        <v>44657.8125</v>
      </c>
      <c r="AF13">
        <v>26.25</v>
      </c>
      <c r="AG13">
        <v>2.7050000000000001</v>
      </c>
      <c r="AH13">
        <v>3.6259999999999999</v>
      </c>
      <c r="AI13">
        <f t="shared" si="4"/>
        <v>0.84824099999999969</v>
      </c>
      <c r="AJ13">
        <v>12</v>
      </c>
      <c r="AL13" s="1">
        <v>44657.8125</v>
      </c>
      <c r="AM13">
        <v>26.25</v>
      </c>
      <c r="AN13">
        <v>4.0069999999999997</v>
      </c>
      <c r="AO13">
        <v>8.1430000000000007</v>
      </c>
      <c r="AP13">
        <f t="shared" si="5"/>
        <v>17.106496000000007</v>
      </c>
    </row>
    <row r="14" spans="1:42" x14ac:dyDescent="0.35">
      <c r="A14">
        <v>13</v>
      </c>
      <c r="C14" s="1">
        <v>44660.239583333336</v>
      </c>
      <c r="D14">
        <v>21</v>
      </c>
      <c r="E14">
        <v>1.1560000000000001E-2</v>
      </c>
      <c r="F14">
        <v>2.8969999999999999E-2</v>
      </c>
      <c r="G14">
        <f t="shared" si="0"/>
        <v>3.0310809999999994E-4</v>
      </c>
      <c r="H14">
        <v>13</v>
      </c>
      <c r="J14" s="1">
        <v>44660.239583333336</v>
      </c>
      <c r="K14">
        <v>21</v>
      </c>
      <c r="L14">
        <v>0.25309999999999999</v>
      </c>
      <c r="M14">
        <v>0.41920000000000002</v>
      </c>
      <c r="N14">
        <f t="shared" si="1"/>
        <v>2.758921000000001E-2</v>
      </c>
      <c r="O14">
        <v>13</v>
      </c>
      <c r="Q14" s="1">
        <v>44660.239583333336</v>
      </c>
      <c r="R14">
        <v>21</v>
      </c>
      <c r="S14">
        <v>0.4637</v>
      </c>
      <c r="T14">
        <v>1.4470000000000001</v>
      </c>
      <c r="U14">
        <f t="shared" si="2"/>
        <v>0.96687889000000016</v>
      </c>
      <c r="V14">
        <v>13</v>
      </c>
      <c r="X14" s="1">
        <v>44660.239583333336</v>
      </c>
      <c r="Y14">
        <v>21</v>
      </c>
      <c r="Z14">
        <v>2.99</v>
      </c>
      <c r="AA14">
        <v>3.7949999999999999</v>
      </c>
      <c r="AB14">
        <f t="shared" si="3"/>
        <v>0.64802499999999952</v>
      </c>
      <c r="AC14">
        <v>13</v>
      </c>
      <c r="AE14" s="1">
        <v>44660.239583333336</v>
      </c>
      <c r="AF14">
        <v>21</v>
      </c>
      <c r="AG14">
        <v>0.85219999999999996</v>
      </c>
      <c r="AH14">
        <v>1.1399999999999999</v>
      </c>
      <c r="AI14">
        <f t="shared" si="4"/>
        <v>8.2828839999999973E-2</v>
      </c>
      <c r="AJ14">
        <v>13</v>
      </c>
      <c r="AL14" s="1">
        <v>44660.239583333336</v>
      </c>
      <c r="AM14">
        <v>21</v>
      </c>
      <c r="AN14">
        <v>1.008</v>
      </c>
      <c r="AO14">
        <v>2.1139999999999999</v>
      </c>
      <c r="AP14">
        <f t="shared" si="5"/>
        <v>1.2232359999999998</v>
      </c>
    </row>
    <row r="15" spans="1:42" x14ac:dyDescent="0.35">
      <c r="A15">
        <v>14</v>
      </c>
      <c r="C15" s="1">
        <v>44662.59375</v>
      </c>
      <c r="D15">
        <v>17</v>
      </c>
      <c r="E15">
        <v>2.733E-2</v>
      </c>
      <c r="F15">
        <v>4.7419999999999997E-2</v>
      </c>
      <c r="G15">
        <f t="shared" si="0"/>
        <v>4.0360809999999989E-4</v>
      </c>
      <c r="H15">
        <v>14</v>
      </c>
      <c r="J15" s="1">
        <v>44662.59375</v>
      </c>
      <c r="K15">
        <v>17</v>
      </c>
      <c r="L15">
        <v>0.44019999999999998</v>
      </c>
      <c r="M15">
        <v>0.60609999999999997</v>
      </c>
      <c r="N15">
        <f t="shared" si="1"/>
        <v>2.7522809999999998E-2</v>
      </c>
      <c r="O15">
        <v>14</v>
      </c>
      <c r="Q15" s="1">
        <v>44662.59375</v>
      </c>
      <c r="R15">
        <v>17</v>
      </c>
      <c r="S15">
        <v>0.93840000000000001</v>
      </c>
      <c r="T15">
        <v>1.996</v>
      </c>
      <c r="U15">
        <f t="shared" si="2"/>
        <v>1.1185177599999998</v>
      </c>
      <c r="V15">
        <v>14</v>
      </c>
      <c r="X15" s="1">
        <v>44662.59375</v>
      </c>
      <c r="Y15">
        <v>17</v>
      </c>
      <c r="Z15">
        <v>6.5529999999999999</v>
      </c>
      <c r="AA15">
        <v>6.8769999999999998</v>
      </c>
      <c r="AB15">
        <f t="shared" si="3"/>
        <v>0.1049759999999999</v>
      </c>
      <c r="AC15">
        <v>14</v>
      </c>
      <c r="AE15" s="1">
        <v>44662.59375</v>
      </c>
      <c r="AF15">
        <v>17</v>
      </c>
      <c r="AG15">
        <v>1.53</v>
      </c>
      <c r="AH15">
        <v>2.1469999999999998</v>
      </c>
      <c r="AI15">
        <f t="shared" si="4"/>
        <v>0.38068899999999972</v>
      </c>
      <c r="AJ15">
        <v>14</v>
      </c>
      <c r="AL15" s="1">
        <v>44662.59375</v>
      </c>
      <c r="AM15">
        <v>17</v>
      </c>
      <c r="AN15">
        <v>2.1360000000000001</v>
      </c>
      <c r="AO15">
        <v>3.9969999999999999</v>
      </c>
      <c r="AP15">
        <f t="shared" si="5"/>
        <v>3.4633209999999992</v>
      </c>
    </row>
    <row r="16" spans="1:42" x14ac:dyDescent="0.35">
      <c r="A16">
        <v>15</v>
      </c>
      <c r="C16" s="1">
        <v>44667.145833333336</v>
      </c>
      <c r="D16">
        <v>11.75</v>
      </c>
      <c r="E16">
        <v>2.043E-2</v>
      </c>
      <c r="F16">
        <v>5.2089999999999997E-2</v>
      </c>
      <c r="G16">
        <f t="shared" si="0"/>
        <v>1.0023555999999997E-3</v>
      </c>
      <c r="H16">
        <v>15</v>
      </c>
      <c r="J16" s="1">
        <v>44667.145833333336</v>
      </c>
      <c r="K16">
        <v>11.75</v>
      </c>
      <c r="L16">
        <v>0.31459999999999999</v>
      </c>
      <c r="M16">
        <v>0.439</v>
      </c>
      <c r="N16">
        <f t="shared" si="1"/>
        <v>1.5475360000000002E-2</v>
      </c>
      <c r="O16">
        <v>15</v>
      </c>
      <c r="Q16" s="1">
        <v>44667.145833333336</v>
      </c>
      <c r="R16">
        <v>11.75</v>
      </c>
      <c r="S16">
        <v>0.69889999999999997</v>
      </c>
      <c r="T16">
        <v>1.1859999999999999</v>
      </c>
      <c r="U16">
        <f t="shared" si="2"/>
        <v>0.23726640999999998</v>
      </c>
      <c r="V16">
        <v>15</v>
      </c>
      <c r="X16" s="1">
        <v>44667.145833333336</v>
      </c>
      <c r="Y16">
        <v>11.75</v>
      </c>
      <c r="Z16">
        <v>4.0540000000000003</v>
      </c>
      <c r="AA16">
        <v>3.9830000000000001</v>
      </c>
      <c r="AB16">
        <f t="shared" si="3"/>
        <v>5.0410000000000246E-3</v>
      </c>
      <c r="AC16">
        <v>15</v>
      </c>
      <c r="AE16" s="1">
        <v>44667.145833333336</v>
      </c>
      <c r="AF16">
        <v>11.75</v>
      </c>
      <c r="AG16">
        <v>1.0549999999999999</v>
      </c>
      <c r="AH16">
        <v>1.38</v>
      </c>
      <c r="AI16">
        <f t="shared" si="4"/>
        <v>0.10562499999999997</v>
      </c>
      <c r="AJ16">
        <v>15</v>
      </c>
      <c r="AL16" s="1">
        <v>44667.145833333336</v>
      </c>
      <c r="AM16">
        <v>11.75</v>
      </c>
      <c r="AN16">
        <v>1.704</v>
      </c>
      <c r="AO16">
        <v>2.339</v>
      </c>
      <c r="AP16">
        <f t="shared" si="5"/>
        <v>0.403225</v>
      </c>
    </row>
    <row r="17" spans="1:42" x14ac:dyDescent="0.35">
      <c r="A17">
        <v>16</v>
      </c>
      <c r="C17" s="1">
        <v>44669.395833333336</v>
      </c>
      <c r="D17">
        <v>35</v>
      </c>
      <c r="E17">
        <v>2.93E-2</v>
      </c>
      <c r="F17">
        <v>5.1499999999999997E-2</v>
      </c>
      <c r="G17">
        <f t="shared" si="0"/>
        <v>4.9283999999999992E-4</v>
      </c>
      <c r="H17">
        <v>16</v>
      </c>
      <c r="J17" s="1">
        <v>44669.395833333336</v>
      </c>
      <c r="K17">
        <v>35</v>
      </c>
      <c r="L17">
        <v>0.53410000000000002</v>
      </c>
      <c r="M17">
        <v>0.71740000000000004</v>
      </c>
      <c r="N17">
        <f t="shared" si="1"/>
        <v>3.3598890000000006E-2</v>
      </c>
      <c r="O17">
        <v>16</v>
      </c>
      <c r="Q17" s="1">
        <v>44669.395833333336</v>
      </c>
      <c r="R17">
        <v>35</v>
      </c>
      <c r="S17">
        <v>1.29</v>
      </c>
      <c r="T17">
        <v>1.948</v>
      </c>
      <c r="U17">
        <f t="shared" si="2"/>
        <v>0.4329639999999999</v>
      </c>
      <c r="V17">
        <v>16</v>
      </c>
      <c r="X17" s="1">
        <v>44669.395833333336</v>
      </c>
      <c r="Y17">
        <v>35</v>
      </c>
      <c r="Z17">
        <v>7.7320000000000002</v>
      </c>
      <c r="AA17">
        <v>7.5839999999999996</v>
      </c>
      <c r="AB17">
        <f t="shared" si="3"/>
        <v>2.190400000000017E-2</v>
      </c>
      <c r="AC17">
        <v>16</v>
      </c>
      <c r="AE17" s="1">
        <v>44669.395833333336</v>
      </c>
      <c r="AF17">
        <v>35</v>
      </c>
      <c r="AG17">
        <v>1.9630000000000001</v>
      </c>
      <c r="AH17">
        <v>2.0489999999999999</v>
      </c>
      <c r="AI17">
        <f t="shared" si="4"/>
        <v>7.3959999999999746E-3</v>
      </c>
      <c r="AJ17">
        <v>16</v>
      </c>
      <c r="AL17" s="1">
        <v>44669.395833333336</v>
      </c>
      <c r="AM17">
        <v>35</v>
      </c>
      <c r="AN17">
        <v>2.6</v>
      </c>
      <c r="AO17">
        <v>3.5979999999999999</v>
      </c>
      <c r="AP17">
        <f t="shared" si="5"/>
        <v>0.99600399999999956</v>
      </c>
    </row>
    <row r="18" spans="1:42" x14ac:dyDescent="0.35">
      <c r="A18">
        <v>17</v>
      </c>
      <c r="C18" s="1">
        <v>44672.28125</v>
      </c>
      <c r="D18">
        <v>5</v>
      </c>
      <c r="E18">
        <v>3.4419999999999999E-2</v>
      </c>
      <c r="F18">
        <v>5.4010000000000002E-2</v>
      </c>
      <c r="G18">
        <f t="shared" si="0"/>
        <v>3.8376810000000013E-4</v>
      </c>
      <c r="H18">
        <v>17</v>
      </c>
      <c r="J18" s="1">
        <v>44672.28125</v>
      </c>
      <c r="K18">
        <v>5</v>
      </c>
      <c r="L18">
        <v>0.53310000000000002</v>
      </c>
      <c r="M18">
        <v>0.92269999999999996</v>
      </c>
      <c r="N18">
        <f t="shared" si="1"/>
        <v>0.15178815999999995</v>
      </c>
      <c r="O18">
        <v>17</v>
      </c>
      <c r="Q18" s="1">
        <v>44672.28125</v>
      </c>
      <c r="R18">
        <v>5</v>
      </c>
      <c r="S18">
        <v>1.2110000000000001</v>
      </c>
      <c r="T18">
        <v>2.323</v>
      </c>
      <c r="U18">
        <f t="shared" si="2"/>
        <v>1.2365439999999996</v>
      </c>
      <c r="V18">
        <v>17</v>
      </c>
      <c r="X18" s="1">
        <v>44672.28125</v>
      </c>
      <c r="Y18">
        <v>5</v>
      </c>
      <c r="Z18">
        <v>7.3150000000000004</v>
      </c>
      <c r="AA18">
        <v>8.4909999999999997</v>
      </c>
      <c r="AB18">
        <f t="shared" si="3"/>
        <v>1.3829759999999982</v>
      </c>
      <c r="AC18">
        <v>17</v>
      </c>
      <c r="AE18" s="1">
        <v>44672.28125</v>
      </c>
      <c r="AF18">
        <v>5</v>
      </c>
      <c r="AG18">
        <v>1.7430000000000001</v>
      </c>
      <c r="AH18">
        <v>2.198</v>
      </c>
      <c r="AI18">
        <f t="shared" si="4"/>
        <v>0.20702499999999988</v>
      </c>
      <c r="AJ18">
        <v>17</v>
      </c>
      <c r="AL18" s="1">
        <v>44672.28125</v>
      </c>
      <c r="AM18">
        <v>5</v>
      </c>
      <c r="AN18">
        <v>2.6779999999999999</v>
      </c>
      <c r="AO18">
        <v>4.2670000000000003</v>
      </c>
      <c r="AP18">
        <f t="shared" si="5"/>
        <v>2.5249210000000013</v>
      </c>
    </row>
    <row r="19" spans="1:42" x14ac:dyDescent="0.35">
      <c r="A19">
        <v>18</v>
      </c>
      <c r="C19" s="1">
        <v>44682.291666666664</v>
      </c>
      <c r="D19">
        <v>10</v>
      </c>
      <c r="E19">
        <v>0.12280000000000001</v>
      </c>
      <c r="F19">
        <v>0.31879999999999997</v>
      </c>
      <c r="G19">
        <f t="shared" si="0"/>
        <v>3.8415999999999978E-2</v>
      </c>
      <c r="H19">
        <v>18</v>
      </c>
      <c r="J19" s="1">
        <v>44682.291666666664</v>
      </c>
      <c r="K19">
        <v>10</v>
      </c>
      <c r="L19">
        <v>1.873</v>
      </c>
      <c r="M19">
        <v>6.5579999999999998</v>
      </c>
      <c r="N19">
        <f t="shared" si="1"/>
        <v>21.949224999999995</v>
      </c>
      <c r="O19">
        <v>18</v>
      </c>
      <c r="Q19" s="1">
        <v>44682.291666666664</v>
      </c>
      <c r="R19">
        <v>10</v>
      </c>
      <c r="S19">
        <v>3.4580000000000002</v>
      </c>
      <c r="T19">
        <v>8.7739999999999991</v>
      </c>
      <c r="U19">
        <f t="shared" si="2"/>
        <v>28.259855999999989</v>
      </c>
      <c r="V19">
        <v>18</v>
      </c>
      <c r="X19" s="1">
        <v>44682.291666666664</v>
      </c>
      <c r="Y19">
        <v>10</v>
      </c>
      <c r="Z19">
        <v>15.97</v>
      </c>
      <c r="AA19">
        <v>23.05</v>
      </c>
      <c r="AB19">
        <f t="shared" si="3"/>
        <v>50.126400000000004</v>
      </c>
      <c r="AC19">
        <v>18</v>
      </c>
      <c r="AE19" s="1">
        <v>44682.291666666664</v>
      </c>
      <c r="AF19">
        <v>10</v>
      </c>
      <c r="AG19">
        <v>5.6779999999999999</v>
      </c>
      <c r="AH19">
        <v>8.8729999999999993</v>
      </c>
      <c r="AI19">
        <f t="shared" si="4"/>
        <v>10.208024999999996</v>
      </c>
      <c r="AJ19">
        <v>18</v>
      </c>
      <c r="AL19" s="1">
        <v>44682.291666666664</v>
      </c>
      <c r="AM19">
        <v>10</v>
      </c>
      <c r="AN19">
        <v>6.87</v>
      </c>
      <c r="AO19">
        <v>17.97</v>
      </c>
      <c r="AP19">
        <f t="shared" si="5"/>
        <v>123.20999999999995</v>
      </c>
    </row>
    <row r="20" spans="1:42" x14ac:dyDescent="0.35">
      <c r="A20">
        <v>19</v>
      </c>
      <c r="C20" s="1">
        <v>44684.625</v>
      </c>
      <c r="D20">
        <v>24</v>
      </c>
      <c r="E20">
        <v>0.15040000000000001</v>
      </c>
      <c r="F20">
        <v>0.32669999999999999</v>
      </c>
      <c r="G20">
        <f t="shared" si="0"/>
        <v>3.1081689999999995E-2</v>
      </c>
      <c r="H20">
        <v>19</v>
      </c>
      <c r="J20" s="1">
        <v>44684.625</v>
      </c>
      <c r="K20">
        <v>24</v>
      </c>
      <c r="L20">
        <v>2.4740000000000002</v>
      </c>
      <c r="M20">
        <v>10.67</v>
      </c>
      <c r="N20">
        <f t="shared" si="1"/>
        <v>67.174415999999994</v>
      </c>
      <c r="O20">
        <v>19</v>
      </c>
      <c r="Q20" s="1">
        <v>44684.625</v>
      </c>
      <c r="R20">
        <v>24</v>
      </c>
      <c r="S20">
        <v>6</v>
      </c>
      <c r="T20">
        <v>17.13</v>
      </c>
      <c r="U20">
        <f t="shared" si="2"/>
        <v>123.87689999999998</v>
      </c>
      <c r="V20">
        <v>19</v>
      </c>
      <c r="X20" s="1">
        <v>44684.625</v>
      </c>
      <c r="Y20">
        <v>24</v>
      </c>
      <c r="Z20">
        <v>24.01</v>
      </c>
      <c r="AA20">
        <v>32.26</v>
      </c>
      <c r="AB20">
        <f t="shared" si="3"/>
        <v>68.062499999999943</v>
      </c>
      <c r="AC20">
        <v>19</v>
      </c>
      <c r="AE20" s="1">
        <v>44684.625</v>
      </c>
      <c r="AF20">
        <v>24</v>
      </c>
      <c r="AG20">
        <v>8.6289999999999996</v>
      </c>
      <c r="AH20">
        <v>14.3</v>
      </c>
      <c r="AI20">
        <f t="shared" si="4"/>
        <v>32.160241000000013</v>
      </c>
      <c r="AJ20">
        <v>19</v>
      </c>
      <c r="AL20" s="1">
        <v>44684.625</v>
      </c>
      <c r="AM20">
        <v>24</v>
      </c>
      <c r="AN20">
        <v>11.08</v>
      </c>
      <c r="AO20">
        <v>23</v>
      </c>
      <c r="AP20">
        <f t="shared" si="5"/>
        <v>142.0864</v>
      </c>
    </row>
    <row r="21" spans="1:42" x14ac:dyDescent="0.35">
      <c r="A21">
        <v>20</v>
      </c>
      <c r="C21" s="1">
        <v>44686.979166666664</v>
      </c>
      <c r="D21">
        <v>45</v>
      </c>
      <c r="E21">
        <v>0.14879999999999999</v>
      </c>
      <c r="F21">
        <v>0.30030000000000001</v>
      </c>
      <c r="G21">
        <f t="shared" si="0"/>
        <v>2.2952250000000007E-2</v>
      </c>
      <c r="H21">
        <v>20</v>
      </c>
      <c r="J21" s="1">
        <v>44686.979166666664</v>
      </c>
      <c r="K21">
        <v>45</v>
      </c>
      <c r="L21">
        <v>2.5190000000000001</v>
      </c>
      <c r="M21">
        <v>5.82</v>
      </c>
      <c r="N21">
        <f t="shared" si="1"/>
        <v>10.896601</v>
      </c>
      <c r="O21">
        <v>20</v>
      </c>
      <c r="Q21" s="1">
        <v>44686.979166666664</v>
      </c>
      <c r="R21">
        <v>45</v>
      </c>
      <c r="S21">
        <v>5.0019999999999998</v>
      </c>
      <c r="T21">
        <v>15.91</v>
      </c>
      <c r="U21">
        <f t="shared" si="2"/>
        <v>118.98446400000003</v>
      </c>
      <c r="V21">
        <v>20</v>
      </c>
      <c r="X21" s="1">
        <v>44686.979166666664</v>
      </c>
      <c r="Y21">
        <v>45</v>
      </c>
      <c r="Z21">
        <v>20.64</v>
      </c>
      <c r="AA21">
        <v>31.25</v>
      </c>
      <c r="AB21">
        <f t="shared" si="3"/>
        <v>112.57209999999999</v>
      </c>
      <c r="AC21">
        <v>20</v>
      </c>
      <c r="AE21" s="1">
        <v>44686.979166666664</v>
      </c>
      <c r="AF21">
        <v>45</v>
      </c>
      <c r="AG21">
        <v>8.2490000000000006</v>
      </c>
      <c r="AH21">
        <v>17.03</v>
      </c>
      <c r="AI21">
        <f t="shared" si="4"/>
        <v>77.105961000000008</v>
      </c>
      <c r="AJ21">
        <v>20</v>
      </c>
      <c r="AL21" s="1">
        <v>44686.979166666664</v>
      </c>
      <c r="AM21">
        <v>45</v>
      </c>
      <c r="AN21">
        <v>8.4450000000000003</v>
      </c>
      <c r="AO21">
        <v>17.28</v>
      </c>
      <c r="AP21">
        <f t="shared" si="5"/>
        <v>78.057225000000017</v>
      </c>
    </row>
    <row r="22" spans="1:42" x14ac:dyDescent="0.35">
      <c r="A22">
        <v>21</v>
      </c>
      <c r="C22" s="1">
        <v>44695.770833333336</v>
      </c>
      <c r="D22">
        <v>3</v>
      </c>
      <c r="E22">
        <v>8.6239999999999997E-2</v>
      </c>
      <c r="F22">
        <v>0.1197</v>
      </c>
      <c r="G22">
        <f t="shared" si="0"/>
        <v>1.1195716000000002E-3</v>
      </c>
      <c r="H22">
        <v>21</v>
      </c>
      <c r="J22" s="1">
        <v>44695.770833333336</v>
      </c>
      <c r="K22">
        <v>3</v>
      </c>
      <c r="L22">
        <v>1.3939999999999999</v>
      </c>
      <c r="M22">
        <v>2.2879999999999998</v>
      </c>
      <c r="N22">
        <f t="shared" si="1"/>
        <v>0.79923599999999984</v>
      </c>
      <c r="O22">
        <v>21</v>
      </c>
      <c r="Q22" s="1">
        <v>44695.770833333336</v>
      </c>
      <c r="R22">
        <v>3</v>
      </c>
      <c r="S22">
        <v>1.954</v>
      </c>
      <c r="T22">
        <v>4.9889999999999999</v>
      </c>
      <c r="U22">
        <f t="shared" si="2"/>
        <v>9.2112250000000007</v>
      </c>
      <c r="V22">
        <v>21</v>
      </c>
      <c r="X22" s="1">
        <v>44695.770833333336</v>
      </c>
      <c r="Y22">
        <v>3</v>
      </c>
      <c r="Z22">
        <v>9.7449999999999992</v>
      </c>
      <c r="AA22">
        <v>22.25</v>
      </c>
      <c r="AB22">
        <f t="shared" si="3"/>
        <v>156.37502500000002</v>
      </c>
      <c r="AC22">
        <v>21</v>
      </c>
      <c r="AE22" s="1">
        <v>44695.770833333336</v>
      </c>
      <c r="AF22">
        <v>3</v>
      </c>
      <c r="AG22">
        <v>3.5030000000000001</v>
      </c>
      <c r="AH22">
        <v>5.1790000000000003</v>
      </c>
      <c r="AI22">
        <f t="shared" si="4"/>
        <v>2.8089760000000004</v>
      </c>
      <c r="AJ22">
        <v>21</v>
      </c>
      <c r="AL22" s="1">
        <v>44695.770833333336</v>
      </c>
      <c r="AM22">
        <v>3</v>
      </c>
      <c r="AN22">
        <v>5.141</v>
      </c>
      <c r="AO22">
        <v>15.24</v>
      </c>
      <c r="AP22">
        <f t="shared" si="5"/>
        <v>101.989801</v>
      </c>
    </row>
    <row r="23" spans="1:42" x14ac:dyDescent="0.35">
      <c r="A23">
        <v>22</v>
      </c>
      <c r="C23" s="1">
        <v>44697.291666666664</v>
      </c>
      <c r="D23">
        <v>12.75</v>
      </c>
      <c r="E23">
        <v>7.3219999999999993E-2</v>
      </c>
      <c r="F23">
        <v>0.1045</v>
      </c>
      <c r="G23">
        <f t="shared" si="0"/>
        <v>9.7843840000000023E-4</v>
      </c>
      <c r="H23">
        <v>22</v>
      </c>
      <c r="J23" s="1">
        <v>44697.291666666664</v>
      </c>
      <c r="K23">
        <v>12.75</v>
      </c>
      <c r="L23">
        <v>1.181</v>
      </c>
      <c r="M23">
        <v>2.4590000000000001</v>
      </c>
      <c r="N23">
        <f t="shared" si="1"/>
        <v>1.633284</v>
      </c>
      <c r="O23">
        <v>22</v>
      </c>
      <c r="Q23" s="1">
        <v>44697.291666666664</v>
      </c>
      <c r="R23">
        <v>12.75</v>
      </c>
      <c r="S23">
        <v>2.5680000000000001</v>
      </c>
      <c r="T23">
        <v>4.415</v>
      </c>
      <c r="U23">
        <f t="shared" si="2"/>
        <v>3.4114089999999999</v>
      </c>
      <c r="V23">
        <v>22</v>
      </c>
      <c r="X23" s="1">
        <v>44697.291666666664</v>
      </c>
      <c r="Y23">
        <v>12.75</v>
      </c>
      <c r="Z23">
        <v>13.32</v>
      </c>
      <c r="AA23">
        <v>16.32</v>
      </c>
      <c r="AB23">
        <f t="shared" si="3"/>
        <v>9</v>
      </c>
      <c r="AC23">
        <v>22</v>
      </c>
      <c r="AE23" s="1">
        <v>44697.291666666664</v>
      </c>
      <c r="AF23">
        <v>12.75</v>
      </c>
      <c r="AG23">
        <v>3.7450000000000001</v>
      </c>
      <c r="AH23">
        <v>4.532</v>
      </c>
      <c r="AI23">
        <f t="shared" si="4"/>
        <v>0.61936899999999984</v>
      </c>
      <c r="AJ23">
        <v>22</v>
      </c>
      <c r="AL23" s="1">
        <v>44697.291666666664</v>
      </c>
      <c r="AM23">
        <v>12.75</v>
      </c>
      <c r="AN23">
        <v>5.8129999999999997</v>
      </c>
      <c r="AO23">
        <v>8.5250000000000004</v>
      </c>
      <c r="AP23">
        <f t="shared" si="5"/>
        <v>7.3549440000000033</v>
      </c>
    </row>
    <row r="24" spans="1:42" x14ac:dyDescent="0.35">
      <c r="A24">
        <v>23</v>
      </c>
      <c r="C24" s="1">
        <v>44699.541666666664</v>
      </c>
      <c r="D24">
        <v>13</v>
      </c>
      <c r="E24">
        <v>1.789E-2</v>
      </c>
      <c r="F24">
        <v>4.7329999999999997E-2</v>
      </c>
      <c r="G24">
        <f t="shared" si="0"/>
        <v>8.6671359999999985E-4</v>
      </c>
      <c r="H24">
        <v>23</v>
      </c>
      <c r="J24" s="1">
        <v>44699.541666666664</v>
      </c>
      <c r="K24">
        <v>13</v>
      </c>
      <c r="L24">
        <v>0.32869999999999999</v>
      </c>
      <c r="M24">
        <v>0.55149999999999999</v>
      </c>
      <c r="N24">
        <f t="shared" si="1"/>
        <v>4.9639839999999998E-2</v>
      </c>
      <c r="O24">
        <v>23</v>
      </c>
      <c r="Q24" s="1">
        <v>44699.541666666664</v>
      </c>
      <c r="R24">
        <v>13</v>
      </c>
      <c r="S24">
        <v>0.68320000000000003</v>
      </c>
      <c r="T24">
        <v>1.246</v>
      </c>
      <c r="U24">
        <f t="shared" si="2"/>
        <v>0.31674383999999994</v>
      </c>
      <c r="V24">
        <v>23</v>
      </c>
      <c r="X24" s="1">
        <v>44699.541666666664</v>
      </c>
      <c r="Y24">
        <v>13</v>
      </c>
      <c r="Z24">
        <v>4.7329999999999997</v>
      </c>
      <c r="AA24">
        <v>5.0810000000000004</v>
      </c>
      <c r="AB24">
        <f t="shared" si="3"/>
        <v>0.12110400000000053</v>
      </c>
      <c r="AC24">
        <v>23</v>
      </c>
      <c r="AE24" s="1">
        <v>44699.541666666664</v>
      </c>
      <c r="AF24">
        <v>13</v>
      </c>
      <c r="AG24">
        <v>1.157</v>
      </c>
      <c r="AH24">
        <v>1.089</v>
      </c>
      <c r="AI24">
        <f t="shared" si="4"/>
        <v>4.6240000000000083E-3</v>
      </c>
      <c r="AJ24">
        <v>23</v>
      </c>
      <c r="AL24" s="1">
        <v>44699.541666666664</v>
      </c>
      <c r="AM24">
        <v>13</v>
      </c>
      <c r="AN24">
        <v>1.4219999999999999</v>
      </c>
      <c r="AO24">
        <v>3.383</v>
      </c>
      <c r="AP24">
        <f t="shared" si="5"/>
        <v>3.8455210000000002</v>
      </c>
    </row>
    <row r="25" spans="1:42" x14ac:dyDescent="0.35">
      <c r="A25">
        <v>24</v>
      </c>
      <c r="C25" s="1">
        <v>44703.552083333336</v>
      </c>
      <c r="D25">
        <v>7</v>
      </c>
      <c r="E25">
        <v>2.206E-2</v>
      </c>
      <c r="F25">
        <v>4.3130000000000002E-2</v>
      </c>
      <c r="G25">
        <f t="shared" si="0"/>
        <v>4.4394490000000008E-4</v>
      </c>
      <c r="H25">
        <v>24</v>
      </c>
      <c r="J25" s="1">
        <v>44703.552083333336</v>
      </c>
      <c r="K25">
        <v>7</v>
      </c>
      <c r="L25">
        <v>0.33110000000000001</v>
      </c>
      <c r="M25">
        <v>0.64380000000000004</v>
      </c>
      <c r="N25">
        <f t="shared" si="1"/>
        <v>9.7781290000000021E-2</v>
      </c>
      <c r="O25">
        <v>24</v>
      </c>
      <c r="Q25" s="1">
        <v>44703.552083333336</v>
      </c>
      <c r="R25">
        <v>7</v>
      </c>
      <c r="S25">
        <v>0.64219999999999999</v>
      </c>
      <c r="T25">
        <v>1.46</v>
      </c>
      <c r="U25">
        <f t="shared" si="2"/>
        <v>0.66879683999999995</v>
      </c>
      <c r="V25">
        <v>24</v>
      </c>
      <c r="X25" s="1">
        <v>44703.552083333336</v>
      </c>
      <c r="Y25">
        <v>7</v>
      </c>
      <c r="Z25">
        <v>3.61</v>
      </c>
      <c r="AA25">
        <v>3.4740000000000002</v>
      </c>
      <c r="AB25">
        <f t="shared" si="3"/>
        <v>1.8495999999999912E-2</v>
      </c>
      <c r="AC25">
        <v>24</v>
      </c>
      <c r="AE25" s="1">
        <v>44703.552083333336</v>
      </c>
      <c r="AF25">
        <v>7</v>
      </c>
      <c r="AG25">
        <v>0.97399999999999998</v>
      </c>
      <c r="AH25">
        <v>1.859</v>
      </c>
      <c r="AI25">
        <f t="shared" si="4"/>
        <v>0.78322500000000006</v>
      </c>
      <c r="AJ25">
        <v>24</v>
      </c>
      <c r="AL25" s="1">
        <v>44703.552083333336</v>
      </c>
      <c r="AM25">
        <v>7</v>
      </c>
      <c r="AN25">
        <v>1.4410000000000001</v>
      </c>
      <c r="AO25">
        <v>2.25</v>
      </c>
      <c r="AP25">
        <f t="shared" si="5"/>
        <v>0.65448099999999987</v>
      </c>
    </row>
    <row r="26" spans="1:42" x14ac:dyDescent="0.35">
      <c r="A26">
        <v>25</v>
      </c>
      <c r="C26" s="1">
        <v>44707.833333333336</v>
      </c>
      <c r="D26">
        <v>15</v>
      </c>
      <c r="E26">
        <v>3.1820000000000001E-2</v>
      </c>
      <c r="F26">
        <v>6.9029999999999994E-2</v>
      </c>
      <c r="G26">
        <f t="shared" si="0"/>
        <v>1.3845840999999995E-3</v>
      </c>
      <c r="H26">
        <v>25</v>
      </c>
      <c r="J26" s="1">
        <v>44707.833333333336</v>
      </c>
      <c r="K26">
        <v>15</v>
      </c>
      <c r="L26">
        <v>0.48820000000000002</v>
      </c>
      <c r="M26">
        <v>1.1990000000000001</v>
      </c>
      <c r="N26">
        <f t="shared" si="1"/>
        <v>0.50523664000000013</v>
      </c>
      <c r="O26">
        <v>25</v>
      </c>
      <c r="Q26" s="1">
        <v>44707.833333333336</v>
      </c>
      <c r="R26">
        <v>15</v>
      </c>
      <c r="S26">
        <v>1.135</v>
      </c>
      <c r="T26">
        <v>2.7090000000000001</v>
      </c>
      <c r="U26">
        <f t="shared" si="2"/>
        <v>2.4774760000000002</v>
      </c>
      <c r="V26">
        <v>25</v>
      </c>
      <c r="X26" s="1">
        <v>44707.833333333336</v>
      </c>
      <c r="Y26">
        <v>15</v>
      </c>
      <c r="Z26">
        <v>7.4640000000000004</v>
      </c>
      <c r="AA26">
        <v>9.2439999999999998</v>
      </c>
      <c r="AB26">
        <f t="shared" si="3"/>
        <v>3.1683999999999979</v>
      </c>
      <c r="AC26">
        <v>25</v>
      </c>
      <c r="AE26" s="1">
        <v>44707.833333333336</v>
      </c>
      <c r="AF26">
        <v>15</v>
      </c>
      <c r="AG26">
        <v>1.746</v>
      </c>
      <c r="AH26">
        <v>3.2879999999999998</v>
      </c>
      <c r="AI26">
        <f t="shared" si="4"/>
        <v>2.3777639999999995</v>
      </c>
      <c r="AJ26">
        <v>25</v>
      </c>
      <c r="AL26" s="1">
        <v>44707.833333333336</v>
      </c>
      <c r="AM26">
        <v>15</v>
      </c>
      <c r="AN26">
        <v>2.375</v>
      </c>
      <c r="AO26">
        <v>5.3650000000000002</v>
      </c>
      <c r="AP26">
        <f t="shared" si="5"/>
        <v>8.940100000000001</v>
      </c>
    </row>
    <row r="27" spans="1:42" x14ac:dyDescent="0.35">
      <c r="A27">
        <v>26</v>
      </c>
      <c r="C27" s="1">
        <v>44713.875</v>
      </c>
      <c r="D27">
        <v>6.75</v>
      </c>
      <c r="E27">
        <v>0.11070000000000001</v>
      </c>
      <c r="F27">
        <v>0.129</v>
      </c>
      <c r="G27">
        <f t="shared" si="0"/>
        <v>3.3488999999999991E-4</v>
      </c>
      <c r="H27">
        <v>26</v>
      </c>
      <c r="J27" s="1">
        <v>44713.875</v>
      </c>
      <c r="K27">
        <v>6.75</v>
      </c>
      <c r="L27">
        <v>1.6519999999999999</v>
      </c>
      <c r="M27">
        <v>2.7440000000000002</v>
      </c>
      <c r="N27">
        <f t="shared" si="1"/>
        <v>1.1924640000000006</v>
      </c>
      <c r="O27">
        <v>26</v>
      </c>
      <c r="Q27" s="1">
        <v>44713.875</v>
      </c>
      <c r="R27">
        <v>6.75</v>
      </c>
      <c r="S27">
        <v>2.36</v>
      </c>
      <c r="T27">
        <v>5.16</v>
      </c>
      <c r="U27">
        <f t="shared" si="2"/>
        <v>7.8400000000000016</v>
      </c>
      <c r="V27">
        <v>26</v>
      </c>
      <c r="X27" s="1">
        <v>44713.875</v>
      </c>
      <c r="Y27">
        <v>6.75</v>
      </c>
      <c r="Z27">
        <v>10.88</v>
      </c>
      <c r="AA27">
        <v>16.89</v>
      </c>
      <c r="AB27">
        <f t="shared" si="3"/>
        <v>36.120100000000001</v>
      </c>
      <c r="AC27">
        <v>26</v>
      </c>
      <c r="AE27" s="1">
        <v>44713.875</v>
      </c>
      <c r="AF27">
        <v>6.75</v>
      </c>
      <c r="AG27">
        <v>4.5679999999999996</v>
      </c>
      <c r="AH27">
        <v>6.8040000000000003</v>
      </c>
      <c r="AI27">
        <f t="shared" si="4"/>
        <v>4.9996960000000028</v>
      </c>
      <c r="AJ27">
        <v>26</v>
      </c>
      <c r="AL27" s="1">
        <v>44713.875</v>
      </c>
      <c r="AM27">
        <v>6.75</v>
      </c>
      <c r="AN27">
        <v>5.133</v>
      </c>
      <c r="AO27">
        <v>20.71</v>
      </c>
      <c r="AP27">
        <f t="shared" si="5"/>
        <v>242.64292900000007</v>
      </c>
    </row>
    <row r="28" spans="1:42" x14ac:dyDescent="0.35">
      <c r="A28">
        <v>27</v>
      </c>
      <c r="C28" s="1">
        <v>44714.59375</v>
      </c>
      <c r="D28">
        <v>7</v>
      </c>
      <c r="E28">
        <v>0.16109999999999999</v>
      </c>
      <c r="F28">
        <v>0.30359999999999998</v>
      </c>
      <c r="G28">
        <f t="shared" si="0"/>
        <v>2.0306249999999998E-2</v>
      </c>
      <c r="H28">
        <v>27</v>
      </c>
      <c r="J28" s="1">
        <v>44714.59375</v>
      </c>
      <c r="K28">
        <v>7</v>
      </c>
      <c r="L28">
        <v>2.5089999999999999</v>
      </c>
      <c r="M28">
        <v>4.7699999999999996</v>
      </c>
      <c r="N28">
        <f t="shared" si="1"/>
        <v>5.1121209999999984</v>
      </c>
      <c r="O28">
        <v>27</v>
      </c>
      <c r="Q28" s="1">
        <v>44714.59375</v>
      </c>
      <c r="R28">
        <v>7</v>
      </c>
      <c r="S28">
        <v>4.1440000000000001</v>
      </c>
      <c r="T28">
        <v>18.55</v>
      </c>
      <c r="U28">
        <f t="shared" si="2"/>
        <v>207.532836</v>
      </c>
      <c r="V28">
        <v>27</v>
      </c>
      <c r="X28" s="1">
        <v>44714.59375</v>
      </c>
      <c r="Y28">
        <v>7</v>
      </c>
      <c r="Z28">
        <v>24</v>
      </c>
      <c r="AA28">
        <v>23.12</v>
      </c>
      <c r="AB28">
        <f t="shared" si="3"/>
        <v>0.7743999999999982</v>
      </c>
      <c r="AC28">
        <v>27</v>
      </c>
      <c r="AE28" s="1">
        <v>44714.59375</v>
      </c>
      <c r="AF28">
        <v>7</v>
      </c>
      <c r="AG28">
        <v>6.2210000000000001</v>
      </c>
      <c r="AH28">
        <v>3.8</v>
      </c>
      <c r="AI28">
        <f t="shared" si="4"/>
        <v>5.8612410000000015</v>
      </c>
      <c r="AJ28">
        <v>27</v>
      </c>
      <c r="AL28" s="1">
        <v>44714.59375</v>
      </c>
      <c r="AM28">
        <v>7</v>
      </c>
      <c r="AN28">
        <v>8.952</v>
      </c>
      <c r="AO28">
        <v>22.56</v>
      </c>
      <c r="AP28">
        <f t="shared" si="5"/>
        <v>185.17766399999996</v>
      </c>
    </row>
    <row r="29" spans="1:42" x14ac:dyDescent="0.35">
      <c r="A29">
        <v>28</v>
      </c>
      <c r="C29" s="1">
        <v>44719.21875</v>
      </c>
      <c r="D29">
        <v>8</v>
      </c>
      <c r="E29">
        <v>2.861E-2</v>
      </c>
      <c r="F29">
        <v>7.3620000000000005E-2</v>
      </c>
      <c r="G29">
        <f t="shared" si="0"/>
        <v>2.0259001000000007E-3</v>
      </c>
      <c r="H29">
        <v>28</v>
      </c>
      <c r="J29" s="1">
        <v>44719.21875</v>
      </c>
      <c r="K29">
        <v>8</v>
      </c>
      <c r="L29">
        <v>0.48209999999999997</v>
      </c>
      <c r="M29">
        <v>1.653</v>
      </c>
      <c r="N29">
        <f t="shared" si="1"/>
        <v>1.3710068100000001</v>
      </c>
      <c r="O29">
        <v>28</v>
      </c>
      <c r="Q29" s="1">
        <v>44719.21875</v>
      </c>
      <c r="R29">
        <v>8</v>
      </c>
      <c r="S29">
        <v>1.1890000000000001</v>
      </c>
      <c r="T29">
        <v>3.7109999999999999</v>
      </c>
      <c r="U29">
        <f t="shared" si="2"/>
        <v>6.3604839999999987</v>
      </c>
      <c r="V29">
        <v>28</v>
      </c>
      <c r="X29" s="1">
        <v>44719.21875</v>
      </c>
      <c r="Y29">
        <v>8</v>
      </c>
      <c r="Z29">
        <v>7.2610000000000001</v>
      </c>
      <c r="AA29">
        <v>10.41</v>
      </c>
      <c r="AB29">
        <f t="shared" si="3"/>
        <v>9.9162010000000009</v>
      </c>
      <c r="AC29">
        <v>28</v>
      </c>
      <c r="AE29" s="1">
        <v>44719.21875</v>
      </c>
      <c r="AF29">
        <v>8</v>
      </c>
      <c r="AG29">
        <v>1.544</v>
      </c>
      <c r="AH29">
        <v>2.0139999999999998</v>
      </c>
      <c r="AI29">
        <f t="shared" si="4"/>
        <v>0.22089999999999976</v>
      </c>
      <c r="AJ29">
        <v>28</v>
      </c>
      <c r="AL29" s="1">
        <v>44719.21875</v>
      </c>
      <c r="AM29">
        <v>8</v>
      </c>
      <c r="AN29">
        <v>3.2879999999999998</v>
      </c>
      <c r="AO29">
        <v>8.5990000000000002</v>
      </c>
      <c r="AP29">
        <f t="shared" si="5"/>
        <v>28.206720999999998</v>
      </c>
    </row>
    <row r="30" spans="1:42" x14ac:dyDescent="0.35">
      <c r="A30">
        <v>29</v>
      </c>
      <c r="C30" s="1">
        <v>44719.8125</v>
      </c>
      <c r="D30">
        <v>3</v>
      </c>
      <c r="E30">
        <v>0.1028</v>
      </c>
      <c r="F30">
        <v>0.14979999999999999</v>
      </c>
      <c r="G30">
        <f t="shared" si="0"/>
        <v>2.2089999999999987E-3</v>
      </c>
      <c r="H30">
        <v>29</v>
      </c>
      <c r="J30" s="1">
        <v>44719.8125</v>
      </c>
      <c r="K30">
        <v>3</v>
      </c>
      <c r="L30">
        <v>1.623</v>
      </c>
      <c r="M30">
        <v>3.1890000000000001</v>
      </c>
      <c r="N30">
        <f t="shared" si="1"/>
        <v>2.452356</v>
      </c>
      <c r="O30">
        <v>29</v>
      </c>
      <c r="Q30" s="1">
        <v>44719.8125</v>
      </c>
      <c r="R30">
        <v>3</v>
      </c>
      <c r="S30">
        <v>4.1479999999999997</v>
      </c>
      <c r="T30">
        <v>18.54</v>
      </c>
      <c r="U30">
        <f t="shared" si="2"/>
        <v>207.12966399999999</v>
      </c>
      <c r="V30">
        <v>29</v>
      </c>
      <c r="X30" s="1">
        <v>44719.8125</v>
      </c>
      <c r="Y30">
        <v>3</v>
      </c>
      <c r="Z30">
        <v>19.350000000000001</v>
      </c>
      <c r="AA30">
        <v>30.1</v>
      </c>
      <c r="AB30">
        <f t="shared" si="3"/>
        <v>115.5625</v>
      </c>
      <c r="AC30">
        <v>29</v>
      </c>
      <c r="AE30" s="1">
        <v>44719.8125</v>
      </c>
      <c r="AF30">
        <v>3</v>
      </c>
      <c r="AG30">
        <v>5.343</v>
      </c>
      <c r="AH30">
        <v>2.6720000000000002</v>
      </c>
      <c r="AI30">
        <f t="shared" si="4"/>
        <v>7.1342409999999994</v>
      </c>
      <c r="AJ30">
        <v>29</v>
      </c>
      <c r="AL30" s="1">
        <v>44719.8125</v>
      </c>
      <c r="AM30">
        <v>3</v>
      </c>
      <c r="AN30">
        <v>7.827</v>
      </c>
      <c r="AO30">
        <v>15.73</v>
      </c>
      <c r="AP30">
        <f t="shared" si="5"/>
        <v>62.457409000000006</v>
      </c>
    </row>
    <row r="31" spans="1:42" x14ac:dyDescent="0.35">
      <c r="A31">
        <v>30</v>
      </c>
      <c r="C31" s="1">
        <v>44720.875</v>
      </c>
      <c r="D31">
        <v>6.75</v>
      </c>
      <c r="E31">
        <v>9.1050000000000006E-2</v>
      </c>
      <c r="F31">
        <v>0.29389999999999999</v>
      </c>
      <c r="G31">
        <f t="shared" si="0"/>
        <v>4.1148122499999988E-2</v>
      </c>
      <c r="H31">
        <v>30</v>
      </c>
      <c r="J31" s="1">
        <v>44720.875</v>
      </c>
      <c r="K31">
        <v>6.75</v>
      </c>
      <c r="L31">
        <v>1.448</v>
      </c>
      <c r="M31">
        <v>6.0839999999999996</v>
      </c>
      <c r="N31">
        <f t="shared" si="1"/>
        <v>21.492495999999992</v>
      </c>
      <c r="O31">
        <v>30</v>
      </c>
      <c r="Q31" s="1">
        <v>44720.875</v>
      </c>
      <c r="R31">
        <v>6.75</v>
      </c>
      <c r="S31">
        <v>2.6320000000000001</v>
      </c>
      <c r="T31">
        <v>8.42</v>
      </c>
      <c r="U31">
        <f t="shared" si="2"/>
        <v>33.500944000000004</v>
      </c>
      <c r="V31">
        <v>30</v>
      </c>
      <c r="X31" s="1">
        <v>44720.875</v>
      </c>
      <c r="Y31">
        <v>6.75</v>
      </c>
      <c r="Z31">
        <v>10.32</v>
      </c>
      <c r="AA31">
        <v>9.8680000000000003</v>
      </c>
      <c r="AB31">
        <f t="shared" si="3"/>
        <v>0.20430399999999996</v>
      </c>
      <c r="AC31">
        <v>30</v>
      </c>
      <c r="AE31" s="1">
        <v>44720.875</v>
      </c>
      <c r="AF31">
        <v>6.75</v>
      </c>
      <c r="AG31">
        <v>4.3789999999999996</v>
      </c>
      <c r="AH31">
        <v>2.2149999999999999</v>
      </c>
      <c r="AI31">
        <f t="shared" si="4"/>
        <v>4.6828959999999986</v>
      </c>
      <c r="AJ31">
        <v>30</v>
      </c>
      <c r="AL31" s="1">
        <v>44720.875</v>
      </c>
      <c r="AM31">
        <v>6.75</v>
      </c>
      <c r="AN31">
        <v>3.895</v>
      </c>
      <c r="AO31">
        <v>11.94</v>
      </c>
      <c r="AP31">
        <f t="shared" si="5"/>
        <v>64.722025000000002</v>
      </c>
    </row>
    <row r="32" spans="1:42" x14ac:dyDescent="0.35">
      <c r="A32">
        <v>31</v>
      </c>
      <c r="C32" s="1">
        <v>44726.145833333336</v>
      </c>
      <c r="D32">
        <v>8</v>
      </c>
      <c r="E32">
        <v>1.9609999999999999E-2</v>
      </c>
      <c r="F32">
        <v>1.9259999999999999E-2</v>
      </c>
      <c r="G32">
        <f t="shared" si="0"/>
        <v>1.2249999999999973E-7</v>
      </c>
      <c r="H32">
        <v>31</v>
      </c>
      <c r="J32" s="1">
        <v>44726.145833333336</v>
      </c>
      <c r="K32">
        <v>8</v>
      </c>
      <c r="L32">
        <v>0.2361</v>
      </c>
      <c r="M32">
        <v>0.38419999999999999</v>
      </c>
      <c r="N32">
        <f t="shared" si="1"/>
        <v>2.1933609999999996E-2</v>
      </c>
      <c r="O32">
        <v>31</v>
      </c>
      <c r="Q32" s="1">
        <v>44726.145833333336</v>
      </c>
      <c r="R32">
        <v>8</v>
      </c>
      <c r="S32">
        <v>0.51849999999999996</v>
      </c>
      <c r="T32">
        <v>0.90129999999999999</v>
      </c>
      <c r="U32">
        <f t="shared" si="2"/>
        <v>0.14653584000000003</v>
      </c>
      <c r="V32">
        <v>31</v>
      </c>
      <c r="X32" s="1">
        <v>44726.145833333336</v>
      </c>
      <c r="Y32">
        <v>8</v>
      </c>
      <c r="Z32">
        <v>2.77</v>
      </c>
      <c r="AA32">
        <v>1.7190000000000001</v>
      </c>
      <c r="AB32">
        <f t="shared" si="3"/>
        <v>1.1046009999999999</v>
      </c>
      <c r="AC32">
        <v>31</v>
      </c>
      <c r="AE32" s="1">
        <v>44726.145833333336</v>
      </c>
      <c r="AF32">
        <v>8</v>
      </c>
      <c r="AG32">
        <v>0.79669999999999996</v>
      </c>
      <c r="AH32">
        <v>1.139</v>
      </c>
      <c r="AI32">
        <f t="shared" si="4"/>
        <v>0.11716929000000004</v>
      </c>
      <c r="AJ32">
        <v>31</v>
      </c>
      <c r="AL32" s="1">
        <v>44726.145833333336</v>
      </c>
      <c r="AM32">
        <v>8</v>
      </c>
      <c r="AN32">
        <v>1.1619999999999999</v>
      </c>
      <c r="AO32">
        <v>1.9019999999999999</v>
      </c>
      <c r="AP32">
        <f t="shared" si="5"/>
        <v>0.54759999999999998</v>
      </c>
    </row>
    <row r="33" spans="1:42" x14ac:dyDescent="0.35">
      <c r="A33">
        <v>32</v>
      </c>
      <c r="C33" s="1">
        <v>44744.010416666664</v>
      </c>
      <c r="D33">
        <v>7</v>
      </c>
      <c r="E33">
        <v>1.145E-2</v>
      </c>
      <c r="F33">
        <v>8.6639999999999998E-3</v>
      </c>
      <c r="G33">
        <f t="shared" si="0"/>
        <v>7.7617960000000015E-6</v>
      </c>
      <c r="H33">
        <v>32</v>
      </c>
      <c r="J33" s="1">
        <v>44744.010416666664</v>
      </c>
      <c r="K33">
        <v>7</v>
      </c>
      <c r="L33">
        <v>0.1225</v>
      </c>
      <c r="M33">
        <v>0.25580000000000003</v>
      </c>
      <c r="N33">
        <f t="shared" si="1"/>
        <v>1.7768890000000009E-2</v>
      </c>
      <c r="O33">
        <v>32</v>
      </c>
      <c r="Q33" s="1">
        <v>44744.010416666664</v>
      </c>
      <c r="R33">
        <v>7</v>
      </c>
      <c r="S33">
        <v>0.29459999999999997</v>
      </c>
      <c r="T33">
        <v>0.44650000000000001</v>
      </c>
      <c r="U33">
        <f t="shared" si="2"/>
        <v>2.3073610000000012E-2</v>
      </c>
      <c r="V33">
        <v>32</v>
      </c>
      <c r="X33" s="1">
        <v>44744.010416666664</v>
      </c>
      <c r="Y33">
        <v>7</v>
      </c>
      <c r="Z33">
        <v>1.964</v>
      </c>
      <c r="AA33">
        <v>1.57</v>
      </c>
      <c r="AB33">
        <f t="shared" si="3"/>
        <v>0.15523599999999993</v>
      </c>
      <c r="AC33">
        <v>32</v>
      </c>
      <c r="AE33" s="1">
        <v>44744.010416666664</v>
      </c>
      <c r="AF33">
        <v>7</v>
      </c>
      <c r="AG33">
        <v>0.45850000000000002</v>
      </c>
      <c r="AH33">
        <v>1.095</v>
      </c>
      <c r="AI33">
        <f t="shared" si="4"/>
        <v>0.40513224999999992</v>
      </c>
      <c r="AJ33">
        <v>32</v>
      </c>
      <c r="AL33" s="1">
        <v>44744.010416666664</v>
      </c>
      <c r="AM33">
        <v>7</v>
      </c>
      <c r="AN33">
        <v>1.109</v>
      </c>
      <c r="AO33">
        <v>2.2320000000000002</v>
      </c>
      <c r="AP33">
        <f t="shared" si="5"/>
        <v>1.2611290000000004</v>
      </c>
    </row>
    <row r="34" spans="1:42" x14ac:dyDescent="0.35">
      <c r="A34">
        <v>33</v>
      </c>
      <c r="C34" s="1">
        <v>44747.416666666664</v>
      </c>
      <c r="D34">
        <v>2.75</v>
      </c>
      <c r="E34">
        <v>2.9919999999999999E-2</v>
      </c>
      <c r="F34">
        <v>2.0129999999999999E-2</v>
      </c>
      <c r="G34">
        <f t="shared" si="0"/>
        <v>9.5844100000000006E-5</v>
      </c>
      <c r="H34">
        <v>33</v>
      </c>
      <c r="J34" s="1">
        <v>44747.416666666664</v>
      </c>
      <c r="K34">
        <v>2.75</v>
      </c>
      <c r="L34">
        <v>0.42899999999999999</v>
      </c>
      <c r="M34">
        <v>0.69969999999999999</v>
      </c>
      <c r="N34">
        <f t="shared" si="1"/>
        <v>7.3278490000000002E-2</v>
      </c>
      <c r="O34">
        <v>33</v>
      </c>
      <c r="Q34" s="1">
        <v>44747.416666666664</v>
      </c>
      <c r="R34">
        <v>2.75</v>
      </c>
      <c r="S34">
        <v>0.73060000000000003</v>
      </c>
      <c r="T34">
        <v>1.302</v>
      </c>
      <c r="U34">
        <f t="shared" si="2"/>
        <v>0.32649796000000003</v>
      </c>
      <c r="V34">
        <v>33</v>
      </c>
      <c r="X34" s="1">
        <v>44747.416666666664</v>
      </c>
      <c r="Y34">
        <v>2.75</v>
      </c>
      <c r="Z34">
        <v>2.5</v>
      </c>
      <c r="AA34">
        <v>3.9049999999999998</v>
      </c>
      <c r="AB34">
        <f t="shared" si="3"/>
        <v>1.9740249999999995</v>
      </c>
      <c r="AC34">
        <v>33</v>
      </c>
      <c r="AE34" s="1">
        <v>44747.416666666664</v>
      </c>
      <c r="AF34">
        <v>2.75</v>
      </c>
      <c r="AG34">
        <v>1.0569999999999999</v>
      </c>
      <c r="AH34">
        <v>1.728</v>
      </c>
      <c r="AI34">
        <f t="shared" si="4"/>
        <v>0.45024100000000006</v>
      </c>
      <c r="AJ34">
        <v>33</v>
      </c>
      <c r="AL34" s="1">
        <v>44747.416666666664</v>
      </c>
      <c r="AM34">
        <v>2.75</v>
      </c>
      <c r="AN34">
        <v>1.1970000000000001</v>
      </c>
      <c r="AO34">
        <v>3.286</v>
      </c>
      <c r="AP34">
        <f t="shared" si="5"/>
        <v>4.3639209999999995</v>
      </c>
    </row>
    <row r="35" spans="1:42" x14ac:dyDescent="0.35">
      <c r="A35">
        <v>34</v>
      </c>
      <c r="C35" s="1">
        <v>44748.708333333336</v>
      </c>
      <c r="D35">
        <v>4.25</v>
      </c>
      <c r="E35">
        <v>0.17449999999999999</v>
      </c>
      <c r="F35">
        <v>0.32269999999999999</v>
      </c>
      <c r="G35">
        <f t="shared" si="0"/>
        <v>2.1963239999999998E-2</v>
      </c>
      <c r="H35">
        <v>34</v>
      </c>
      <c r="J35" s="1">
        <v>44748.708333333336</v>
      </c>
      <c r="K35">
        <v>4.25</v>
      </c>
      <c r="L35">
        <v>2.5099999999999998</v>
      </c>
      <c r="M35">
        <v>4.4139999999999997</v>
      </c>
      <c r="N35">
        <f t="shared" si="1"/>
        <v>3.6252159999999995</v>
      </c>
      <c r="O35">
        <v>34</v>
      </c>
      <c r="Q35" s="1">
        <v>44748.708333333336</v>
      </c>
      <c r="R35">
        <v>4.25</v>
      </c>
      <c r="S35">
        <v>8.0389999999999997</v>
      </c>
      <c r="T35">
        <v>19.5</v>
      </c>
      <c r="U35">
        <f t="shared" si="2"/>
        <v>131.35452100000001</v>
      </c>
      <c r="V35">
        <v>34</v>
      </c>
      <c r="X35" s="1">
        <v>44748.708333333336</v>
      </c>
      <c r="Y35">
        <v>4.25</v>
      </c>
      <c r="Z35">
        <v>41.55</v>
      </c>
      <c r="AA35">
        <v>47.56</v>
      </c>
      <c r="AB35">
        <f t="shared" si="3"/>
        <v>36.120100000000065</v>
      </c>
      <c r="AC35">
        <v>34</v>
      </c>
      <c r="AE35" s="1">
        <v>44748.708333333336</v>
      </c>
      <c r="AF35">
        <v>4.25</v>
      </c>
      <c r="AG35">
        <v>8.8520000000000003</v>
      </c>
      <c r="AH35">
        <v>4.6900000000000004</v>
      </c>
      <c r="AI35">
        <f t="shared" si="4"/>
        <v>17.322243999999998</v>
      </c>
      <c r="AJ35">
        <v>34</v>
      </c>
      <c r="AL35" s="1">
        <v>44748.708333333336</v>
      </c>
      <c r="AM35">
        <v>4.25</v>
      </c>
      <c r="AN35">
        <v>22.26</v>
      </c>
      <c r="AO35">
        <v>32.950000000000003</v>
      </c>
      <c r="AP35">
        <f t="shared" si="5"/>
        <v>114.27610000000003</v>
      </c>
    </row>
    <row r="36" spans="1:42" x14ac:dyDescent="0.35">
      <c r="A36">
        <v>35</v>
      </c>
      <c r="C36" s="1">
        <v>44755.833333333336</v>
      </c>
      <c r="D36">
        <v>5.25</v>
      </c>
      <c r="E36">
        <v>2.7089999999999999E-2</v>
      </c>
      <c r="F36">
        <v>3.3439999999999998E-2</v>
      </c>
      <c r="G36">
        <f t="shared" si="0"/>
        <v>4.0322499999999972E-5</v>
      </c>
      <c r="H36">
        <v>35</v>
      </c>
      <c r="J36" s="1">
        <v>44755.833333333336</v>
      </c>
      <c r="K36">
        <v>5.25</v>
      </c>
      <c r="L36">
        <v>0.36649999999999999</v>
      </c>
      <c r="M36">
        <v>0.86899999999999999</v>
      </c>
      <c r="N36">
        <f t="shared" si="1"/>
        <v>0.25250624999999993</v>
      </c>
      <c r="O36">
        <v>35</v>
      </c>
      <c r="Q36" s="1">
        <v>44755.833333333336</v>
      </c>
      <c r="R36">
        <v>5.25</v>
      </c>
      <c r="S36">
        <v>0.72130000000000005</v>
      </c>
      <c r="T36">
        <v>1.1850000000000001</v>
      </c>
      <c r="U36">
        <f t="shared" si="2"/>
        <v>0.21501769000000001</v>
      </c>
      <c r="V36">
        <v>35</v>
      </c>
      <c r="X36" s="1">
        <v>44755.833333333336</v>
      </c>
      <c r="Y36">
        <v>5.25</v>
      </c>
      <c r="Z36">
        <v>3.218</v>
      </c>
      <c r="AA36">
        <v>3.73</v>
      </c>
      <c r="AB36">
        <f t="shared" si="3"/>
        <v>0.26214399999999999</v>
      </c>
      <c r="AC36">
        <v>35</v>
      </c>
      <c r="AE36" s="1">
        <v>44755.833333333336</v>
      </c>
      <c r="AF36">
        <v>5.25</v>
      </c>
      <c r="AG36">
        <v>1.091</v>
      </c>
      <c r="AH36">
        <v>1.748</v>
      </c>
      <c r="AI36">
        <f t="shared" si="4"/>
        <v>0.43164900000000006</v>
      </c>
      <c r="AJ36">
        <v>35</v>
      </c>
      <c r="AL36" s="1">
        <v>44755.833333333336</v>
      </c>
      <c r="AM36">
        <v>5.25</v>
      </c>
      <c r="AN36">
        <v>0.96930000000000005</v>
      </c>
      <c r="AO36">
        <v>2.706</v>
      </c>
      <c r="AP36">
        <f t="shared" si="5"/>
        <v>3.0161268899999998</v>
      </c>
    </row>
    <row r="37" spans="1:42" x14ac:dyDescent="0.35">
      <c r="A37">
        <v>36</v>
      </c>
      <c r="C37" s="1">
        <v>44759.583333333336</v>
      </c>
      <c r="D37">
        <v>14.5</v>
      </c>
      <c r="E37">
        <v>4.6730000000000001E-2</v>
      </c>
      <c r="F37">
        <v>0.1467</v>
      </c>
      <c r="G37">
        <f t="shared" si="0"/>
        <v>9.994000900000001E-3</v>
      </c>
      <c r="H37">
        <v>36</v>
      </c>
      <c r="J37" s="1">
        <v>44759.583333333336</v>
      </c>
      <c r="K37">
        <v>14.5</v>
      </c>
      <c r="L37">
        <v>0.68340000000000001</v>
      </c>
      <c r="M37">
        <v>2.694</v>
      </c>
      <c r="N37">
        <f t="shared" si="1"/>
        <v>4.0425123600000008</v>
      </c>
      <c r="O37">
        <v>36</v>
      </c>
      <c r="Q37" s="1">
        <v>44759.583333333336</v>
      </c>
      <c r="R37">
        <v>14.5</v>
      </c>
      <c r="S37">
        <v>2.3540000000000001</v>
      </c>
      <c r="T37">
        <v>6.57</v>
      </c>
      <c r="U37">
        <f t="shared" si="2"/>
        <v>17.774656</v>
      </c>
      <c r="V37">
        <v>36</v>
      </c>
      <c r="X37" s="1">
        <v>44759.583333333336</v>
      </c>
      <c r="Y37">
        <v>14.5</v>
      </c>
      <c r="Z37">
        <v>16</v>
      </c>
      <c r="AA37">
        <v>17.59</v>
      </c>
      <c r="AB37">
        <f t="shared" si="3"/>
        <v>2.5280999999999993</v>
      </c>
      <c r="AC37">
        <v>36</v>
      </c>
      <c r="AE37" s="1">
        <v>44759.583333333336</v>
      </c>
      <c r="AF37">
        <v>14.5</v>
      </c>
      <c r="AG37">
        <v>2.6179999999999999</v>
      </c>
      <c r="AH37">
        <v>8.7530000000000001</v>
      </c>
      <c r="AI37">
        <f t="shared" si="4"/>
        <v>37.638224999999998</v>
      </c>
      <c r="AJ37">
        <v>36</v>
      </c>
      <c r="AL37" s="1">
        <v>44759.583333333336</v>
      </c>
      <c r="AM37">
        <v>14.5</v>
      </c>
      <c r="AN37">
        <v>7.0469999999999997</v>
      </c>
      <c r="AO37">
        <v>16.2</v>
      </c>
      <c r="AP37">
        <f t="shared" si="5"/>
        <v>83.777408999999977</v>
      </c>
    </row>
    <row r="38" spans="1:42" x14ac:dyDescent="0.35">
      <c r="A38">
        <v>37</v>
      </c>
      <c r="C38" s="1">
        <v>44760.333333333336</v>
      </c>
      <c r="D38">
        <v>7.5</v>
      </c>
      <c r="E38">
        <v>1.8339999999999999E-2</v>
      </c>
      <c r="F38">
        <v>3.1899999999999998E-2</v>
      </c>
      <c r="G38">
        <f t="shared" si="0"/>
        <v>1.8387359999999997E-4</v>
      </c>
      <c r="H38">
        <v>37</v>
      </c>
      <c r="J38" s="1">
        <v>44760.333333333336</v>
      </c>
      <c r="K38">
        <v>7.5</v>
      </c>
      <c r="L38">
        <v>0.31180000000000002</v>
      </c>
      <c r="M38">
        <v>0.51370000000000005</v>
      </c>
      <c r="N38">
        <f t="shared" si="1"/>
        <v>4.0763610000000013E-2</v>
      </c>
      <c r="O38">
        <v>37</v>
      </c>
      <c r="Q38" s="1">
        <v>44760.333333333336</v>
      </c>
      <c r="R38">
        <v>7.5</v>
      </c>
      <c r="S38">
        <v>0.8054</v>
      </c>
      <c r="T38">
        <v>1.0920000000000001</v>
      </c>
      <c r="U38">
        <f t="shared" si="2"/>
        <v>8.2139560000000042E-2</v>
      </c>
      <c r="V38">
        <v>37</v>
      </c>
      <c r="X38" s="1">
        <v>44760.333333333336</v>
      </c>
      <c r="Y38">
        <v>7.5</v>
      </c>
      <c r="Z38">
        <v>5.91</v>
      </c>
      <c r="AA38">
        <v>6.7160000000000002</v>
      </c>
      <c r="AB38">
        <f t="shared" si="3"/>
        <v>0.6496360000000001</v>
      </c>
      <c r="AC38">
        <v>37</v>
      </c>
      <c r="AE38" s="1">
        <v>44760.333333333336</v>
      </c>
      <c r="AF38">
        <v>7.5</v>
      </c>
      <c r="AG38">
        <v>1.169</v>
      </c>
      <c r="AH38">
        <v>1.425</v>
      </c>
      <c r="AI38">
        <f t="shared" si="4"/>
        <v>6.5535999999999997E-2</v>
      </c>
      <c r="AJ38">
        <v>37</v>
      </c>
      <c r="AL38" s="1">
        <v>44760.333333333336</v>
      </c>
      <c r="AM38">
        <v>7.5</v>
      </c>
      <c r="AN38">
        <v>2.3959999999999999</v>
      </c>
      <c r="AO38">
        <v>3.9390000000000001</v>
      </c>
      <c r="AP38">
        <f t="shared" si="5"/>
        <v>2.3808490000000004</v>
      </c>
    </row>
    <row r="39" spans="1:42" x14ac:dyDescent="0.35">
      <c r="A39">
        <v>38</v>
      </c>
      <c r="C39" s="1">
        <v>44778.46875</v>
      </c>
      <c r="D39">
        <v>10</v>
      </c>
      <c r="E39">
        <v>0.38979999999999998</v>
      </c>
      <c r="F39">
        <v>0.43130000000000002</v>
      </c>
      <c r="G39">
        <f t="shared" si="0"/>
        <v>1.7222500000000031E-3</v>
      </c>
      <c r="H39">
        <v>38</v>
      </c>
      <c r="J39" s="1">
        <v>44778.46875</v>
      </c>
      <c r="K39">
        <v>10</v>
      </c>
      <c r="L39">
        <v>5.8419999999999996</v>
      </c>
      <c r="M39">
        <v>9.9740000000000002</v>
      </c>
      <c r="N39">
        <f t="shared" si="1"/>
        <v>17.073424000000006</v>
      </c>
      <c r="O39">
        <v>38</v>
      </c>
      <c r="Q39" s="1">
        <v>44778.46875</v>
      </c>
      <c r="R39">
        <v>10</v>
      </c>
      <c r="S39">
        <v>10.31</v>
      </c>
      <c r="T39">
        <v>40.049999999999997</v>
      </c>
      <c r="U39">
        <f t="shared" si="2"/>
        <v>884.46759999999972</v>
      </c>
      <c r="V39">
        <v>38</v>
      </c>
      <c r="X39" s="1">
        <v>44778.46875</v>
      </c>
      <c r="Y39">
        <v>10</v>
      </c>
      <c r="Z39">
        <v>30.33</v>
      </c>
      <c r="AA39">
        <v>37.22</v>
      </c>
      <c r="AB39">
        <f t="shared" si="3"/>
        <v>47.472100000000005</v>
      </c>
      <c r="AC39">
        <v>38</v>
      </c>
      <c r="AE39" s="1">
        <v>44778.46875</v>
      </c>
      <c r="AF39">
        <v>10</v>
      </c>
      <c r="AG39">
        <v>14.82</v>
      </c>
      <c r="AH39">
        <v>42.5</v>
      </c>
      <c r="AI39">
        <f t="shared" si="4"/>
        <v>766.18240000000003</v>
      </c>
      <c r="AJ39">
        <v>38</v>
      </c>
      <c r="AL39" s="1">
        <v>44778.46875</v>
      </c>
      <c r="AM39">
        <v>10</v>
      </c>
      <c r="AN39">
        <v>16.989999999999998</v>
      </c>
      <c r="AO39">
        <v>22.92</v>
      </c>
      <c r="AP39">
        <f t="shared" si="5"/>
        <v>35.164900000000038</v>
      </c>
    </row>
    <row r="40" spans="1:42" x14ac:dyDescent="0.35">
      <c r="A40">
        <v>39</v>
      </c>
      <c r="C40" s="1">
        <v>44779.364583333336</v>
      </c>
      <c r="D40">
        <v>9</v>
      </c>
      <c r="E40">
        <v>3.9640000000000002E-2</v>
      </c>
      <c r="F40">
        <v>7.6130000000000003E-2</v>
      </c>
      <c r="G40">
        <f t="shared" si="0"/>
        <v>1.3315201000000001E-3</v>
      </c>
      <c r="H40">
        <v>39</v>
      </c>
      <c r="J40" s="1">
        <v>44779.364583333336</v>
      </c>
      <c r="K40">
        <v>9</v>
      </c>
      <c r="L40">
        <v>0.61670000000000003</v>
      </c>
      <c r="M40">
        <v>1.554</v>
      </c>
      <c r="N40">
        <f t="shared" si="1"/>
        <v>0.87853129000000008</v>
      </c>
      <c r="O40">
        <v>39</v>
      </c>
      <c r="Q40" s="1">
        <v>44779.364583333336</v>
      </c>
      <c r="R40">
        <v>9</v>
      </c>
      <c r="S40">
        <v>1.5489999999999999</v>
      </c>
      <c r="T40">
        <v>6.3010000000000002</v>
      </c>
      <c r="U40">
        <f t="shared" si="2"/>
        <v>22.581504000000006</v>
      </c>
      <c r="V40">
        <v>39</v>
      </c>
      <c r="X40" s="1">
        <v>44779.364583333336</v>
      </c>
      <c r="Y40">
        <v>9</v>
      </c>
      <c r="Z40">
        <v>8.4339999999999993</v>
      </c>
      <c r="AA40">
        <v>11.82</v>
      </c>
      <c r="AB40">
        <f t="shared" si="3"/>
        <v>11.464996000000006</v>
      </c>
      <c r="AC40">
        <v>39</v>
      </c>
      <c r="AE40" s="1">
        <v>44779.364583333336</v>
      </c>
      <c r="AF40">
        <v>9</v>
      </c>
      <c r="AG40">
        <v>2.0110000000000001</v>
      </c>
      <c r="AH40">
        <v>8.2859999999999996</v>
      </c>
      <c r="AI40">
        <f t="shared" si="4"/>
        <v>39.375624999999992</v>
      </c>
      <c r="AJ40">
        <v>39</v>
      </c>
      <c r="AL40" s="1">
        <v>44779.364583333336</v>
      </c>
      <c r="AM40">
        <v>9</v>
      </c>
      <c r="AN40">
        <v>5.0880000000000001</v>
      </c>
      <c r="AO40">
        <v>10.32</v>
      </c>
      <c r="AP40">
        <f t="shared" si="5"/>
        <v>27.373824000000003</v>
      </c>
    </row>
    <row r="41" spans="1:42" x14ac:dyDescent="0.35">
      <c r="A41">
        <v>40</v>
      </c>
      <c r="C41" s="1">
        <v>44780.072916666664</v>
      </c>
      <c r="D41">
        <v>3</v>
      </c>
      <c r="E41">
        <v>6.6949999999999996E-2</v>
      </c>
      <c r="F41">
        <v>0.1943</v>
      </c>
      <c r="G41">
        <f t="shared" si="0"/>
        <v>1.6218022500000005E-2</v>
      </c>
      <c r="H41">
        <v>40</v>
      </c>
      <c r="J41" s="1">
        <v>44780.072916666664</v>
      </c>
      <c r="K41">
        <v>3</v>
      </c>
      <c r="L41">
        <v>1.032</v>
      </c>
      <c r="M41">
        <v>1.956</v>
      </c>
      <c r="N41">
        <f t="shared" si="1"/>
        <v>0.85377599999999987</v>
      </c>
      <c r="O41">
        <v>40</v>
      </c>
      <c r="Q41" s="1">
        <v>44780.072916666664</v>
      </c>
      <c r="R41">
        <v>3</v>
      </c>
      <c r="S41">
        <v>1.77</v>
      </c>
      <c r="T41">
        <v>4.6989999999999998</v>
      </c>
      <c r="U41">
        <f t="shared" si="2"/>
        <v>8.5790409999999984</v>
      </c>
      <c r="V41">
        <v>40</v>
      </c>
      <c r="X41" s="1">
        <v>44780.072916666664</v>
      </c>
      <c r="Y41">
        <v>3</v>
      </c>
      <c r="Z41">
        <v>6.75</v>
      </c>
      <c r="AA41">
        <v>12.34</v>
      </c>
      <c r="AB41">
        <f t="shared" si="3"/>
        <v>31.248099999999997</v>
      </c>
      <c r="AC41">
        <v>40</v>
      </c>
      <c r="AE41" s="1">
        <v>44780.072916666664</v>
      </c>
      <c r="AF41">
        <v>3</v>
      </c>
      <c r="AG41">
        <v>2.76</v>
      </c>
      <c r="AH41">
        <v>8.9130000000000003</v>
      </c>
      <c r="AI41">
        <f t="shared" si="4"/>
        <v>37.859409000000007</v>
      </c>
      <c r="AJ41">
        <v>40</v>
      </c>
      <c r="AL41" s="1">
        <v>44780.072916666664</v>
      </c>
      <c r="AM41">
        <v>3</v>
      </c>
      <c r="AN41">
        <v>3.3149999999999999</v>
      </c>
      <c r="AO41">
        <v>7.9249999999999998</v>
      </c>
      <c r="AP41">
        <f t="shared" si="5"/>
        <v>21.252099999999995</v>
      </c>
    </row>
    <row r="42" spans="1:42" x14ac:dyDescent="0.35">
      <c r="A42">
        <v>41</v>
      </c>
      <c r="C42" s="1">
        <v>44780.5</v>
      </c>
      <c r="D42">
        <v>6.5</v>
      </c>
      <c r="E42">
        <v>4.2079999999999999E-2</v>
      </c>
      <c r="F42">
        <v>3.7719999999999997E-2</v>
      </c>
      <c r="G42">
        <f t="shared" si="0"/>
        <v>1.9009600000000025E-5</v>
      </c>
      <c r="H42">
        <v>41</v>
      </c>
      <c r="J42" s="1">
        <v>44780.5</v>
      </c>
      <c r="K42">
        <v>6.5</v>
      </c>
      <c r="L42">
        <v>0.67649999999999999</v>
      </c>
      <c r="M42">
        <v>0.59119999999999995</v>
      </c>
      <c r="N42">
        <f t="shared" si="1"/>
        <v>7.2760900000000076E-3</v>
      </c>
      <c r="O42">
        <v>41</v>
      </c>
      <c r="Q42" s="1">
        <v>44780.5</v>
      </c>
      <c r="R42">
        <v>6.5</v>
      </c>
      <c r="S42">
        <v>1.52</v>
      </c>
      <c r="T42">
        <v>1.851</v>
      </c>
      <c r="U42">
        <f t="shared" si="2"/>
        <v>0.10956099999999998</v>
      </c>
      <c r="V42">
        <v>41</v>
      </c>
      <c r="X42" s="1">
        <v>44780.5</v>
      </c>
      <c r="Y42">
        <v>6.5</v>
      </c>
      <c r="Z42">
        <v>17.940000000000001</v>
      </c>
      <c r="AA42">
        <v>5.8150000000000004</v>
      </c>
      <c r="AB42">
        <f t="shared" si="3"/>
        <v>147.015625</v>
      </c>
      <c r="AC42">
        <v>41</v>
      </c>
      <c r="AE42" s="1">
        <v>44780.5</v>
      </c>
      <c r="AF42">
        <v>6.5</v>
      </c>
      <c r="AG42">
        <v>1.5069999999999999</v>
      </c>
      <c r="AH42">
        <v>1.742</v>
      </c>
      <c r="AI42">
        <f t="shared" si="4"/>
        <v>5.5225000000000045E-2</v>
      </c>
      <c r="AJ42">
        <v>41</v>
      </c>
      <c r="AL42" s="1">
        <v>44780.5</v>
      </c>
      <c r="AM42">
        <v>6.5</v>
      </c>
      <c r="AN42">
        <v>9.7230000000000008</v>
      </c>
      <c r="AO42">
        <v>2.5070000000000001</v>
      </c>
      <c r="AP42">
        <f t="shared" si="5"/>
        <v>52.070656000000014</v>
      </c>
    </row>
    <row r="43" spans="1:42" x14ac:dyDescent="0.35">
      <c r="A43">
        <v>42</v>
      </c>
      <c r="C43" s="1">
        <v>44788.729166666664</v>
      </c>
      <c r="D43">
        <v>7</v>
      </c>
      <c r="E43">
        <v>5.108E-2</v>
      </c>
      <c r="F43">
        <v>6.096E-2</v>
      </c>
      <c r="G43">
        <f t="shared" si="0"/>
        <v>9.7614399999999992E-5</v>
      </c>
      <c r="H43">
        <v>42</v>
      </c>
      <c r="J43" s="1">
        <v>44788.729166666664</v>
      </c>
      <c r="K43">
        <v>7</v>
      </c>
      <c r="L43">
        <v>0.73980000000000001</v>
      </c>
      <c r="M43">
        <v>1.099</v>
      </c>
      <c r="N43">
        <f t="shared" si="1"/>
        <v>0.12902463999999997</v>
      </c>
      <c r="O43">
        <v>42</v>
      </c>
      <c r="Q43" s="1">
        <v>44788.729166666664</v>
      </c>
      <c r="R43">
        <v>7</v>
      </c>
      <c r="S43">
        <v>1.5960000000000001</v>
      </c>
      <c r="T43">
        <v>5.28</v>
      </c>
      <c r="U43">
        <f t="shared" si="2"/>
        <v>13.571856</v>
      </c>
      <c r="V43">
        <v>42</v>
      </c>
      <c r="X43" s="1">
        <v>44788.729166666664</v>
      </c>
      <c r="Y43">
        <v>7</v>
      </c>
      <c r="Z43">
        <v>9.8279999999999994</v>
      </c>
      <c r="AA43">
        <v>8.3070000000000004</v>
      </c>
      <c r="AB43">
        <f t="shared" si="3"/>
        <v>2.313440999999997</v>
      </c>
      <c r="AC43">
        <v>42</v>
      </c>
      <c r="AE43" s="1">
        <v>44788.729166666664</v>
      </c>
      <c r="AF43">
        <v>7</v>
      </c>
      <c r="AG43">
        <v>2.3559999999999999</v>
      </c>
      <c r="AH43">
        <v>3.2919999999999998</v>
      </c>
      <c r="AI43">
        <f t="shared" si="4"/>
        <v>0.87609599999999987</v>
      </c>
      <c r="AJ43">
        <v>42</v>
      </c>
      <c r="AL43" s="1">
        <v>44788.729166666664</v>
      </c>
      <c r="AM43">
        <v>7</v>
      </c>
      <c r="AN43">
        <v>3.6779999999999999</v>
      </c>
      <c r="AO43">
        <v>4.55</v>
      </c>
      <c r="AP43">
        <f t="shared" si="5"/>
        <v>0.76038399999999984</v>
      </c>
    </row>
    <row r="44" spans="1:42" x14ac:dyDescent="0.35">
      <c r="A44">
        <v>43</v>
      </c>
      <c r="C44" s="1">
        <v>44789.885416666664</v>
      </c>
      <c r="D44">
        <v>16</v>
      </c>
      <c r="E44">
        <v>3.4079999999999999E-2</v>
      </c>
      <c r="F44">
        <v>2.8840000000000001E-2</v>
      </c>
      <c r="G44">
        <f t="shared" si="0"/>
        <v>2.7457599999999979E-5</v>
      </c>
      <c r="H44">
        <v>43</v>
      </c>
      <c r="J44" s="1">
        <v>44789.885416666664</v>
      </c>
      <c r="K44">
        <v>16</v>
      </c>
      <c r="L44">
        <v>0.48880000000000001</v>
      </c>
      <c r="M44">
        <v>0.71379999999999999</v>
      </c>
      <c r="N44">
        <f t="shared" si="1"/>
        <v>5.0624999999999989E-2</v>
      </c>
      <c r="O44">
        <v>43</v>
      </c>
      <c r="Q44" s="1">
        <v>44789.885416666664</v>
      </c>
      <c r="R44">
        <v>16</v>
      </c>
      <c r="S44">
        <v>0.54379999999999995</v>
      </c>
      <c r="T44">
        <v>1.284</v>
      </c>
      <c r="U44">
        <f t="shared" si="2"/>
        <v>0.54789604000000014</v>
      </c>
      <c r="V44">
        <v>43</v>
      </c>
      <c r="X44" s="1">
        <v>44789.885416666664</v>
      </c>
      <c r="Y44">
        <v>16</v>
      </c>
      <c r="Z44">
        <v>3.512</v>
      </c>
      <c r="AA44">
        <v>3.3889999999999998</v>
      </c>
      <c r="AB44">
        <f t="shared" si="3"/>
        <v>1.5129000000000054E-2</v>
      </c>
      <c r="AC44">
        <v>43</v>
      </c>
      <c r="AE44" s="1">
        <v>44789.885416666664</v>
      </c>
      <c r="AF44">
        <v>16</v>
      </c>
      <c r="AG44">
        <v>1.0009999999999999</v>
      </c>
      <c r="AH44">
        <v>1.794</v>
      </c>
      <c r="AI44">
        <f t="shared" si="4"/>
        <v>0.62884900000000021</v>
      </c>
      <c r="AJ44">
        <v>43</v>
      </c>
      <c r="AL44" s="1">
        <v>44789.885416666664</v>
      </c>
      <c r="AM44">
        <v>16</v>
      </c>
      <c r="AN44">
        <v>1.5529999999999999</v>
      </c>
      <c r="AO44">
        <v>3.1909999999999998</v>
      </c>
      <c r="AP44">
        <f t="shared" si="5"/>
        <v>2.6830439999999998</v>
      </c>
    </row>
    <row r="45" spans="1:42" x14ac:dyDescent="0.35">
      <c r="A45">
        <v>44</v>
      </c>
      <c r="C45" s="1">
        <v>44794</v>
      </c>
      <c r="D45">
        <v>11.75</v>
      </c>
      <c r="E45">
        <v>0.65239999999999998</v>
      </c>
      <c r="F45">
        <v>0.47510000000000002</v>
      </c>
      <c r="G45">
        <f t="shared" si="0"/>
        <v>3.1435289999999984E-2</v>
      </c>
      <c r="H45">
        <v>44</v>
      </c>
      <c r="J45" s="1">
        <v>44794</v>
      </c>
      <c r="K45">
        <v>11.75</v>
      </c>
      <c r="L45">
        <v>12.34</v>
      </c>
      <c r="M45">
        <v>14.35</v>
      </c>
      <c r="N45">
        <f t="shared" si="1"/>
        <v>4.0400999999999989</v>
      </c>
      <c r="O45">
        <v>44</v>
      </c>
      <c r="Q45" s="1">
        <v>44794</v>
      </c>
      <c r="R45">
        <v>11.75</v>
      </c>
      <c r="S45">
        <v>16.920000000000002</v>
      </c>
      <c r="T45">
        <v>56.99</v>
      </c>
      <c r="U45">
        <f t="shared" si="2"/>
        <v>1605.6049</v>
      </c>
      <c r="V45">
        <v>44</v>
      </c>
      <c r="X45" s="1">
        <v>44794</v>
      </c>
      <c r="Y45">
        <v>11.75</v>
      </c>
      <c r="Z45">
        <v>43.63</v>
      </c>
      <c r="AA45">
        <v>59.83</v>
      </c>
      <c r="AB45">
        <f t="shared" si="3"/>
        <v>262.43999999999988</v>
      </c>
      <c r="AC45">
        <v>44</v>
      </c>
      <c r="AE45" s="1">
        <v>44794</v>
      </c>
      <c r="AF45">
        <v>11.75</v>
      </c>
      <c r="AG45">
        <v>33.32</v>
      </c>
      <c r="AH45">
        <v>33.32</v>
      </c>
      <c r="AI45">
        <f t="shared" si="4"/>
        <v>0</v>
      </c>
      <c r="AJ45">
        <v>44</v>
      </c>
      <c r="AL45" s="1">
        <v>44794</v>
      </c>
      <c r="AM45">
        <v>11.75</v>
      </c>
      <c r="AN45">
        <v>19.53</v>
      </c>
      <c r="AO45">
        <v>39.9</v>
      </c>
      <c r="AP45">
        <f t="shared" si="5"/>
        <v>414.93689999999992</v>
      </c>
    </row>
    <row r="46" spans="1:42" x14ac:dyDescent="0.35">
      <c r="A46">
        <v>45</v>
      </c>
      <c r="C46" s="1">
        <v>44794.9375</v>
      </c>
      <c r="D46">
        <v>8.5</v>
      </c>
      <c r="E46">
        <v>3.2759999999999997E-2</v>
      </c>
      <c r="F46">
        <v>4.9399999999999999E-2</v>
      </c>
      <c r="G46">
        <f t="shared" si="0"/>
        <v>2.7688960000000004E-4</v>
      </c>
      <c r="H46">
        <v>45</v>
      </c>
      <c r="J46" s="1">
        <v>44794.9375</v>
      </c>
      <c r="K46">
        <v>8.5</v>
      </c>
      <c r="L46">
        <v>0.54859999999999998</v>
      </c>
      <c r="M46">
        <v>2.3039999999999998</v>
      </c>
      <c r="N46">
        <f t="shared" si="1"/>
        <v>3.0814291599999994</v>
      </c>
      <c r="O46">
        <v>45</v>
      </c>
      <c r="Q46" s="1">
        <v>44794.9375</v>
      </c>
      <c r="R46">
        <v>8.5</v>
      </c>
      <c r="S46">
        <v>1.2889999999999999</v>
      </c>
      <c r="T46">
        <v>1.978</v>
      </c>
      <c r="U46">
        <f t="shared" si="2"/>
        <v>0.47472100000000006</v>
      </c>
      <c r="V46">
        <v>45</v>
      </c>
      <c r="X46" s="1">
        <v>44794.9375</v>
      </c>
      <c r="Y46">
        <v>8.5</v>
      </c>
      <c r="Z46">
        <v>8.0980000000000008</v>
      </c>
      <c r="AA46">
        <v>7.024</v>
      </c>
      <c r="AB46">
        <f t="shared" si="3"/>
        <v>1.1534760000000015</v>
      </c>
      <c r="AC46">
        <v>45</v>
      </c>
      <c r="AE46" s="1">
        <v>44794.9375</v>
      </c>
      <c r="AF46">
        <v>8.5</v>
      </c>
      <c r="AG46">
        <v>2.0099999999999998</v>
      </c>
      <c r="AH46">
        <v>2.9369999999999998</v>
      </c>
      <c r="AI46">
        <f t="shared" si="4"/>
        <v>0.85932900000000012</v>
      </c>
      <c r="AJ46">
        <v>45</v>
      </c>
      <c r="AL46" s="1">
        <v>44794.9375</v>
      </c>
      <c r="AM46">
        <v>8.5</v>
      </c>
      <c r="AN46">
        <v>3.331</v>
      </c>
      <c r="AO46">
        <v>4.7939999999999996</v>
      </c>
      <c r="AP46">
        <f t="shared" si="5"/>
        <v>2.1403689999999989</v>
      </c>
    </row>
    <row r="47" spans="1:42" x14ac:dyDescent="0.35">
      <c r="A47">
        <v>46</v>
      </c>
      <c r="C47" s="1">
        <v>44799.104166666664</v>
      </c>
      <c r="D47">
        <v>3.5</v>
      </c>
      <c r="E47">
        <v>3.6889999999999999E-2</v>
      </c>
      <c r="F47">
        <v>0.17549999999999999</v>
      </c>
      <c r="G47">
        <f t="shared" si="0"/>
        <v>1.9212732099999994E-2</v>
      </c>
      <c r="H47">
        <v>46</v>
      </c>
      <c r="J47" s="1">
        <v>44799.104166666664</v>
      </c>
      <c r="K47">
        <v>3.5</v>
      </c>
      <c r="L47">
        <v>0.58209999999999995</v>
      </c>
      <c r="M47">
        <v>5.2619999999999996</v>
      </c>
      <c r="N47">
        <f t="shared" si="1"/>
        <v>21.901464009999998</v>
      </c>
      <c r="O47">
        <v>46</v>
      </c>
      <c r="Q47" s="1">
        <v>44799.104166666664</v>
      </c>
      <c r="R47">
        <v>3.5</v>
      </c>
      <c r="S47">
        <v>1.131</v>
      </c>
      <c r="T47">
        <v>5.4470000000000001</v>
      </c>
      <c r="U47">
        <f t="shared" si="2"/>
        <v>18.627855999999998</v>
      </c>
      <c r="V47">
        <v>46</v>
      </c>
      <c r="X47" s="1">
        <v>44799.104166666664</v>
      </c>
      <c r="Y47">
        <v>3.5</v>
      </c>
      <c r="Z47">
        <v>2.379</v>
      </c>
      <c r="AA47">
        <v>5.1509999999999998</v>
      </c>
      <c r="AB47">
        <f t="shared" si="3"/>
        <v>7.6839839999999988</v>
      </c>
      <c r="AC47">
        <v>46</v>
      </c>
      <c r="AE47" s="1">
        <v>44799.104166666664</v>
      </c>
      <c r="AF47">
        <v>3.5</v>
      </c>
      <c r="AG47">
        <v>1.631</v>
      </c>
      <c r="AH47">
        <v>9.2449999999999992</v>
      </c>
      <c r="AI47">
        <f t="shared" si="4"/>
        <v>57.972995999999988</v>
      </c>
      <c r="AJ47">
        <v>46</v>
      </c>
      <c r="AL47" s="1">
        <v>44799.104166666664</v>
      </c>
      <c r="AM47">
        <v>3.5</v>
      </c>
      <c r="AN47">
        <v>1.008</v>
      </c>
      <c r="AO47">
        <v>4.3070000000000004</v>
      </c>
      <c r="AP47">
        <f t="shared" si="5"/>
        <v>10.883401000000003</v>
      </c>
    </row>
    <row r="48" spans="1:42" x14ac:dyDescent="0.35">
      <c r="A48">
        <v>47</v>
      </c>
      <c r="C48" s="1">
        <v>44802.666666666664</v>
      </c>
      <c r="D48">
        <v>3</v>
      </c>
      <c r="E48">
        <v>7.8060000000000004E-2</v>
      </c>
      <c r="F48">
        <v>0.24410000000000001</v>
      </c>
      <c r="G48">
        <f t="shared" si="0"/>
        <v>2.7569281600000006E-2</v>
      </c>
      <c r="H48">
        <v>47</v>
      </c>
      <c r="J48" s="1">
        <v>44802.666666666664</v>
      </c>
      <c r="K48">
        <v>3</v>
      </c>
      <c r="L48">
        <v>1.1399999999999999</v>
      </c>
      <c r="M48">
        <v>4.2229999999999999</v>
      </c>
      <c r="N48">
        <f t="shared" si="1"/>
        <v>9.5048890000000004</v>
      </c>
      <c r="O48">
        <v>47</v>
      </c>
      <c r="Q48" s="1">
        <v>44802.666666666664</v>
      </c>
      <c r="R48">
        <v>3</v>
      </c>
      <c r="S48">
        <v>3.98</v>
      </c>
      <c r="T48">
        <v>17.41</v>
      </c>
      <c r="U48">
        <f t="shared" si="2"/>
        <v>180.36490000000001</v>
      </c>
      <c r="V48">
        <v>47</v>
      </c>
      <c r="X48" s="1">
        <v>44802.666666666664</v>
      </c>
      <c r="Y48">
        <v>3</v>
      </c>
      <c r="Z48">
        <v>22.75</v>
      </c>
      <c r="AA48">
        <v>32.229999999999997</v>
      </c>
      <c r="AB48">
        <f t="shared" si="3"/>
        <v>89.870399999999947</v>
      </c>
      <c r="AC48">
        <v>47</v>
      </c>
      <c r="AE48" s="1">
        <v>44802.666666666664</v>
      </c>
      <c r="AF48">
        <v>3</v>
      </c>
      <c r="AG48">
        <v>3.9359999999999999</v>
      </c>
      <c r="AH48">
        <v>17.47</v>
      </c>
      <c r="AI48">
        <f t="shared" si="4"/>
        <v>183.16915599999996</v>
      </c>
      <c r="AJ48">
        <v>47</v>
      </c>
      <c r="AL48" s="1">
        <v>44802.666666666664</v>
      </c>
      <c r="AM48">
        <v>3</v>
      </c>
      <c r="AN48">
        <v>10.029999999999999</v>
      </c>
      <c r="AO48">
        <v>21.1</v>
      </c>
      <c r="AP48">
        <f t="shared" si="5"/>
        <v>122.54490000000004</v>
      </c>
    </row>
    <row r="49" spans="1:42" x14ac:dyDescent="0.35">
      <c r="A49">
        <v>48</v>
      </c>
      <c r="C49" s="1">
        <v>44808.083333333336</v>
      </c>
      <c r="D49">
        <v>4.25</v>
      </c>
      <c r="E49">
        <v>7.1639999999999995E-2</v>
      </c>
      <c r="F49">
        <v>9.7159999999999996E-2</v>
      </c>
      <c r="G49">
        <f t="shared" si="0"/>
        <v>6.5127040000000005E-4</v>
      </c>
      <c r="H49">
        <v>48</v>
      </c>
      <c r="J49" s="1">
        <v>44808.083333333336</v>
      </c>
      <c r="K49">
        <v>4.25</v>
      </c>
      <c r="L49">
        <v>1.024</v>
      </c>
      <c r="M49">
        <v>1.1020000000000001</v>
      </c>
      <c r="N49">
        <f t="shared" si="1"/>
        <v>6.0840000000000104E-3</v>
      </c>
      <c r="O49">
        <v>48</v>
      </c>
      <c r="Q49" s="1">
        <v>44808.083333333336</v>
      </c>
      <c r="R49">
        <v>4.25</v>
      </c>
      <c r="S49">
        <v>1.3129999999999999</v>
      </c>
      <c r="T49">
        <v>2.423</v>
      </c>
      <c r="U49">
        <f t="shared" si="2"/>
        <v>1.2321000000000002</v>
      </c>
      <c r="V49">
        <v>48</v>
      </c>
      <c r="X49" s="1">
        <v>44808.083333333336</v>
      </c>
      <c r="Y49">
        <v>4.25</v>
      </c>
      <c r="Z49">
        <v>8.1519999999999992</v>
      </c>
      <c r="AA49">
        <v>9.7710000000000008</v>
      </c>
      <c r="AB49">
        <f t="shared" si="3"/>
        <v>2.6211610000000052</v>
      </c>
      <c r="AC49">
        <v>48</v>
      </c>
      <c r="AE49" s="1">
        <v>44808.083333333336</v>
      </c>
      <c r="AF49">
        <v>4.25</v>
      </c>
      <c r="AG49">
        <v>2.4</v>
      </c>
      <c r="AH49">
        <v>2.8090000000000002</v>
      </c>
      <c r="AI49">
        <f t="shared" si="4"/>
        <v>0.16728100000000021</v>
      </c>
      <c r="AJ49">
        <v>48</v>
      </c>
      <c r="AL49" s="1">
        <v>44808.083333333336</v>
      </c>
      <c r="AM49">
        <v>4.25</v>
      </c>
      <c r="AN49">
        <v>2.948</v>
      </c>
      <c r="AO49">
        <v>8.3089999999999993</v>
      </c>
      <c r="AP49">
        <f t="shared" si="5"/>
        <v>28.740320999999987</v>
      </c>
    </row>
    <row r="50" spans="1:42" x14ac:dyDescent="0.35">
      <c r="A50">
        <v>49</v>
      </c>
      <c r="C50" s="1">
        <v>44809.15625</v>
      </c>
      <c r="D50">
        <v>22</v>
      </c>
      <c r="E50">
        <v>2.3730000000000001E-2</v>
      </c>
      <c r="F50">
        <v>2.0539999999999999E-2</v>
      </c>
      <c r="G50">
        <f t="shared" si="0"/>
        <v>1.0176100000000013E-5</v>
      </c>
      <c r="H50">
        <v>49</v>
      </c>
      <c r="J50" s="1">
        <v>44809.15625</v>
      </c>
      <c r="K50">
        <v>22</v>
      </c>
      <c r="L50">
        <v>0.39539999999999997</v>
      </c>
      <c r="M50">
        <v>0.44019999999999998</v>
      </c>
      <c r="N50">
        <f t="shared" si="1"/>
        <v>2.0070400000000007E-3</v>
      </c>
      <c r="O50">
        <v>49</v>
      </c>
      <c r="Q50" s="1">
        <v>44809.15625</v>
      </c>
      <c r="R50">
        <v>22</v>
      </c>
      <c r="S50">
        <v>0.75939999999999996</v>
      </c>
      <c r="T50">
        <v>1.0129999999999999</v>
      </c>
      <c r="U50">
        <f t="shared" si="2"/>
        <v>6.4312959999999975E-2</v>
      </c>
      <c r="V50">
        <v>49</v>
      </c>
      <c r="X50" s="1">
        <v>44809.15625</v>
      </c>
      <c r="Y50">
        <v>22</v>
      </c>
      <c r="Z50">
        <v>3.2130000000000001</v>
      </c>
      <c r="AA50">
        <v>2.4590000000000001</v>
      </c>
      <c r="AB50">
        <f t="shared" si="3"/>
        <v>0.56851600000000002</v>
      </c>
      <c r="AC50">
        <v>49</v>
      </c>
      <c r="AE50" s="1">
        <v>44809.15625</v>
      </c>
      <c r="AF50">
        <v>22</v>
      </c>
      <c r="AG50">
        <v>1.19</v>
      </c>
      <c r="AH50">
        <v>1.1080000000000001</v>
      </c>
      <c r="AI50">
        <f t="shared" si="4"/>
        <v>6.7239999999999757E-3</v>
      </c>
      <c r="AJ50">
        <v>49</v>
      </c>
      <c r="AL50" s="1">
        <v>44809.15625</v>
      </c>
      <c r="AM50">
        <v>22</v>
      </c>
      <c r="AN50">
        <v>1.5349999999999999</v>
      </c>
      <c r="AO50">
        <v>2.577</v>
      </c>
      <c r="AP50">
        <f t="shared" si="5"/>
        <v>1.0857640000000002</v>
      </c>
    </row>
    <row r="51" spans="1:42" x14ac:dyDescent="0.35">
      <c r="A51">
        <v>50</v>
      </c>
      <c r="C51" s="1">
        <v>44815.010416666664</v>
      </c>
      <c r="D51">
        <v>9.75</v>
      </c>
      <c r="E51">
        <v>6.5369999999999998E-2</v>
      </c>
      <c r="F51">
        <v>5.0959999999999998E-2</v>
      </c>
      <c r="G51">
        <f t="shared" si="0"/>
        <v>2.0764809999999998E-4</v>
      </c>
      <c r="H51">
        <v>50</v>
      </c>
      <c r="J51" s="1">
        <v>44815.010416666664</v>
      </c>
      <c r="K51">
        <v>9.75</v>
      </c>
      <c r="L51">
        <v>0.95009999999999994</v>
      </c>
      <c r="M51">
        <v>1.2450000000000001</v>
      </c>
      <c r="N51">
        <f t="shared" si="1"/>
        <v>8.6966010000000094E-2</v>
      </c>
      <c r="O51">
        <v>50</v>
      </c>
      <c r="Q51" s="1">
        <v>44815.010416666664</v>
      </c>
      <c r="R51">
        <v>9.75</v>
      </c>
      <c r="S51">
        <v>2.3690000000000002</v>
      </c>
      <c r="T51">
        <v>3.2909999999999999</v>
      </c>
      <c r="U51">
        <f t="shared" si="2"/>
        <v>0.85008399999999951</v>
      </c>
      <c r="V51">
        <v>50</v>
      </c>
      <c r="X51" s="1">
        <v>44815.010416666664</v>
      </c>
      <c r="Y51">
        <v>9.75</v>
      </c>
      <c r="Z51">
        <v>12.7</v>
      </c>
      <c r="AA51">
        <v>12.72</v>
      </c>
      <c r="AB51">
        <f t="shared" si="3"/>
        <v>4.0000000000005401E-4</v>
      </c>
      <c r="AC51">
        <v>50</v>
      </c>
      <c r="AE51" s="1">
        <v>44815.010416666664</v>
      </c>
      <c r="AF51">
        <v>9.75</v>
      </c>
      <c r="AG51">
        <v>3.5510000000000002</v>
      </c>
      <c r="AH51">
        <v>3.6179999999999999</v>
      </c>
      <c r="AI51">
        <f t="shared" si="4"/>
        <v>4.4889999999999635E-3</v>
      </c>
      <c r="AJ51">
        <v>50</v>
      </c>
      <c r="AL51" s="1">
        <v>44815.010416666664</v>
      </c>
      <c r="AM51">
        <v>9.75</v>
      </c>
      <c r="AN51">
        <v>4.9800000000000004</v>
      </c>
      <c r="AO51">
        <v>7.6989999999999998</v>
      </c>
      <c r="AP51">
        <f t="shared" si="5"/>
        <v>7.392960999999997</v>
      </c>
    </row>
    <row r="52" spans="1:42" x14ac:dyDescent="0.35">
      <c r="A52">
        <v>51</v>
      </c>
      <c r="C52" s="1">
        <v>44823.333333333336</v>
      </c>
      <c r="D52">
        <v>5</v>
      </c>
      <c r="E52">
        <v>2.8119999999999999E-2</v>
      </c>
      <c r="F52">
        <v>2.5860000000000001E-2</v>
      </c>
      <c r="G52">
        <f t="shared" si="0"/>
        <v>5.1075999999999916E-6</v>
      </c>
      <c r="H52">
        <v>51</v>
      </c>
      <c r="J52" s="1">
        <v>44823.333333333336</v>
      </c>
      <c r="K52">
        <v>5</v>
      </c>
      <c r="L52">
        <v>0.4012</v>
      </c>
      <c r="M52">
        <v>1.3620000000000001</v>
      </c>
      <c r="N52">
        <f t="shared" si="1"/>
        <v>0.92313664000000017</v>
      </c>
      <c r="O52">
        <v>51</v>
      </c>
      <c r="Q52" s="1">
        <v>44823.333333333336</v>
      </c>
      <c r="R52">
        <v>5</v>
      </c>
      <c r="S52">
        <v>1.448</v>
      </c>
      <c r="T52">
        <v>5.1369999999999996</v>
      </c>
      <c r="U52">
        <f t="shared" si="2"/>
        <v>13.608720999999997</v>
      </c>
      <c r="V52">
        <v>51</v>
      </c>
      <c r="X52" s="1">
        <v>44823.333333333336</v>
      </c>
      <c r="Y52">
        <v>5</v>
      </c>
      <c r="Z52">
        <v>9.9420000000000002</v>
      </c>
      <c r="AA52">
        <v>17</v>
      </c>
      <c r="AB52">
        <f t="shared" si="3"/>
        <v>49.815363999999995</v>
      </c>
      <c r="AC52">
        <v>51</v>
      </c>
      <c r="AE52" s="1">
        <v>44823.333333333336</v>
      </c>
      <c r="AF52">
        <v>5</v>
      </c>
      <c r="AG52">
        <v>1.37</v>
      </c>
      <c r="AH52">
        <v>2.8679999999999999</v>
      </c>
      <c r="AI52">
        <f t="shared" si="4"/>
        <v>2.2440039999999994</v>
      </c>
      <c r="AJ52">
        <v>51</v>
      </c>
      <c r="AL52" s="1">
        <v>44823.333333333336</v>
      </c>
      <c r="AM52">
        <v>5</v>
      </c>
      <c r="AN52">
        <v>4.9669999999999996</v>
      </c>
      <c r="AO52">
        <v>18.48</v>
      </c>
      <c r="AP52">
        <f t="shared" si="5"/>
        <v>182.60116900000006</v>
      </c>
    </row>
    <row r="53" spans="1:42" x14ac:dyDescent="0.35">
      <c r="A53">
        <v>52</v>
      </c>
      <c r="C53" s="1">
        <v>44826.125</v>
      </c>
      <c r="D53">
        <v>6</v>
      </c>
      <c r="E53">
        <v>5.7680000000000002E-2</v>
      </c>
      <c r="F53">
        <v>8.233E-2</v>
      </c>
      <c r="G53">
        <f t="shared" si="0"/>
        <v>6.0762249999999989E-4</v>
      </c>
      <c r="H53">
        <v>52</v>
      </c>
      <c r="J53" s="1">
        <v>44826.125</v>
      </c>
      <c r="K53">
        <v>6</v>
      </c>
      <c r="L53">
        <v>0.85260000000000002</v>
      </c>
      <c r="M53">
        <v>2.0030000000000001</v>
      </c>
      <c r="N53">
        <f t="shared" si="1"/>
        <v>1.3234201600000002</v>
      </c>
      <c r="O53">
        <v>52</v>
      </c>
      <c r="Q53" s="1">
        <v>44826.125</v>
      </c>
      <c r="R53">
        <v>6</v>
      </c>
      <c r="S53">
        <v>1.871</v>
      </c>
      <c r="T53">
        <v>9.1</v>
      </c>
      <c r="U53">
        <f t="shared" si="2"/>
        <v>52.258440999999991</v>
      </c>
      <c r="V53">
        <v>52</v>
      </c>
      <c r="X53" s="1">
        <v>44826.125</v>
      </c>
      <c r="Y53">
        <v>6</v>
      </c>
      <c r="Z53">
        <v>8.8019999999999996</v>
      </c>
      <c r="AA53">
        <v>15.01</v>
      </c>
      <c r="AB53">
        <f t="shared" si="3"/>
        <v>38.539264000000003</v>
      </c>
      <c r="AC53">
        <v>52</v>
      </c>
      <c r="AE53" s="1">
        <v>44826.125</v>
      </c>
      <c r="AF53">
        <v>6</v>
      </c>
      <c r="AG53">
        <v>2.6739999999999999</v>
      </c>
      <c r="AH53">
        <v>8.6340000000000003</v>
      </c>
      <c r="AI53">
        <f t="shared" si="4"/>
        <v>35.521600000000014</v>
      </c>
      <c r="AJ53">
        <v>52</v>
      </c>
      <c r="AL53" s="1">
        <v>44826.125</v>
      </c>
      <c r="AM53">
        <v>6</v>
      </c>
      <c r="AN53">
        <v>3.8660000000000001</v>
      </c>
      <c r="AO53">
        <v>13.16</v>
      </c>
      <c r="AP53">
        <f t="shared" si="5"/>
        <v>86.378436000000008</v>
      </c>
    </row>
    <row r="54" spans="1:42" x14ac:dyDescent="0.35">
      <c r="A54">
        <v>53</v>
      </c>
      <c r="C54" s="1">
        <v>44831.4375</v>
      </c>
      <c r="D54">
        <v>10</v>
      </c>
      <c r="E54">
        <v>2.639E-2</v>
      </c>
      <c r="F54">
        <v>2.597E-2</v>
      </c>
      <c r="G54">
        <f t="shared" si="0"/>
        <v>1.764000000000002E-7</v>
      </c>
      <c r="H54">
        <v>53</v>
      </c>
      <c r="J54" s="1">
        <v>44831.4375</v>
      </c>
      <c r="K54">
        <v>10</v>
      </c>
      <c r="L54">
        <v>0.34760000000000002</v>
      </c>
      <c r="M54">
        <v>1.145</v>
      </c>
      <c r="N54">
        <f t="shared" si="1"/>
        <v>0.63584675999999996</v>
      </c>
      <c r="O54">
        <v>53</v>
      </c>
      <c r="Q54" s="1">
        <v>44831.4375</v>
      </c>
      <c r="R54">
        <v>10</v>
      </c>
      <c r="S54">
        <v>1.2070000000000001</v>
      </c>
      <c r="T54">
        <v>2.339</v>
      </c>
      <c r="U54">
        <f t="shared" si="2"/>
        <v>1.2814239999999997</v>
      </c>
      <c r="V54">
        <v>53</v>
      </c>
      <c r="X54" s="1">
        <v>44831.4375</v>
      </c>
      <c r="Y54">
        <v>10</v>
      </c>
      <c r="Z54">
        <v>4.7960000000000003</v>
      </c>
      <c r="AA54">
        <v>6.69</v>
      </c>
      <c r="AB54">
        <f t="shared" si="3"/>
        <v>3.5872360000000003</v>
      </c>
      <c r="AC54">
        <v>53</v>
      </c>
      <c r="AE54" s="1">
        <v>44831.4375</v>
      </c>
      <c r="AF54">
        <v>10</v>
      </c>
      <c r="AG54">
        <v>1.37</v>
      </c>
      <c r="AH54">
        <v>2.5299999999999998</v>
      </c>
      <c r="AI54">
        <f t="shared" si="4"/>
        <v>1.3455999999999992</v>
      </c>
      <c r="AJ54">
        <v>53</v>
      </c>
      <c r="AL54" s="1">
        <v>44831.4375</v>
      </c>
      <c r="AM54">
        <v>10</v>
      </c>
      <c r="AN54">
        <v>2.3370000000000002</v>
      </c>
      <c r="AO54">
        <v>4.46</v>
      </c>
      <c r="AP54">
        <f t="shared" si="5"/>
        <v>4.5071289999999991</v>
      </c>
    </row>
    <row r="55" spans="1:42" x14ac:dyDescent="0.35">
      <c r="A55">
        <v>54</v>
      </c>
      <c r="C55" s="1">
        <v>44835.166666666664</v>
      </c>
      <c r="D55">
        <v>18</v>
      </c>
      <c r="E55">
        <v>6.5180000000000002E-2</v>
      </c>
      <c r="F55">
        <v>6.8940000000000001E-2</v>
      </c>
      <c r="G55">
        <f t="shared" si="0"/>
        <v>1.4137599999999997E-5</v>
      </c>
      <c r="H55">
        <v>54</v>
      </c>
      <c r="J55" s="1">
        <v>44835.166666666664</v>
      </c>
      <c r="K55">
        <v>18</v>
      </c>
      <c r="L55">
        <v>1.01</v>
      </c>
      <c r="M55">
        <v>1.2629999999999999</v>
      </c>
      <c r="N55">
        <f t="shared" si="1"/>
        <v>6.4008999999999941E-2</v>
      </c>
      <c r="O55">
        <v>54</v>
      </c>
      <c r="Q55" s="1">
        <v>44835.166666666664</v>
      </c>
      <c r="R55">
        <v>18</v>
      </c>
      <c r="S55">
        <v>2.6840000000000002</v>
      </c>
      <c r="T55">
        <v>5.423</v>
      </c>
      <c r="U55">
        <f t="shared" si="2"/>
        <v>7.5021209999999989</v>
      </c>
      <c r="V55">
        <v>54</v>
      </c>
      <c r="X55" s="1">
        <v>44835.166666666664</v>
      </c>
      <c r="Y55">
        <v>18</v>
      </c>
      <c r="Z55">
        <v>13.21</v>
      </c>
      <c r="AA55">
        <v>14.32</v>
      </c>
      <c r="AB55">
        <f t="shared" si="3"/>
        <v>1.2320999999999986</v>
      </c>
      <c r="AC55">
        <v>54</v>
      </c>
      <c r="AE55" s="1">
        <v>44835.166666666664</v>
      </c>
      <c r="AF55">
        <v>18</v>
      </c>
      <c r="AG55">
        <v>3.1739999999999999</v>
      </c>
      <c r="AH55">
        <v>9.0890000000000004</v>
      </c>
      <c r="AI55">
        <f t="shared" si="4"/>
        <v>34.987225000000009</v>
      </c>
      <c r="AJ55">
        <v>54</v>
      </c>
      <c r="AL55" s="1">
        <v>44835.166666666664</v>
      </c>
      <c r="AM55">
        <v>18</v>
      </c>
      <c r="AN55">
        <v>5.6</v>
      </c>
      <c r="AO55">
        <v>8.9700000000000006</v>
      </c>
      <c r="AP55">
        <f t="shared" si="5"/>
        <v>11.356900000000007</v>
      </c>
    </row>
    <row r="56" spans="1:42" x14ac:dyDescent="0.35">
      <c r="A56">
        <v>55</v>
      </c>
      <c r="C56" s="1">
        <v>44846.90625</v>
      </c>
      <c r="D56">
        <v>13.75</v>
      </c>
      <c r="E56">
        <v>3.3640000000000003E-2</v>
      </c>
      <c r="F56">
        <v>0.10340000000000001</v>
      </c>
      <c r="G56">
        <f t="shared" si="0"/>
        <v>4.8664576000000005E-3</v>
      </c>
      <c r="H56">
        <v>55</v>
      </c>
      <c r="J56" s="1">
        <v>44846.90625</v>
      </c>
      <c r="K56">
        <v>13.75</v>
      </c>
      <c r="L56">
        <v>0.52159999999999995</v>
      </c>
      <c r="M56">
        <v>0</v>
      </c>
      <c r="N56">
        <f t="shared" si="1"/>
        <v>0.27206655999999996</v>
      </c>
      <c r="O56">
        <v>55</v>
      </c>
      <c r="Q56" s="1">
        <v>44846.90625</v>
      </c>
      <c r="R56">
        <v>13.75</v>
      </c>
      <c r="S56">
        <v>1.4850000000000001</v>
      </c>
      <c r="T56">
        <v>0</v>
      </c>
      <c r="U56">
        <f t="shared" si="2"/>
        <v>2.2052250000000004</v>
      </c>
      <c r="V56">
        <v>55</v>
      </c>
      <c r="X56" s="1">
        <v>44846.90625</v>
      </c>
      <c r="Y56">
        <v>13.75</v>
      </c>
      <c r="Z56">
        <v>9.9480000000000004</v>
      </c>
      <c r="AA56">
        <v>0</v>
      </c>
      <c r="AB56">
        <f t="shared" si="3"/>
        <v>98.962704000000002</v>
      </c>
      <c r="AC56">
        <v>55</v>
      </c>
      <c r="AE56" s="1">
        <v>44846.90625</v>
      </c>
      <c r="AF56">
        <v>13.75</v>
      </c>
      <c r="AG56">
        <v>1.8140000000000001</v>
      </c>
      <c r="AH56">
        <v>0</v>
      </c>
      <c r="AI56">
        <f t="shared" si="4"/>
        <v>3.2905960000000003</v>
      </c>
      <c r="AJ56">
        <v>55</v>
      </c>
      <c r="AL56" s="1">
        <v>44846.90625</v>
      </c>
      <c r="AM56">
        <v>13.75</v>
      </c>
      <c r="AN56">
        <v>4.2690000000000001</v>
      </c>
      <c r="AO56">
        <v>7.5650000000000004</v>
      </c>
      <c r="AP56">
        <f t="shared" si="5"/>
        <v>10.863616000000002</v>
      </c>
    </row>
    <row r="57" spans="1:42" x14ac:dyDescent="0.35">
      <c r="A57">
        <v>56</v>
      </c>
      <c r="C57" s="1">
        <v>44860.322916666664</v>
      </c>
      <c r="D57">
        <v>13</v>
      </c>
      <c r="E57">
        <v>4.4549999999999999E-2</v>
      </c>
      <c r="F57">
        <v>8.3970000000000003E-2</v>
      </c>
      <c r="G57">
        <f t="shared" si="0"/>
        <v>1.5539364000000003E-3</v>
      </c>
      <c r="H57">
        <v>56</v>
      </c>
      <c r="J57" s="1">
        <v>44860.322916666664</v>
      </c>
      <c r="K57">
        <v>13</v>
      </c>
      <c r="L57">
        <v>0.67110000000000003</v>
      </c>
      <c r="M57">
        <v>0</v>
      </c>
      <c r="N57">
        <f t="shared" si="1"/>
        <v>0.45037521000000003</v>
      </c>
      <c r="O57">
        <v>56</v>
      </c>
      <c r="Q57" s="1">
        <v>44860.322916666664</v>
      </c>
      <c r="R57">
        <v>13</v>
      </c>
      <c r="S57">
        <v>1.861</v>
      </c>
      <c r="T57">
        <v>0</v>
      </c>
      <c r="U57">
        <f t="shared" si="2"/>
        <v>3.4633210000000001</v>
      </c>
      <c r="V57">
        <v>56</v>
      </c>
      <c r="X57" s="1">
        <v>44860.322916666664</v>
      </c>
      <c r="Y57">
        <v>13</v>
      </c>
      <c r="Z57">
        <v>9.9160000000000004</v>
      </c>
      <c r="AA57">
        <v>0</v>
      </c>
      <c r="AB57">
        <f t="shared" si="3"/>
        <v>98.327056000000013</v>
      </c>
      <c r="AC57">
        <v>56</v>
      </c>
      <c r="AE57" s="1">
        <v>44860.322916666664</v>
      </c>
      <c r="AF57">
        <v>13</v>
      </c>
      <c r="AG57">
        <v>2.2549999999999999</v>
      </c>
      <c r="AH57">
        <v>0</v>
      </c>
      <c r="AI57">
        <f t="shared" si="4"/>
        <v>5.0850249999999999</v>
      </c>
      <c r="AJ57">
        <v>56</v>
      </c>
      <c r="AL57" s="1">
        <v>44860.322916666664</v>
      </c>
      <c r="AM57">
        <v>13</v>
      </c>
      <c r="AN57">
        <v>4.008</v>
      </c>
      <c r="AO57">
        <v>10.61</v>
      </c>
      <c r="AP57">
        <f t="shared" si="5"/>
        <v>43.586403999999995</v>
      </c>
    </row>
    <row r="58" spans="1:42" x14ac:dyDescent="0.35">
      <c r="A58">
        <v>57</v>
      </c>
      <c r="C58" s="1">
        <v>44862.375</v>
      </c>
      <c r="D58">
        <v>5</v>
      </c>
      <c r="E58">
        <v>8.8269999999999998E-3</v>
      </c>
      <c r="F58">
        <v>9.3030000000000005E-3</v>
      </c>
      <c r="G58">
        <f t="shared" si="0"/>
        <v>2.2657600000000069E-7</v>
      </c>
      <c r="H58">
        <v>57</v>
      </c>
      <c r="J58" s="1">
        <v>44862.375</v>
      </c>
      <c r="K58">
        <v>5</v>
      </c>
      <c r="L58">
        <v>7.0999999999999994E-2</v>
      </c>
      <c r="M58">
        <v>0</v>
      </c>
      <c r="N58">
        <f t="shared" si="1"/>
        <v>5.0409999999999995E-3</v>
      </c>
      <c r="O58">
        <v>57</v>
      </c>
      <c r="Q58" s="1">
        <v>44862.375</v>
      </c>
      <c r="R58">
        <v>5</v>
      </c>
      <c r="S58">
        <v>0.1767</v>
      </c>
      <c r="T58">
        <v>0</v>
      </c>
      <c r="U58">
        <f t="shared" si="2"/>
        <v>3.122289E-2</v>
      </c>
      <c r="V58">
        <v>57</v>
      </c>
      <c r="X58" s="1">
        <v>44862.375</v>
      </c>
      <c r="Y58">
        <v>5</v>
      </c>
      <c r="Z58">
        <v>0.6179</v>
      </c>
      <c r="AA58">
        <v>0</v>
      </c>
      <c r="AB58">
        <f t="shared" si="3"/>
        <v>0.38180040999999998</v>
      </c>
      <c r="AC58">
        <v>57</v>
      </c>
      <c r="AE58" s="1">
        <v>44862.375</v>
      </c>
      <c r="AF58">
        <v>5</v>
      </c>
      <c r="AG58">
        <v>0.31380000000000002</v>
      </c>
      <c r="AH58">
        <v>0</v>
      </c>
      <c r="AI58">
        <f t="shared" si="4"/>
        <v>9.847044000000002E-2</v>
      </c>
      <c r="AJ58">
        <v>57</v>
      </c>
      <c r="AL58" s="1">
        <v>44862.375</v>
      </c>
      <c r="AM58">
        <v>5</v>
      </c>
      <c r="AN58">
        <v>0.2525</v>
      </c>
      <c r="AO58">
        <v>0.37190000000000001</v>
      </c>
      <c r="AP58">
        <f t="shared" si="5"/>
        <v>1.4256360000000001E-2</v>
      </c>
    </row>
    <row r="59" spans="1:42" x14ac:dyDescent="0.35">
      <c r="A59">
        <v>58</v>
      </c>
      <c r="C59" s="1">
        <v>44865.270833333336</v>
      </c>
      <c r="D59">
        <v>5.5</v>
      </c>
      <c r="E59">
        <v>3.9019999999999999E-2</v>
      </c>
      <c r="F59">
        <v>4.5499999999999999E-2</v>
      </c>
      <c r="G59">
        <f t="shared" si="0"/>
        <v>4.1990399999999997E-5</v>
      </c>
      <c r="H59">
        <v>58</v>
      </c>
      <c r="J59" s="1">
        <v>44865.270833333336</v>
      </c>
      <c r="K59">
        <v>5.5</v>
      </c>
      <c r="L59">
        <v>0.54330000000000001</v>
      </c>
      <c r="M59">
        <v>0</v>
      </c>
      <c r="N59">
        <f t="shared" si="1"/>
        <v>0.29517489000000002</v>
      </c>
      <c r="O59">
        <v>58</v>
      </c>
      <c r="Q59" s="1">
        <v>44865.270833333336</v>
      </c>
      <c r="R59">
        <v>5.5</v>
      </c>
      <c r="S59">
        <v>1.214</v>
      </c>
      <c r="T59">
        <v>0</v>
      </c>
      <c r="U59">
        <f t="shared" si="2"/>
        <v>1.4737959999999999</v>
      </c>
      <c r="V59">
        <v>58</v>
      </c>
      <c r="X59" s="1">
        <v>44865.270833333336</v>
      </c>
      <c r="Y59">
        <v>5.5</v>
      </c>
      <c r="Z59">
        <v>6.9320000000000004</v>
      </c>
      <c r="AA59">
        <v>0</v>
      </c>
      <c r="AB59">
        <f t="shared" si="3"/>
        <v>48.052624000000009</v>
      </c>
      <c r="AC59">
        <v>58</v>
      </c>
      <c r="AE59" s="1">
        <v>44865.270833333336</v>
      </c>
      <c r="AF59">
        <v>5.5</v>
      </c>
      <c r="AG59">
        <v>1.7370000000000001</v>
      </c>
      <c r="AH59">
        <v>0</v>
      </c>
      <c r="AI59">
        <f t="shared" si="4"/>
        <v>3.0171690000000004</v>
      </c>
      <c r="AJ59">
        <v>58</v>
      </c>
      <c r="AL59" s="1">
        <v>44865.270833333336</v>
      </c>
      <c r="AM59">
        <v>5.5</v>
      </c>
      <c r="AN59">
        <v>2.8410000000000002</v>
      </c>
      <c r="AO59">
        <v>4.2949999999999999</v>
      </c>
      <c r="AP59">
        <f t="shared" si="5"/>
        <v>2.1141159999999992</v>
      </c>
    </row>
    <row r="60" spans="1:42" x14ac:dyDescent="0.35">
      <c r="F60" t="s">
        <v>37</v>
      </c>
      <c r="G60">
        <f>(AVERAGE(G2:G55))^0.5</f>
        <v>7.8048285011172322E-2</v>
      </c>
      <c r="M60" t="s">
        <v>37</v>
      </c>
      <c r="N60">
        <f>(AVERAGE(N2:N55))^0.5</f>
        <v>1.9768914365366277</v>
      </c>
      <c r="T60" t="s">
        <v>37</v>
      </c>
      <c r="U60">
        <f>(AVERAGE(U2:U55))^0.5</f>
        <v>8.3667394103411361</v>
      </c>
      <c r="AA60" t="s">
        <v>37</v>
      </c>
      <c r="AB60">
        <f>(AVERAGE(AB2:AB55))^0.5</f>
        <v>5.084219303484649</v>
      </c>
      <c r="AH60" t="s">
        <v>37</v>
      </c>
      <c r="AI60">
        <f>(AVERAGE(AI2:AI55))^0.5</f>
        <v>5.1459389972777272</v>
      </c>
      <c r="AO60" t="s">
        <v>37</v>
      </c>
      <c r="AP60">
        <f>(AVERAGE(AP2:AP55))^0.5</f>
        <v>6.6134322449900456</v>
      </c>
    </row>
    <row r="61" spans="1:42" x14ac:dyDescent="0.35">
      <c r="F61" t="s">
        <v>38</v>
      </c>
      <c r="G61">
        <f>(AVERAGE(G39:G49))^0.5</f>
        <v>9.4657918988707582E-2</v>
      </c>
      <c r="M61" t="s">
        <v>38</v>
      </c>
      <c r="N61">
        <f>(AVERAGE(N39:N49))^0.5</f>
        <v>2.2868522071337987</v>
      </c>
      <c r="T61" t="s">
        <v>38</v>
      </c>
      <c r="U61">
        <f>(AVERAGE(U39:U49))^0.5</f>
        <v>15.771556489279854</v>
      </c>
      <c r="AA61" t="s">
        <v>38</v>
      </c>
      <c r="AB61">
        <f>(AVERAGE(AB39:AB49))^0.5</f>
        <v>7.4057619582199754</v>
      </c>
      <c r="AH61" t="s">
        <v>38</v>
      </c>
      <c r="AI61">
        <f>(AVERAGE(AI39:AI49))^0.5</f>
        <v>9.9414027087821868</v>
      </c>
      <c r="AO61" t="s">
        <v>38</v>
      </c>
      <c r="AP61">
        <f>(AVERAGE(AP39:AP49))^0.5</f>
        <v>8.0822521557478595</v>
      </c>
    </row>
    <row r="62" spans="1:42" x14ac:dyDescent="0.35">
      <c r="F62" t="s">
        <v>39</v>
      </c>
      <c r="G62">
        <f>(AVERAGE(G2:G38, G49:G55))^0.5</f>
        <v>7.246202945053988E-2</v>
      </c>
      <c r="M62" t="s">
        <v>39</v>
      </c>
      <c r="N62">
        <f>(AVERAGE(N2:N38, N49:N55))^0.5</f>
        <v>1.8678916615580736</v>
      </c>
      <c r="T62" t="s">
        <v>39</v>
      </c>
      <c r="U62">
        <f>(AVERAGE(U2:U38, U49:U55))^0.5</f>
        <v>4.87385393621833</v>
      </c>
      <c r="AA62" t="s">
        <v>39</v>
      </c>
      <c r="AB62">
        <f>(AVERAGE(AB2:AB38, AB49:AB55))^0.5</f>
        <v>4.2511607746376967</v>
      </c>
      <c r="AH62" t="s">
        <v>39</v>
      </c>
      <c r="AI62">
        <f>(AVERAGE(AI2:AI38, AI49:AI55))^0.5</f>
        <v>2.7919448900526156</v>
      </c>
      <c r="AO62" t="s">
        <v>39</v>
      </c>
      <c r="AP62">
        <f>(AVERAGE(AP2:AP38, AP49:AP55))^0.5</f>
        <v>6.1644393853891009</v>
      </c>
    </row>
    <row r="64" spans="1:42" x14ac:dyDescent="0.35">
      <c r="B64">
        <f>G60</f>
        <v>7.8048285011172322E-2</v>
      </c>
      <c r="C64">
        <f>N60</f>
        <v>1.9768914365366277</v>
      </c>
      <c r="D64">
        <f>U60</f>
        <v>8.3667394103411361</v>
      </c>
      <c r="E64">
        <f>AB60</f>
        <v>5.084219303484649</v>
      </c>
      <c r="F64">
        <f>AI60</f>
        <v>5.1459389972777272</v>
      </c>
      <c r="G64">
        <f>AP60</f>
        <v>6.6134322449900456</v>
      </c>
    </row>
    <row r="65" spans="2:7" x14ac:dyDescent="0.35">
      <c r="B65">
        <f>G61</f>
        <v>9.4657918988707582E-2</v>
      </c>
      <c r="C65">
        <f>N61</f>
        <v>2.2868522071337987</v>
      </c>
      <c r="D65">
        <f>U61</f>
        <v>15.771556489279854</v>
      </c>
      <c r="E65">
        <f>AB61</f>
        <v>7.4057619582199754</v>
      </c>
      <c r="F65">
        <f>AI61</f>
        <v>9.9414027087821868</v>
      </c>
      <c r="G65">
        <f>AP61</f>
        <v>8.0822521557478595</v>
      </c>
    </row>
    <row r="66" spans="2:7" x14ac:dyDescent="0.35">
      <c r="B66">
        <f>G62</f>
        <v>7.246202945053988E-2</v>
      </c>
      <c r="C66">
        <f>N62</f>
        <v>1.8678916615580736</v>
      </c>
      <c r="D66">
        <f>U62</f>
        <v>4.87385393621833</v>
      </c>
      <c r="E66">
        <f>AB62</f>
        <v>4.2511607746376967</v>
      </c>
      <c r="F66">
        <f>AI62</f>
        <v>2.7919448900526156</v>
      </c>
      <c r="G66">
        <f>AP62</f>
        <v>6.1644393853891009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D8C6-4BB3-44D3-8C7F-ADF2A7A63D78}">
  <dimension ref="A1:AP66"/>
  <sheetViews>
    <sheetView topLeftCell="A57" workbookViewId="0">
      <selection activeCell="B64" sqref="B64:G64"/>
    </sheetView>
  </sheetViews>
  <sheetFormatPr defaultRowHeight="14.5" x14ac:dyDescent="0.35"/>
  <sheetData>
    <row r="1" spans="1:42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H1" t="s">
        <v>22</v>
      </c>
      <c r="I1" t="s">
        <v>23</v>
      </c>
      <c r="J1" t="s">
        <v>24</v>
      </c>
      <c r="K1" t="s">
        <v>25</v>
      </c>
      <c r="L1" t="s">
        <v>28</v>
      </c>
      <c r="M1" t="s">
        <v>29</v>
      </c>
      <c r="O1" t="s">
        <v>22</v>
      </c>
      <c r="P1" t="s">
        <v>23</v>
      </c>
      <c r="Q1" t="s">
        <v>24</v>
      </c>
      <c r="R1" t="s">
        <v>25</v>
      </c>
      <c r="S1" t="s">
        <v>30</v>
      </c>
      <c r="T1" t="s">
        <v>31</v>
      </c>
      <c r="V1" t="s">
        <v>22</v>
      </c>
      <c r="W1" t="s">
        <v>23</v>
      </c>
      <c r="X1" t="s">
        <v>24</v>
      </c>
      <c r="Y1" t="s">
        <v>25</v>
      </c>
      <c r="Z1" t="s">
        <v>32</v>
      </c>
      <c r="AA1" t="s">
        <v>33</v>
      </c>
      <c r="AC1" t="s">
        <v>22</v>
      </c>
      <c r="AD1" t="s">
        <v>23</v>
      </c>
      <c r="AE1" t="s">
        <v>24</v>
      </c>
      <c r="AF1" t="s">
        <v>25</v>
      </c>
      <c r="AG1" t="s">
        <v>34</v>
      </c>
      <c r="AH1" t="s">
        <v>34</v>
      </c>
      <c r="AJ1" t="s">
        <v>22</v>
      </c>
      <c r="AK1" t="s">
        <v>23</v>
      </c>
      <c r="AL1" t="s">
        <v>24</v>
      </c>
      <c r="AM1" t="s">
        <v>25</v>
      </c>
      <c r="AN1" t="s">
        <v>35</v>
      </c>
      <c r="AO1" t="s">
        <v>36</v>
      </c>
    </row>
    <row r="2" spans="1:42" x14ac:dyDescent="0.35">
      <c r="A2">
        <v>1</v>
      </c>
      <c r="C2" s="1">
        <v>44623.041666666664</v>
      </c>
      <c r="D2">
        <v>2.5</v>
      </c>
      <c r="E2">
        <v>1.2619999999999999E-2</v>
      </c>
      <c r="F2">
        <v>7.324E-2</v>
      </c>
      <c r="G2">
        <f>(F2-E2)^2</f>
        <v>3.6747844000000001E-3</v>
      </c>
      <c r="H2">
        <v>1</v>
      </c>
      <c r="J2" s="1">
        <v>44623.041666666664</v>
      </c>
      <c r="K2">
        <v>2.5</v>
      </c>
      <c r="L2">
        <v>0.2329</v>
      </c>
      <c r="M2">
        <v>0.74390000000000001</v>
      </c>
      <c r="N2">
        <f>(M2-L2)^2</f>
        <v>0.26112099999999999</v>
      </c>
      <c r="O2">
        <v>1</v>
      </c>
      <c r="Q2" s="1">
        <v>44623.041666666664</v>
      </c>
      <c r="R2">
        <v>2.5</v>
      </c>
      <c r="S2">
        <v>0.37869999999999998</v>
      </c>
      <c r="T2">
        <v>1.3149999999999999</v>
      </c>
      <c r="U2">
        <f>(T2-S2)^2</f>
        <v>0.87665768999999982</v>
      </c>
      <c r="V2">
        <v>1</v>
      </c>
      <c r="X2" s="1">
        <v>44623.041666666664</v>
      </c>
      <c r="Y2">
        <v>2.5</v>
      </c>
      <c r="Z2">
        <v>1.3939999999999999</v>
      </c>
      <c r="AA2">
        <v>2.7410000000000001</v>
      </c>
      <c r="AB2">
        <f>(AA2-Z2)^2</f>
        <v>1.8144090000000006</v>
      </c>
      <c r="AC2">
        <v>1</v>
      </c>
      <c r="AE2" s="1">
        <v>44623.041666666664</v>
      </c>
      <c r="AF2">
        <v>2.5</v>
      </c>
      <c r="AG2">
        <v>0.71960000000000002</v>
      </c>
      <c r="AH2">
        <v>1.5680000000000001</v>
      </c>
      <c r="AI2">
        <f>(AH2-AG2)^2</f>
        <v>0.71978256000000007</v>
      </c>
      <c r="AJ2">
        <v>1</v>
      </c>
      <c r="AL2" s="1">
        <v>44623.041666666664</v>
      </c>
      <c r="AM2">
        <v>2.5</v>
      </c>
      <c r="AN2">
        <v>0.60540000000000005</v>
      </c>
      <c r="AO2">
        <v>2.137</v>
      </c>
      <c r="AP2">
        <f>(AO2-AN2)^2</f>
        <v>2.3457985600000004</v>
      </c>
    </row>
    <row r="3" spans="1:42" x14ac:dyDescent="0.35">
      <c r="A3">
        <v>2</v>
      </c>
      <c r="C3" s="1">
        <v>44627.03125</v>
      </c>
      <c r="D3">
        <v>21</v>
      </c>
      <c r="E3">
        <v>3.9100000000000003E-2</v>
      </c>
      <c r="F3">
        <v>0.124</v>
      </c>
      <c r="G3">
        <f t="shared" ref="G3:G59" si="0">(F3-E3)^2</f>
        <v>7.2080100000000008E-3</v>
      </c>
      <c r="H3">
        <v>2</v>
      </c>
      <c r="J3" s="1">
        <v>44627.03125</v>
      </c>
      <c r="K3">
        <v>21</v>
      </c>
      <c r="L3">
        <v>0.65090000000000003</v>
      </c>
      <c r="M3">
        <v>1.292</v>
      </c>
      <c r="N3">
        <f t="shared" ref="N3:N59" si="1">(M3-L3)^2</f>
        <v>0.41100921000000001</v>
      </c>
      <c r="O3">
        <v>2</v>
      </c>
      <c r="Q3" s="1">
        <v>44627.03125</v>
      </c>
      <c r="R3">
        <v>21</v>
      </c>
      <c r="S3">
        <v>1.7370000000000001</v>
      </c>
      <c r="T3">
        <v>3.4820000000000002</v>
      </c>
      <c r="U3">
        <f t="shared" ref="U3:U59" si="2">(T3-S3)^2</f>
        <v>3.0450250000000003</v>
      </c>
      <c r="V3">
        <v>2</v>
      </c>
      <c r="X3" s="1">
        <v>44627.03125</v>
      </c>
      <c r="Y3">
        <v>21</v>
      </c>
      <c r="Z3">
        <v>11.12</v>
      </c>
      <c r="AA3">
        <v>13.01</v>
      </c>
      <c r="AB3">
        <f t="shared" ref="AB3:AB59" si="3">(AA3-Z3)^2</f>
        <v>3.5721000000000021</v>
      </c>
      <c r="AC3">
        <v>2</v>
      </c>
      <c r="AE3" s="1">
        <v>44627.03125</v>
      </c>
      <c r="AF3">
        <v>21</v>
      </c>
      <c r="AG3">
        <v>2.35</v>
      </c>
      <c r="AH3">
        <v>3.1779999999999999</v>
      </c>
      <c r="AI3">
        <f t="shared" ref="AI3:AI59" si="4">(AH3-AG3)^2</f>
        <v>0.68558399999999975</v>
      </c>
      <c r="AJ3">
        <v>2</v>
      </c>
      <c r="AL3" s="1">
        <v>44627.03125</v>
      </c>
      <c r="AM3">
        <v>21</v>
      </c>
      <c r="AN3">
        <v>4.4969999999999999</v>
      </c>
      <c r="AO3">
        <v>8.5009999999999994</v>
      </c>
      <c r="AP3">
        <f t="shared" ref="AP3:AP59" si="5">(AO3-AN3)^2</f>
        <v>16.032015999999995</v>
      </c>
    </row>
    <row r="4" spans="1:42" x14ac:dyDescent="0.35">
      <c r="A4">
        <v>3</v>
      </c>
      <c r="C4" s="1">
        <v>44629.166666666664</v>
      </c>
      <c r="D4">
        <v>15</v>
      </c>
      <c r="E4">
        <v>3.8460000000000001E-2</v>
      </c>
      <c r="F4">
        <v>2.1499999999999998E-2</v>
      </c>
      <c r="G4">
        <f t="shared" si="0"/>
        <v>2.8764160000000009E-4</v>
      </c>
      <c r="H4">
        <v>3</v>
      </c>
      <c r="J4" s="1">
        <v>44629.166666666664</v>
      </c>
      <c r="K4">
        <v>15</v>
      </c>
      <c r="L4">
        <v>0.63439999999999996</v>
      </c>
      <c r="M4">
        <v>0.38890000000000002</v>
      </c>
      <c r="N4">
        <f t="shared" si="1"/>
        <v>6.027024999999997E-2</v>
      </c>
      <c r="O4">
        <v>3</v>
      </c>
      <c r="Q4" s="1">
        <v>44629.166666666664</v>
      </c>
      <c r="R4">
        <v>15</v>
      </c>
      <c r="S4">
        <v>1.423</v>
      </c>
      <c r="T4">
        <v>1.052</v>
      </c>
      <c r="U4">
        <f t="shared" si="2"/>
        <v>0.13764099999999999</v>
      </c>
      <c r="V4">
        <v>3</v>
      </c>
      <c r="X4" s="1">
        <v>44629.166666666664</v>
      </c>
      <c r="Y4">
        <v>15</v>
      </c>
      <c r="Z4">
        <v>7.9080000000000004</v>
      </c>
      <c r="AA4">
        <v>3.1379999999999999</v>
      </c>
      <c r="AB4">
        <f t="shared" si="3"/>
        <v>22.752900000000004</v>
      </c>
      <c r="AC4">
        <v>3</v>
      </c>
      <c r="AE4" s="1">
        <v>44629.166666666664</v>
      </c>
      <c r="AF4">
        <v>15</v>
      </c>
      <c r="AG4">
        <v>2.1080000000000001</v>
      </c>
      <c r="AH4">
        <v>1.2509999999999999</v>
      </c>
      <c r="AI4">
        <f t="shared" si="4"/>
        <v>0.73444900000000035</v>
      </c>
      <c r="AJ4">
        <v>3</v>
      </c>
      <c r="AL4" s="1">
        <v>44629.166666666664</v>
      </c>
      <c r="AM4">
        <v>15</v>
      </c>
      <c r="AN4">
        <v>2.8380000000000001</v>
      </c>
      <c r="AO4">
        <v>2.1160000000000001</v>
      </c>
      <c r="AP4">
        <f t="shared" si="5"/>
        <v>0.52128399999999997</v>
      </c>
    </row>
    <row r="5" spans="1:42" x14ac:dyDescent="0.35">
      <c r="A5">
        <v>4</v>
      </c>
      <c r="C5" s="1">
        <v>44631.90625</v>
      </c>
      <c r="D5">
        <v>11.75</v>
      </c>
      <c r="E5">
        <v>2.8060000000000002E-2</v>
      </c>
      <c r="F5">
        <v>7.9760000000000005E-3</v>
      </c>
      <c r="G5">
        <f t="shared" si="0"/>
        <v>4.0336705600000006E-4</v>
      </c>
      <c r="H5">
        <v>4</v>
      </c>
      <c r="J5" s="1">
        <v>44631.90625</v>
      </c>
      <c r="K5">
        <v>11.75</v>
      </c>
      <c r="L5">
        <v>0.48870000000000002</v>
      </c>
      <c r="M5">
        <v>0.24809999999999999</v>
      </c>
      <c r="N5">
        <f t="shared" si="1"/>
        <v>5.7888360000000021E-2</v>
      </c>
      <c r="O5">
        <v>4</v>
      </c>
      <c r="Q5" s="1">
        <v>44631.90625</v>
      </c>
      <c r="R5">
        <v>11.75</v>
      </c>
      <c r="S5">
        <v>1.077</v>
      </c>
      <c r="T5">
        <v>0.60429999999999995</v>
      </c>
      <c r="U5">
        <f t="shared" si="2"/>
        <v>0.22344529000000002</v>
      </c>
      <c r="V5">
        <v>4</v>
      </c>
      <c r="X5" s="1">
        <v>44631.90625</v>
      </c>
      <c r="Y5">
        <v>11.75</v>
      </c>
      <c r="Z5">
        <v>6.601</v>
      </c>
      <c r="AA5">
        <v>1.546</v>
      </c>
      <c r="AB5">
        <f t="shared" si="3"/>
        <v>25.553024999999998</v>
      </c>
      <c r="AC5">
        <v>4</v>
      </c>
      <c r="AE5" s="1">
        <v>44631.90625</v>
      </c>
      <c r="AF5">
        <v>11.75</v>
      </c>
      <c r="AG5">
        <v>1.7949999999999999</v>
      </c>
      <c r="AH5">
        <v>0.65129999999999999</v>
      </c>
      <c r="AI5">
        <f t="shared" si="4"/>
        <v>1.3080496899999998</v>
      </c>
      <c r="AJ5">
        <v>4</v>
      </c>
      <c r="AL5" s="1">
        <v>44631.90625</v>
      </c>
      <c r="AM5">
        <v>11.75</v>
      </c>
      <c r="AN5">
        <v>2.145</v>
      </c>
      <c r="AO5">
        <v>1.145</v>
      </c>
      <c r="AP5">
        <f t="shared" si="5"/>
        <v>1</v>
      </c>
    </row>
    <row r="6" spans="1:42" x14ac:dyDescent="0.35">
      <c r="A6">
        <v>5</v>
      </c>
      <c r="C6" s="1">
        <v>44638.84375</v>
      </c>
      <c r="D6">
        <v>5</v>
      </c>
      <c r="E6">
        <v>2.52E-2</v>
      </c>
      <c r="F6">
        <v>7.3069999999999996E-2</v>
      </c>
      <c r="G6">
        <f t="shared" si="0"/>
        <v>2.2915368999999997E-3</v>
      </c>
      <c r="H6">
        <v>5</v>
      </c>
      <c r="J6" s="1">
        <v>44638.84375</v>
      </c>
      <c r="K6">
        <v>5</v>
      </c>
      <c r="L6">
        <v>0.3599</v>
      </c>
      <c r="M6">
        <v>1.484</v>
      </c>
      <c r="N6">
        <f t="shared" si="1"/>
        <v>1.2636008099999998</v>
      </c>
      <c r="O6">
        <v>5</v>
      </c>
      <c r="Q6" s="1">
        <v>44638.84375</v>
      </c>
      <c r="R6">
        <v>5</v>
      </c>
      <c r="S6">
        <v>0.86909999999999998</v>
      </c>
      <c r="T6">
        <v>2.431</v>
      </c>
      <c r="U6">
        <f t="shared" si="2"/>
        <v>2.4395316100000004</v>
      </c>
      <c r="V6">
        <v>5</v>
      </c>
      <c r="X6" s="1">
        <v>44638.84375</v>
      </c>
      <c r="Y6">
        <v>5</v>
      </c>
      <c r="Z6">
        <v>4.1120000000000001</v>
      </c>
      <c r="AA6">
        <v>6.6520000000000001</v>
      </c>
      <c r="AB6">
        <f t="shared" si="3"/>
        <v>6.4516</v>
      </c>
      <c r="AC6">
        <v>5</v>
      </c>
      <c r="AE6" s="1">
        <v>44638.84375</v>
      </c>
      <c r="AF6">
        <v>5</v>
      </c>
      <c r="AG6">
        <v>1.0780000000000001</v>
      </c>
      <c r="AH6">
        <v>3.6030000000000002</v>
      </c>
      <c r="AI6">
        <f t="shared" si="4"/>
        <v>6.3756250000000021</v>
      </c>
      <c r="AJ6">
        <v>5</v>
      </c>
      <c r="AL6" s="1">
        <v>44638.84375</v>
      </c>
      <c r="AM6">
        <v>5</v>
      </c>
      <c r="AN6">
        <v>2.3130000000000002</v>
      </c>
      <c r="AO6">
        <v>4.5199999999999996</v>
      </c>
      <c r="AP6">
        <f t="shared" si="5"/>
        <v>4.8708489999999971</v>
      </c>
    </row>
    <row r="7" spans="1:42" x14ac:dyDescent="0.35">
      <c r="A7">
        <v>6</v>
      </c>
      <c r="C7" s="1">
        <v>44639.354166666664</v>
      </c>
      <c r="D7">
        <v>9</v>
      </c>
      <c r="E7">
        <v>3.2320000000000002E-2</v>
      </c>
      <c r="F7">
        <v>3.7949999999999998E-2</v>
      </c>
      <c r="G7">
        <f t="shared" si="0"/>
        <v>3.1696899999999957E-5</v>
      </c>
      <c r="H7">
        <v>6</v>
      </c>
      <c r="J7" s="1">
        <v>44639.354166666664</v>
      </c>
      <c r="K7">
        <v>9</v>
      </c>
      <c r="L7">
        <v>0.51449999999999996</v>
      </c>
      <c r="M7">
        <v>0.75880000000000003</v>
      </c>
      <c r="N7">
        <f t="shared" si="1"/>
        <v>5.9682490000000032E-2</v>
      </c>
      <c r="O7">
        <v>6</v>
      </c>
      <c r="Q7" s="1">
        <v>44639.354166666664</v>
      </c>
      <c r="R7">
        <v>9</v>
      </c>
      <c r="S7">
        <v>0.95979999999999999</v>
      </c>
      <c r="T7">
        <v>1.5029999999999999</v>
      </c>
      <c r="U7">
        <f t="shared" si="2"/>
        <v>0.29506623999999992</v>
      </c>
      <c r="V7">
        <v>6</v>
      </c>
      <c r="X7" s="1">
        <v>44639.354166666664</v>
      </c>
      <c r="Y7">
        <v>9</v>
      </c>
      <c r="Z7">
        <v>4.4779999999999998</v>
      </c>
      <c r="AA7">
        <v>2.38</v>
      </c>
      <c r="AB7">
        <f t="shared" si="3"/>
        <v>4.4016039999999998</v>
      </c>
      <c r="AC7">
        <v>6</v>
      </c>
      <c r="AE7" s="1">
        <v>44639.354166666664</v>
      </c>
      <c r="AF7">
        <v>9</v>
      </c>
      <c r="AG7">
        <v>1.4419999999999999</v>
      </c>
      <c r="AH7">
        <v>1.41</v>
      </c>
      <c r="AI7">
        <f t="shared" si="4"/>
        <v>1.0240000000000019E-3</v>
      </c>
      <c r="AJ7">
        <v>6</v>
      </c>
      <c r="AL7" s="1">
        <v>44639.354166666664</v>
      </c>
      <c r="AM7">
        <v>9</v>
      </c>
      <c r="AN7">
        <v>2.5179999999999998</v>
      </c>
      <c r="AO7">
        <v>2.0270000000000001</v>
      </c>
      <c r="AP7">
        <f t="shared" si="5"/>
        <v>0.24108099999999966</v>
      </c>
    </row>
    <row r="8" spans="1:42" x14ac:dyDescent="0.35">
      <c r="A8">
        <v>7</v>
      </c>
      <c r="C8" s="1">
        <v>44643.25</v>
      </c>
      <c r="D8">
        <v>6</v>
      </c>
      <c r="E8">
        <v>1.7270000000000001E-2</v>
      </c>
      <c r="F8">
        <v>5.067E-2</v>
      </c>
      <c r="G8">
        <f t="shared" si="0"/>
        <v>1.11556E-3</v>
      </c>
      <c r="H8">
        <v>7</v>
      </c>
      <c r="J8" s="1">
        <v>44643.25</v>
      </c>
      <c r="K8">
        <v>6</v>
      </c>
      <c r="L8">
        <v>0.30869999999999997</v>
      </c>
      <c r="M8">
        <v>0.56059999999999999</v>
      </c>
      <c r="N8">
        <f t="shared" si="1"/>
        <v>6.3453610000000008E-2</v>
      </c>
      <c r="O8">
        <v>7</v>
      </c>
      <c r="Q8" s="1">
        <v>44643.25</v>
      </c>
      <c r="R8">
        <v>6</v>
      </c>
      <c r="S8">
        <v>0.71</v>
      </c>
      <c r="T8">
        <v>1.8140000000000001</v>
      </c>
      <c r="U8">
        <f t="shared" si="2"/>
        <v>1.2188160000000001</v>
      </c>
      <c r="V8">
        <v>7</v>
      </c>
      <c r="X8" s="1">
        <v>44643.25</v>
      </c>
      <c r="Y8">
        <v>6</v>
      </c>
      <c r="Z8">
        <v>3.3</v>
      </c>
      <c r="AA8">
        <v>2.9729999999999999</v>
      </c>
      <c r="AB8">
        <f t="shared" si="3"/>
        <v>0.10692899999999997</v>
      </c>
      <c r="AC8">
        <v>7</v>
      </c>
      <c r="AE8" s="1">
        <v>44643.25</v>
      </c>
      <c r="AF8">
        <v>6</v>
      </c>
      <c r="AG8">
        <v>0.99770000000000003</v>
      </c>
      <c r="AH8">
        <v>1.498</v>
      </c>
      <c r="AI8">
        <f t="shared" si="4"/>
        <v>0.25030008999999998</v>
      </c>
      <c r="AJ8">
        <v>7</v>
      </c>
      <c r="AL8" s="1">
        <v>44643.25</v>
      </c>
      <c r="AM8">
        <v>6</v>
      </c>
      <c r="AN8">
        <v>1.4390000000000001</v>
      </c>
      <c r="AO8">
        <v>2.63</v>
      </c>
      <c r="AP8">
        <f t="shared" si="5"/>
        <v>1.4184809999999997</v>
      </c>
    </row>
    <row r="9" spans="1:42" x14ac:dyDescent="0.35">
      <c r="A9">
        <v>8</v>
      </c>
      <c r="C9" s="1">
        <v>44643.802083333336</v>
      </c>
      <c r="D9">
        <v>8.5</v>
      </c>
      <c r="E9">
        <v>4.6489999999999997E-2</v>
      </c>
      <c r="F9">
        <v>0.14149999999999999</v>
      </c>
      <c r="G9">
        <f t="shared" si="0"/>
        <v>9.026900099999997E-3</v>
      </c>
      <c r="H9">
        <v>8</v>
      </c>
      <c r="J9" s="1">
        <v>44643.802083333336</v>
      </c>
      <c r="K9">
        <v>8.5</v>
      </c>
      <c r="L9">
        <v>0.78969999999999996</v>
      </c>
      <c r="M9">
        <v>1.8580000000000001</v>
      </c>
      <c r="N9">
        <f t="shared" si="1"/>
        <v>1.1412648900000006</v>
      </c>
      <c r="O9">
        <v>8</v>
      </c>
      <c r="Q9" s="1">
        <v>44643.802083333336</v>
      </c>
      <c r="R9">
        <v>8.5</v>
      </c>
      <c r="S9">
        <v>1.9830000000000001</v>
      </c>
      <c r="T9">
        <v>5.8470000000000004</v>
      </c>
      <c r="U9">
        <f t="shared" si="2"/>
        <v>14.930496000000003</v>
      </c>
      <c r="V9">
        <v>8</v>
      </c>
      <c r="X9" s="1">
        <v>44643.802083333336</v>
      </c>
      <c r="Y9">
        <v>8.5</v>
      </c>
      <c r="Z9">
        <v>12.08</v>
      </c>
      <c r="AA9">
        <v>10.93</v>
      </c>
      <c r="AB9">
        <f t="shared" si="3"/>
        <v>1.3225000000000009</v>
      </c>
      <c r="AC9">
        <v>8</v>
      </c>
      <c r="AE9" s="1">
        <v>44643.802083333336</v>
      </c>
      <c r="AF9">
        <v>8.5</v>
      </c>
      <c r="AG9">
        <v>2.786</v>
      </c>
      <c r="AH9">
        <v>8.6280000000000001</v>
      </c>
      <c r="AI9">
        <f t="shared" si="4"/>
        <v>34.128964000000003</v>
      </c>
      <c r="AJ9">
        <v>8</v>
      </c>
      <c r="AL9" s="1">
        <v>44643.802083333336</v>
      </c>
      <c r="AM9">
        <v>8.5</v>
      </c>
      <c r="AN9">
        <v>5.0590000000000002</v>
      </c>
      <c r="AO9">
        <v>8.6940000000000008</v>
      </c>
      <c r="AP9">
        <f t="shared" si="5"/>
        <v>13.213225000000005</v>
      </c>
    </row>
    <row r="10" spans="1:42" x14ac:dyDescent="0.35">
      <c r="A10">
        <v>9</v>
      </c>
      <c r="C10" s="1">
        <v>44646.010416666664</v>
      </c>
      <c r="D10">
        <v>24</v>
      </c>
      <c r="E10">
        <v>1.201E-2</v>
      </c>
      <c r="F10">
        <v>3.1789999999999999E-2</v>
      </c>
      <c r="G10">
        <f t="shared" si="0"/>
        <v>3.9124839999999994E-4</v>
      </c>
      <c r="H10">
        <v>9</v>
      </c>
      <c r="J10" s="1">
        <v>44646.010416666664</v>
      </c>
      <c r="K10">
        <v>24</v>
      </c>
      <c r="L10">
        <v>0.16350000000000001</v>
      </c>
      <c r="M10">
        <v>0.26069999999999999</v>
      </c>
      <c r="N10">
        <f t="shared" si="1"/>
        <v>9.4478399999999955E-3</v>
      </c>
      <c r="O10">
        <v>9</v>
      </c>
      <c r="Q10" s="1">
        <v>44646.010416666664</v>
      </c>
      <c r="R10">
        <v>24</v>
      </c>
      <c r="S10">
        <v>0.37140000000000001</v>
      </c>
      <c r="T10">
        <v>0.90349999999999997</v>
      </c>
      <c r="U10">
        <f t="shared" si="2"/>
        <v>0.28313041</v>
      </c>
      <c r="V10">
        <v>9</v>
      </c>
      <c r="X10" s="1">
        <v>44646.010416666664</v>
      </c>
      <c r="Y10">
        <v>24</v>
      </c>
      <c r="Z10">
        <v>1.4750000000000001</v>
      </c>
      <c r="AA10">
        <v>1.883</v>
      </c>
      <c r="AB10">
        <f t="shared" si="3"/>
        <v>0.16646399999999995</v>
      </c>
      <c r="AC10">
        <v>9</v>
      </c>
      <c r="AE10" s="1">
        <v>44646.010416666664</v>
      </c>
      <c r="AF10">
        <v>24</v>
      </c>
      <c r="AG10">
        <v>0.58250000000000002</v>
      </c>
      <c r="AH10">
        <v>0.54549999999999998</v>
      </c>
      <c r="AI10">
        <f t="shared" si="4"/>
        <v>1.3690000000000024E-3</v>
      </c>
      <c r="AJ10">
        <v>9</v>
      </c>
      <c r="AL10" s="1">
        <v>44646.010416666664</v>
      </c>
      <c r="AM10">
        <v>24</v>
      </c>
      <c r="AN10">
        <v>0.52139999999999997</v>
      </c>
      <c r="AO10">
        <v>1.671</v>
      </c>
      <c r="AP10">
        <f t="shared" si="5"/>
        <v>1.3215801599999999</v>
      </c>
    </row>
    <row r="11" spans="1:42" x14ac:dyDescent="0.35">
      <c r="A11">
        <v>10</v>
      </c>
      <c r="C11" s="1">
        <v>44651.302083333336</v>
      </c>
      <c r="D11">
        <v>6</v>
      </c>
      <c r="E11">
        <v>3.4200000000000001E-2</v>
      </c>
      <c r="F11">
        <v>9.8460000000000006E-2</v>
      </c>
      <c r="G11">
        <f t="shared" si="0"/>
        <v>4.1293476000000013E-3</v>
      </c>
      <c r="H11">
        <v>10</v>
      </c>
      <c r="J11" s="1">
        <v>44651.302083333336</v>
      </c>
      <c r="K11">
        <v>6</v>
      </c>
      <c r="L11">
        <v>0.56110000000000004</v>
      </c>
      <c r="M11">
        <v>2.4740000000000002</v>
      </c>
      <c r="N11">
        <f t="shared" si="1"/>
        <v>3.6591864100000002</v>
      </c>
      <c r="O11">
        <v>10</v>
      </c>
      <c r="Q11" s="1">
        <v>44651.302083333336</v>
      </c>
      <c r="R11">
        <v>6</v>
      </c>
      <c r="S11">
        <v>1.6850000000000001</v>
      </c>
      <c r="T11">
        <v>7.5519999999999996</v>
      </c>
      <c r="U11">
        <f t="shared" si="2"/>
        <v>34.421688999999986</v>
      </c>
      <c r="V11">
        <v>10</v>
      </c>
      <c r="X11" s="1">
        <v>44651.302083333336</v>
      </c>
      <c r="Y11">
        <v>6</v>
      </c>
      <c r="Z11">
        <v>9.6549999999999994</v>
      </c>
      <c r="AA11">
        <v>13.89</v>
      </c>
      <c r="AB11">
        <f t="shared" si="3"/>
        <v>17.93522500000001</v>
      </c>
      <c r="AC11">
        <v>10</v>
      </c>
      <c r="AE11" s="1">
        <v>44651.302083333336</v>
      </c>
      <c r="AF11">
        <v>6</v>
      </c>
      <c r="AG11">
        <v>1.99</v>
      </c>
      <c r="AH11">
        <v>6.1879999999999997</v>
      </c>
      <c r="AI11">
        <f t="shared" si="4"/>
        <v>17.623203999999998</v>
      </c>
      <c r="AJ11">
        <v>10</v>
      </c>
      <c r="AL11" s="1">
        <v>44651.302083333336</v>
      </c>
      <c r="AM11">
        <v>6</v>
      </c>
      <c r="AN11">
        <v>4.4770000000000003</v>
      </c>
      <c r="AO11">
        <v>9.3279999999999994</v>
      </c>
      <c r="AP11">
        <f t="shared" si="5"/>
        <v>23.53220099999999</v>
      </c>
    </row>
    <row r="12" spans="1:42" x14ac:dyDescent="0.35">
      <c r="A12">
        <v>11</v>
      </c>
      <c r="C12" s="1">
        <v>44656.729166666664</v>
      </c>
      <c r="D12">
        <v>18</v>
      </c>
      <c r="E12">
        <v>4.342E-2</v>
      </c>
      <c r="F12">
        <v>4.929E-2</v>
      </c>
      <c r="G12">
        <f t="shared" si="0"/>
        <v>3.4456900000000005E-5</v>
      </c>
      <c r="H12">
        <v>11</v>
      </c>
      <c r="J12" s="1">
        <v>44656.729166666664</v>
      </c>
      <c r="K12">
        <v>18</v>
      </c>
      <c r="L12">
        <v>0.6714</v>
      </c>
      <c r="M12">
        <v>0.93400000000000005</v>
      </c>
      <c r="N12">
        <f t="shared" si="1"/>
        <v>6.8958760000000036E-2</v>
      </c>
      <c r="O12">
        <v>11</v>
      </c>
      <c r="Q12" s="1">
        <v>44656.729166666664</v>
      </c>
      <c r="R12">
        <v>18</v>
      </c>
      <c r="S12">
        <v>1.5740000000000001</v>
      </c>
      <c r="T12">
        <v>2.4660000000000002</v>
      </c>
      <c r="U12">
        <f t="shared" si="2"/>
        <v>0.79566400000000026</v>
      </c>
      <c r="V12">
        <v>11</v>
      </c>
      <c r="X12" s="1">
        <v>44656.729166666664</v>
      </c>
      <c r="Y12">
        <v>18</v>
      </c>
      <c r="Z12">
        <v>8.74</v>
      </c>
      <c r="AA12">
        <v>9.2629999999999999</v>
      </c>
      <c r="AB12">
        <f t="shared" si="3"/>
        <v>0.27352899999999969</v>
      </c>
      <c r="AC12">
        <v>11</v>
      </c>
      <c r="AE12" s="1">
        <v>44656.729166666664</v>
      </c>
      <c r="AF12">
        <v>18</v>
      </c>
      <c r="AG12">
        <v>2.3639999999999999</v>
      </c>
      <c r="AH12">
        <v>2.2799999999999998</v>
      </c>
      <c r="AI12">
        <f t="shared" si="4"/>
        <v>7.0560000000000128E-3</v>
      </c>
      <c r="AJ12">
        <v>11</v>
      </c>
      <c r="AL12" s="1">
        <v>44656.729166666664</v>
      </c>
      <c r="AM12">
        <v>18</v>
      </c>
      <c r="AN12">
        <v>3.2389999999999999</v>
      </c>
      <c r="AO12">
        <v>4.9119999999999999</v>
      </c>
      <c r="AP12">
        <f t="shared" si="5"/>
        <v>2.7989290000000002</v>
      </c>
    </row>
    <row r="13" spans="1:42" x14ac:dyDescent="0.35">
      <c r="A13">
        <v>12</v>
      </c>
      <c r="C13" s="1">
        <v>44657.8125</v>
      </c>
      <c r="D13">
        <v>26.25</v>
      </c>
      <c r="E13">
        <v>4.4240000000000002E-2</v>
      </c>
      <c r="F13">
        <v>7.9189999999999997E-2</v>
      </c>
      <c r="G13">
        <f t="shared" si="0"/>
        <v>1.2215024999999997E-3</v>
      </c>
      <c r="H13">
        <v>12</v>
      </c>
      <c r="J13" s="1">
        <v>44657.8125</v>
      </c>
      <c r="K13">
        <v>26.25</v>
      </c>
      <c r="L13">
        <v>0.80179999999999996</v>
      </c>
      <c r="M13">
        <v>1.2609999999999999</v>
      </c>
      <c r="N13">
        <f t="shared" si="1"/>
        <v>0.21086463999999994</v>
      </c>
      <c r="O13">
        <v>12</v>
      </c>
      <c r="Q13" s="1">
        <v>44657.8125</v>
      </c>
      <c r="R13">
        <v>26.25</v>
      </c>
      <c r="S13">
        <v>1.905</v>
      </c>
      <c r="T13">
        <v>4.0460000000000003</v>
      </c>
      <c r="U13">
        <f t="shared" si="2"/>
        <v>4.5838809999999999</v>
      </c>
      <c r="V13">
        <v>12</v>
      </c>
      <c r="X13" s="1">
        <v>44657.8125</v>
      </c>
      <c r="Y13">
        <v>26.25</v>
      </c>
      <c r="Z13">
        <v>10.25</v>
      </c>
      <c r="AA13">
        <v>12.91</v>
      </c>
      <c r="AB13">
        <f t="shared" si="3"/>
        <v>7.0756000000000006</v>
      </c>
      <c r="AC13">
        <v>12</v>
      </c>
      <c r="AE13" s="1">
        <v>44657.8125</v>
      </c>
      <c r="AF13">
        <v>26.25</v>
      </c>
      <c r="AG13">
        <v>2.88</v>
      </c>
      <c r="AH13">
        <v>3.6259999999999999</v>
      </c>
      <c r="AI13">
        <f t="shared" si="4"/>
        <v>0.55651600000000001</v>
      </c>
      <c r="AJ13">
        <v>12</v>
      </c>
      <c r="AL13" s="1">
        <v>44657.8125</v>
      </c>
      <c r="AM13">
        <v>26.25</v>
      </c>
      <c r="AN13">
        <v>4.0949999999999998</v>
      </c>
      <c r="AO13">
        <v>8.1430000000000007</v>
      </c>
      <c r="AP13">
        <f t="shared" si="5"/>
        <v>16.386304000000006</v>
      </c>
    </row>
    <row r="14" spans="1:42" x14ac:dyDescent="0.35">
      <c r="A14">
        <v>13</v>
      </c>
      <c r="C14" s="1">
        <v>44660.239583333336</v>
      </c>
      <c r="D14">
        <v>21</v>
      </c>
      <c r="E14">
        <v>1.162E-2</v>
      </c>
      <c r="F14">
        <v>2.8969999999999999E-2</v>
      </c>
      <c r="G14">
        <f t="shared" si="0"/>
        <v>3.0102249999999992E-4</v>
      </c>
      <c r="H14">
        <v>13</v>
      </c>
      <c r="J14" s="1">
        <v>44660.239583333336</v>
      </c>
      <c r="K14">
        <v>21</v>
      </c>
      <c r="L14">
        <v>0.25800000000000001</v>
      </c>
      <c r="M14">
        <v>0.41920000000000002</v>
      </c>
      <c r="N14">
        <f t="shared" si="1"/>
        <v>2.5985440000000002E-2</v>
      </c>
      <c r="O14">
        <v>13</v>
      </c>
      <c r="Q14" s="1">
        <v>44660.239583333336</v>
      </c>
      <c r="R14">
        <v>21</v>
      </c>
      <c r="S14">
        <v>0.4894</v>
      </c>
      <c r="T14">
        <v>1.4470000000000001</v>
      </c>
      <c r="U14">
        <f t="shared" si="2"/>
        <v>0.91699776</v>
      </c>
      <c r="V14">
        <v>13</v>
      </c>
      <c r="X14" s="1">
        <v>44660.239583333336</v>
      </c>
      <c r="Y14">
        <v>21</v>
      </c>
      <c r="Z14">
        <v>2.762</v>
      </c>
      <c r="AA14">
        <v>3.7949999999999999</v>
      </c>
      <c r="AB14">
        <f t="shared" si="3"/>
        <v>1.0670889999999997</v>
      </c>
      <c r="AC14">
        <v>13</v>
      </c>
      <c r="AE14" s="1">
        <v>44660.239583333336</v>
      </c>
      <c r="AF14">
        <v>21</v>
      </c>
      <c r="AG14">
        <v>0.86170000000000002</v>
      </c>
      <c r="AH14">
        <v>1.1399999999999999</v>
      </c>
      <c r="AI14">
        <f t="shared" si="4"/>
        <v>7.7450889999999939E-2</v>
      </c>
      <c r="AJ14">
        <v>13</v>
      </c>
      <c r="AL14" s="1">
        <v>44660.239583333336</v>
      </c>
      <c r="AM14">
        <v>21</v>
      </c>
      <c r="AN14">
        <v>1.137</v>
      </c>
      <c r="AO14">
        <v>2.1139999999999999</v>
      </c>
      <c r="AP14">
        <f t="shared" si="5"/>
        <v>0.95452899999999974</v>
      </c>
    </row>
    <row r="15" spans="1:42" x14ac:dyDescent="0.35">
      <c r="A15">
        <v>14</v>
      </c>
      <c r="C15" s="1">
        <v>44662.59375</v>
      </c>
      <c r="D15">
        <v>17</v>
      </c>
      <c r="E15">
        <v>2.9409999999999999E-2</v>
      </c>
      <c r="F15">
        <v>4.7419999999999997E-2</v>
      </c>
      <c r="G15">
        <f t="shared" si="0"/>
        <v>3.2436009999999992E-4</v>
      </c>
      <c r="H15">
        <v>14</v>
      </c>
      <c r="J15" s="1">
        <v>44662.59375</v>
      </c>
      <c r="K15">
        <v>17</v>
      </c>
      <c r="L15">
        <v>0.47170000000000001</v>
      </c>
      <c r="M15">
        <v>0.60609999999999997</v>
      </c>
      <c r="N15">
        <f t="shared" si="1"/>
        <v>1.806335999999999E-2</v>
      </c>
      <c r="O15">
        <v>14</v>
      </c>
      <c r="Q15" s="1">
        <v>44662.59375</v>
      </c>
      <c r="R15">
        <v>17</v>
      </c>
      <c r="S15">
        <v>0.99739999999999995</v>
      </c>
      <c r="T15">
        <v>1.996</v>
      </c>
      <c r="U15">
        <f t="shared" si="2"/>
        <v>0.99720196000000005</v>
      </c>
      <c r="V15">
        <v>14</v>
      </c>
      <c r="X15" s="1">
        <v>44662.59375</v>
      </c>
      <c r="Y15">
        <v>17</v>
      </c>
      <c r="Z15">
        <v>6.1870000000000003</v>
      </c>
      <c r="AA15">
        <v>6.8769999999999998</v>
      </c>
      <c r="AB15">
        <f t="shared" si="3"/>
        <v>0.4760999999999993</v>
      </c>
      <c r="AC15">
        <v>14</v>
      </c>
      <c r="AE15" s="1">
        <v>44662.59375</v>
      </c>
      <c r="AF15">
        <v>17</v>
      </c>
      <c r="AG15">
        <v>1.6259999999999999</v>
      </c>
      <c r="AH15">
        <v>2.1469999999999998</v>
      </c>
      <c r="AI15">
        <f t="shared" si="4"/>
        <v>0.27144099999999988</v>
      </c>
      <c r="AJ15">
        <v>14</v>
      </c>
      <c r="AL15" s="1">
        <v>44662.59375</v>
      </c>
      <c r="AM15">
        <v>17</v>
      </c>
      <c r="AN15">
        <v>2.2400000000000002</v>
      </c>
      <c r="AO15">
        <v>3.9969999999999999</v>
      </c>
      <c r="AP15">
        <f t="shared" si="5"/>
        <v>3.087048999999999</v>
      </c>
    </row>
    <row r="16" spans="1:42" x14ac:dyDescent="0.35">
      <c r="A16">
        <v>15</v>
      </c>
      <c r="C16" s="1">
        <v>44667.145833333336</v>
      </c>
      <c r="D16">
        <v>11.75</v>
      </c>
      <c r="E16">
        <v>2.1350000000000001E-2</v>
      </c>
      <c r="F16">
        <v>5.2089999999999997E-2</v>
      </c>
      <c r="G16">
        <f t="shared" si="0"/>
        <v>9.4494759999999979E-4</v>
      </c>
      <c r="H16">
        <v>15</v>
      </c>
      <c r="J16" s="1">
        <v>44667.145833333336</v>
      </c>
      <c r="K16">
        <v>11.75</v>
      </c>
      <c r="L16">
        <v>0.30359999999999998</v>
      </c>
      <c r="M16">
        <v>0.439</v>
      </c>
      <c r="N16">
        <f t="shared" si="1"/>
        <v>1.8333160000000005E-2</v>
      </c>
      <c r="O16">
        <v>15</v>
      </c>
      <c r="Q16" s="1">
        <v>44667.145833333336</v>
      </c>
      <c r="R16">
        <v>11.75</v>
      </c>
      <c r="S16">
        <v>0.70220000000000005</v>
      </c>
      <c r="T16">
        <v>1.1859999999999999</v>
      </c>
      <c r="U16">
        <f t="shared" si="2"/>
        <v>0.2340624399999999</v>
      </c>
      <c r="V16">
        <v>15</v>
      </c>
      <c r="X16" s="1">
        <v>44667.145833333336</v>
      </c>
      <c r="Y16">
        <v>11.75</v>
      </c>
      <c r="Z16">
        <v>3.7029999999999998</v>
      </c>
      <c r="AA16">
        <v>3.9830000000000001</v>
      </c>
      <c r="AB16">
        <f t="shared" si="3"/>
        <v>7.8400000000000136E-2</v>
      </c>
      <c r="AC16">
        <v>15</v>
      </c>
      <c r="AE16" s="1">
        <v>44667.145833333336</v>
      </c>
      <c r="AF16">
        <v>11.75</v>
      </c>
      <c r="AG16">
        <v>1.0549999999999999</v>
      </c>
      <c r="AH16">
        <v>1.38</v>
      </c>
      <c r="AI16">
        <f t="shared" si="4"/>
        <v>0.10562499999999997</v>
      </c>
      <c r="AJ16">
        <v>15</v>
      </c>
      <c r="AL16" s="1">
        <v>44667.145833333336</v>
      </c>
      <c r="AM16">
        <v>11.75</v>
      </c>
      <c r="AN16">
        <v>1.8089999999999999</v>
      </c>
      <c r="AO16">
        <v>2.339</v>
      </c>
      <c r="AP16">
        <f t="shared" si="5"/>
        <v>0.28090000000000004</v>
      </c>
    </row>
    <row r="17" spans="1:42" x14ac:dyDescent="0.35">
      <c r="A17">
        <v>16</v>
      </c>
      <c r="C17" s="1">
        <v>44669.395833333336</v>
      </c>
      <c r="D17">
        <v>35</v>
      </c>
      <c r="E17">
        <v>3.2079999999999997E-2</v>
      </c>
      <c r="F17">
        <v>5.1499999999999997E-2</v>
      </c>
      <c r="G17">
        <f t="shared" si="0"/>
        <v>3.771364E-4</v>
      </c>
      <c r="H17">
        <v>16</v>
      </c>
      <c r="J17" s="1">
        <v>44669.395833333336</v>
      </c>
      <c r="K17">
        <v>35</v>
      </c>
      <c r="L17">
        <v>0.56989999999999996</v>
      </c>
      <c r="M17">
        <v>0.71740000000000004</v>
      </c>
      <c r="N17">
        <f t="shared" si="1"/>
        <v>2.1756250000000022E-2</v>
      </c>
      <c r="O17">
        <v>16</v>
      </c>
      <c r="Q17" s="1">
        <v>44669.395833333336</v>
      </c>
      <c r="R17">
        <v>35</v>
      </c>
      <c r="S17">
        <v>1.375</v>
      </c>
      <c r="T17">
        <v>1.948</v>
      </c>
      <c r="U17">
        <f t="shared" si="2"/>
        <v>0.32832899999999993</v>
      </c>
      <c r="V17">
        <v>16</v>
      </c>
      <c r="X17" s="1">
        <v>44669.395833333336</v>
      </c>
      <c r="Y17">
        <v>35</v>
      </c>
      <c r="Z17">
        <v>7.7190000000000003</v>
      </c>
      <c r="AA17">
        <v>7.5839999999999996</v>
      </c>
      <c r="AB17">
        <f t="shared" si="3"/>
        <v>1.8225000000000182E-2</v>
      </c>
      <c r="AC17">
        <v>16</v>
      </c>
      <c r="AE17" s="1">
        <v>44669.395833333336</v>
      </c>
      <c r="AF17">
        <v>35</v>
      </c>
      <c r="AG17">
        <v>2.0960000000000001</v>
      </c>
      <c r="AH17">
        <v>2.0489999999999999</v>
      </c>
      <c r="AI17">
        <f t="shared" si="4"/>
        <v>2.2090000000000143E-3</v>
      </c>
      <c r="AJ17">
        <v>16</v>
      </c>
      <c r="AL17" s="1">
        <v>44669.395833333336</v>
      </c>
      <c r="AM17">
        <v>35</v>
      </c>
      <c r="AN17">
        <v>2.665</v>
      </c>
      <c r="AO17">
        <v>3.5979999999999999</v>
      </c>
      <c r="AP17">
        <f t="shared" si="5"/>
        <v>0.87048899999999974</v>
      </c>
    </row>
    <row r="18" spans="1:42" x14ac:dyDescent="0.35">
      <c r="A18">
        <v>17</v>
      </c>
      <c r="C18" s="1">
        <v>44672.28125</v>
      </c>
      <c r="D18">
        <v>5</v>
      </c>
      <c r="E18">
        <v>3.6519999999999997E-2</v>
      </c>
      <c r="F18">
        <v>5.4010000000000002E-2</v>
      </c>
      <c r="G18">
        <f t="shared" si="0"/>
        <v>3.0590010000000021E-4</v>
      </c>
      <c r="H18">
        <v>17</v>
      </c>
      <c r="J18" s="1">
        <v>44672.28125</v>
      </c>
      <c r="K18">
        <v>5</v>
      </c>
      <c r="L18">
        <v>0.56430000000000002</v>
      </c>
      <c r="M18">
        <v>0.92269999999999996</v>
      </c>
      <c r="N18">
        <f t="shared" si="1"/>
        <v>0.12845055999999996</v>
      </c>
      <c r="O18">
        <v>17</v>
      </c>
      <c r="Q18" s="1">
        <v>44672.28125</v>
      </c>
      <c r="R18">
        <v>5</v>
      </c>
      <c r="S18">
        <v>1.2450000000000001</v>
      </c>
      <c r="T18">
        <v>2.323</v>
      </c>
      <c r="U18">
        <f t="shared" si="2"/>
        <v>1.1620839999999997</v>
      </c>
      <c r="V18">
        <v>17</v>
      </c>
      <c r="X18" s="1">
        <v>44672.28125</v>
      </c>
      <c r="Y18">
        <v>5</v>
      </c>
      <c r="Z18">
        <v>6.944</v>
      </c>
      <c r="AA18">
        <v>8.4909999999999997</v>
      </c>
      <c r="AB18">
        <f t="shared" si="3"/>
        <v>2.3932089999999993</v>
      </c>
      <c r="AC18">
        <v>17</v>
      </c>
      <c r="AE18" s="1">
        <v>44672.28125</v>
      </c>
      <c r="AF18">
        <v>5</v>
      </c>
      <c r="AG18">
        <v>1.7849999999999999</v>
      </c>
      <c r="AH18">
        <v>2.198</v>
      </c>
      <c r="AI18">
        <f t="shared" si="4"/>
        <v>0.17056900000000003</v>
      </c>
      <c r="AJ18">
        <v>17</v>
      </c>
      <c r="AL18" s="1">
        <v>44672.28125</v>
      </c>
      <c r="AM18">
        <v>5</v>
      </c>
      <c r="AN18">
        <v>2.7989999999999999</v>
      </c>
      <c r="AO18">
        <v>4.2670000000000003</v>
      </c>
      <c r="AP18">
        <f t="shared" si="5"/>
        <v>2.1550240000000014</v>
      </c>
    </row>
    <row r="19" spans="1:42" x14ac:dyDescent="0.35">
      <c r="A19">
        <v>18</v>
      </c>
      <c r="C19" s="1">
        <v>44682.291666666664</v>
      </c>
      <c r="D19">
        <v>10</v>
      </c>
      <c r="E19">
        <v>0.1399</v>
      </c>
      <c r="F19">
        <v>0.31879999999999997</v>
      </c>
      <c r="G19">
        <f t="shared" si="0"/>
        <v>3.2005209999999992E-2</v>
      </c>
      <c r="H19">
        <v>18</v>
      </c>
      <c r="J19" s="1">
        <v>44682.291666666664</v>
      </c>
      <c r="K19">
        <v>10</v>
      </c>
      <c r="L19">
        <v>2.105</v>
      </c>
      <c r="M19">
        <v>6.5579999999999998</v>
      </c>
      <c r="N19">
        <f t="shared" si="1"/>
        <v>19.829208999999995</v>
      </c>
      <c r="O19">
        <v>18</v>
      </c>
      <c r="Q19" s="1">
        <v>44682.291666666664</v>
      </c>
      <c r="R19">
        <v>10</v>
      </c>
      <c r="S19">
        <v>3.6150000000000002</v>
      </c>
      <c r="T19">
        <v>8.7739999999999991</v>
      </c>
      <c r="U19">
        <f t="shared" si="2"/>
        <v>26.615280999999989</v>
      </c>
      <c r="V19">
        <v>18</v>
      </c>
      <c r="X19" s="1">
        <v>44682.291666666664</v>
      </c>
      <c r="Y19">
        <v>10</v>
      </c>
      <c r="Z19">
        <v>15.36</v>
      </c>
      <c r="AA19">
        <v>23.05</v>
      </c>
      <c r="AB19">
        <f t="shared" si="3"/>
        <v>59.13610000000002</v>
      </c>
      <c r="AC19">
        <v>18</v>
      </c>
      <c r="AE19" s="1">
        <v>44682.291666666664</v>
      </c>
      <c r="AF19">
        <v>10</v>
      </c>
      <c r="AG19">
        <v>6.0060000000000002</v>
      </c>
      <c r="AH19">
        <v>8.8729999999999993</v>
      </c>
      <c r="AI19">
        <f t="shared" si="4"/>
        <v>8.2196889999999954</v>
      </c>
      <c r="AJ19">
        <v>18</v>
      </c>
      <c r="AL19" s="1">
        <v>44682.291666666664</v>
      </c>
      <c r="AM19">
        <v>10</v>
      </c>
      <c r="AN19">
        <v>6.7009999999999996</v>
      </c>
      <c r="AO19">
        <v>17.97</v>
      </c>
      <c r="AP19">
        <f t="shared" si="5"/>
        <v>126.99036099999996</v>
      </c>
    </row>
    <row r="20" spans="1:42" x14ac:dyDescent="0.35">
      <c r="A20">
        <v>19</v>
      </c>
      <c r="C20" s="1">
        <v>44684.625</v>
      </c>
      <c r="D20">
        <v>24</v>
      </c>
      <c r="E20">
        <v>0.1857</v>
      </c>
      <c r="F20">
        <v>0.32669999999999999</v>
      </c>
      <c r="G20">
        <f t="shared" si="0"/>
        <v>1.9880999999999996E-2</v>
      </c>
      <c r="H20">
        <v>19</v>
      </c>
      <c r="J20" s="1">
        <v>44684.625</v>
      </c>
      <c r="K20">
        <v>24</v>
      </c>
      <c r="L20">
        <v>2.8330000000000002</v>
      </c>
      <c r="M20">
        <v>10.67</v>
      </c>
      <c r="N20">
        <f t="shared" si="1"/>
        <v>61.418568999999998</v>
      </c>
      <c r="O20">
        <v>19</v>
      </c>
      <c r="Q20" s="1">
        <v>44684.625</v>
      </c>
      <c r="R20">
        <v>24</v>
      </c>
      <c r="S20">
        <v>6.4470000000000001</v>
      </c>
      <c r="T20">
        <v>17.13</v>
      </c>
      <c r="U20">
        <f t="shared" si="2"/>
        <v>114.12648899999999</v>
      </c>
      <c r="V20">
        <v>19</v>
      </c>
      <c r="X20" s="1">
        <v>44684.625</v>
      </c>
      <c r="Y20">
        <v>24</v>
      </c>
      <c r="Z20">
        <v>24.63</v>
      </c>
      <c r="AA20">
        <v>32.26</v>
      </c>
      <c r="AB20">
        <f t="shared" si="3"/>
        <v>58.216899999999988</v>
      </c>
      <c r="AC20">
        <v>19</v>
      </c>
      <c r="AE20" s="1">
        <v>44684.625</v>
      </c>
      <c r="AF20">
        <v>24</v>
      </c>
      <c r="AG20">
        <v>9.2530000000000001</v>
      </c>
      <c r="AH20">
        <v>14.3</v>
      </c>
      <c r="AI20">
        <f t="shared" si="4"/>
        <v>25.472209000000007</v>
      </c>
      <c r="AJ20">
        <v>19</v>
      </c>
      <c r="AL20" s="1">
        <v>44684.625</v>
      </c>
      <c r="AM20">
        <v>24</v>
      </c>
      <c r="AN20">
        <v>11.88</v>
      </c>
      <c r="AO20">
        <v>23</v>
      </c>
      <c r="AP20">
        <f t="shared" si="5"/>
        <v>123.65439999999998</v>
      </c>
    </row>
    <row r="21" spans="1:42" x14ac:dyDescent="0.35">
      <c r="A21">
        <v>20</v>
      </c>
      <c r="C21" s="1">
        <v>44686.979166666664</v>
      </c>
      <c r="D21">
        <v>45</v>
      </c>
      <c r="E21">
        <v>0.2797</v>
      </c>
      <c r="F21">
        <v>0.30030000000000001</v>
      </c>
      <c r="G21">
        <f t="shared" si="0"/>
        <v>4.2436000000000031E-4</v>
      </c>
      <c r="H21">
        <v>20</v>
      </c>
      <c r="J21" s="1">
        <v>44686.979166666664</v>
      </c>
      <c r="K21">
        <v>45</v>
      </c>
      <c r="L21">
        <v>4.859</v>
      </c>
      <c r="M21">
        <v>5.82</v>
      </c>
      <c r="N21">
        <f t="shared" si="1"/>
        <v>0.92352100000000059</v>
      </c>
      <c r="O21">
        <v>20</v>
      </c>
      <c r="Q21" s="1">
        <v>44686.979166666664</v>
      </c>
      <c r="R21">
        <v>45</v>
      </c>
      <c r="S21">
        <v>5.7240000000000002</v>
      </c>
      <c r="T21">
        <v>15.91</v>
      </c>
      <c r="U21">
        <f t="shared" si="2"/>
        <v>103.75459599999999</v>
      </c>
      <c r="V21">
        <v>20</v>
      </c>
      <c r="X21" s="1">
        <v>44686.979166666664</v>
      </c>
      <c r="Y21">
        <v>45</v>
      </c>
      <c r="Z21">
        <v>20.47</v>
      </c>
      <c r="AA21">
        <v>31.25</v>
      </c>
      <c r="AB21">
        <f t="shared" si="3"/>
        <v>116.20840000000003</v>
      </c>
      <c r="AC21">
        <v>20</v>
      </c>
      <c r="AE21" s="1">
        <v>44686.979166666664</v>
      </c>
      <c r="AF21">
        <v>45</v>
      </c>
      <c r="AG21">
        <v>12.32</v>
      </c>
      <c r="AH21">
        <v>17.03</v>
      </c>
      <c r="AI21">
        <f t="shared" si="4"/>
        <v>22.184100000000008</v>
      </c>
      <c r="AJ21">
        <v>20</v>
      </c>
      <c r="AL21" s="1">
        <v>44686.979166666664</v>
      </c>
      <c r="AM21">
        <v>45</v>
      </c>
      <c r="AN21">
        <v>8.859</v>
      </c>
      <c r="AO21">
        <v>17.28</v>
      </c>
      <c r="AP21">
        <f t="shared" si="5"/>
        <v>70.913241000000014</v>
      </c>
    </row>
    <row r="22" spans="1:42" x14ac:dyDescent="0.35">
      <c r="A22">
        <v>21</v>
      </c>
      <c r="C22" s="1">
        <v>44695.770833333336</v>
      </c>
      <c r="D22">
        <v>3</v>
      </c>
      <c r="E22">
        <v>9.0380000000000002E-2</v>
      </c>
      <c r="F22">
        <v>0.1197</v>
      </c>
      <c r="G22">
        <f t="shared" si="0"/>
        <v>8.5966239999999989E-4</v>
      </c>
      <c r="H22">
        <v>21</v>
      </c>
      <c r="J22" s="1">
        <v>44695.770833333336</v>
      </c>
      <c r="K22">
        <v>3</v>
      </c>
      <c r="L22">
        <v>1.4219999999999999</v>
      </c>
      <c r="M22">
        <v>2.2879999999999998</v>
      </c>
      <c r="N22">
        <f t="shared" si="1"/>
        <v>0.74995599999999984</v>
      </c>
      <c r="O22">
        <v>21</v>
      </c>
      <c r="Q22" s="1">
        <v>44695.770833333336</v>
      </c>
      <c r="R22">
        <v>3</v>
      </c>
      <c r="S22">
        <v>1.921</v>
      </c>
      <c r="T22">
        <v>4.9889999999999999</v>
      </c>
      <c r="U22">
        <f t="shared" si="2"/>
        <v>9.4126239999999974</v>
      </c>
      <c r="V22">
        <v>21</v>
      </c>
      <c r="X22" s="1">
        <v>44695.770833333336</v>
      </c>
      <c r="Y22">
        <v>3</v>
      </c>
      <c r="Z22">
        <v>9.1270000000000007</v>
      </c>
      <c r="AA22">
        <v>22.25</v>
      </c>
      <c r="AB22">
        <f t="shared" si="3"/>
        <v>172.21312899999998</v>
      </c>
      <c r="AC22">
        <v>21</v>
      </c>
      <c r="AE22" s="1">
        <v>44695.770833333336</v>
      </c>
      <c r="AF22">
        <v>3</v>
      </c>
      <c r="AG22">
        <v>3.395</v>
      </c>
      <c r="AH22">
        <v>5.1790000000000003</v>
      </c>
      <c r="AI22">
        <f t="shared" si="4"/>
        <v>3.182656000000001</v>
      </c>
      <c r="AJ22">
        <v>21</v>
      </c>
      <c r="AL22" s="1">
        <v>44695.770833333336</v>
      </c>
      <c r="AM22">
        <v>3</v>
      </c>
      <c r="AN22">
        <v>5.468</v>
      </c>
      <c r="AO22">
        <v>15.24</v>
      </c>
      <c r="AP22">
        <f t="shared" si="5"/>
        <v>95.491984000000002</v>
      </c>
    </row>
    <row r="23" spans="1:42" x14ac:dyDescent="0.35">
      <c r="A23">
        <v>22</v>
      </c>
      <c r="C23" s="1">
        <v>44697.291666666664</v>
      </c>
      <c r="D23">
        <v>12.75</v>
      </c>
      <c r="E23">
        <v>7.7969999999999998E-2</v>
      </c>
      <c r="F23">
        <v>0.1045</v>
      </c>
      <c r="G23">
        <f t="shared" si="0"/>
        <v>7.0384089999999994E-4</v>
      </c>
      <c r="H23">
        <v>22</v>
      </c>
      <c r="J23" s="1">
        <v>44697.291666666664</v>
      </c>
      <c r="K23">
        <v>12.75</v>
      </c>
      <c r="L23">
        <v>1.238</v>
      </c>
      <c r="M23">
        <v>2.4590000000000001</v>
      </c>
      <c r="N23">
        <f t="shared" si="1"/>
        <v>1.4908410000000003</v>
      </c>
      <c r="O23">
        <v>22</v>
      </c>
      <c r="Q23" s="1">
        <v>44697.291666666664</v>
      </c>
      <c r="R23">
        <v>12.75</v>
      </c>
      <c r="S23">
        <v>2.6230000000000002</v>
      </c>
      <c r="T23">
        <v>4.415</v>
      </c>
      <c r="U23">
        <f t="shared" si="2"/>
        <v>3.2112639999999995</v>
      </c>
      <c r="V23">
        <v>22</v>
      </c>
      <c r="X23" s="1">
        <v>44697.291666666664</v>
      </c>
      <c r="Y23">
        <v>12.75</v>
      </c>
      <c r="Z23">
        <v>13.33</v>
      </c>
      <c r="AA23">
        <v>16.32</v>
      </c>
      <c r="AB23">
        <f t="shared" si="3"/>
        <v>8.940100000000001</v>
      </c>
      <c r="AC23">
        <v>22</v>
      </c>
      <c r="AE23" s="1">
        <v>44697.291666666664</v>
      </c>
      <c r="AF23">
        <v>12.75</v>
      </c>
      <c r="AG23">
        <v>3.9710000000000001</v>
      </c>
      <c r="AH23">
        <v>4.532</v>
      </c>
      <c r="AI23">
        <f t="shared" si="4"/>
        <v>0.31472099999999992</v>
      </c>
      <c r="AJ23">
        <v>22</v>
      </c>
      <c r="AL23" s="1">
        <v>44697.291666666664</v>
      </c>
      <c r="AM23">
        <v>12.75</v>
      </c>
      <c r="AN23">
        <v>5.7679999999999998</v>
      </c>
      <c r="AO23">
        <v>8.5250000000000004</v>
      </c>
      <c r="AP23">
        <f t="shared" si="5"/>
        <v>7.6010490000000033</v>
      </c>
    </row>
    <row r="24" spans="1:42" x14ac:dyDescent="0.35">
      <c r="A24">
        <v>23</v>
      </c>
      <c r="C24" s="1">
        <v>44699.541666666664</v>
      </c>
      <c r="D24">
        <v>13</v>
      </c>
      <c r="E24">
        <v>1.9609999999999999E-2</v>
      </c>
      <c r="F24">
        <v>4.7329999999999997E-2</v>
      </c>
      <c r="G24">
        <f t="shared" si="0"/>
        <v>7.6839839999999992E-4</v>
      </c>
      <c r="H24">
        <v>23</v>
      </c>
      <c r="J24" s="1">
        <v>44699.541666666664</v>
      </c>
      <c r="K24">
        <v>13</v>
      </c>
      <c r="L24">
        <v>0.34339999999999998</v>
      </c>
      <c r="M24">
        <v>0.55149999999999999</v>
      </c>
      <c r="N24">
        <f t="shared" si="1"/>
        <v>4.3305610000000001E-2</v>
      </c>
      <c r="O24">
        <v>23</v>
      </c>
      <c r="Q24" s="1">
        <v>44699.541666666664</v>
      </c>
      <c r="R24">
        <v>13</v>
      </c>
      <c r="S24">
        <v>0.73050000000000004</v>
      </c>
      <c r="T24">
        <v>1.246</v>
      </c>
      <c r="U24">
        <f t="shared" si="2"/>
        <v>0.26574024999999996</v>
      </c>
      <c r="V24">
        <v>23</v>
      </c>
      <c r="X24" s="1">
        <v>44699.541666666664</v>
      </c>
      <c r="Y24">
        <v>13</v>
      </c>
      <c r="Z24">
        <v>4.4729999999999999</v>
      </c>
      <c r="AA24">
        <v>5.0810000000000004</v>
      </c>
      <c r="AB24">
        <f t="shared" si="3"/>
        <v>0.36966400000000066</v>
      </c>
      <c r="AC24">
        <v>23</v>
      </c>
      <c r="AE24" s="1">
        <v>44699.541666666664</v>
      </c>
      <c r="AF24">
        <v>13</v>
      </c>
      <c r="AG24">
        <v>1.2210000000000001</v>
      </c>
      <c r="AH24">
        <v>1.089</v>
      </c>
      <c r="AI24">
        <f t="shared" si="4"/>
        <v>1.742400000000003E-2</v>
      </c>
      <c r="AJ24">
        <v>23</v>
      </c>
      <c r="AL24" s="1">
        <v>44699.541666666664</v>
      </c>
      <c r="AM24">
        <v>13</v>
      </c>
      <c r="AN24">
        <v>1.466</v>
      </c>
      <c r="AO24">
        <v>3.383</v>
      </c>
      <c r="AP24">
        <f t="shared" si="5"/>
        <v>3.6748890000000003</v>
      </c>
    </row>
    <row r="25" spans="1:42" x14ac:dyDescent="0.35">
      <c r="A25">
        <v>24</v>
      </c>
      <c r="C25" s="1">
        <v>44703.552083333336</v>
      </c>
      <c r="D25">
        <v>7</v>
      </c>
      <c r="E25">
        <v>2.1680000000000001E-2</v>
      </c>
      <c r="F25">
        <v>4.3130000000000002E-2</v>
      </c>
      <c r="G25">
        <f t="shared" si="0"/>
        <v>4.601025E-4</v>
      </c>
      <c r="H25">
        <v>24</v>
      </c>
      <c r="J25" s="1">
        <v>44703.552083333336</v>
      </c>
      <c r="K25">
        <v>7</v>
      </c>
      <c r="L25">
        <v>0.31340000000000001</v>
      </c>
      <c r="M25">
        <v>0.64380000000000004</v>
      </c>
      <c r="N25">
        <f t="shared" si="1"/>
        <v>0.10916416000000002</v>
      </c>
      <c r="O25">
        <v>24</v>
      </c>
      <c r="Q25" s="1">
        <v>44703.552083333336</v>
      </c>
      <c r="R25">
        <v>7</v>
      </c>
      <c r="S25">
        <v>0.61739999999999995</v>
      </c>
      <c r="T25">
        <v>1.46</v>
      </c>
      <c r="U25">
        <f t="shared" si="2"/>
        <v>0.70997476000000004</v>
      </c>
      <c r="V25">
        <v>24</v>
      </c>
      <c r="X25" s="1">
        <v>44703.552083333336</v>
      </c>
      <c r="Y25">
        <v>7</v>
      </c>
      <c r="Z25">
        <v>2.9809999999999999</v>
      </c>
      <c r="AA25">
        <v>3.4740000000000002</v>
      </c>
      <c r="AB25">
        <f t="shared" si="3"/>
        <v>0.24304900000000032</v>
      </c>
      <c r="AC25">
        <v>24</v>
      </c>
      <c r="AE25" s="1">
        <v>44703.552083333336</v>
      </c>
      <c r="AF25">
        <v>7</v>
      </c>
      <c r="AG25">
        <v>0.94779999999999998</v>
      </c>
      <c r="AH25">
        <v>1.859</v>
      </c>
      <c r="AI25">
        <f t="shared" si="4"/>
        <v>0.83028544000000004</v>
      </c>
      <c r="AJ25">
        <v>24</v>
      </c>
      <c r="AL25" s="1">
        <v>44703.552083333336</v>
      </c>
      <c r="AM25">
        <v>7</v>
      </c>
      <c r="AN25">
        <v>1.5489999999999999</v>
      </c>
      <c r="AO25">
        <v>2.25</v>
      </c>
      <c r="AP25">
        <f t="shared" si="5"/>
        <v>0.49140100000000009</v>
      </c>
    </row>
    <row r="26" spans="1:42" x14ac:dyDescent="0.35">
      <c r="A26">
        <v>25</v>
      </c>
      <c r="C26" s="1">
        <v>44707.833333333336</v>
      </c>
      <c r="D26">
        <v>15</v>
      </c>
      <c r="E26">
        <v>3.3890000000000003E-2</v>
      </c>
      <c r="F26">
        <v>6.9029999999999994E-2</v>
      </c>
      <c r="G26">
        <f t="shared" si="0"/>
        <v>1.2348195999999994E-3</v>
      </c>
      <c r="H26">
        <v>25</v>
      </c>
      <c r="J26" s="1">
        <v>44707.833333333336</v>
      </c>
      <c r="K26">
        <v>15</v>
      </c>
      <c r="L26">
        <v>0.51919999999999999</v>
      </c>
      <c r="M26">
        <v>1.1990000000000001</v>
      </c>
      <c r="N26">
        <f t="shared" si="1"/>
        <v>0.46212804000000007</v>
      </c>
      <c r="O26">
        <v>25</v>
      </c>
      <c r="Q26" s="1">
        <v>44707.833333333336</v>
      </c>
      <c r="R26">
        <v>15</v>
      </c>
      <c r="S26">
        <v>1.212</v>
      </c>
      <c r="T26">
        <v>2.7090000000000001</v>
      </c>
      <c r="U26">
        <f t="shared" si="2"/>
        <v>2.2410090000000005</v>
      </c>
      <c r="V26">
        <v>25</v>
      </c>
      <c r="X26" s="1">
        <v>44707.833333333336</v>
      </c>
      <c r="Y26">
        <v>15</v>
      </c>
      <c r="Z26">
        <v>7.1630000000000003</v>
      </c>
      <c r="AA26">
        <v>9.2439999999999998</v>
      </c>
      <c r="AB26">
        <f t="shared" si="3"/>
        <v>4.3305609999999977</v>
      </c>
      <c r="AC26">
        <v>25</v>
      </c>
      <c r="AE26" s="1">
        <v>44707.833333333336</v>
      </c>
      <c r="AF26">
        <v>15</v>
      </c>
      <c r="AG26">
        <v>1.885</v>
      </c>
      <c r="AH26">
        <v>3.2879999999999998</v>
      </c>
      <c r="AI26">
        <f t="shared" si="4"/>
        <v>1.9684089999999994</v>
      </c>
      <c r="AJ26">
        <v>25</v>
      </c>
      <c r="AL26" s="1">
        <v>44707.833333333336</v>
      </c>
      <c r="AM26">
        <v>15</v>
      </c>
      <c r="AN26">
        <v>2.4409999999999998</v>
      </c>
      <c r="AO26">
        <v>5.3650000000000002</v>
      </c>
      <c r="AP26">
        <f t="shared" si="5"/>
        <v>8.5497760000000014</v>
      </c>
    </row>
    <row r="27" spans="1:42" x14ac:dyDescent="0.35">
      <c r="A27">
        <v>26</v>
      </c>
      <c r="C27" s="1">
        <v>44713.875</v>
      </c>
      <c r="D27">
        <v>6.75</v>
      </c>
      <c r="E27">
        <v>0.1181</v>
      </c>
      <c r="F27">
        <v>0.129</v>
      </c>
      <c r="G27">
        <f t="shared" si="0"/>
        <v>1.1881000000000014E-4</v>
      </c>
      <c r="H27">
        <v>26</v>
      </c>
      <c r="J27" s="1">
        <v>44713.875</v>
      </c>
      <c r="K27">
        <v>6.75</v>
      </c>
      <c r="L27">
        <v>1.714</v>
      </c>
      <c r="M27">
        <v>2.7440000000000002</v>
      </c>
      <c r="N27">
        <f t="shared" si="1"/>
        <v>1.0609000000000006</v>
      </c>
      <c r="O27">
        <v>26</v>
      </c>
      <c r="Q27" s="1">
        <v>44713.875</v>
      </c>
      <c r="R27">
        <v>6.75</v>
      </c>
      <c r="S27">
        <v>2.427</v>
      </c>
      <c r="T27">
        <v>5.16</v>
      </c>
      <c r="U27">
        <f t="shared" si="2"/>
        <v>7.4692890000000007</v>
      </c>
      <c r="V27">
        <v>26</v>
      </c>
      <c r="X27" s="1">
        <v>44713.875</v>
      </c>
      <c r="Y27">
        <v>6.75</v>
      </c>
      <c r="Z27">
        <v>10.68</v>
      </c>
      <c r="AA27">
        <v>16.89</v>
      </c>
      <c r="AB27">
        <f t="shared" si="3"/>
        <v>38.56410000000001</v>
      </c>
      <c r="AC27">
        <v>26</v>
      </c>
      <c r="AE27" s="1">
        <v>44713.875</v>
      </c>
      <c r="AF27">
        <v>6.75</v>
      </c>
      <c r="AG27">
        <v>4.7729999999999997</v>
      </c>
      <c r="AH27">
        <v>6.8040000000000003</v>
      </c>
      <c r="AI27">
        <f t="shared" si="4"/>
        <v>4.1249610000000025</v>
      </c>
      <c r="AJ27">
        <v>26</v>
      </c>
      <c r="AL27" s="1">
        <v>44713.875</v>
      </c>
      <c r="AM27">
        <v>6.75</v>
      </c>
      <c r="AN27">
        <v>5.9530000000000003</v>
      </c>
      <c r="AO27">
        <v>20.71</v>
      </c>
      <c r="AP27">
        <f t="shared" si="5"/>
        <v>217.76904900000005</v>
      </c>
    </row>
    <row r="28" spans="1:42" x14ac:dyDescent="0.35">
      <c r="A28">
        <v>27</v>
      </c>
      <c r="C28" s="1">
        <v>44714.59375</v>
      </c>
      <c r="D28">
        <v>7</v>
      </c>
      <c r="E28">
        <v>0.17050000000000001</v>
      </c>
      <c r="F28">
        <v>0.30359999999999998</v>
      </c>
      <c r="G28">
        <f t="shared" si="0"/>
        <v>1.7715609999999993E-2</v>
      </c>
      <c r="H28">
        <v>27</v>
      </c>
      <c r="J28" s="1">
        <v>44714.59375</v>
      </c>
      <c r="K28">
        <v>7</v>
      </c>
      <c r="L28">
        <v>2.6840000000000002</v>
      </c>
      <c r="M28">
        <v>4.7699999999999996</v>
      </c>
      <c r="N28">
        <f t="shared" si="1"/>
        <v>4.3513959999999976</v>
      </c>
      <c r="O28">
        <v>27</v>
      </c>
      <c r="Q28" s="1">
        <v>44714.59375</v>
      </c>
      <c r="R28">
        <v>7</v>
      </c>
      <c r="S28">
        <v>4.367</v>
      </c>
      <c r="T28">
        <v>18.55</v>
      </c>
      <c r="U28">
        <f t="shared" si="2"/>
        <v>201.157489</v>
      </c>
      <c r="V28">
        <v>27</v>
      </c>
      <c r="X28" s="1">
        <v>44714.59375</v>
      </c>
      <c r="Y28">
        <v>7</v>
      </c>
      <c r="Z28">
        <v>24.15</v>
      </c>
      <c r="AA28">
        <v>23.12</v>
      </c>
      <c r="AB28">
        <f t="shared" si="3"/>
        <v>1.0608999999999951</v>
      </c>
      <c r="AC28">
        <v>27</v>
      </c>
      <c r="AE28" s="1">
        <v>44714.59375</v>
      </c>
      <c r="AF28">
        <v>7</v>
      </c>
      <c r="AG28">
        <v>6.7560000000000002</v>
      </c>
      <c r="AH28">
        <v>3.8</v>
      </c>
      <c r="AI28">
        <f t="shared" si="4"/>
        <v>8.737936000000003</v>
      </c>
      <c r="AJ28">
        <v>27</v>
      </c>
      <c r="AL28" s="1">
        <v>44714.59375</v>
      </c>
      <c r="AM28">
        <v>7</v>
      </c>
      <c r="AN28">
        <v>10.55</v>
      </c>
      <c r="AO28">
        <v>22.56</v>
      </c>
      <c r="AP28">
        <f t="shared" si="5"/>
        <v>144.24009999999996</v>
      </c>
    </row>
    <row r="29" spans="1:42" x14ac:dyDescent="0.35">
      <c r="A29">
        <v>28</v>
      </c>
      <c r="C29" s="1">
        <v>44719.21875</v>
      </c>
      <c r="D29">
        <v>8</v>
      </c>
      <c r="E29">
        <v>3.049E-2</v>
      </c>
      <c r="F29">
        <v>7.3620000000000005E-2</v>
      </c>
      <c r="G29">
        <f t="shared" si="0"/>
        <v>1.8601969000000002E-3</v>
      </c>
      <c r="H29">
        <v>28</v>
      </c>
      <c r="J29" s="1">
        <v>44719.21875</v>
      </c>
      <c r="K29">
        <v>8</v>
      </c>
      <c r="L29">
        <v>0.46689999999999998</v>
      </c>
      <c r="M29">
        <v>1.653</v>
      </c>
      <c r="N29">
        <f t="shared" si="1"/>
        <v>1.4068332100000003</v>
      </c>
      <c r="O29">
        <v>28</v>
      </c>
      <c r="Q29" s="1">
        <v>44719.21875</v>
      </c>
      <c r="R29">
        <v>8</v>
      </c>
      <c r="S29">
        <v>1.1819999999999999</v>
      </c>
      <c r="T29">
        <v>3.7109999999999999</v>
      </c>
      <c r="U29">
        <f t="shared" si="2"/>
        <v>6.3958409999999999</v>
      </c>
      <c r="V29">
        <v>28</v>
      </c>
      <c r="X29" s="1">
        <v>44719.21875</v>
      </c>
      <c r="Y29">
        <v>8</v>
      </c>
      <c r="Z29">
        <v>6.6630000000000003</v>
      </c>
      <c r="AA29">
        <v>10.41</v>
      </c>
      <c r="AB29">
        <f t="shared" si="3"/>
        <v>14.040009</v>
      </c>
      <c r="AC29">
        <v>28</v>
      </c>
      <c r="AE29" s="1">
        <v>44719.21875</v>
      </c>
      <c r="AF29">
        <v>8</v>
      </c>
      <c r="AG29">
        <v>1.5840000000000001</v>
      </c>
      <c r="AH29">
        <v>2.0139999999999998</v>
      </c>
      <c r="AI29">
        <f t="shared" si="4"/>
        <v>0.18489999999999976</v>
      </c>
      <c r="AJ29">
        <v>28</v>
      </c>
      <c r="AL29" s="1">
        <v>44719.21875</v>
      </c>
      <c r="AM29">
        <v>8</v>
      </c>
      <c r="AN29">
        <v>3.5139999999999998</v>
      </c>
      <c r="AO29">
        <v>8.5990000000000002</v>
      </c>
      <c r="AP29">
        <f t="shared" si="5"/>
        <v>25.85722500000001</v>
      </c>
    </row>
    <row r="30" spans="1:42" x14ac:dyDescent="0.35">
      <c r="A30">
        <v>29</v>
      </c>
      <c r="C30" s="1">
        <v>44719.8125</v>
      </c>
      <c r="D30">
        <v>3</v>
      </c>
      <c r="E30">
        <v>0.11600000000000001</v>
      </c>
      <c r="F30">
        <v>0.14979999999999999</v>
      </c>
      <c r="G30">
        <f t="shared" si="0"/>
        <v>1.1424399999999989E-3</v>
      </c>
      <c r="H30">
        <v>29</v>
      </c>
      <c r="J30" s="1">
        <v>44719.8125</v>
      </c>
      <c r="K30">
        <v>3</v>
      </c>
      <c r="L30">
        <v>1.794</v>
      </c>
      <c r="M30">
        <v>3.1890000000000001</v>
      </c>
      <c r="N30">
        <f t="shared" si="1"/>
        <v>1.9460250000000001</v>
      </c>
      <c r="O30">
        <v>29</v>
      </c>
      <c r="Q30" s="1">
        <v>44719.8125</v>
      </c>
      <c r="R30">
        <v>3</v>
      </c>
      <c r="S30">
        <v>4.41</v>
      </c>
      <c r="T30">
        <v>18.54</v>
      </c>
      <c r="U30">
        <f t="shared" si="2"/>
        <v>199.65689999999998</v>
      </c>
      <c r="V30">
        <v>29</v>
      </c>
      <c r="X30" s="1">
        <v>44719.8125</v>
      </c>
      <c r="Y30">
        <v>3</v>
      </c>
      <c r="Z30">
        <v>18.14</v>
      </c>
      <c r="AA30">
        <v>30.1</v>
      </c>
      <c r="AB30">
        <f t="shared" si="3"/>
        <v>143.04160000000002</v>
      </c>
      <c r="AC30">
        <v>29</v>
      </c>
      <c r="AE30" s="1">
        <v>44719.8125</v>
      </c>
      <c r="AF30">
        <v>3</v>
      </c>
      <c r="AG30">
        <v>5.6689999999999996</v>
      </c>
      <c r="AH30">
        <v>2.6720000000000002</v>
      </c>
      <c r="AI30">
        <f t="shared" si="4"/>
        <v>8.9820089999999961</v>
      </c>
      <c r="AJ30">
        <v>29</v>
      </c>
      <c r="AL30" s="1">
        <v>44719.8125</v>
      </c>
      <c r="AM30">
        <v>3</v>
      </c>
      <c r="AN30">
        <v>8.0169999999999995</v>
      </c>
      <c r="AO30">
        <v>15.73</v>
      </c>
      <c r="AP30">
        <f t="shared" si="5"/>
        <v>59.490369000000015</v>
      </c>
    </row>
    <row r="31" spans="1:42" x14ac:dyDescent="0.35">
      <c r="A31">
        <v>30</v>
      </c>
      <c r="C31" s="1">
        <v>44720.875</v>
      </c>
      <c r="D31">
        <v>6.75</v>
      </c>
      <c r="E31">
        <v>9.4640000000000002E-2</v>
      </c>
      <c r="F31">
        <v>0.29389999999999999</v>
      </c>
      <c r="G31">
        <f t="shared" si="0"/>
        <v>3.9704547599999994E-2</v>
      </c>
      <c r="H31">
        <v>30</v>
      </c>
      <c r="J31" s="1">
        <v>44720.875</v>
      </c>
      <c r="K31">
        <v>6.75</v>
      </c>
      <c r="L31">
        <v>1.4630000000000001</v>
      </c>
      <c r="M31">
        <v>6.0839999999999996</v>
      </c>
      <c r="N31">
        <f t="shared" si="1"/>
        <v>21.353640999999996</v>
      </c>
      <c r="O31">
        <v>30</v>
      </c>
      <c r="Q31" s="1">
        <v>44720.875</v>
      </c>
      <c r="R31">
        <v>6.75</v>
      </c>
      <c r="S31">
        <v>2.7080000000000002</v>
      </c>
      <c r="T31">
        <v>8.42</v>
      </c>
      <c r="U31">
        <f t="shared" si="2"/>
        <v>32.626943999999995</v>
      </c>
      <c r="V31">
        <v>30</v>
      </c>
      <c r="X31" s="1">
        <v>44720.875</v>
      </c>
      <c r="Y31">
        <v>6.75</v>
      </c>
      <c r="Z31">
        <v>10.24</v>
      </c>
      <c r="AA31">
        <v>9.8680000000000003</v>
      </c>
      <c r="AB31">
        <f t="shared" si="3"/>
        <v>0.13838399999999992</v>
      </c>
      <c r="AC31">
        <v>30</v>
      </c>
      <c r="AE31" s="1">
        <v>44720.875</v>
      </c>
      <c r="AF31">
        <v>6.75</v>
      </c>
      <c r="AG31">
        <v>4.5110000000000001</v>
      </c>
      <c r="AH31">
        <v>2.2149999999999999</v>
      </c>
      <c r="AI31">
        <f t="shared" si="4"/>
        <v>5.2716160000000016</v>
      </c>
      <c r="AJ31">
        <v>30</v>
      </c>
      <c r="AL31" s="1">
        <v>44720.875</v>
      </c>
      <c r="AM31">
        <v>6.75</v>
      </c>
      <c r="AN31">
        <v>3.9820000000000002</v>
      </c>
      <c r="AO31">
        <v>11.94</v>
      </c>
      <c r="AP31">
        <f t="shared" si="5"/>
        <v>63.32976399999999</v>
      </c>
    </row>
    <row r="32" spans="1:42" x14ac:dyDescent="0.35">
      <c r="A32">
        <v>31</v>
      </c>
      <c r="C32" s="1">
        <v>44726.145833333336</v>
      </c>
      <c r="D32">
        <v>8</v>
      </c>
      <c r="E32">
        <v>2.0029999999999999E-2</v>
      </c>
      <c r="F32">
        <v>1.9259999999999999E-2</v>
      </c>
      <c r="G32">
        <f t="shared" si="0"/>
        <v>5.9289999999999976E-7</v>
      </c>
      <c r="H32">
        <v>31</v>
      </c>
      <c r="J32" s="1">
        <v>44726.145833333336</v>
      </c>
      <c r="K32">
        <v>8</v>
      </c>
      <c r="L32">
        <v>0.23400000000000001</v>
      </c>
      <c r="M32">
        <v>0.38419999999999999</v>
      </c>
      <c r="N32">
        <f t="shared" si="1"/>
        <v>2.2560039999999993E-2</v>
      </c>
      <c r="O32">
        <v>31</v>
      </c>
      <c r="Q32" s="1">
        <v>44726.145833333336</v>
      </c>
      <c r="R32">
        <v>8</v>
      </c>
      <c r="S32">
        <v>0.5252</v>
      </c>
      <c r="T32">
        <v>0.90129999999999999</v>
      </c>
      <c r="U32">
        <f t="shared" si="2"/>
        <v>0.14145120999999999</v>
      </c>
      <c r="V32">
        <v>31</v>
      </c>
      <c r="X32" s="1">
        <v>44726.145833333336</v>
      </c>
      <c r="Y32">
        <v>8</v>
      </c>
      <c r="Z32">
        <v>2.456</v>
      </c>
      <c r="AA32">
        <v>1.7190000000000001</v>
      </c>
      <c r="AB32">
        <f t="shared" si="3"/>
        <v>0.54316899999999979</v>
      </c>
      <c r="AC32">
        <v>31</v>
      </c>
      <c r="AE32" s="1">
        <v>44726.145833333336</v>
      </c>
      <c r="AF32">
        <v>8</v>
      </c>
      <c r="AG32">
        <v>0.76380000000000003</v>
      </c>
      <c r="AH32">
        <v>1.139</v>
      </c>
      <c r="AI32">
        <f t="shared" si="4"/>
        <v>0.14077503999999999</v>
      </c>
      <c r="AJ32">
        <v>31</v>
      </c>
      <c r="AL32" s="1">
        <v>44726.145833333336</v>
      </c>
      <c r="AM32">
        <v>8</v>
      </c>
      <c r="AN32">
        <v>1.1950000000000001</v>
      </c>
      <c r="AO32">
        <v>1.9019999999999999</v>
      </c>
      <c r="AP32">
        <f t="shared" si="5"/>
        <v>0.49984899999999977</v>
      </c>
    </row>
    <row r="33" spans="1:42" x14ac:dyDescent="0.35">
      <c r="A33">
        <v>32</v>
      </c>
      <c r="C33" s="1">
        <v>44744.010416666664</v>
      </c>
      <c r="D33">
        <v>7</v>
      </c>
      <c r="E33">
        <v>1.1480000000000001E-2</v>
      </c>
      <c r="F33">
        <v>8.6639999999999998E-3</v>
      </c>
      <c r="G33">
        <f t="shared" si="0"/>
        <v>7.9298560000000048E-6</v>
      </c>
      <c r="H33">
        <v>32</v>
      </c>
      <c r="J33" s="1">
        <v>44744.010416666664</v>
      </c>
      <c r="K33">
        <v>7</v>
      </c>
      <c r="L33">
        <v>0.11360000000000001</v>
      </c>
      <c r="M33">
        <v>0.25580000000000003</v>
      </c>
      <c r="N33">
        <f t="shared" si="1"/>
        <v>2.0220840000000007E-2</v>
      </c>
      <c r="O33">
        <v>32</v>
      </c>
      <c r="Q33" s="1">
        <v>44744.010416666664</v>
      </c>
      <c r="R33">
        <v>7</v>
      </c>
      <c r="S33">
        <v>0.27360000000000001</v>
      </c>
      <c r="T33">
        <v>0.44650000000000001</v>
      </c>
      <c r="U33">
        <f t="shared" si="2"/>
        <v>2.989441E-2</v>
      </c>
      <c r="V33">
        <v>32</v>
      </c>
      <c r="X33" s="1">
        <v>44744.010416666664</v>
      </c>
      <c r="Y33">
        <v>7</v>
      </c>
      <c r="Z33">
        <v>1.573</v>
      </c>
      <c r="AA33">
        <v>1.57</v>
      </c>
      <c r="AB33">
        <f t="shared" si="3"/>
        <v>8.9999999999993497E-6</v>
      </c>
      <c r="AC33">
        <v>32</v>
      </c>
      <c r="AE33" s="1">
        <v>44744.010416666664</v>
      </c>
      <c r="AF33">
        <v>7</v>
      </c>
      <c r="AG33">
        <v>0.42980000000000002</v>
      </c>
      <c r="AH33">
        <v>1.095</v>
      </c>
      <c r="AI33">
        <f t="shared" si="4"/>
        <v>0.44249104</v>
      </c>
      <c r="AJ33">
        <v>32</v>
      </c>
      <c r="AL33" s="1">
        <v>44744.010416666664</v>
      </c>
      <c r="AM33">
        <v>7</v>
      </c>
      <c r="AN33">
        <v>0.85350000000000004</v>
      </c>
      <c r="AO33">
        <v>2.2320000000000002</v>
      </c>
      <c r="AP33">
        <f t="shared" si="5"/>
        <v>1.9002622500000008</v>
      </c>
    </row>
    <row r="34" spans="1:42" x14ac:dyDescent="0.35">
      <c r="A34">
        <v>33</v>
      </c>
      <c r="C34" s="1">
        <v>44747.416666666664</v>
      </c>
      <c r="D34">
        <v>2.75</v>
      </c>
      <c r="E34">
        <v>2.8219999999999999E-2</v>
      </c>
      <c r="F34">
        <v>2.0129999999999999E-2</v>
      </c>
      <c r="G34">
        <f t="shared" si="0"/>
        <v>6.5448099999999994E-5</v>
      </c>
      <c r="H34">
        <v>33</v>
      </c>
      <c r="J34" s="1">
        <v>44747.416666666664</v>
      </c>
      <c r="K34">
        <v>2.75</v>
      </c>
      <c r="L34">
        <v>0.39269999999999999</v>
      </c>
      <c r="M34">
        <v>0.69969999999999999</v>
      </c>
      <c r="N34">
        <f t="shared" si="1"/>
        <v>9.4248999999999999E-2</v>
      </c>
      <c r="O34">
        <v>33</v>
      </c>
      <c r="Q34" s="1">
        <v>44747.416666666664</v>
      </c>
      <c r="R34">
        <v>2.75</v>
      </c>
      <c r="S34">
        <v>0.66490000000000005</v>
      </c>
      <c r="T34">
        <v>1.302</v>
      </c>
      <c r="U34">
        <f t="shared" si="2"/>
        <v>0.40589640999999999</v>
      </c>
      <c r="V34">
        <v>33</v>
      </c>
      <c r="X34" s="1">
        <v>44747.416666666664</v>
      </c>
      <c r="Y34">
        <v>2.75</v>
      </c>
      <c r="Z34">
        <v>1.9850000000000001</v>
      </c>
      <c r="AA34">
        <v>3.9049999999999998</v>
      </c>
      <c r="AB34">
        <f t="shared" si="3"/>
        <v>3.686399999999999</v>
      </c>
      <c r="AC34">
        <v>33</v>
      </c>
      <c r="AE34" s="1">
        <v>44747.416666666664</v>
      </c>
      <c r="AF34">
        <v>2.75</v>
      </c>
      <c r="AG34">
        <v>1.0189999999999999</v>
      </c>
      <c r="AH34">
        <v>1.728</v>
      </c>
      <c r="AI34">
        <f t="shared" si="4"/>
        <v>0.50268100000000016</v>
      </c>
      <c r="AJ34">
        <v>33</v>
      </c>
      <c r="AL34" s="1">
        <v>44747.416666666664</v>
      </c>
      <c r="AM34">
        <v>2.75</v>
      </c>
      <c r="AN34">
        <v>0.98</v>
      </c>
      <c r="AO34">
        <v>3.286</v>
      </c>
      <c r="AP34">
        <f t="shared" si="5"/>
        <v>5.3176360000000003</v>
      </c>
    </row>
    <row r="35" spans="1:42" x14ac:dyDescent="0.35">
      <c r="A35">
        <v>34</v>
      </c>
      <c r="C35" s="1">
        <v>44748.708333333336</v>
      </c>
      <c r="D35">
        <v>4.25</v>
      </c>
      <c r="E35">
        <v>0.20830000000000001</v>
      </c>
      <c r="F35">
        <v>0.32269999999999999</v>
      </c>
      <c r="G35">
        <f t="shared" si="0"/>
        <v>1.3087359999999994E-2</v>
      </c>
      <c r="H35">
        <v>34</v>
      </c>
      <c r="J35" s="1">
        <v>44748.708333333336</v>
      </c>
      <c r="K35">
        <v>4.25</v>
      </c>
      <c r="L35">
        <v>2.73</v>
      </c>
      <c r="M35">
        <v>4.4139999999999997</v>
      </c>
      <c r="N35">
        <f t="shared" si="1"/>
        <v>2.8358559999999993</v>
      </c>
      <c r="O35">
        <v>34</v>
      </c>
      <c r="Q35" s="1">
        <v>44748.708333333336</v>
      </c>
      <c r="R35">
        <v>4.25</v>
      </c>
      <c r="S35">
        <v>8.5289999999999999</v>
      </c>
      <c r="T35">
        <v>19.5</v>
      </c>
      <c r="U35">
        <f t="shared" si="2"/>
        <v>120.362841</v>
      </c>
      <c r="V35">
        <v>34</v>
      </c>
      <c r="X35" s="1">
        <v>44748.708333333336</v>
      </c>
      <c r="Y35">
        <v>4.25</v>
      </c>
      <c r="Z35">
        <v>40.770000000000003</v>
      </c>
      <c r="AA35">
        <v>47.56</v>
      </c>
      <c r="AB35">
        <f t="shared" si="3"/>
        <v>46.104099999999988</v>
      </c>
      <c r="AC35">
        <v>34</v>
      </c>
      <c r="AE35" s="1">
        <v>44748.708333333336</v>
      </c>
      <c r="AF35">
        <v>4.25</v>
      </c>
      <c r="AG35">
        <v>9.4329999999999998</v>
      </c>
      <c r="AH35">
        <v>4.6900000000000004</v>
      </c>
      <c r="AI35">
        <f t="shared" si="4"/>
        <v>22.496048999999996</v>
      </c>
      <c r="AJ35">
        <v>34</v>
      </c>
      <c r="AL35" s="1">
        <v>44748.708333333336</v>
      </c>
      <c r="AM35">
        <v>4.25</v>
      </c>
      <c r="AN35">
        <v>22.57</v>
      </c>
      <c r="AO35">
        <v>32.950000000000003</v>
      </c>
      <c r="AP35">
        <f t="shared" si="5"/>
        <v>107.74440000000006</v>
      </c>
    </row>
    <row r="36" spans="1:42" x14ac:dyDescent="0.35">
      <c r="A36">
        <v>35</v>
      </c>
      <c r="C36" s="1">
        <v>44755.833333333336</v>
      </c>
      <c r="D36">
        <v>5.25</v>
      </c>
      <c r="E36">
        <v>2.9069999999999999E-2</v>
      </c>
      <c r="F36">
        <v>3.3439999999999998E-2</v>
      </c>
      <c r="G36">
        <f t="shared" si="0"/>
        <v>1.909689999999999E-5</v>
      </c>
      <c r="H36">
        <v>35</v>
      </c>
      <c r="J36" s="1">
        <v>44755.833333333336</v>
      </c>
      <c r="K36">
        <v>5.25</v>
      </c>
      <c r="L36">
        <v>0.39879999999999999</v>
      </c>
      <c r="M36">
        <v>0.86899999999999999</v>
      </c>
      <c r="N36">
        <f t="shared" si="1"/>
        <v>0.22108804000000001</v>
      </c>
      <c r="O36">
        <v>35</v>
      </c>
      <c r="Q36" s="1">
        <v>44755.833333333336</v>
      </c>
      <c r="R36">
        <v>5.25</v>
      </c>
      <c r="S36">
        <v>0.73829999999999996</v>
      </c>
      <c r="T36">
        <v>1.1850000000000001</v>
      </c>
      <c r="U36">
        <f t="shared" si="2"/>
        <v>0.19954089000000008</v>
      </c>
      <c r="V36">
        <v>35</v>
      </c>
      <c r="X36" s="1">
        <v>44755.833333333336</v>
      </c>
      <c r="Y36">
        <v>5.25</v>
      </c>
      <c r="Z36">
        <v>2.7829999999999999</v>
      </c>
      <c r="AA36">
        <v>3.73</v>
      </c>
      <c r="AB36">
        <f t="shared" si="3"/>
        <v>0.89680900000000008</v>
      </c>
      <c r="AC36">
        <v>35</v>
      </c>
      <c r="AE36" s="1">
        <v>44755.833333333336</v>
      </c>
      <c r="AF36">
        <v>5.25</v>
      </c>
      <c r="AG36">
        <v>1.0649999999999999</v>
      </c>
      <c r="AH36">
        <v>1.748</v>
      </c>
      <c r="AI36">
        <f t="shared" si="4"/>
        <v>0.4664890000000001</v>
      </c>
      <c r="AJ36">
        <v>35</v>
      </c>
      <c r="AL36" s="1">
        <v>44755.833333333336</v>
      </c>
      <c r="AM36">
        <v>5.25</v>
      </c>
      <c r="AN36">
        <v>0.76070000000000004</v>
      </c>
      <c r="AO36">
        <v>2.706</v>
      </c>
      <c r="AP36">
        <f t="shared" si="5"/>
        <v>3.7841920899999999</v>
      </c>
    </row>
    <row r="37" spans="1:42" x14ac:dyDescent="0.35">
      <c r="A37">
        <v>36</v>
      </c>
      <c r="C37" s="1">
        <v>44759.583333333336</v>
      </c>
      <c r="D37">
        <v>14.5</v>
      </c>
      <c r="E37">
        <v>5.2490000000000002E-2</v>
      </c>
      <c r="F37">
        <v>0.1467</v>
      </c>
      <c r="G37">
        <f t="shared" si="0"/>
        <v>8.8755240999999971E-3</v>
      </c>
      <c r="H37">
        <v>36</v>
      </c>
      <c r="J37" s="1">
        <v>44759.583333333336</v>
      </c>
      <c r="K37">
        <v>14.5</v>
      </c>
      <c r="L37">
        <v>0.747</v>
      </c>
      <c r="M37">
        <v>2.694</v>
      </c>
      <c r="N37">
        <f t="shared" si="1"/>
        <v>3.7908090000000003</v>
      </c>
      <c r="O37">
        <v>36</v>
      </c>
      <c r="Q37" s="1">
        <v>44759.583333333336</v>
      </c>
      <c r="R37">
        <v>14.5</v>
      </c>
      <c r="S37">
        <v>2.3439999999999999</v>
      </c>
      <c r="T37">
        <v>6.57</v>
      </c>
      <c r="U37">
        <f t="shared" si="2"/>
        <v>17.859076000000009</v>
      </c>
      <c r="V37">
        <v>36</v>
      </c>
      <c r="X37" s="1">
        <v>44759.583333333336</v>
      </c>
      <c r="Y37">
        <v>14.5</v>
      </c>
      <c r="Z37">
        <v>15.97</v>
      </c>
      <c r="AA37">
        <v>17.59</v>
      </c>
      <c r="AB37">
        <f t="shared" si="3"/>
        <v>2.6243999999999974</v>
      </c>
      <c r="AC37">
        <v>36</v>
      </c>
      <c r="AE37" s="1">
        <v>44759.583333333336</v>
      </c>
      <c r="AF37">
        <v>14.5</v>
      </c>
      <c r="AG37">
        <v>2.8119999999999998</v>
      </c>
      <c r="AH37">
        <v>8.7530000000000001</v>
      </c>
      <c r="AI37">
        <f t="shared" si="4"/>
        <v>35.295481000000009</v>
      </c>
      <c r="AJ37">
        <v>36</v>
      </c>
      <c r="AL37" s="1">
        <v>44759.583333333336</v>
      </c>
      <c r="AM37">
        <v>14.5</v>
      </c>
      <c r="AN37">
        <v>7.5970000000000004</v>
      </c>
      <c r="AO37">
        <v>16.2</v>
      </c>
      <c r="AP37">
        <f t="shared" si="5"/>
        <v>74.011608999999964</v>
      </c>
    </row>
    <row r="38" spans="1:42" x14ac:dyDescent="0.35">
      <c r="A38">
        <v>37</v>
      </c>
      <c r="C38" s="1">
        <v>44760.333333333336</v>
      </c>
      <c r="D38">
        <v>7.5</v>
      </c>
      <c r="E38">
        <v>2.0230000000000001E-2</v>
      </c>
      <c r="F38">
        <v>3.1899999999999998E-2</v>
      </c>
      <c r="G38">
        <f t="shared" si="0"/>
        <v>1.361888999999999E-4</v>
      </c>
      <c r="H38">
        <v>37</v>
      </c>
      <c r="J38" s="1">
        <v>44760.333333333336</v>
      </c>
      <c r="K38">
        <v>7.5</v>
      </c>
      <c r="L38">
        <v>0.34660000000000002</v>
      </c>
      <c r="M38">
        <v>0.51370000000000005</v>
      </c>
      <c r="N38">
        <f t="shared" si="1"/>
        <v>2.7922410000000009E-2</v>
      </c>
      <c r="O38">
        <v>37</v>
      </c>
      <c r="Q38" s="1">
        <v>44760.333333333336</v>
      </c>
      <c r="R38">
        <v>7.5</v>
      </c>
      <c r="S38">
        <v>0.89149999999999996</v>
      </c>
      <c r="T38">
        <v>1.0920000000000001</v>
      </c>
      <c r="U38">
        <f t="shared" si="2"/>
        <v>4.0200250000000048E-2</v>
      </c>
      <c r="V38">
        <v>37</v>
      </c>
      <c r="X38" s="1">
        <v>44760.333333333336</v>
      </c>
      <c r="Y38">
        <v>7.5</v>
      </c>
      <c r="Z38">
        <v>5.8029999999999999</v>
      </c>
      <c r="AA38">
        <v>6.7160000000000002</v>
      </c>
      <c r="AB38">
        <f t="shared" si="3"/>
        <v>0.83356900000000045</v>
      </c>
      <c r="AC38">
        <v>37</v>
      </c>
      <c r="AE38" s="1">
        <v>44760.333333333336</v>
      </c>
      <c r="AF38">
        <v>7.5</v>
      </c>
      <c r="AG38">
        <v>1.2849999999999999</v>
      </c>
      <c r="AH38">
        <v>1.425</v>
      </c>
      <c r="AI38">
        <f t="shared" si="4"/>
        <v>1.9600000000000034E-2</v>
      </c>
      <c r="AJ38">
        <v>37</v>
      </c>
      <c r="AL38" s="1">
        <v>44760.333333333336</v>
      </c>
      <c r="AM38">
        <v>7.5</v>
      </c>
      <c r="AN38">
        <v>2.6059999999999999</v>
      </c>
      <c r="AO38">
        <v>3.9390000000000001</v>
      </c>
      <c r="AP38">
        <f t="shared" si="5"/>
        <v>1.7768890000000004</v>
      </c>
    </row>
    <row r="39" spans="1:42" x14ac:dyDescent="0.35">
      <c r="A39">
        <v>38</v>
      </c>
      <c r="C39" s="1">
        <v>44778.46875</v>
      </c>
      <c r="D39">
        <v>10</v>
      </c>
      <c r="E39">
        <v>0.82410000000000005</v>
      </c>
      <c r="F39">
        <v>0.43130000000000002</v>
      </c>
      <c r="G39">
        <f t="shared" si="0"/>
        <v>0.15429184000000004</v>
      </c>
      <c r="H39">
        <v>38</v>
      </c>
      <c r="J39" s="1">
        <v>44778.46875</v>
      </c>
      <c r="K39">
        <v>10</v>
      </c>
      <c r="L39">
        <v>15.21</v>
      </c>
      <c r="M39">
        <v>9.9740000000000002</v>
      </c>
      <c r="N39">
        <f t="shared" si="1"/>
        <v>27.415696000000008</v>
      </c>
      <c r="O39">
        <v>38</v>
      </c>
      <c r="Q39" s="1">
        <v>44778.46875</v>
      </c>
      <c r="R39">
        <v>10</v>
      </c>
      <c r="S39">
        <v>10.95</v>
      </c>
      <c r="T39">
        <v>40.049999999999997</v>
      </c>
      <c r="U39">
        <f t="shared" si="2"/>
        <v>846.80999999999983</v>
      </c>
      <c r="V39">
        <v>38</v>
      </c>
      <c r="X39" s="1">
        <v>44778.46875</v>
      </c>
      <c r="Y39">
        <v>10</v>
      </c>
      <c r="Z39">
        <v>32.24</v>
      </c>
      <c r="AA39">
        <v>37.22</v>
      </c>
      <c r="AB39">
        <f t="shared" si="3"/>
        <v>24.800399999999968</v>
      </c>
      <c r="AC39">
        <v>38</v>
      </c>
      <c r="AE39" s="1">
        <v>44778.46875</v>
      </c>
      <c r="AF39">
        <v>10</v>
      </c>
      <c r="AG39">
        <v>25.99</v>
      </c>
      <c r="AH39">
        <v>42.5</v>
      </c>
      <c r="AI39">
        <f t="shared" si="4"/>
        <v>272.58010000000007</v>
      </c>
      <c r="AJ39">
        <v>38</v>
      </c>
      <c r="AL39" s="1">
        <v>44778.46875</v>
      </c>
      <c r="AM39">
        <v>10</v>
      </c>
      <c r="AN39">
        <v>17.21</v>
      </c>
      <c r="AO39">
        <v>22.92</v>
      </c>
      <c r="AP39">
        <f t="shared" si="5"/>
        <v>32.60410000000001</v>
      </c>
    </row>
    <row r="40" spans="1:42" x14ac:dyDescent="0.35">
      <c r="A40">
        <v>39</v>
      </c>
      <c r="C40" s="1">
        <v>44779.364583333336</v>
      </c>
      <c r="D40">
        <v>9</v>
      </c>
      <c r="E40">
        <v>3.9510000000000003E-2</v>
      </c>
      <c r="F40">
        <v>7.6130000000000003E-2</v>
      </c>
      <c r="G40">
        <f t="shared" si="0"/>
        <v>1.3410244E-3</v>
      </c>
      <c r="H40">
        <v>39</v>
      </c>
      <c r="J40" s="1">
        <v>44779.364583333336</v>
      </c>
      <c r="K40">
        <v>9</v>
      </c>
      <c r="L40">
        <v>0.62270000000000003</v>
      </c>
      <c r="M40">
        <v>1.554</v>
      </c>
      <c r="N40">
        <f t="shared" si="1"/>
        <v>0.86731968999999998</v>
      </c>
      <c r="O40">
        <v>39</v>
      </c>
      <c r="Q40" s="1">
        <v>44779.364583333336</v>
      </c>
      <c r="R40">
        <v>9</v>
      </c>
      <c r="S40">
        <v>1.575</v>
      </c>
      <c r="T40">
        <v>6.3010000000000002</v>
      </c>
      <c r="U40">
        <f t="shared" si="2"/>
        <v>22.335076000000001</v>
      </c>
      <c r="V40">
        <v>39</v>
      </c>
      <c r="X40" s="1">
        <v>44779.364583333336</v>
      </c>
      <c r="Y40">
        <v>9</v>
      </c>
      <c r="Z40">
        <v>8.2620000000000005</v>
      </c>
      <c r="AA40">
        <v>11.82</v>
      </c>
      <c r="AB40">
        <f t="shared" si="3"/>
        <v>12.659363999999998</v>
      </c>
      <c r="AC40">
        <v>39</v>
      </c>
      <c r="AE40" s="1">
        <v>44779.364583333336</v>
      </c>
      <c r="AF40">
        <v>9</v>
      </c>
      <c r="AG40">
        <v>2.077</v>
      </c>
      <c r="AH40">
        <v>8.2859999999999996</v>
      </c>
      <c r="AI40">
        <f t="shared" si="4"/>
        <v>38.551680999999995</v>
      </c>
      <c r="AJ40">
        <v>39</v>
      </c>
      <c r="AL40" s="1">
        <v>44779.364583333336</v>
      </c>
      <c r="AM40">
        <v>9</v>
      </c>
      <c r="AN40">
        <v>5.52</v>
      </c>
      <c r="AO40">
        <v>10.32</v>
      </c>
      <c r="AP40">
        <f t="shared" si="5"/>
        <v>23.040000000000006</v>
      </c>
    </row>
    <row r="41" spans="1:42" x14ac:dyDescent="0.35">
      <c r="A41">
        <v>40</v>
      </c>
      <c r="C41" s="1">
        <v>44780.072916666664</v>
      </c>
      <c r="D41">
        <v>3</v>
      </c>
      <c r="E41">
        <v>6.9419999999999996E-2</v>
      </c>
      <c r="F41">
        <v>0.1943</v>
      </c>
      <c r="G41">
        <f t="shared" si="0"/>
        <v>1.5595014400000001E-2</v>
      </c>
      <c r="H41">
        <v>40</v>
      </c>
      <c r="J41" s="1">
        <v>44780.072916666664</v>
      </c>
      <c r="K41">
        <v>3</v>
      </c>
      <c r="L41">
        <v>1.0720000000000001</v>
      </c>
      <c r="M41">
        <v>1.956</v>
      </c>
      <c r="N41">
        <f t="shared" si="1"/>
        <v>0.78145599999999982</v>
      </c>
      <c r="O41">
        <v>40</v>
      </c>
      <c r="Q41" s="1">
        <v>44780.072916666664</v>
      </c>
      <c r="R41">
        <v>3</v>
      </c>
      <c r="S41">
        <v>1.8149999999999999</v>
      </c>
      <c r="T41">
        <v>4.6989999999999998</v>
      </c>
      <c r="U41">
        <f t="shared" si="2"/>
        <v>8.317456</v>
      </c>
      <c r="V41">
        <v>40</v>
      </c>
      <c r="X41" s="1">
        <v>44780.072916666664</v>
      </c>
      <c r="Y41">
        <v>3</v>
      </c>
      <c r="Z41">
        <v>6.391</v>
      </c>
      <c r="AA41">
        <v>12.34</v>
      </c>
      <c r="AB41">
        <f t="shared" si="3"/>
        <v>35.390600999999997</v>
      </c>
      <c r="AC41">
        <v>40</v>
      </c>
      <c r="AE41" s="1">
        <v>44780.072916666664</v>
      </c>
      <c r="AF41">
        <v>3</v>
      </c>
      <c r="AG41">
        <v>2.9079999999999999</v>
      </c>
      <c r="AH41">
        <v>8.9130000000000003</v>
      </c>
      <c r="AI41">
        <f t="shared" si="4"/>
        <v>36.06002500000001</v>
      </c>
      <c r="AJ41">
        <v>40</v>
      </c>
      <c r="AL41" s="1">
        <v>44780.072916666664</v>
      </c>
      <c r="AM41">
        <v>3</v>
      </c>
      <c r="AN41">
        <v>3.4630000000000001</v>
      </c>
      <c r="AO41">
        <v>7.9249999999999998</v>
      </c>
      <c r="AP41">
        <f t="shared" si="5"/>
        <v>19.909443999999997</v>
      </c>
    </row>
    <row r="42" spans="1:42" x14ac:dyDescent="0.35">
      <c r="A42">
        <v>41</v>
      </c>
      <c r="C42" s="1">
        <v>44780.5</v>
      </c>
      <c r="D42">
        <v>6.5</v>
      </c>
      <c r="E42">
        <v>4.2709999999999998E-2</v>
      </c>
      <c r="F42">
        <v>3.7719999999999997E-2</v>
      </c>
      <c r="G42">
        <f t="shared" si="0"/>
        <v>2.4900100000000013E-5</v>
      </c>
      <c r="H42">
        <v>41</v>
      </c>
      <c r="J42" s="1">
        <v>44780.5</v>
      </c>
      <c r="K42">
        <v>6.5</v>
      </c>
      <c r="L42">
        <v>0.70130000000000003</v>
      </c>
      <c r="M42">
        <v>0.59119999999999995</v>
      </c>
      <c r="N42">
        <f t="shared" si="1"/>
        <v>1.212201000000002E-2</v>
      </c>
      <c r="O42">
        <v>41</v>
      </c>
      <c r="Q42" s="1">
        <v>44780.5</v>
      </c>
      <c r="R42">
        <v>6.5</v>
      </c>
      <c r="S42">
        <v>1.5269999999999999</v>
      </c>
      <c r="T42">
        <v>1.851</v>
      </c>
      <c r="U42">
        <f t="shared" si="2"/>
        <v>0.10497600000000004</v>
      </c>
      <c r="V42">
        <v>41</v>
      </c>
      <c r="X42" s="1">
        <v>44780.5</v>
      </c>
      <c r="Y42">
        <v>6.5</v>
      </c>
      <c r="Z42">
        <v>17.489999999999998</v>
      </c>
      <c r="AA42">
        <v>5.8150000000000004</v>
      </c>
      <c r="AB42">
        <f t="shared" si="3"/>
        <v>136.30562499999994</v>
      </c>
      <c r="AC42">
        <v>41</v>
      </c>
      <c r="AE42" s="1">
        <v>44780.5</v>
      </c>
      <c r="AF42">
        <v>6.5</v>
      </c>
      <c r="AG42">
        <v>1.6180000000000001</v>
      </c>
      <c r="AH42">
        <v>1.742</v>
      </c>
      <c r="AI42">
        <f t="shared" si="4"/>
        <v>1.5375999999999973E-2</v>
      </c>
      <c r="AJ42">
        <v>41</v>
      </c>
      <c r="AL42" s="1">
        <v>44780.5</v>
      </c>
      <c r="AM42">
        <v>6.5</v>
      </c>
      <c r="AN42">
        <v>10.23</v>
      </c>
      <c r="AO42">
        <v>2.5070000000000001</v>
      </c>
      <c r="AP42">
        <f t="shared" si="5"/>
        <v>59.644729000000012</v>
      </c>
    </row>
    <row r="43" spans="1:42" x14ac:dyDescent="0.35">
      <c r="A43">
        <v>42</v>
      </c>
      <c r="C43" s="1">
        <v>44788.729166666664</v>
      </c>
      <c r="D43">
        <v>7</v>
      </c>
      <c r="E43">
        <v>5.6919999999999998E-2</v>
      </c>
      <c r="F43">
        <v>6.096E-2</v>
      </c>
      <c r="G43">
        <f t="shared" si="0"/>
        <v>1.6321600000000017E-5</v>
      </c>
      <c r="H43">
        <v>42</v>
      </c>
      <c r="J43" s="1">
        <v>44788.729166666664</v>
      </c>
      <c r="K43">
        <v>7</v>
      </c>
      <c r="L43">
        <v>0.81979999999999997</v>
      </c>
      <c r="M43">
        <v>1.099</v>
      </c>
      <c r="N43">
        <f t="shared" si="1"/>
        <v>7.7952640000000004E-2</v>
      </c>
      <c r="O43">
        <v>42</v>
      </c>
      <c r="Q43" s="1">
        <v>44788.729166666664</v>
      </c>
      <c r="R43">
        <v>7</v>
      </c>
      <c r="S43">
        <v>1.728</v>
      </c>
      <c r="T43">
        <v>5.28</v>
      </c>
      <c r="U43">
        <f t="shared" si="2"/>
        <v>12.616704000000004</v>
      </c>
      <c r="V43">
        <v>42</v>
      </c>
      <c r="X43" s="1">
        <v>44788.729166666664</v>
      </c>
      <c r="Y43">
        <v>7</v>
      </c>
      <c r="Z43">
        <v>9.9770000000000003</v>
      </c>
      <c r="AA43">
        <v>8.3070000000000004</v>
      </c>
      <c r="AB43">
        <f t="shared" si="3"/>
        <v>2.7888999999999999</v>
      </c>
      <c r="AC43">
        <v>42</v>
      </c>
      <c r="AE43" s="1">
        <v>44788.729166666664</v>
      </c>
      <c r="AF43">
        <v>7</v>
      </c>
      <c r="AG43">
        <v>2.58</v>
      </c>
      <c r="AH43">
        <v>3.2919999999999998</v>
      </c>
      <c r="AI43">
        <f t="shared" si="4"/>
        <v>0.50694399999999962</v>
      </c>
      <c r="AJ43">
        <v>42</v>
      </c>
      <c r="AL43" s="1">
        <v>44788.729166666664</v>
      </c>
      <c r="AM43">
        <v>7</v>
      </c>
      <c r="AN43">
        <v>3.7090000000000001</v>
      </c>
      <c r="AO43">
        <v>4.55</v>
      </c>
      <c r="AP43">
        <f t="shared" si="5"/>
        <v>0.7072809999999996</v>
      </c>
    </row>
    <row r="44" spans="1:42" x14ac:dyDescent="0.35">
      <c r="A44">
        <v>43</v>
      </c>
      <c r="C44" s="1">
        <v>44789.885416666664</v>
      </c>
      <c r="D44">
        <v>16</v>
      </c>
      <c r="E44">
        <v>3.2640000000000002E-2</v>
      </c>
      <c r="F44">
        <v>2.8840000000000001E-2</v>
      </c>
      <c r="G44">
        <f t="shared" si="0"/>
        <v>1.4440000000000009E-5</v>
      </c>
      <c r="H44">
        <v>43</v>
      </c>
      <c r="J44" s="1">
        <v>44789.885416666664</v>
      </c>
      <c r="K44">
        <v>16</v>
      </c>
      <c r="L44">
        <v>0.46010000000000001</v>
      </c>
      <c r="M44">
        <v>0.71379999999999999</v>
      </c>
      <c r="N44">
        <f t="shared" si="1"/>
        <v>6.4363689999999987E-2</v>
      </c>
      <c r="O44">
        <v>43</v>
      </c>
      <c r="Q44" s="1">
        <v>44789.885416666664</v>
      </c>
      <c r="R44">
        <v>16</v>
      </c>
      <c r="S44">
        <v>0.5665</v>
      </c>
      <c r="T44">
        <v>1.284</v>
      </c>
      <c r="U44">
        <f t="shared" si="2"/>
        <v>0.51480625000000002</v>
      </c>
      <c r="V44">
        <v>43</v>
      </c>
      <c r="X44" s="1">
        <v>44789.885416666664</v>
      </c>
      <c r="Y44">
        <v>16</v>
      </c>
      <c r="Z44">
        <v>3.403</v>
      </c>
      <c r="AA44">
        <v>3.3889999999999998</v>
      </c>
      <c r="AB44">
        <f t="shared" si="3"/>
        <v>1.9600000000000655E-4</v>
      </c>
      <c r="AC44">
        <v>43</v>
      </c>
      <c r="AE44" s="1">
        <v>44789.885416666664</v>
      </c>
      <c r="AF44">
        <v>16</v>
      </c>
      <c r="AG44">
        <v>1.0489999999999999</v>
      </c>
      <c r="AH44">
        <v>1.794</v>
      </c>
      <c r="AI44">
        <f t="shared" si="4"/>
        <v>0.55502500000000021</v>
      </c>
      <c r="AJ44">
        <v>43</v>
      </c>
      <c r="AL44" s="1">
        <v>44789.885416666664</v>
      </c>
      <c r="AM44">
        <v>16</v>
      </c>
      <c r="AN44">
        <v>1.619</v>
      </c>
      <c r="AO44">
        <v>3.1909999999999998</v>
      </c>
      <c r="AP44">
        <f t="shared" si="5"/>
        <v>2.4711839999999996</v>
      </c>
    </row>
    <row r="45" spans="1:42" x14ac:dyDescent="0.35">
      <c r="A45">
        <v>44</v>
      </c>
      <c r="C45" s="1">
        <v>44794</v>
      </c>
      <c r="D45">
        <v>11.75</v>
      </c>
      <c r="E45">
        <v>1.29</v>
      </c>
      <c r="F45">
        <v>0.47510000000000002</v>
      </c>
      <c r="G45">
        <f t="shared" si="0"/>
        <v>0.66406200999999998</v>
      </c>
      <c r="H45">
        <v>44</v>
      </c>
      <c r="J45" s="1">
        <v>44794</v>
      </c>
      <c r="K45">
        <v>11.75</v>
      </c>
      <c r="L45">
        <v>19.440000000000001</v>
      </c>
      <c r="M45">
        <v>14.35</v>
      </c>
      <c r="N45">
        <f t="shared" si="1"/>
        <v>25.908100000000015</v>
      </c>
      <c r="O45">
        <v>44</v>
      </c>
      <c r="Q45" s="1">
        <v>44794</v>
      </c>
      <c r="R45">
        <v>11.75</v>
      </c>
      <c r="S45">
        <v>24.16</v>
      </c>
      <c r="T45">
        <v>56.99</v>
      </c>
      <c r="U45">
        <f t="shared" si="2"/>
        <v>1077.8089</v>
      </c>
      <c r="V45">
        <v>44</v>
      </c>
      <c r="X45" s="1">
        <v>44794</v>
      </c>
      <c r="Y45">
        <v>11.75</v>
      </c>
      <c r="Z45">
        <v>56.16</v>
      </c>
      <c r="AA45">
        <v>59.83</v>
      </c>
      <c r="AB45">
        <f t="shared" si="3"/>
        <v>13.468900000000012</v>
      </c>
      <c r="AC45">
        <v>44</v>
      </c>
      <c r="AE45" s="1">
        <v>44794</v>
      </c>
      <c r="AF45">
        <v>11.75</v>
      </c>
      <c r="AG45">
        <v>48.01</v>
      </c>
      <c r="AH45">
        <v>33.32</v>
      </c>
      <c r="AI45">
        <f t="shared" si="4"/>
        <v>215.79609999999994</v>
      </c>
      <c r="AJ45">
        <v>44</v>
      </c>
      <c r="AL45" s="1">
        <v>44794</v>
      </c>
      <c r="AM45">
        <v>11.75</v>
      </c>
      <c r="AN45">
        <v>23.84</v>
      </c>
      <c r="AO45">
        <v>39.9</v>
      </c>
      <c r="AP45">
        <f t="shared" si="5"/>
        <v>257.92359999999996</v>
      </c>
    </row>
    <row r="46" spans="1:42" x14ac:dyDescent="0.35">
      <c r="A46">
        <v>45</v>
      </c>
      <c r="C46" s="1">
        <v>44794.9375</v>
      </c>
      <c r="D46">
        <v>8.5</v>
      </c>
      <c r="E46">
        <v>3.5479999999999998E-2</v>
      </c>
      <c r="F46">
        <v>4.9399999999999999E-2</v>
      </c>
      <c r="G46">
        <f t="shared" si="0"/>
        <v>1.9376640000000006E-4</v>
      </c>
      <c r="H46">
        <v>45</v>
      </c>
      <c r="J46" s="1">
        <v>44794.9375</v>
      </c>
      <c r="K46">
        <v>8.5</v>
      </c>
      <c r="L46">
        <v>0.55120000000000002</v>
      </c>
      <c r="M46">
        <v>2.3039999999999998</v>
      </c>
      <c r="N46">
        <f t="shared" si="1"/>
        <v>3.0723078399999988</v>
      </c>
      <c r="O46">
        <v>45</v>
      </c>
      <c r="Q46" s="1">
        <v>44794.9375</v>
      </c>
      <c r="R46">
        <v>8.5</v>
      </c>
      <c r="S46">
        <v>1.3320000000000001</v>
      </c>
      <c r="T46">
        <v>1.978</v>
      </c>
      <c r="U46">
        <f t="shared" si="2"/>
        <v>0.41731599999999985</v>
      </c>
      <c r="V46">
        <v>45</v>
      </c>
      <c r="X46" s="1">
        <v>44794.9375</v>
      </c>
      <c r="Y46">
        <v>8.5</v>
      </c>
      <c r="Z46">
        <v>7.4169999999999998</v>
      </c>
      <c r="AA46">
        <v>7.024</v>
      </c>
      <c r="AB46">
        <f t="shared" si="3"/>
        <v>0.15444899999999984</v>
      </c>
      <c r="AC46">
        <v>45</v>
      </c>
      <c r="AE46" s="1">
        <v>44794.9375</v>
      </c>
      <c r="AF46">
        <v>8.5</v>
      </c>
      <c r="AG46">
        <v>1.998</v>
      </c>
      <c r="AH46">
        <v>2.9369999999999998</v>
      </c>
      <c r="AI46">
        <f t="shared" si="4"/>
        <v>0.88172099999999964</v>
      </c>
      <c r="AJ46">
        <v>45</v>
      </c>
      <c r="AL46" s="1">
        <v>44794.9375</v>
      </c>
      <c r="AM46">
        <v>8.5</v>
      </c>
      <c r="AN46">
        <v>3.4420000000000002</v>
      </c>
      <c r="AO46">
        <v>4.7939999999999996</v>
      </c>
      <c r="AP46">
        <f t="shared" si="5"/>
        <v>1.8279039999999984</v>
      </c>
    </row>
    <row r="47" spans="1:42" x14ac:dyDescent="0.35">
      <c r="A47">
        <v>46</v>
      </c>
      <c r="C47" s="1">
        <v>44799.104166666664</v>
      </c>
      <c r="D47">
        <v>3.5</v>
      </c>
      <c r="E47">
        <v>3.5880000000000002E-2</v>
      </c>
      <c r="F47">
        <v>0.17549999999999999</v>
      </c>
      <c r="G47">
        <f t="shared" si="0"/>
        <v>1.9493744399999999E-2</v>
      </c>
      <c r="H47">
        <v>46</v>
      </c>
      <c r="J47" s="1">
        <v>44799.104166666664</v>
      </c>
      <c r="K47">
        <v>3.5</v>
      </c>
      <c r="L47">
        <v>0.53310000000000002</v>
      </c>
      <c r="M47">
        <v>5.2619999999999996</v>
      </c>
      <c r="N47">
        <f t="shared" si="1"/>
        <v>22.362495209999995</v>
      </c>
      <c r="O47">
        <v>46</v>
      </c>
      <c r="Q47" s="1">
        <v>44799.104166666664</v>
      </c>
      <c r="R47">
        <v>3.5</v>
      </c>
      <c r="S47">
        <v>1.0649999999999999</v>
      </c>
      <c r="T47">
        <v>5.4470000000000001</v>
      </c>
      <c r="U47">
        <f t="shared" si="2"/>
        <v>19.201923999999998</v>
      </c>
      <c r="V47">
        <v>46</v>
      </c>
      <c r="X47" s="1">
        <v>44799.104166666664</v>
      </c>
      <c r="Y47">
        <v>3.5</v>
      </c>
      <c r="Z47">
        <v>1.784</v>
      </c>
      <c r="AA47">
        <v>5.1509999999999998</v>
      </c>
      <c r="AB47">
        <f t="shared" si="3"/>
        <v>11.336689</v>
      </c>
      <c r="AC47">
        <v>46</v>
      </c>
      <c r="AE47" s="1">
        <v>44799.104166666664</v>
      </c>
      <c r="AF47">
        <v>3.5</v>
      </c>
      <c r="AG47">
        <v>1.323</v>
      </c>
      <c r="AH47">
        <v>9.2449999999999992</v>
      </c>
      <c r="AI47">
        <f t="shared" si="4"/>
        <v>62.758083999999982</v>
      </c>
      <c r="AJ47">
        <v>46</v>
      </c>
      <c r="AL47" s="1">
        <v>44799.104166666664</v>
      </c>
      <c r="AM47">
        <v>3.5</v>
      </c>
      <c r="AN47">
        <v>0.85880000000000001</v>
      </c>
      <c r="AO47">
        <v>4.3070000000000004</v>
      </c>
      <c r="AP47">
        <f t="shared" si="5"/>
        <v>11.890083240000003</v>
      </c>
    </row>
    <row r="48" spans="1:42" x14ac:dyDescent="0.35">
      <c r="A48">
        <v>47</v>
      </c>
      <c r="C48" s="1">
        <v>44802.666666666664</v>
      </c>
      <c r="D48">
        <v>3</v>
      </c>
      <c r="E48">
        <v>7.9250000000000001E-2</v>
      </c>
      <c r="F48">
        <v>0.24410000000000001</v>
      </c>
      <c r="G48">
        <f t="shared" si="0"/>
        <v>2.71755225E-2</v>
      </c>
      <c r="H48">
        <v>47</v>
      </c>
      <c r="J48" s="1">
        <v>44802.666666666664</v>
      </c>
      <c r="K48">
        <v>3</v>
      </c>
      <c r="L48">
        <v>1.1379999999999999</v>
      </c>
      <c r="M48">
        <v>4.2229999999999999</v>
      </c>
      <c r="N48">
        <f t="shared" si="1"/>
        <v>9.5172249999999998</v>
      </c>
      <c r="O48">
        <v>47</v>
      </c>
      <c r="Q48" s="1">
        <v>44802.666666666664</v>
      </c>
      <c r="R48">
        <v>3</v>
      </c>
      <c r="S48">
        <v>3.8860000000000001</v>
      </c>
      <c r="T48">
        <v>17.41</v>
      </c>
      <c r="U48">
        <f t="shared" si="2"/>
        <v>182.89857600000002</v>
      </c>
      <c r="V48">
        <v>47</v>
      </c>
      <c r="X48" s="1">
        <v>44802.666666666664</v>
      </c>
      <c r="Y48">
        <v>3</v>
      </c>
      <c r="Z48">
        <v>22.32</v>
      </c>
      <c r="AA48">
        <v>32.229999999999997</v>
      </c>
      <c r="AB48">
        <f t="shared" si="3"/>
        <v>98.208099999999931</v>
      </c>
      <c r="AC48">
        <v>47</v>
      </c>
      <c r="AE48" s="1">
        <v>44802.666666666664</v>
      </c>
      <c r="AF48">
        <v>3</v>
      </c>
      <c r="AG48">
        <v>3.7530000000000001</v>
      </c>
      <c r="AH48">
        <v>17.47</v>
      </c>
      <c r="AI48">
        <f t="shared" si="4"/>
        <v>188.15608899999995</v>
      </c>
      <c r="AJ48">
        <v>47</v>
      </c>
      <c r="AL48" s="1">
        <v>44802.666666666664</v>
      </c>
      <c r="AM48">
        <v>3</v>
      </c>
      <c r="AN48">
        <v>10.42</v>
      </c>
      <c r="AO48">
        <v>21.1</v>
      </c>
      <c r="AP48">
        <f t="shared" si="5"/>
        <v>114.06240000000003</v>
      </c>
    </row>
    <row r="49" spans="1:42" x14ac:dyDescent="0.35">
      <c r="A49">
        <v>48</v>
      </c>
      <c r="C49" s="1">
        <v>44808.083333333336</v>
      </c>
      <c r="D49">
        <v>4.25</v>
      </c>
      <c r="E49">
        <v>7.5740000000000002E-2</v>
      </c>
      <c r="F49">
        <v>9.7159999999999996E-2</v>
      </c>
      <c r="G49">
        <f t="shared" si="0"/>
        <v>4.5881639999999978E-4</v>
      </c>
      <c r="H49">
        <v>48</v>
      </c>
      <c r="J49" s="1">
        <v>44808.083333333336</v>
      </c>
      <c r="K49">
        <v>4.25</v>
      </c>
      <c r="L49">
        <v>1.0740000000000001</v>
      </c>
      <c r="M49">
        <v>1.1020000000000001</v>
      </c>
      <c r="N49">
        <f t="shared" si="1"/>
        <v>7.8400000000000138E-4</v>
      </c>
      <c r="O49">
        <v>48</v>
      </c>
      <c r="Q49" s="1">
        <v>44808.083333333336</v>
      </c>
      <c r="R49">
        <v>4.25</v>
      </c>
      <c r="S49">
        <v>1.3759999999999999</v>
      </c>
      <c r="T49">
        <v>2.423</v>
      </c>
      <c r="U49">
        <f t="shared" si="2"/>
        <v>1.0962090000000002</v>
      </c>
      <c r="V49">
        <v>48</v>
      </c>
      <c r="X49" s="1">
        <v>44808.083333333336</v>
      </c>
      <c r="Y49">
        <v>4.25</v>
      </c>
      <c r="Z49">
        <v>7.9589999999999996</v>
      </c>
      <c r="AA49">
        <v>9.7710000000000008</v>
      </c>
      <c r="AB49">
        <f t="shared" si="3"/>
        <v>3.283344000000004</v>
      </c>
      <c r="AC49">
        <v>48</v>
      </c>
      <c r="AE49" s="1">
        <v>44808.083333333336</v>
      </c>
      <c r="AF49">
        <v>4.25</v>
      </c>
      <c r="AG49">
        <v>2.3250000000000002</v>
      </c>
      <c r="AH49">
        <v>2.8090000000000002</v>
      </c>
      <c r="AI49">
        <f t="shared" si="4"/>
        <v>0.23425599999999999</v>
      </c>
      <c r="AJ49">
        <v>48</v>
      </c>
      <c r="AL49" s="1">
        <v>44808.083333333336</v>
      </c>
      <c r="AM49">
        <v>4.25</v>
      </c>
      <c r="AN49">
        <v>2.9980000000000002</v>
      </c>
      <c r="AO49">
        <v>8.3089999999999993</v>
      </c>
      <c r="AP49">
        <f t="shared" si="5"/>
        <v>28.206720999999991</v>
      </c>
    </row>
    <row r="50" spans="1:42" x14ac:dyDescent="0.35">
      <c r="A50">
        <v>49</v>
      </c>
      <c r="C50" s="1">
        <v>44809.15625</v>
      </c>
      <c r="D50">
        <v>22</v>
      </c>
      <c r="E50">
        <v>2.52E-2</v>
      </c>
      <c r="F50">
        <v>2.0539999999999999E-2</v>
      </c>
      <c r="G50">
        <f t="shared" si="0"/>
        <v>2.1715600000000009E-5</v>
      </c>
      <c r="H50">
        <v>49</v>
      </c>
      <c r="J50" s="1">
        <v>44809.15625</v>
      </c>
      <c r="K50">
        <v>22</v>
      </c>
      <c r="L50">
        <v>0.42099999999999999</v>
      </c>
      <c r="M50">
        <v>0.44019999999999998</v>
      </c>
      <c r="N50">
        <f t="shared" si="1"/>
        <v>3.6863999999999978E-4</v>
      </c>
      <c r="O50">
        <v>49</v>
      </c>
      <c r="Q50" s="1">
        <v>44809.15625</v>
      </c>
      <c r="R50">
        <v>22</v>
      </c>
      <c r="S50">
        <v>0.78869999999999996</v>
      </c>
      <c r="T50">
        <v>1.0129999999999999</v>
      </c>
      <c r="U50">
        <f t="shared" si="2"/>
        <v>5.0310489999999972E-2</v>
      </c>
      <c r="V50">
        <v>49</v>
      </c>
      <c r="X50" s="1">
        <v>44809.15625</v>
      </c>
      <c r="Y50">
        <v>22</v>
      </c>
      <c r="Z50">
        <v>2.9009999999999998</v>
      </c>
      <c r="AA50">
        <v>2.4590000000000001</v>
      </c>
      <c r="AB50">
        <f t="shared" si="3"/>
        <v>0.19536399999999976</v>
      </c>
      <c r="AC50">
        <v>49</v>
      </c>
      <c r="AE50" s="1">
        <v>44809.15625</v>
      </c>
      <c r="AF50">
        <v>22</v>
      </c>
      <c r="AG50">
        <v>1.155</v>
      </c>
      <c r="AH50">
        <v>1.1080000000000001</v>
      </c>
      <c r="AI50">
        <f t="shared" si="4"/>
        <v>2.2089999999999935E-3</v>
      </c>
      <c r="AJ50">
        <v>49</v>
      </c>
      <c r="AL50" s="1">
        <v>44809.15625</v>
      </c>
      <c r="AM50">
        <v>22</v>
      </c>
      <c r="AN50">
        <v>1.7769999999999999</v>
      </c>
      <c r="AO50">
        <v>2.577</v>
      </c>
      <c r="AP50">
        <f t="shared" si="5"/>
        <v>0.64000000000000012</v>
      </c>
    </row>
    <row r="51" spans="1:42" x14ac:dyDescent="0.35">
      <c r="A51">
        <v>50</v>
      </c>
      <c r="C51" s="1">
        <v>44815.010416666664</v>
      </c>
      <c r="D51">
        <v>9.75</v>
      </c>
      <c r="E51">
        <v>6.8820000000000006E-2</v>
      </c>
      <c r="F51">
        <v>5.0959999999999998E-2</v>
      </c>
      <c r="G51">
        <f t="shared" si="0"/>
        <v>3.1897960000000026E-4</v>
      </c>
      <c r="H51">
        <v>50</v>
      </c>
      <c r="J51" s="1">
        <v>44815.010416666664</v>
      </c>
      <c r="K51">
        <v>9.75</v>
      </c>
      <c r="L51">
        <v>0.99650000000000005</v>
      </c>
      <c r="M51">
        <v>1.2450000000000001</v>
      </c>
      <c r="N51">
        <f t="shared" si="1"/>
        <v>6.1752250000000029E-2</v>
      </c>
      <c r="O51">
        <v>50</v>
      </c>
      <c r="Q51" s="1">
        <v>44815.010416666664</v>
      </c>
      <c r="R51">
        <v>9.75</v>
      </c>
      <c r="S51">
        <v>2.4990000000000001</v>
      </c>
      <c r="T51">
        <v>3.2909999999999999</v>
      </c>
      <c r="U51">
        <f t="shared" si="2"/>
        <v>0.62726399999999971</v>
      </c>
      <c r="V51">
        <v>50</v>
      </c>
      <c r="X51" s="1">
        <v>44815.010416666664</v>
      </c>
      <c r="Y51">
        <v>9.75</v>
      </c>
      <c r="Z51">
        <v>12.69</v>
      </c>
      <c r="AA51">
        <v>12.72</v>
      </c>
      <c r="AB51">
        <f t="shared" si="3"/>
        <v>9.0000000000006817E-4</v>
      </c>
      <c r="AC51">
        <v>50</v>
      </c>
      <c r="AE51" s="1">
        <v>44815.010416666664</v>
      </c>
      <c r="AF51">
        <v>9.75</v>
      </c>
      <c r="AG51">
        <v>3.7410000000000001</v>
      </c>
      <c r="AH51">
        <v>3.6179999999999999</v>
      </c>
      <c r="AI51">
        <f t="shared" si="4"/>
        <v>1.5129000000000054E-2</v>
      </c>
      <c r="AJ51">
        <v>50</v>
      </c>
      <c r="AL51" s="1">
        <v>44815.010416666664</v>
      </c>
      <c r="AM51">
        <v>9.75</v>
      </c>
      <c r="AN51">
        <v>5.0750000000000002</v>
      </c>
      <c r="AO51">
        <v>7.6989999999999998</v>
      </c>
      <c r="AP51">
        <f t="shared" si="5"/>
        <v>6.8853759999999982</v>
      </c>
    </row>
    <row r="52" spans="1:42" x14ac:dyDescent="0.35">
      <c r="A52">
        <v>51</v>
      </c>
      <c r="C52" s="1">
        <v>44823.333333333336</v>
      </c>
      <c r="D52">
        <v>5</v>
      </c>
      <c r="E52">
        <v>2.9870000000000001E-2</v>
      </c>
      <c r="F52">
        <v>2.5860000000000001E-2</v>
      </c>
      <c r="G52">
        <f t="shared" si="0"/>
        <v>1.6080099999999999E-5</v>
      </c>
      <c r="H52">
        <v>51</v>
      </c>
      <c r="J52" s="1">
        <v>44823.333333333336</v>
      </c>
      <c r="K52">
        <v>5</v>
      </c>
      <c r="L52">
        <v>0.42749999999999999</v>
      </c>
      <c r="M52">
        <v>1.3620000000000001</v>
      </c>
      <c r="N52">
        <f t="shared" si="1"/>
        <v>0.87329025000000016</v>
      </c>
      <c r="O52">
        <v>51</v>
      </c>
      <c r="Q52" s="1">
        <v>44823.333333333336</v>
      </c>
      <c r="R52">
        <v>5</v>
      </c>
      <c r="S52">
        <v>1.4239999999999999</v>
      </c>
      <c r="T52">
        <v>5.1369999999999996</v>
      </c>
      <c r="U52">
        <f t="shared" si="2"/>
        <v>13.786368999999997</v>
      </c>
      <c r="V52">
        <v>51</v>
      </c>
      <c r="X52" s="1">
        <v>44823.333333333336</v>
      </c>
      <c r="Y52">
        <v>5</v>
      </c>
      <c r="Z52">
        <v>9.1199999999999992</v>
      </c>
      <c r="AA52">
        <v>17</v>
      </c>
      <c r="AB52">
        <f t="shared" si="3"/>
        <v>62.094400000000014</v>
      </c>
      <c r="AC52">
        <v>51</v>
      </c>
      <c r="AE52" s="1">
        <v>44823.333333333336</v>
      </c>
      <c r="AF52">
        <v>5</v>
      </c>
      <c r="AG52">
        <v>1.4259999999999999</v>
      </c>
      <c r="AH52">
        <v>2.8679999999999999</v>
      </c>
      <c r="AI52">
        <f t="shared" si="4"/>
        <v>2.079364</v>
      </c>
      <c r="AJ52">
        <v>51</v>
      </c>
      <c r="AL52" s="1">
        <v>44823.333333333336</v>
      </c>
      <c r="AM52">
        <v>5</v>
      </c>
      <c r="AN52">
        <v>5.7919999999999998</v>
      </c>
      <c r="AO52">
        <v>18.48</v>
      </c>
      <c r="AP52">
        <f t="shared" si="5"/>
        <v>160.98534400000003</v>
      </c>
    </row>
    <row r="53" spans="1:42" x14ac:dyDescent="0.35">
      <c r="A53">
        <v>52</v>
      </c>
      <c r="C53" s="1">
        <v>44826.125</v>
      </c>
      <c r="D53">
        <v>6</v>
      </c>
      <c r="E53">
        <v>5.9299999999999999E-2</v>
      </c>
      <c r="F53">
        <v>8.233E-2</v>
      </c>
      <c r="G53">
        <f t="shared" si="0"/>
        <v>5.3038090000000009E-4</v>
      </c>
      <c r="H53">
        <v>52</v>
      </c>
      <c r="J53" s="1">
        <v>44826.125</v>
      </c>
      <c r="K53">
        <v>6</v>
      </c>
      <c r="L53">
        <v>0.86229999999999996</v>
      </c>
      <c r="M53">
        <v>2.0030000000000001</v>
      </c>
      <c r="N53">
        <f t="shared" si="1"/>
        <v>1.3011964900000006</v>
      </c>
      <c r="O53">
        <v>52</v>
      </c>
      <c r="Q53" s="1">
        <v>44826.125</v>
      </c>
      <c r="R53">
        <v>6</v>
      </c>
      <c r="S53">
        <v>1.788</v>
      </c>
      <c r="T53">
        <v>9.1</v>
      </c>
      <c r="U53">
        <f t="shared" si="2"/>
        <v>53.465343999999988</v>
      </c>
      <c r="V53">
        <v>52</v>
      </c>
      <c r="X53" s="1">
        <v>44826.125</v>
      </c>
      <c r="Y53">
        <v>6</v>
      </c>
      <c r="Z53">
        <v>8.1590000000000007</v>
      </c>
      <c r="AA53">
        <v>15.01</v>
      </c>
      <c r="AB53">
        <f t="shared" si="3"/>
        <v>46.93620099999999</v>
      </c>
      <c r="AC53">
        <v>52</v>
      </c>
      <c r="AE53" s="1">
        <v>44826.125</v>
      </c>
      <c r="AF53">
        <v>6</v>
      </c>
      <c r="AG53">
        <v>2.6040000000000001</v>
      </c>
      <c r="AH53">
        <v>8.6340000000000003</v>
      </c>
      <c r="AI53">
        <f t="shared" si="4"/>
        <v>36.360900000000001</v>
      </c>
      <c r="AJ53">
        <v>52</v>
      </c>
      <c r="AL53" s="1">
        <v>44826.125</v>
      </c>
      <c r="AM53">
        <v>6</v>
      </c>
      <c r="AN53">
        <v>4.21</v>
      </c>
      <c r="AO53">
        <v>13.16</v>
      </c>
      <c r="AP53">
        <f t="shared" si="5"/>
        <v>80.102499999999992</v>
      </c>
    </row>
    <row r="54" spans="1:42" x14ac:dyDescent="0.35">
      <c r="A54">
        <v>53</v>
      </c>
      <c r="C54" s="1">
        <v>44831.4375</v>
      </c>
      <c r="D54">
        <v>10</v>
      </c>
      <c r="E54">
        <v>2.6919999999999999E-2</v>
      </c>
      <c r="F54">
        <v>2.597E-2</v>
      </c>
      <c r="G54">
        <f t="shared" si="0"/>
        <v>9.0249999999999898E-7</v>
      </c>
      <c r="H54">
        <v>53</v>
      </c>
      <c r="J54" s="1">
        <v>44831.4375</v>
      </c>
      <c r="K54">
        <v>10</v>
      </c>
      <c r="L54">
        <v>0.36480000000000001</v>
      </c>
      <c r="M54">
        <v>1.145</v>
      </c>
      <c r="N54">
        <f t="shared" si="1"/>
        <v>0.60871204000000001</v>
      </c>
      <c r="O54">
        <v>53</v>
      </c>
      <c r="Q54" s="1">
        <v>44831.4375</v>
      </c>
      <c r="R54">
        <v>10</v>
      </c>
      <c r="S54">
        <v>1.1679999999999999</v>
      </c>
      <c r="T54">
        <v>2.339</v>
      </c>
      <c r="U54">
        <f t="shared" si="2"/>
        <v>1.3712410000000002</v>
      </c>
      <c r="V54">
        <v>53</v>
      </c>
      <c r="X54" s="1">
        <v>44831.4375</v>
      </c>
      <c r="Y54">
        <v>10</v>
      </c>
      <c r="Z54">
        <v>4.343</v>
      </c>
      <c r="AA54">
        <v>6.69</v>
      </c>
      <c r="AB54">
        <f t="shared" si="3"/>
        <v>5.5084090000000021</v>
      </c>
      <c r="AC54">
        <v>53</v>
      </c>
      <c r="AE54" s="1">
        <v>44831.4375</v>
      </c>
      <c r="AF54">
        <v>10</v>
      </c>
      <c r="AG54">
        <v>1.3879999999999999</v>
      </c>
      <c r="AH54">
        <v>2.5299999999999998</v>
      </c>
      <c r="AI54">
        <f t="shared" si="4"/>
        <v>1.3041639999999999</v>
      </c>
      <c r="AJ54">
        <v>53</v>
      </c>
      <c r="AL54" s="1">
        <v>44831.4375</v>
      </c>
      <c r="AM54">
        <v>10</v>
      </c>
      <c r="AN54">
        <v>2.0409999999999999</v>
      </c>
      <c r="AO54">
        <v>4.46</v>
      </c>
      <c r="AP54">
        <f t="shared" si="5"/>
        <v>5.8515610000000002</v>
      </c>
    </row>
    <row r="55" spans="1:42" x14ac:dyDescent="0.35">
      <c r="A55">
        <v>54</v>
      </c>
      <c r="C55" s="1">
        <v>44835.166666666664</v>
      </c>
      <c r="D55">
        <v>18</v>
      </c>
      <c r="E55">
        <v>6.9419999999999996E-2</v>
      </c>
      <c r="F55">
        <v>6.8940000000000001E-2</v>
      </c>
      <c r="G55">
        <f t="shared" si="0"/>
        <v>2.3039999999999455E-7</v>
      </c>
      <c r="H55">
        <v>54</v>
      </c>
      <c r="J55" s="1">
        <v>44835.166666666664</v>
      </c>
      <c r="K55">
        <v>18</v>
      </c>
      <c r="L55">
        <v>1.0860000000000001</v>
      </c>
      <c r="M55">
        <v>1.2629999999999999</v>
      </c>
      <c r="N55">
        <f t="shared" si="1"/>
        <v>3.132899999999994E-2</v>
      </c>
      <c r="O55">
        <v>54</v>
      </c>
      <c r="Q55" s="1">
        <v>44835.166666666664</v>
      </c>
      <c r="R55">
        <v>18</v>
      </c>
      <c r="S55">
        <v>2.8210000000000002</v>
      </c>
      <c r="T55">
        <v>5.423</v>
      </c>
      <c r="U55">
        <f t="shared" si="2"/>
        <v>6.7704039999999992</v>
      </c>
      <c r="V55">
        <v>54</v>
      </c>
      <c r="X55" s="1">
        <v>44835.166666666664</v>
      </c>
      <c r="Y55">
        <v>18</v>
      </c>
      <c r="Z55">
        <v>12.75</v>
      </c>
      <c r="AA55">
        <v>14.32</v>
      </c>
      <c r="AB55">
        <f t="shared" si="3"/>
        <v>2.464900000000001</v>
      </c>
      <c r="AC55">
        <v>54</v>
      </c>
      <c r="AE55" s="1">
        <v>44835.166666666664</v>
      </c>
      <c r="AF55">
        <v>18</v>
      </c>
      <c r="AG55">
        <v>3.4279999999999999</v>
      </c>
      <c r="AH55">
        <v>9.0890000000000004</v>
      </c>
      <c r="AI55">
        <f t="shared" si="4"/>
        <v>32.046921000000005</v>
      </c>
      <c r="AJ55">
        <v>54</v>
      </c>
      <c r="AL55" s="1">
        <v>44835.166666666664</v>
      </c>
      <c r="AM55">
        <v>18</v>
      </c>
      <c r="AN55">
        <v>5.9660000000000002</v>
      </c>
      <c r="AO55">
        <v>8.9700000000000006</v>
      </c>
      <c r="AP55">
        <f t="shared" si="5"/>
        <v>9.0240160000000031</v>
      </c>
    </row>
    <row r="56" spans="1:42" x14ac:dyDescent="0.35">
      <c r="A56">
        <v>55</v>
      </c>
      <c r="C56" s="1">
        <v>44846.90625</v>
      </c>
      <c r="D56">
        <v>13.75</v>
      </c>
      <c r="E56">
        <v>3.6639999999999999E-2</v>
      </c>
      <c r="F56">
        <v>0.10340000000000001</v>
      </c>
      <c r="G56">
        <f t="shared" si="0"/>
        <v>4.4568976000000015E-3</v>
      </c>
      <c r="H56">
        <v>55</v>
      </c>
      <c r="J56" s="1">
        <v>44846.90625</v>
      </c>
      <c r="K56">
        <v>13.75</v>
      </c>
      <c r="L56">
        <v>0.54830000000000001</v>
      </c>
      <c r="M56">
        <v>0</v>
      </c>
      <c r="N56">
        <f t="shared" si="1"/>
        <v>0.30063288999999999</v>
      </c>
      <c r="O56">
        <v>55</v>
      </c>
      <c r="Q56" s="1">
        <v>44846.90625</v>
      </c>
      <c r="R56">
        <v>13.75</v>
      </c>
      <c r="S56">
        <v>1.5680000000000001</v>
      </c>
      <c r="T56">
        <v>0</v>
      </c>
      <c r="U56">
        <f t="shared" si="2"/>
        <v>2.4586240000000004</v>
      </c>
      <c r="V56">
        <v>55</v>
      </c>
      <c r="X56" s="1">
        <v>44846.90625</v>
      </c>
      <c r="Y56">
        <v>13.75</v>
      </c>
      <c r="Z56">
        <v>9.3140000000000001</v>
      </c>
      <c r="AA56">
        <v>0</v>
      </c>
      <c r="AB56">
        <f t="shared" si="3"/>
        <v>86.750596000000002</v>
      </c>
      <c r="AC56">
        <v>55</v>
      </c>
      <c r="AE56" s="1">
        <v>44846.90625</v>
      </c>
      <c r="AF56">
        <v>13.75</v>
      </c>
      <c r="AG56">
        <v>1.948</v>
      </c>
      <c r="AH56">
        <v>0</v>
      </c>
      <c r="AI56">
        <f t="shared" si="4"/>
        <v>3.7947039999999999</v>
      </c>
      <c r="AJ56">
        <v>55</v>
      </c>
      <c r="AL56" s="1">
        <v>44846.90625</v>
      </c>
      <c r="AM56">
        <v>13.75</v>
      </c>
      <c r="AN56">
        <v>4.4530000000000003</v>
      </c>
      <c r="AO56">
        <v>7.5650000000000004</v>
      </c>
      <c r="AP56">
        <f t="shared" si="5"/>
        <v>9.6845440000000007</v>
      </c>
    </row>
    <row r="57" spans="1:42" x14ac:dyDescent="0.35">
      <c r="A57">
        <v>56</v>
      </c>
      <c r="C57" s="1">
        <v>44860.322916666664</v>
      </c>
      <c r="D57">
        <v>13</v>
      </c>
      <c r="E57">
        <v>4.8059999999999999E-2</v>
      </c>
      <c r="F57">
        <v>8.3970000000000003E-2</v>
      </c>
      <c r="G57">
        <f t="shared" si="0"/>
        <v>1.2895281000000003E-3</v>
      </c>
      <c r="H57">
        <v>56</v>
      </c>
      <c r="J57" s="1">
        <v>44860.322916666664</v>
      </c>
      <c r="K57">
        <v>13</v>
      </c>
      <c r="L57">
        <v>0.7238</v>
      </c>
      <c r="M57">
        <v>0</v>
      </c>
      <c r="N57">
        <f t="shared" si="1"/>
        <v>0.52388643999999995</v>
      </c>
      <c r="O57">
        <v>56</v>
      </c>
      <c r="Q57" s="1">
        <v>44860.322916666664</v>
      </c>
      <c r="R57">
        <v>13</v>
      </c>
      <c r="S57">
        <v>1.9870000000000001</v>
      </c>
      <c r="T57">
        <v>0</v>
      </c>
      <c r="U57">
        <f t="shared" si="2"/>
        <v>3.9481690000000005</v>
      </c>
      <c r="V57">
        <v>56</v>
      </c>
      <c r="X57" s="1">
        <v>44860.322916666664</v>
      </c>
      <c r="Y57">
        <v>13</v>
      </c>
      <c r="Z57">
        <v>9.8109999999999999</v>
      </c>
      <c r="AA57">
        <v>0</v>
      </c>
      <c r="AB57">
        <f t="shared" si="3"/>
        <v>96.255720999999994</v>
      </c>
      <c r="AC57">
        <v>56</v>
      </c>
      <c r="AE57" s="1">
        <v>44860.322916666664</v>
      </c>
      <c r="AF57">
        <v>13</v>
      </c>
      <c r="AG57">
        <v>2.359</v>
      </c>
      <c r="AH57">
        <v>0</v>
      </c>
      <c r="AI57">
        <f t="shared" si="4"/>
        <v>5.5648809999999997</v>
      </c>
      <c r="AJ57">
        <v>56</v>
      </c>
      <c r="AL57" s="1">
        <v>44860.322916666664</v>
      </c>
      <c r="AM57">
        <v>13</v>
      </c>
      <c r="AN57">
        <v>4.3710000000000004</v>
      </c>
      <c r="AO57">
        <v>10.61</v>
      </c>
      <c r="AP57">
        <f t="shared" si="5"/>
        <v>38.92512099999999</v>
      </c>
    </row>
    <row r="58" spans="1:42" x14ac:dyDescent="0.35">
      <c r="A58">
        <v>57</v>
      </c>
      <c r="C58" s="1">
        <v>44862.375</v>
      </c>
      <c r="D58">
        <v>5</v>
      </c>
      <c r="E58">
        <v>8.8299999999999993E-3</v>
      </c>
      <c r="F58">
        <v>9.3030000000000005E-3</v>
      </c>
      <c r="G58">
        <f t="shared" si="0"/>
        <v>2.2372900000000114E-7</v>
      </c>
      <c r="H58">
        <v>57</v>
      </c>
      <c r="J58" s="1">
        <v>44862.375</v>
      </c>
      <c r="K58">
        <v>5</v>
      </c>
      <c r="L58">
        <v>7.0849999999999996E-2</v>
      </c>
      <c r="M58">
        <v>0</v>
      </c>
      <c r="N58">
        <f t="shared" si="1"/>
        <v>5.0197224999999996E-3</v>
      </c>
      <c r="O58">
        <v>57</v>
      </c>
      <c r="Q58" s="1">
        <v>44862.375</v>
      </c>
      <c r="R58">
        <v>5</v>
      </c>
      <c r="S58">
        <v>0.17660000000000001</v>
      </c>
      <c r="T58">
        <v>0</v>
      </c>
      <c r="U58">
        <f t="shared" si="2"/>
        <v>3.1187560000000003E-2</v>
      </c>
      <c r="V58">
        <v>57</v>
      </c>
      <c r="X58" s="1">
        <v>44862.375</v>
      </c>
      <c r="Y58">
        <v>5</v>
      </c>
      <c r="Z58">
        <v>0.56979999999999997</v>
      </c>
      <c r="AA58">
        <v>0</v>
      </c>
      <c r="AB58">
        <f t="shared" si="3"/>
        <v>0.32467204</v>
      </c>
      <c r="AC58">
        <v>57</v>
      </c>
      <c r="AE58" s="1">
        <v>44862.375</v>
      </c>
      <c r="AF58">
        <v>5</v>
      </c>
      <c r="AG58">
        <v>0.31369999999999998</v>
      </c>
      <c r="AH58">
        <v>0</v>
      </c>
      <c r="AI58">
        <f t="shared" si="4"/>
        <v>9.8407689999999992E-2</v>
      </c>
      <c r="AJ58">
        <v>57</v>
      </c>
      <c r="AL58" s="1">
        <v>44862.375</v>
      </c>
      <c r="AM58">
        <v>5</v>
      </c>
      <c r="AN58">
        <v>0.25259999999999999</v>
      </c>
      <c r="AO58">
        <v>0.37190000000000001</v>
      </c>
      <c r="AP58">
        <f t="shared" si="5"/>
        <v>1.4232490000000004E-2</v>
      </c>
    </row>
    <row r="59" spans="1:42" x14ac:dyDescent="0.35">
      <c r="A59">
        <v>58</v>
      </c>
      <c r="C59" s="1">
        <v>44865.270833333336</v>
      </c>
      <c r="D59">
        <v>5.5</v>
      </c>
      <c r="E59">
        <v>4.1640000000000003E-2</v>
      </c>
      <c r="F59">
        <v>4.5499999999999999E-2</v>
      </c>
      <c r="G59">
        <f t="shared" si="0"/>
        <v>1.4899599999999965E-5</v>
      </c>
      <c r="H59">
        <v>58</v>
      </c>
      <c r="J59" s="1">
        <v>44865.270833333336</v>
      </c>
      <c r="K59">
        <v>5.5</v>
      </c>
      <c r="L59">
        <v>0.5847</v>
      </c>
      <c r="M59">
        <v>0</v>
      </c>
      <c r="N59">
        <f t="shared" si="1"/>
        <v>0.34187409000000002</v>
      </c>
      <c r="O59">
        <v>58</v>
      </c>
      <c r="Q59" s="1">
        <v>44865.270833333336</v>
      </c>
      <c r="R59">
        <v>5.5</v>
      </c>
      <c r="S59">
        <v>1.29</v>
      </c>
      <c r="T59">
        <v>0</v>
      </c>
      <c r="U59">
        <f t="shared" si="2"/>
        <v>1.6641000000000001</v>
      </c>
      <c r="V59">
        <v>58</v>
      </c>
      <c r="X59" s="1">
        <v>44865.270833333336</v>
      </c>
      <c r="Y59">
        <v>5.5</v>
      </c>
      <c r="Z59">
        <v>6.7590000000000003</v>
      </c>
      <c r="AA59">
        <v>0</v>
      </c>
      <c r="AB59">
        <f t="shared" si="3"/>
        <v>45.684081000000006</v>
      </c>
      <c r="AC59">
        <v>58</v>
      </c>
      <c r="AE59" s="1">
        <v>44865.270833333336</v>
      </c>
      <c r="AF59">
        <v>5.5</v>
      </c>
      <c r="AG59">
        <v>1.865</v>
      </c>
      <c r="AH59">
        <v>0</v>
      </c>
      <c r="AI59">
        <f t="shared" si="4"/>
        <v>3.4782250000000001</v>
      </c>
      <c r="AJ59">
        <v>58</v>
      </c>
      <c r="AL59" s="1">
        <v>44865.270833333336</v>
      </c>
      <c r="AM59">
        <v>5.5</v>
      </c>
      <c r="AN59">
        <v>3.0419999999999998</v>
      </c>
      <c r="AO59">
        <v>4.2949999999999999</v>
      </c>
      <c r="AP59">
        <f t="shared" si="5"/>
        <v>1.5700090000000002</v>
      </c>
    </row>
    <row r="60" spans="1:42" x14ac:dyDescent="0.35">
      <c r="F60" t="s">
        <v>37</v>
      </c>
      <c r="G60">
        <f>(AVERAGE(G2:G55))^0.5</f>
        <v>0.13975482814239767</v>
      </c>
      <c r="M60" t="s">
        <v>37</v>
      </c>
      <c r="N60">
        <f>(AVERAGE(N2:N55))^0.5</f>
        <v>2.0302982910746739</v>
      </c>
      <c r="T60" t="s">
        <v>37</v>
      </c>
      <c r="U60">
        <f>(AVERAGE(U2:U55))^0.5</f>
        <v>7.6518757508159991</v>
      </c>
      <c r="AA60" t="s">
        <v>37</v>
      </c>
      <c r="AB60">
        <f>(AVERAGE(AB2:AB55))^0.5</f>
        <v>4.7575417749863984</v>
      </c>
      <c r="AH60" t="s">
        <v>37</v>
      </c>
      <c r="AI60">
        <f>(AVERAGE(AI2:AI55))^0.5</f>
        <v>4.5128987722641964</v>
      </c>
      <c r="AO60" t="s">
        <v>37</v>
      </c>
      <c r="AP60">
        <f>(AVERAGE(AP2:AP55))^0.5</f>
        <v>6.1612505168578782</v>
      </c>
    </row>
    <row r="61" spans="1:42" x14ac:dyDescent="0.35">
      <c r="F61" t="s">
        <v>38</v>
      </c>
      <c r="G61">
        <f>(AVERAGE(G39:G49))^0.5</f>
        <v>0.283271055576232</v>
      </c>
      <c r="M61" t="s">
        <v>38</v>
      </c>
      <c r="N61">
        <f>(AVERAGE(N39:N49))^0.5</f>
        <v>2.8616559427271224</v>
      </c>
      <c r="T61" t="s">
        <v>38</v>
      </c>
      <c r="U61">
        <f>(AVERAGE(U39:U49))^0.5</f>
        <v>14.052246482486186</v>
      </c>
      <c r="AA61" t="s">
        <v>38</v>
      </c>
      <c r="AB61">
        <f>(AVERAGE(AB39:AB49))^0.5</f>
        <v>5.546469540494777</v>
      </c>
      <c r="AH61" t="s">
        <v>38</v>
      </c>
      <c r="AI61">
        <f>(AVERAGE(AI39:AI49))^0.5</f>
        <v>8.6133902152404538</v>
      </c>
      <c r="AO61" t="s">
        <v>38</v>
      </c>
      <c r="AP61">
        <f>(AVERAGE(AP39:AP49))^0.5</f>
        <v>7.0857568161899129</v>
      </c>
    </row>
    <row r="62" spans="1:42" x14ac:dyDescent="0.35">
      <c r="F62" t="s">
        <v>39</v>
      </c>
      <c r="G62">
        <f>(AVERAGE(G2:G38, G49:G55))^0.5</f>
        <v>6.2611294292643394E-2</v>
      </c>
      <c r="M62" t="s">
        <v>39</v>
      </c>
      <c r="N62">
        <f>(AVERAGE(N2:N38, N49:N55))^0.5</f>
        <v>1.7354260942593793</v>
      </c>
      <c r="T62" t="s">
        <v>39</v>
      </c>
      <c r="U62">
        <f>(AVERAGE(U2:U38, U49:U55))^0.5</f>
        <v>4.7451870378645964</v>
      </c>
      <c r="AA62" t="s">
        <v>39</v>
      </c>
      <c r="AB62">
        <f>(AVERAGE(AB2:AB38, AB49:AB55))^0.5</f>
        <v>4.4902261989995367</v>
      </c>
      <c r="AH62" t="s">
        <v>39</v>
      </c>
      <c r="AI62">
        <f>(AVERAGE(AI2:AI38, AI49:AI55))^0.5</f>
        <v>2.5402068757467196</v>
      </c>
      <c r="AO62" t="s">
        <v>39</v>
      </c>
      <c r="AP62">
        <f>(AVERAGE(AP2:AP38, AP49:AP55))^0.5</f>
        <v>5.8887676266307656</v>
      </c>
    </row>
    <row r="64" spans="1:42" x14ac:dyDescent="0.35">
      <c r="B64">
        <f>G60</f>
        <v>0.13975482814239767</v>
      </c>
      <c r="C64">
        <f>N60</f>
        <v>2.0302982910746739</v>
      </c>
      <c r="D64">
        <f>U60</f>
        <v>7.6518757508159991</v>
      </c>
      <c r="E64">
        <f>AB60</f>
        <v>4.7575417749863984</v>
      </c>
      <c r="F64">
        <f>AI60</f>
        <v>4.5128987722641964</v>
      </c>
      <c r="G64">
        <f>AP60</f>
        <v>6.1612505168578782</v>
      </c>
    </row>
    <row r="65" spans="2:7" x14ac:dyDescent="0.35">
      <c r="B65">
        <f>G61</f>
        <v>0.283271055576232</v>
      </c>
      <c r="C65">
        <f>N61</f>
        <v>2.8616559427271224</v>
      </c>
      <c r="D65">
        <f>U61</f>
        <v>14.052246482486186</v>
      </c>
      <c r="E65">
        <f>AB61</f>
        <v>5.546469540494777</v>
      </c>
      <c r="F65">
        <f>AI61</f>
        <v>8.6133902152404538</v>
      </c>
      <c r="G65">
        <f>AP61</f>
        <v>7.0857568161899129</v>
      </c>
    </row>
    <row r="66" spans="2:7" x14ac:dyDescent="0.35">
      <c r="B66">
        <f>G62</f>
        <v>6.2611294292643394E-2</v>
      </c>
      <c r="C66">
        <f>N62</f>
        <v>1.7354260942593793</v>
      </c>
      <c r="D66">
        <f>U62</f>
        <v>4.7451870378645964</v>
      </c>
      <c r="E66">
        <f>AB62</f>
        <v>4.4902261989995367</v>
      </c>
      <c r="F66">
        <f>AI62</f>
        <v>2.5402068757467196</v>
      </c>
      <c r="G66">
        <f>AP62</f>
        <v>5.8887676266307656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FDF4-4488-4E0F-BFB4-98A1BD1BDF99}">
  <dimension ref="A1:AP66"/>
  <sheetViews>
    <sheetView topLeftCell="A54" workbookViewId="0">
      <selection activeCell="B64" sqref="B64:G64"/>
    </sheetView>
  </sheetViews>
  <sheetFormatPr defaultRowHeight="14.5" x14ac:dyDescent="0.35"/>
  <sheetData>
    <row r="1" spans="1:42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H1" t="s">
        <v>22</v>
      </c>
      <c r="I1" t="s">
        <v>23</v>
      </c>
      <c r="J1" t="s">
        <v>24</v>
      </c>
      <c r="K1" t="s">
        <v>25</v>
      </c>
      <c r="L1" t="s">
        <v>28</v>
      </c>
      <c r="M1" t="s">
        <v>29</v>
      </c>
      <c r="O1" t="s">
        <v>22</v>
      </c>
      <c r="P1" t="s">
        <v>23</v>
      </c>
      <c r="Q1" t="s">
        <v>24</v>
      </c>
      <c r="R1" t="s">
        <v>25</v>
      </c>
      <c r="S1" t="s">
        <v>30</v>
      </c>
      <c r="T1" t="s">
        <v>31</v>
      </c>
      <c r="V1" t="s">
        <v>22</v>
      </c>
      <c r="W1" t="s">
        <v>23</v>
      </c>
      <c r="X1" t="s">
        <v>24</v>
      </c>
      <c r="Y1" t="s">
        <v>25</v>
      </c>
      <c r="Z1" t="s">
        <v>32</v>
      </c>
      <c r="AA1" t="s">
        <v>33</v>
      </c>
      <c r="AC1" t="s">
        <v>22</v>
      </c>
      <c r="AD1" t="s">
        <v>23</v>
      </c>
      <c r="AE1" t="s">
        <v>24</v>
      </c>
      <c r="AF1" t="s">
        <v>25</v>
      </c>
      <c r="AG1" t="s">
        <v>34</v>
      </c>
      <c r="AH1" t="s">
        <v>34</v>
      </c>
      <c r="AJ1" t="s">
        <v>22</v>
      </c>
      <c r="AK1" t="s">
        <v>23</v>
      </c>
      <c r="AL1" t="s">
        <v>24</v>
      </c>
      <c r="AM1" t="s">
        <v>25</v>
      </c>
      <c r="AN1" t="s">
        <v>35</v>
      </c>
      <c r="AO1" t="s">
        <v>36</v>
      </c>
    </row>
    <row r="2" spans="1:42" x14ac:dyDescent="0.35">
      <c r="A2">
        <v>1</v>
      </c>
      <c r="C2" s="1">
        <v>44623.041666666664</v>
      </c>
      <c r="D2">
        <v>2.5</v>
      </c>
      <c r="E2">
        <v>9.2469999999999997E-2</v>
      </c>
      <c r="F2">
        <v>7.324E-2</v>
      </c>
      <c r="G2">
        <f>(F2-E2)^2</f>
        <v>3.697928999999999E-4</v>
      </c>
      <c r="H2">
        <v>1</v>
      </c>
      <c r="J2" s="1">
        <v>44623.041666666664</v>
      </c>
      <c r="K2">
        <v>2.5</v>
      </c>
      <c r="L2">
        <v>2.1850000000000001</v>
      </c>
      <c r="M2">
        <v>0.74390000000000001</v>
      </c>
      <c r="N2">
        <f>(M2-L2)^2</f>
        <v>2.0767692100000001</v>
      </c>
      <c r="O2">
        <v>1</v>
      </c>
      <c r="Q2" s="1">
        <v>44623.041666666664</v>
      </c>
      <c r="R2">
        <v>2.5</v>
      </c>
      <c r="S2">
        <v>2.4929999999999999</v>
      </c>
      <c r="T2">
        <v>1.3149999999999999</v>
      </c>
      <c r="U2">
        <f>(T2-S2)^2</f>
        <v>1.3876839999999999</v>
      </c>
      <c r="V2">
        <v>1</v>
      </c>
      <c r="X2" s="1">
        <v>44623.041666666664</v>
      </c>
      <c r="Y2">
        <v>2.5</v>
      </c>
      <c r="Z2">
        <v>10.54</v>
      </c>
      <c r="AA2">
        <v>2.7410000000000001</v>
      </c>
      <c r="AB2">
        <f>(AA2-Z2)^2</f>
        <v>60.824400999999995</v>
      </c>
      <c r="AC2">
        <v>1</v>
      </c>
      <c r="AE2" s="1">
        <v>44623.041666666664</v>
      </c>
      <c r="AF2">
        <v>2.5</v>
      </c>
      <c r="AG2">
        <v>6.12</v>
      </c>
      <c r="AH2">
        <v>1.5680000000000001</v>
      </c>
      <c r="AI2">
        <f>(AH2-AG2)^2</f>
        <v>20.720703999999998</v>
      </c>
      <c r="AJ2">
        <v>1</v>
      </c>
      <c r="AL2" s="1">
        <v>44623.041666666664</v>
      </c>
      <c r="AM2">
        <v>2.5</v>
      </c>
      <c r="AN2">
        <v>3.6850000000000001</v>
      </c>
      <c r="AO2">
        <v>2.137</v>
      </c>
      <c r="AP2">
        <f>(AO2-AN2)^2</f>
        <v>2.3963040000000002</v>
      </c>
    </row>
    <row r="3" spans="1:42" x14ac:dyDescent="0.35">
      <c r="A3">
        <v>2</v>
      </c>
      <c r="C3" s="1">
        <v>44627.03125</v>
      </c>
      <c r="D3">
        <v>21</v>
      </c>
      <c r="E3">
        <v>0.22550000000000001</v>
      </c>
      <c r="F3">
        <v>0.124</v>
      </c>
      <c r="G3">
        <f t="shared" ref="G3:G59" si="0">(F3-E3)^2</f>
        <v>1.0302250000000001E-2</v>
      </c>
      <c r="H3">
        <v>2</v>
      </c>
      <c r="J3" s="1">
        <v>44627.03125</v>
      </c>
      <c r="K3">
        <v>21</v>
      </c>
      <c r="L3">
        <v>3.7170000000000001</v>
      </c>
      <c r="M3">
        <v>1.292</v>
      </c>
      <c r="N3">
        <f t="shared" ref="N3:N59" si="1">(M3-L3)^2</f>
        <v>5.8806249999999993</v>
      </c>
      <c r="O3">
        <v>2</v>
      </c>
      <c r="Q3" s="1">
        <v>44627.03125</v>
      </c>
      <c r="R3">
        <v>21</v>
      </c>
      <c r="S3">
        <v>6.8230000000000004</v>
      </c>
      <c r="T3">
        <v>3.4820000000000002</v>
      </c>
      <c r="U3">
        <f t="shared" ref="U3:U59" si="2">(T3-S3)^2</f>
        <v>11.162281000000002</v>
      </c>
      <c r="V3">
        <v>2</v>
      </c>
      <c r="X3" s="1">
        <v>44627.03125</v>
      </c>
      <c r="Y3">
        <v>21</v>
      </c>
      <c r="Z3">
        <v>26.88</v>
      </c>
      <c r="AA3">
        <v>13.01</v>
      </c>
      <c r="AB3">
        <f t="shared" ref="AB3:AB59" si="3">(AA3-Z3)^2</f>
        <v>192.37689999999998</v>
      </c>
      <c r="AC3">
        <v>2</v>
      </c>
      <c r="AE3" s="1">
        <v>44627.03125</v>
      </c>
      <c r="AF3">
        <v>21</v>
      </c>
      <c r="AG3">
        <v>12.64</v>
      </c>
      <c r="AH3">
        <v>3.1779999999999999</v>
      </c>
      <c r="AI3">
        <f t="shared" ref="AI3:AI59" si="4">(AH3-AG3)^2</f>
        <v>89.529443999999998</v>
      </c>
      <c r="AJ3">
        <v>2</v>
      </c>
      <c r="AL3" s="1">
        <v>44627.03125</v>
      </c>
      <c r="AM3">
        <v>21</v>
      </c>
      <c r="AN3">
        <v>12.3</v>
      </c>
      <c r="AO3">
        <v>8.5009999999999994</v>
      </c>
      <c r="AP3">
        <f t="shared" ref="AP3:AP59" si="5">(AO3-AN3)^2</f>
        <v>14.432401000000009</v>
      </c>
    </row>
    <row r="4" spans="1:42" x14ac:dyDescent="0.35">
      <c r="A4">
        <v>3</v>
      </c>
      <c r="C4" s="1">
        <v>44629.166666666664</v>
      </c>
      <c r="D4">
        <v>15</v>
      </c>
      <c r="E4">
        <v>0.1981</v>
      </c>
      <c r="F4">
        <v>2.1499999999999998E-2</v>
      </c>
      <c r="G4">
        <f t="shared" si="0"/>
        <v>3.1187560000000003E-2</v>
      </c>
      <c r="H4">
        <v>3</v>
      </c>
      <c r="J4" s="1">
        <v>44629.166666666664</v>
      </c>
      <c r="K4">
        <v>15</v>
      </c>
      <c r="L4">
        <v>3.383</v>
      </c>
      <c r="M4">
        <v>0.38890000000000002</v>
      </c>
      <c r="N4">
        <f t="shared" si="1"/>
        <v>8.9646348099999997</v>
      </c>
      <c r="O4">
        <v>3</v>
      </c>
      <c r="Q4" s="1">
        <v>44629.166666666664</v>
      </c>
      <c r="R4">
        <v>15</v>
      </c>
      <c r="S4">
        <v>5.2679999999999998</v>
      </c>
      <c r="T4">
        <v>1.052</v>
      </c>
      <c r="U4">
        <f t="shared" si="2"/>
        <v>17.774655999999993</v>
      </c>
      <c r="V4">
        <v>3</v>
      </c>
      <c r="X4" s="1">
        <v>44629.166666666664</v>
      </c>
      <c r="Y4">
        <v>15</v>
      </c>
      <c r="Z4">
        <v>19.670000000000002</v>
      </c>
      <c r="AA4">
        <v>3.1379999999999999</v>
      </c>
      <c r="AB4">
        <f t="shared" si="3"/>
        <v>273.30702400000013</v>
      </c>
      <c r="AC4">
        <v>3</v>
      </c>
      <c r="AE4" s="1">
        <v>44629.166666666664</v>
      </c>
      <c r="AF4">
        <v>15</v>
      </c>
      <c r="AG4">
        <v>10.83</v>
      </c>
      <c r="AH4">
        <v>1.2509999999999999</v>
      </c>
      <c r="AI4">
        <f t="shared" si="4"/>
        <v>91.757241000000008</v>
      </c>
      <c r="AJ4">
        <v>3</v>
      </c>
      <c r="AL4" s="1">
        <v>44629.166666666664</v>
      </c>
      <c r="AM4">
        <v>15</v>
      </c>
      <c r="AN4">
        <v>8.4269999999999996</v>
      </c>
      <c r="AO4">
        <v>2.1160000000000001</v>
      </c>
      <c r="AP4">
        <f t="shared" si="5"/>
        <v>39.828721000000002</v>
      </c>
    </row>
    <row r="5" spans="1:42" x14ac:dyDescent="0.35">
      <c r="A5">
        <v>4</v>
      </c>
      <c r="C5" s="1">
        <v>44631.90625</v>
      </c>
      <c r="D5">
        <v>11.75</v>
      </c>
      <c r="E5">
        <v>9.3579999999999997E-2</v>
      </c>
      <c r="F5">
        <v>7.9760000000000005E-3</v>
      </c>
      <c r="G5">
        <f t="shared" si="0"/>
        <v>7.3280448159999999E-3</v>
      </c>
      <c r="H5">
        <v>4</v>
      </c>
      <c r="J5" s="1">
        <v>44631.90625</v>
      </c>
      <c r="K5">
        <v>11.75</v>
      </c>
      <c r="L5">
        <v>1.93</v>
      </c>
      <c r="M5">
        <v>0.24809999999999999</v>
      </c>
      <c r="N5">
        <f t="shared" si="1"/>
        <v>2.82878761</v>
      </c>
      <c r="O5">
        <v>4</v>
      </c>
      <c r="Q5" s="1">
        <v>44631.90625</v>
      </c>
      <c r="R5">
        <v>11.75</v>
      </c>
      <c r="S5">
        <v>3.0779999999999998</v>
      </c>
      <c r="T5">
        <v>0.60429999999999995</v>
      </c>
      <c r="U5">
        <f t="shared" si="2"/>
        <v>6.1191916900000001</v>
      </c>
      <c r="V5">
        <v>4</v>
      </c>
      <c r="X5" s="1">
        <v>44631.90625</v>
      </c>
      <c r="Y5">
        <v>11.75</v>
      </c>
      <c r="Z5">
        <v>14.72</v>
      </c>
      <c r="AA5">
        <v>1.546</v>
      </c>
      <c r="AB5">
        <f t="shared" si="3"/>
        <v>173.55427600000004</v>
      </c>
      <c r="AC5">
        <v>4</v>
      </c>
      <c r="AE5" s="1">
        <v>44631.90625</v>
      </c>
      <c r="AF5">
        <v>11.75</v>
      </c>
      <c r="AG5">
        <v>6.4390000000000001</v>
      </c>
      <c r="AH5">
        <v>0.65129999999999999</v>
      </c>
      <c r="AI5">
        <f t="shared" si="4"/>
        <v>33.49747129</v>
      </c>
      <c r="AJ5">
        <v>4</v>
      </c>
      <c r="AL5" s="1">
        <v>44631.90625</v>
      </c>
      <c r="AM5">
        <v>11.75</v>
      </c>
      <c r="AN5">
        <v>5.8739999999999997</v>
      </c>
      <c r="AO5">
        <v>1.145</v>
      </c>
      <c r="AP5">
        <f t="shared" si="5"/>
        <v>22.363440999999991</v>
      </c>
    </row>
    <row r="6" spans="1:42" x14ac:dyDescent="0.35">
      <c r="A6">
        <v>5</v>
      </c>
      <c r="C6" s="1">
        <v>44638.84375</v>
      </c>
      <c r="D6">
        <v>5</v>
      </c>
      <c r="E6">
        <v>0.1699</v>
      </c>
      <c r="F6">
        <v>7.3069999999999996E-2</v>
      </c>
      <c r="G6">
        <f t="shared" si="0"/>
        <v>9.3760488999999995E-3</v>
      </c>
      <c r="H6">
        <v>5</v>
      </c>
      <c r="J6" s="1">
        <v>44638.84375</v>
      </c>
      <c r="K6">
        <v>5</v>
      </c>
      <c r="L6">
        <v>3.2050000000000001</v>
      </c>
      <c r="M6">
        <v>1.484</v>
      </c>
      <c r="N6">
        <f t="shared" si="1"/>
        <v>2.9618410000000002</v>
      </c>
      <c r="O6">
        <v>5</v>
      </c>
      <c r="Q6" s="1">
        <v>44638.84375</v>
      </c>
      <c r="R6">
        <v>5</v>
      </c>
      <c r="S6">
        <v>4.4249999999999998</v>
      </c>
      <c r="T6">
        <v>2.431</v>
      </c>
      <c r="U6">
        <f t="shared" si="2"/>
        <v>3.9760359999999992</v>
      </c>
      <c r="V6">
        <v>5</v>
      </c>
      <c r="X6" s="1">
        <v>44638.84375</v>
      </c>
      <c r="Y6">
        <v>5</v>
      </c>
      <c r="Z6">
        <v>15.57</v>
      </c>
      <c r="AA6">
        <v>6.6520000000000001</v>
      </c>
      <c r="AB6">
        <f t="shared" si="3"/>
        <v>79.530723999999992</v>
      </c>
      <c r="AC6">
        <v>5</v>
      </c>
      <c r="AE6" s="1">
        <v>44638.84375</v>
      </c>
      <c r="AF6">
        <v>5</v>
      </c>
      <c r="AG6">
        <v>9.4009999999999998</v>
      </c>
      <c r="AH6">
        <v>3.6030000000000002</v>
      </c>
      <c r="AI6">
        <f t="shared" si="4"/>
        <v>33.616804000000002</v>
      </c>
      <c r="AJ6">
        <v>5</v>
      </c>
      <c r="AL6" s="1">
        <v>44638.84375</v>
      </c>
      <c r="AM6">
        <v>5</v>
      </c>
      <c r="AN6">
        <v>5.7590000000000003</v>
      </c>
      <c r="AO6">
        <v>4.5199999999999996</v>
      </c>
      <c r="AP6">
        <f t="shared" si="5"/>
        <v>1.535121000000002</v>
      </c>
    </row>
    <row r="7" spans="1:42" x14ac:dyDescent="0.35">
      <c r="A7">
        <v>6</v>
      </c>
      <c r="C7" s="1">
        <v>44639.354166666664</v>
      </c>
      <c r="D7">
        <v>9</v>
      </c>
      <c r="E7">
        <v>0.28689999999999999</v>
      </c>
      <c r="F7">
        <v>3.7949999999999998E-2</v>
      </c>
      <c r="G7">
        <f t="shared" si="0"/>
        <v>6.1976102500000005E-2</v>
      </c>
      <c r="H7">
        <v>6</v>
      </c>
      <c r="J7" s="1">
        <v>44639.354166666664</v>
      </c>
      <c r="K7">
        <v>9</v>
      </c>
      <c r="L7">
        <v>4.5419999999999998</v>
      </c>
      <c r="M7">
        <v>0.75880000000000003</v>
      </c>
      <c r="N7">
        <f t="shared" si="1"/>
        <v>14.312602239999999</v>
      </c>
      <c r="O7">
        <v>6</v>
      </c>
      <c r="Q7" s="1">
        <v>44639.354166666664</v>
      </c>
      <c r="R7">
        <v>9</v>
      </c>
      <c r="S7">
        <v>4.5570000000000004</v>
      </c>
      <c r="T7">
        <v>1.5029999999999999</v>
      </c>
      <c r="U7">
        <f t="shared" si="2"/>
        <v>9.3269160000000024</v>
      </c>
      <c r="V7">
        <v>6</v>
      </c>
      <c r="X7" s="1">
        <v>44639.354166666664</v>
      </c>
      <c r="Y7">
        <v>9</v>
      </c>
      <c r="Z7">
        <v>15.18</v>
      </c>
      <c r="AA7">
        <v>2.38</v>
      </c>
      <c r="AB7">
        <f t="shared" si="3"/>
        <v>163.84000000000003</v>
      </c>
      <c r="AC7">
        <v>6</v>
      </c>
      <c r="AE7" s="1">
        <v>44639.354166666664</v>
      </c>
      <c r="AF7">
        <v>9</v>
      </c>
      <c r="AG7">
        <v>11.53</v>
      </c>
      <c r="AH7">
        <v>1.41</v>
      </c>
      <c r="AI7">
        <f t="shared" si="4"/>
        <v>102.41439999999999</v>
      </c>
      <c r="AJ7">
        <v>6</v>
      </c>
      <c r="AL7" s="1">
        <v>44639.354166666664</v>
      </c>
      <c r="AM7">
        <v>9</v>
      </c>
      <c r="AN7">
        <v>6.1319999999999997</v>
      </c>
      <c r="AO7">
        <v>2.0270000000000001</v>
      </c>
      <c r="AP7">
        <f t="shared" si="5"/>
        <v>16.851024999999996</v>
      </c>
    </row>
    <row r="8" spans="1:42" x14ac:dyDescent="0.35">
      <c r="A8">
        <v>7</v>
      </c>
      <c r="C8" s="1">
        <v>44643.25</v>
      </c>
      <c r="D8">
        <v>6</v>
      </c>
      <c r="E8">
        <v>8.931E-2</v>
      </c>
      <c r="F8">
        <v>5.067E-2</v>
      </c>
      <c r="G8">
        <f t="shared" si="0"/>
        <v>1.4930496E-3</v>
      </c>
      <c r="H8">
        <v>7</v>
      </c>
      <c r="J8" s="1">
        <v>44643.25</v>
      </c>
      <c r="K8">
        <v>6</v>
      </c>
      <c r="L8">
        <v>1.958</v>
      </c>
      <c r="M8">
        <v>0.56059999999999999</v>
      </c>
      <c r="N8">
        <f t="shared" si="1"/>
        <v>1.95272676</v>
      </c>
      <c r="O8">
        <v>7</v>
      </c>
      <c r="Q8" s="1">
        <v>44643.25</v>
      </c>
      <c r="R8">
        <v>6</v>
      </c>
      <c r="S8">
        <v>2.7069999999999999</v>
      </c>
      <c r="T8">
        <v>1.8140000000000001</v>
      </c>
      <c r="U8">
        <f t="shared" si="2"/>
        <v>0.79744899999999963</v>
      </c>
      <c r="V8">
        <v>7</v>
      </c>
      <c r="X8" s="1">
        <v>44643.25</v>
      </c>
      <c r="Y8">
        <v>6</v>
      </c>
      <c r="Z8">
        <v>12.29</v>
      </c>
      <c r="AA8">
        <v>2.9729999999999999</v>
      </c>
      <c r="AB8">
        <f t="shared" si="3"/>
        <v>86.806488999999999</v>
      </c>
      <c r="AC8">
        <v>7</v>
      </c>
      <c r="AE8" s="1">
        <v>44643.25</v>
      </c>
      <c r="AF8">
        <v>6</v>
      </c>
      <c r="AG8">
        <v>5.5759999999999996</v>
      </c>
      <c r="AH8">
        <v>1.498</v>
      </c>
      <c r="AI8">
        <f t="shared" si="4"/>
        <v>16.630083999999997</v>
      </c>
      <c r="AJ8">
        <v>7</v>
      </c>
      <c r="AL8" s="1">
        <v>44643.25</v>
      </c>
      <c r="AM8">
        <v>6</v>
      </c>
      <c r="AN8">
        <v>4.327</v>
      </c>
      <c r="AO8">
        <v>2.63</v>
      </c>
      <c r="AP8">
        <f t="shared" si="5"/>
        <v>2.8798090000000003</v>
      </c>
    </row>
    <row r="9" spans="1:42" x14ac:dyDescent="0.35">
      <c r="A9">
        <v>8</v>
      </c>
      <c r="C9" s="1">
        <v>44643.802083333336</v>
      </c>
      <c r="D9">
        <v>8.5</v>
      </c>
      <c r="E9">
        <v>0.42649999999999999</v>
      </c>
      <c r="F9">
        <v>0.14149999999999999</v>
      </c>
      <c r="G9">
        <f t="shared" si="0"/>
        <v>8.1225000000000019E-2</v>
      </c>
      <c r="H9">
        <v>8</v>
      </c>
      <c r="J9" s="1">
        <v>44643.802083333336</v>
      </c>
      <c r="K9">
        <v>8.5</v>
      </c>
      <c r="L9">
        <v>6.3559999999999999</v>
      </c>
      <c r="M9">
        <v>1.8580000000000001</v>
      </c>
      <c r="N9">
        <f t="shared" si="1"/>
        <v>20.232003999999993</v>
      </c>
      <c r="O9">
        <v>8</v>
      </c>
      <c r="Q9" s="1">
        <v>44643.802083333336</v>
      </c>
      <c r="R9">
        <v>8.5</v>
      </c>
      <c r="S9">
        <v>8.5210000000000008</v>
      </c>
      <c r="T9">
        <v>5.8470000000000004</v>
      </c>
      <c r="U9">
        <f t="shared" si="2"/>
        <v>7.1502760000000016</v>
      </c>
      <c r="V9">
        <v>8</v>
      </c>
      <c r="X9" s="1">
        <v>44643.802083333336</v>
      </c>
      <c r="Y9">
        <v>8.5</v>
      </c>
      <c r="Z9">
        <v>26.3</v>
      </c>
      <c r="AA9">
        <v>10.93</v>
      </c>
      <c r="AB9">
        <f t="shared" si="3"/>
        <v>236.23690000000002</v>
      </c>
      <c r="AC9">
        <v>8</v>
      </c>
      <c r="AE9" s="1">
        <v>44643.802083333336</v>
      </c>
      <c r="AF9">
        <v>8.5</v>
      </c>
      <c r="AG9">
        <v>16.82</v>
      </c>
      <c r="AH9">
        <v>8.6280000000000001</v>
      </c>
      <c r="AI9">
        <f t="shared" si="4"/>
        <v>67.108863999999997</v>
      </c>
      <c r="AJ9">
        <v>8</v>
      </c>
      <c r="AL9" s="1">
        <v>44643.802083333336</v>
      </c>
      <c r="AM9">
        <v>8.5</v>
      </c>
      <c r="AN9">
        <v>14.01</v>
      </c>
      <c r="AO9">
        <v>8.6940000000000008</v>
      </c>
      <c r="AP9">
        <f t="shared" si="5"/>
        <v>28.259855999999989</v>
      </c>
    </row>
    <row r="10" spans="1:42" x14ac:dyDescent="0.35">
      <c r="A10">
        <v>9</v>
      </c>
      <c r="C10" s="1">
        <v>44646.010416666664</v>
      </c>
      <c r="D10">
        <v>24</v>
      </c>
      <c r="E10">
        <v>4.1360000000000001E-2</v>
      </c>
      <c r="F10">
        <v>3.1789999999999999E-2</v>
      </c>
      <c r="G10">
        <f t="shared" si="0"/>
        <v>9.1584900000000045E-5</v>
      </c>
      <c r="H10">
        <v>9</v>
      </c>
      <c r="J10" s="1">
        <v>44646.010416666664</v>
      </c>
      <c r="K10">
        <v>24</v>
      </c>
      <c r="L10">
        <v>1.026</v>
      </c>
      <c r="M10">
        <v>0.26069999999999999</v>
      </c>
      <c r="N10">
        <f t="shared" si="1"/>
        <v>0.5856840900000001</v>
      </c>
      <c r="O10">
        <v>9</v>
      </c>
      <c r="Q10" s="1">
        <v>44646.010416666664</v>
      </c>
      <c r="R10">
        <v>24</v>
      </c>
      <c r="S10">
        <v>1.367</v>
      </c>
      <c r="T10">
        <v>0.90349999999999997</v>
      </c>
      <c r="U10">
        <f t="shared" si="2"/>
        <v>0.21483225000000003</v>
      </c>
      <c r="V10">
        <v>9</v>
      </c>
      <c r="X10" s="1">
        <v>44646.010416666664</v>
      </c>
      <c r="Y10">
        <v>24</v>
      </c>
      <c r="Z10">
        <v>7.056</v>
      </c>
      <c r="AA10">
        <v>1.883</v>
      </c>
      <c r="AB10">
        <f t="shared" si="3"/>
        <v>26.759929</v>
      </c>
      <c r="AC10">
        <v>9</v>
      </c>
      <c r="AE10" s="1">
        <v>44646.010416666664</v>
      </c>
      <c r="AF10">
        <v>24</v>
      </c>
      <c r="AG10">
        <v>3.004</v>
      </c>
      <c r="AH10">
        <v>0.54549999999999998</v>
      </c>
      <c r="AI10">
        <f t="shared" si="4"/>
        <v>6.0442222499999998</v>
      </c>
      <c r="AJ10">
        <v>9</v>
      </c>
      <c r="AL10" s="1">
        <v>44646.010416666664</v>
      </c>
      <c r="AM10">
        <v>24</v>
      </c>
      <c r="AN10">
        <v>2.4980000000000002</v>
      </c>
      <c r="AO10">
        <v>1.671</v>
      </c>
      <c r="AP10">
        <f t="shared" si="5"/>
        <v>0.68392900000000034</v>
      </c>
    </row>
    <row r="11" spans="1:42" x14ac:dyDescent="0.35">
      <c r="A11">
        <v>10</v>
      </c>
      <c r="C11" s="1">
        <v>44651.302083333336</v>
      </c>
      <c r="D11">
        <v>6</v>
      </c>
      <c r="E11">
        <v>0.32569999999999999</v>
      </c>
      <c r="F11">
        <v>9.8460000000000006E-2</v>
      </c>
      <c r="G11">
        <f t="shared" si="0"/>
        <v>5.1638017599999995E-2</v>
      </c>
      <c r="H11">
        <v>10</v>
      </c>
      <c r="J11" s="1">
        <v>44651.302083333336</v>
      </c>
      <c r="K11">
        <v>6</v>
      </c>
      <c r="L11">
        <v>5</v>
      </c>
      <c r="M11">
        <v>2.4740000000000002</v>
      </c>
      <c r="N11">
        <f t="shared" si="1"/>
        <v>6.3806759999999993</v>
      </c>
      <c r="O11">
        <v>10</v>
      </c>
      <c r="Q11" s="1">
        <v>44651.302083333336</v>
      </c>
      <c r="R11">
        <v>6</v>
      </c>
      <c r="S11">
        <v>9.0459999999999994</v>
      </c>
      <c r="T11">
        <v>7.5519999999999996</v>
      </c>
      <c r="U11">
        <f t="shared" si="2"/>
        <v>2.2320359999999995</v>
      </c>
      <c r="V11">
        <v>10</v>
      </c>
      <c r="X11" s="1">
        <v>44651.302083333336</v>
      </c>
      <c r="Y11">
        <v>6</v>
      </c>
      <c r="Z11">
        <v>26.41</v>
      </c>
      <c r="AA11">
        <v>13.89</v>
      </c>
      <c r="AB11">
        <f t="shared" si="3"/>
        <v>156.75039999999998</v>
      </c>
      <c r="AC11">
        <v>10</v>
      </c>
      <c r="AE11" s="1">
        <v>44651.302083333336</v>
      </c>
      <c r="AF11">
        <v>6</v>
      </c>
      <c r="AG11">
        <v>14.79</v>
      </c>
      <c r="AH11">
        <v>6.1879999999999997</v>
      </c>
      <c r="AI11">
        <f t="shared" si="4"/>
        <v>73.994404000000003</v>
      </c>
      <c r="AJ11">
        <v>10</v>
      </c>
      <c r="AL11" s="1">
        <v>44651.302083333336</v>
      </c>
      <c r="AM11">
        <v>6</v>
      </c>
      <c r="AN11">
        <v>11.79</v>
      </c>
      <c r="AO11">
        <v>9.3279999999999994</v>
      </c>
      <c r="AP11">
        <f t="shared" si="5"/>
        <v>6.0614439999999989</v>
      </c>
    </row>
    <row r="12" spans="1:42" x14ac:dyDescent="0.35">
      <c r="A12">
        <v>11</v>
      </c>
      <c r="C12" s="1">
        <v>44656.729166666664</v>
      </c>
      <c r="D12">
        <v>18</v>
      </c>
      <c r="E12">
        <v>0.24610000000000001</v>
      </c>
      <c r="F12">
        <v>4.929E-2</v>
      </c>
      <c r="G12">
        <f t="shared" si="0"/>
        <v>3.8734176100000003E-2</v>
      </c>
      <c r="H12">
        <v>11</v>
      </c>
      <c r="J12" s="1">
        <v>44656.729166666664</v>
      </c>
      <c r="K12">
        <v>18</v>
      </c>
      <c r="L12">
        <v>3.9140000000000001</v>
      </c>
      <c r="M12">
        <v>0.93400000000000005</v>
      </c>
      <c r="N12">
        <f t="shared" si="1"/>
        <v>8.8803999999999998</v>
      </c>
      <c r="O12">
        <v>11</v>
      </c>
      <c r="Q12" s="1">
        <v>44656.729166666664</v>
      </c>
      <c r="R12">
        <v>18</v>
      </c>
      <c r="S12">
        <v>5.3280000000000003</v>
      </c>
      <c r="T12">
        <v>2.4660000000000002</v>
      </c>
      <c r="U12">
        <f t="shared" si="2"/>
        <v>8.1910439999999998</v>
      </c>
      <c r="V12">
        <v>11</v>
      </c>
      <c r="X12" s="1">
        <v>44656.729166666664</v>
      </c>
      <c r="Y12">
        <v>18</v>
      </c>
      <c r="Z12">
        <v>20.95</v>
      </c>
      <c r="AA12">
        <v>9.2629999999999999</v>
      </c>
      <c r="AB12">
        <f t="shared" si="3"/>
        <v>136.58596899999998</v>
      </c>
      <c r="AC12">
        <v>11</v>
      </c>
      <c r="AE12" s="1">
        <v>44656.729166666664</v>
      </c>
      <c r="AF12">
        <v>18</v>
      </c>
      <c r="AG12">
        <v>10.96</v>
      </c>
      <c r="AH12">
        <v>2.2799999999999998</v>
      </c>
      <c r="AI12">
        <f t="shared" si="4"/>
        <v>75.342400000000026</v>
      </c>
      <c r="AJ12">
        <v>11</v>
      </c>
      <c r="AL12" s="1">
        <v>44656.729166666664</v>
      </c>
      <c r="AM12">
        <v>18</v>
      </c>
      <c r="AN12">
        <v>9.6929999999999996</v>
      </c>
      <c r="AO12">
        <v>4.9119999999999999</v>
      </c>
      <c r="AP12">
        <f t="shared" si="5"/>
        <v>22.857960999999996</v>
      </c>
    </row>
    <row r="13" spans="1:42" x14ac:dyDescent="0.35">
      <c r="A13">
        <v>12</v>
      </c>
      <c r="C13" s="1">
        <v>44657.8125</v>
      </c>
      <c r="D13">
        <v>26.25</v>
      </c>
      <c r="E13">
        <v>0.2442</v>
      </c>
      <c r="F13">
        <v>7.9189999999999997E-2</v>
      </c>
      <c r="G13">
        <f t="shared" si="0"/>
        <v>2.7228300099999998E-2</v>
      </c>
      <c r="H13">
        <v>12</v>
      </c>
      <c r="J13" s="1">
        <v>44657.8125</v>
      </c>
      <c r="K13">
        <v>26.25</v>
      </c>
      <c r="L13">
        <v>3.9460000000000002</v>
      </c>
      <c r="M13">
        <v>1.2609999999999999</v>
      </c>
      <c r="N13">
        <f t="shared" si="1"/>
        <v>7.2092250000000027</v>
      </c>
      <c r="O13">
        <v>12</v>
      </c>
      <c r="Q13" s="1">
        <v>44657.8125</v>
      </c>
      <c r="R13">
        <v>26.25</v>
      </c>
      <c r="S13">
        <v>6.2450000000000001</v>
      </c>
      <c r="T13">
        <v>4.0460000000000003</v>
      </c>
      <c r="U13">
        <f t="shared" si="2"/>
        <v>4.8356009999999996</v>
      </c>
      <c r="V13">
        <v>12</v>
      </c>
      <c r="X13" s="1">
        <v>44657.8125</v>
      </c>
      <c r="Y13">
        <v>26.25</v>
      </c>
      <c r="Z13">
        <v>25.91</v>
      </c>
      <c r="AA13">
        <v>12.91</v>
      </c>
      <c r="AB13">
        <f t="shared" si="3"/>
        <v>169</v>
      </c>
      <c r="AC13">
        <v>12</v>
      </c>
      <c r="AE13" s="1">
        <v>44657.8125</v>
      </c>
      <c r="AF13">
        <v>26.25</v>
      </c>
      <c r="AG13">
        <v>12.56</v>
      </c>
      <c r="AH13">
        <v>3.6259999999999999</v>
      </c>
      <c r="AI13">
        <f t="shared" si="4"/>
        <v>79.816356000000013</v>
      </c>
      <c r="AJ13">
        <v>12</v>
      </c>
      <c r="AL13" s="1">
        <v>44657.8125</v>
      </c>
      <c r="AM13">
        <v>26.25</v>
      </c>
      <c r="AN13">
        <v>11.22</v>
      </c>
      <c r="AO13">
        <v>8.1430000000000007</v>
      </c>
      <c r="AP13">
        <f t="shared" si="5"/>
        <v>9.4679289999999998</v>
      </c>
    </row>
    <row r="14" spans="1:42" x14ac:dyDescent="0.35">
      <c r="A14">
        <v>13</v>
      </c>
      <c r="C14" s="1">
        <v>44660.239583333336</v>
      </c>
      <c r="D14">
        <v>21</v>
      </c>
      <c r="E14">
        <v>5.144E-2</v>
      </c>
      <c r="F14">
        <v>2.8969999999999999E-2</v>
      </c>
      <c r="G14">
        <f t="shared" si="0"/>
        <v>5.0490090000000006E-4</v>
      </c>
      <c r="H14">
        <v>13</v>
      </c>
      <c r="J14" s="1">
        <v>44660.239583333336</v>
      </c>
      <c r="K14">
        <v>21</v>
      </c>
      <c r="L14">
        <v>1.31</v>
      </c>
      <c r="M14">
        <v>0.41920000000000002</v>
      </c>
      <c r="N14">
        <f t="shared" si="1"/>
        <v>0.79352464000000011</v>
      </c>
      <c r="O14">
        <v>13</v>
      </c>
      <c r="Q14" s="1">
        <v>44660.239583333336</v>
      </c>
      <c r="R14">
        <v>21</v>
      </c>
      <c r="S14">
        <v>1.65</v>
      </c>
      <c r="T14">
        <v>1.4470000000000001</v>
      </c>
      <c r="U14">
        <f t="shared" si="2"/>
        <v>4.120899999999994E-2</v>
      </c>
      <c r="V14">
        <v>13</v>
      </c>
      <c r="X14" s="1">
        <v>44660.239583333336</v>
      </c>
      <c r="Y14">
        <v>21</v>
      </c>
      <c r="Z14">
        <v>6.5659999999999998</v>
      </c>
      <c r="AA14">
        <v>3.7949999999999999</v>
      </c>
      <c r="AB14">
        <f t="shared" si="3"/>
        <v>7.6784409999999994</v>
      </c>
      <c r="AC14">
        <v>13</v>
      </c>
      <c r="AE14" s="1">
        <v>44660.239583333336</v>
      </c>
      <c r="AF14">
        <v>21</v>
      </c>
      <c r="AG14">
        <v>4.0039999999999996</v>
      </c>
      <c r="AH14">
        <v>1.1399999999999999</v>
      </c>
      <c r="AI14">
        <f t="shared" si="4"/>
        <v>8.202496</v>
      </c>
      <c r="AJ14">
        <v>13</v>
      </c>
      <c r="AL14" s="1">
        <v>44660.239583333336</v>
      </c>
      <c r="AM14">
        <v>21</v>
      </c>
      <c r="AN14">
        <v>2.42</v>
      </c>
      <c r="AO14">
        <v>2.1139999999999999</v>
      </c>
      <c r="AP14">
        <f t="shared" si="5"/>
        <v>9.3636000000000025E-2</v>
      </c>
    </row>
    <row r="15" spans="1:42" x14ac:dyDescent="0.35">
      <c r="A15">
        <v>14</v>
      </c>
      <c r="C15" s="1">
        <v>44662.59375</v>
      </c>
      <c r="D15">
        <v>17</v>
      </c>
      <c r="E15">
        <v>0.15409999999999999</v>
      </c>
      <c r="F15">
        <v>4.7419999999999997E-2</v>
      </c>
      <c r="G15">
        <f t="shared" si="0"/>
        <v>1.13806224E-2</v>
      </c>
      <c r="H15">
        <v>14</v>
      </c>
      <c r="J15" s="1">
        <v>44662.59375</v>
      </c>
      <c r="K15">
        <v>17</v>
      </c>
      <c r="L15">
        <v>2.6709999999999998</v>
      </c>
      <c r="M15">
        <v>0.60609999999999997</v>
      </c>
      <c r="N15">
        <f t="shared" si="1"/>
        <v>4.2638120099999988</v>
      </c>
      <c r="O15">
        <v>14</v>
      </c>
      <c r="Q15" s="1">
        <v>44662.59375</v>
      </c>
      <c r="R15">
        <v>17</v>
      </c>
      <c r="S15">
        <v>3.6709999999999998</v>
      </c>
      <c r="T15">
        <v>1.996</v>
      </c>
      <c r="U15">
        <f t="shared" si="2"/>
        <v>2.8056249999999996</v>
      </c>
      <c r="V15">
        <v>14</v>
      </c>
      <c r="X15" s="1">
        <v>44662.59375</v>
      </c>
      <c r="Y15">
        <v>17</v>
      </c>
      <c r="Z15">
        <v>13.87</v>
      </c>
      <c r="AA15">
        <v>6.8769999999999998</v>
      </c>
      <c r="AB15">
        <f t="shared" si="3"/>
        <v>48.902048999999991</v>
      </c>
      <c r="AC15">
        <v>14</v>
      </c>
      <c r="AE15" s="1">
        <v>44662.59375</v>
      </c>
      <c r="AF15">
        <v>17</v>
      </c>
      <c r="AG15">
        <v>8.0879999999999992</v>
      </c>
      <c r="AH15">
        <v>2.1469999999999998</v>
      </c>
      <c r="AI15">
        <f t="shared" si="4"/>
        <v>35.295480999999988</v>
      </c>
      <c r="AJ15">
        <v>14</v>
      </c>
      <c r="AL15" s="1">
        <v>44662.59375</v>
      </c>
      <c r="AM15">
        <v>17</v>
      </c>
      <c r="AN15">
        <v>5.4820000000000002</v>
      </c>
      <c r="AO15">
        <v>3.9969999999999999</v>
      </c>
      <c r="AP15">
        <f t="shared" si="5"/>
        <v>2.2052250000000009</v>
      </c>
    </row>
    <row r="16" spans="1:42" x14ac:dyDescent="0.35">
      <c r="A16">
        <v>15</v>
      </c>
      <c r="C16" s="1">
        <v>44667.145833333336</v>
      </c>
      <c r="D16">
        <v>11.75</v>
      </c>
      <c r="E16">
        <v>0.10150000000000001</v>
      </c>
      <c r="F16">
        <v>5.2089999999999997E-2</v>
      </c>
      <c r="G16">
        <f t="shared" si="0"/>
        <v>2.4413481000000008E-3</v>
      </c>
      <c r="H16">
        <v>15</v>
      </c>
      <c r="J16" s="1">
        <v>44667.145833333336</v>
      </c>
      <c r="K16">
        <v>11.75</v>
      </c>
      <c r="L16">
        <v>1.7889999999999999</v>
      </c>
      <c r="M16">
        <v>0.439</v>
      </c>
      <c r="N16">
        <f t="shared" si="1"/>
        <v>1.8224999999999996</v>
      </c>
      <c r="O16">
        <v>15</v>
      </c>
      <c r="Q16" s="1">
        <v>44667.145833333336</v>
      </c>
      <c r="R16">
        <v>11.75</v>
      </c>
      <c r="S16">
        <v>2.86</v>
      </c>
      <c r="T16">
        <v>1.1859999999999999</v>
      </c>
      <c r="U16">
        <f t="shared" si="2"/>
        <v>2.802276</v>
      </c>
      <c r="V16">
        <v>15</v>
      </c>
      <c r="X16" s="1">
        <v>44667.145833333336</v>
      </c>
      <c r="Y16">
        <v>11.75</v>
      </c>
      <c r="Z16">
        <v>13.43</v>
      </c>
      <c r="AA16">
        <v>3.9830000000000001</v>
      </c>
      <c r="AB16">
        <f t="shared" si="3"/>
        <v>89.24580899999998</v>
      </c>
      <c r="AC16">
        <v>15</v>
      </c>
      <c r="AE16" s="1">
        <v>44667.145833333336</v>
      </c>
      <c r="AF16">
        <v>11.75</v>
      </c>
      <c r="AG16">
        <v>5.8650000000000002</v>
      </c>
      <c r="AH16">
        <v>1.38</v>
      </c>
      <c r="AI16">
        <f t="shared" si="4"/>
        <v>20.115225000000002</v>
      </c>
      <c r="AJ16">
        <v>15</v>
      </c>
      <c r="AL16" s="1">
        <v>44667.145833333336</v>
      </c>
      <c r="AM16">
        <v>11.75</v>
      </c>
      <c r="AN16">
        <v>4.8109999999999999</v>
      </c>
      <c r="AO16">
        <v>2.339</v>
      </c>
      <c r="AP16">
        <f t="shared" si="5"/>
        <v>6.1107839999999998</v>
      </c>
    </row>
    <row r="17" spans="1:42" x14ac:dyDescent="0.35">
      <c r="A17">
        <v>16</v>
      </c>
      <c r="C17" s="1">
        <v>44669.395833333336</v>
      </c>
      <c r="D17">
        <v>35</v>
      </c>
      <c r="E17">
        <v>0.13539999999999999</v>
      </c>
      <c r="F17">
        <v>5.1499999999999997E-2</v>
      </c>
      <c r="G17">
        <f t="shared" si="0"/>
        <v>7.0392100000000006E-3</v>
      </c>
      <c r="H17">
        <v>16</v>
      </c>
      <c r="J17" s="1">
        <v>44669.395833333336</v>
      </c>
      <c r="K17">
        <v>35</v>
      </c>
      <c r="L17">
        <v>2.343</v>
      </c>
      <c r="M17">
        <v>0.71740000000000004</v>
      </c>
      <c r="N17">
        <f t="shared" si="1"/>
        <v>2.6425753599999999</v>
      </c>
      <c r="O17">
        <v>16</v>
      </c>
      <c r="Q17" s="1">
        <v>44669.395833333336</v>
      </c>
      <c r="R17">
        <v>35</v>
      </c>
      <c r="S17">
        <v>3.9950000000000001</v>
      </c>
      <c r="T17">
        <v>1.948</v>
      </c>
      <c r="U17">
        <f t="shared" si="2"/>
        <v>4.1902090000000003</v>
      </c>
      <c r="V17">
        <v>16</v>
      </c>
      <c r="X17" s="1">
        <v>44669.395833333336</v>
      </c>
      <c r="Y17">
        <v>35</v>
      </c>
      <c r="Z17">
        <v>16.95</v>
      </c>
      <c r="AA17">
        <v>7.5839999999999996</v>
      </c>
      <c r="AB17">
        <f t="shared" si="3"/>
        <v>87.721955999999992</v>
      </c>
      <c r="AC17">
        <v>16</v>
      </c>
      <c r="AE17" s="1">
        <v>44669.395833333336</v>
      </c>
      <c r="AF17">
        <v>35</v>
      </c>
      <c r="AG17">
        <v>7.9749999999999996</v>
      </c>
      <c r="AH17">
        <v>2.0489999999999999</v>
      </c>
      <c r="AI17">
        <f t="shared" si="4"/>
        <v>35.117476000000003</v>
      </c>
      <c r="AJ17">
        <v>16</v>
      </c>
      <c r="AL17" s="1">
        <v>44669.395833333336</v>
      </c>
      <c r="AM17">
        <v>35</v>
      </c>
      <c r="AN17">
        <v>7.3710000000000004</v>
      </c>
      <c r="AO17">
        <v>3.5979999999999999</v>
      </c>
      <c r="AP17">
        <f t="shared" si="5"/>
        <v>14.235529000000005</v>
      </c>
    </row>
    <row r="18" spans="1:42" x14ac:dyDescent="0.35">
      <c r="A18">
        <v>17</v>
      </c>
      <c r="C18" s="1">
        <v>44672.28125</v>
      </c>
      <c r="D18">
        <v>5</v>
      </c>
      <c r="E18">
        <v>0.1943</v>
      </c>
      <c r="F18">
        <v>5.4010000000000002E-2</v>
      </c>
      <c r="G18">
        <f t="shared" si="0"/>
        <v>1.9681284099999998E-2</v>
      </c>
      <c r="H18">
        <v>17</v>
      </c>
      <c r="J18" s="1">
        <v>44672.28125</v>
      </c>
      <c r="K18">
        <v>5</v>
      </c>
      <c r="L18">
        <v>2.9750000000000001</v>
      </c>
      <c r="M18">
        <v>0.92269999999999996</v>
      </c>
      <c r="N18">
        <f t="shared" si="1"/>
        <v>4.2119352900000013</v>
      </c>
      <c r="O18">
        <v>17</v>
      </c>
      <c r="Q18" s="1">
        <v>44672.28125</v>
      </c>
      <c r="R18">
        <v>5</v>
      </c>
      <c r="S18">
        <v>4.9630000000000001</v>
      </c>
      <c r="T18">
        <v>2.323</v>
      </c>
      <c r="U18">
        <f t="shared" si="2"/>
        <v>6.9696000000000007</v>
      </c>
      <c r="V18">
        <v>17</v>
      </c>
      <c r="X18" s="1">
        <v>44672.28125</v>
      </c>
      <c r="Y18">
        <v>5</v>
      </c>
      <c r="Z18">
        <v>18.57</v>
      </c>
      <c r="AA18">
        <v>8.4909999999999997</v>
      </c>
      <c r="AB18">
        <f t="shared" si="3"/>
        <v>101.58624100000002</v>
      </c>
      <c r="AC18">
        <v>17</v>
      </c>
      <c r="AE18" s="1">
        <v>44672.28125</v>
      </c>
      <c r="AF18">
        <v>5</v>
      </c>
      <c r="AG18">
        <v>9.8119999999999994</v>
      </c>
      <c r="AH18">
        <v>2.198</v>
      </c>
      <c r="AI18">
        <f t="shared" si="4"/>
        <v>57.972995999999988</v>
      </c>
      <c r="AJ18">
        <v>17</v>
      </c>
      <c r="AL18" s="1">
        <v>44672.28125</v>
      </c>
      <c r="AM18">
        <v>5</v>
      </c>
      <c r="AN18">
        <v>7.7359999999999998</v>
      </c>
      <c r="AO18">
        <v>4.2670000000000003</v>
      </c>
      <c r="AP18">
        <f t="shared" si="5"/>
        <v>12.033960999999996</v>
      </c>
    </row>
    <row r="19" spans="1:42" x14ac:dyDescent="0.35">
      <c r="A19">
        <v>18</v>
      </c>
      <c r="C19" s="1">
        <v>44682.291666666664</v>
      </c>
      <c r="D19">
        <v>10</v>
      </c>
      <c r="E19">
        <v>1.109</v>
      </c>
      <c r="F19">
        <v>0.31879999999999997</v>
      </c>
      <c r="G19">
        <f t="shared" si="0"/>
        <v>0.62441604000000006</v>
      </c>
      <c r="H19">
        <v>18</v>
      </c>
      <c r="J19" s="1">
        <v>44682.291666666664</v>
      </c>
      <c r="K19">
        <v>10</v>
      </c>
      <c r="L19">
        <v>14.43</v>
      </c>
      <c r="M19">
        <v>6.5579999999999998</v>
      </c>
      <c r="N19">
        <f t="shared" si="1"/>
        <v>61.968384</v>
      </c>
      <c r="O19">
        <v>18</v>
      </c>
      <c r="Q19" s="1">
        <v>44682.291666666664</v>
      </c>
      <c r="R19">
        <v>10</v>
      </c>
      <c r="S19">
        <v>14.89</v>
      </c>
      <c r="T19">
        <v>8.7739999999999991</v>
      </c>
      <c r="U19">
        <f t="shared" si="2"/>
        <v>37.405456000000015</v>
      </c>
      <c r="V19">
        <v>18</v>
      </c>
      <c r="X19" s="1">
        <v>44682.291666666664</v>
      </c>
      <c r="Y19">
        <v>10</v>
      </c>
      <c r="Z19">
        <v>37.25</v>
      </c>
      <c r="AA19">
        <v>23.05</v>
      </c>
      <c r="AB19">
        <f t="shared" si="3"/>
        <v>201.64</v>
      </c>
      <c r="AC19">
        <v>18</v>
      </c>
      <c r="AE19" s="1">
        <v>44682.291666666664</v>
      </c>
      <c r="AF19">
        <v>10</v>
      </c>
      <c r="AG19">
        <v>35.96</v>
      </c>
      <c r="AH19">
        <v>8.8729999999999993</v>
      </c>
      <c r="AI19">
        <f t="shared" si="4"/>
        <v>733.7055690000002</v>
      </c>
      <c r="AJ19">
        <v>18</v>
      </c>
      <c r="AL19" s="1">
        <v>44682.291666666664</v>
      </c>
      <c r="AM19">
        <v>10</v>
      </c>
      <c r="AN19">
        <v>17.97</v>
      </c>
      <c r="AO19">
        <v>17.97</v>
      </c>
      <c r="AP19">
        <f t="shared" si="5"/>
        <v>0</v>
      </c>
    </row>
    <row r="20" spans="1:42" x14ac:dyDescent="0.35">
      <c r="A20">
        <v>19</v>
      </c>
      <c r="C20" s="1">
        <v>44684.625</v>
      </c>
      <c r="D20">
        <v>24</v>
      </c>
      <c r="E20">
        <v>1.333</v>
      </c>
      <c r="F20">
        <v>0.32669999999999999</v>
      </c>
      <c r="G20">
        <f t="shared" si="0"/>
        <v>1.0126396899999999</v>
      </c>
      <c r="H20">
        <v>19</v>
      </c>
      <c r="J20" s="1">
        <v>44684.625</v>
      </c>
      <c r="K20">
        <v>24</v>
      </c>
      <c r="L20">
        <v>16.64</v>
      </c>
      <c r="M20">
        <v>10.67</v>
      </c>
      <c r="N20">
        <f t="shared" si="1"/>
        <v>35.640900000000009</v>
      </c>
      <c r="O20">
        <v>19</v>
      </c>
      <c r="Q20" s="1">
        <v>44684.625</v>
      </c>
      <c r="R20">
        <v>24</v>
      </c>
      <c r="S20">
        <v>23.37</v>
      </c>
      <c r="T20">
        <v>17.13</v>
      </c>
      <c r="U20">
        <f t="shared" si="2"/>
        <v>38.937600000000025</v>
      </c>
      <c r="V20">
        <v>19</v>
      </c>
      <c r="X20" s="1">
        <v>44684.625</v>
      </c>
      <c r="Y20">
        <v>24</v>
      </c>
      <c r="Z20">
        <v>48.76</v>
      </c>
      <c r="AA20">
        <v>32.26</v>
      </c>
      <c r="AB20">
        <f t="shared" si="3"/>
        <v>272.25</v>
      </c>
      <c r="AC20">
        <v>19</v>
      </c>
      <c r="AE20" s="1">
        <v>44684.625</v>
      </c>
      <c r="AF20">
        <v>24</v>
      </c>
      <c r="AG20">
        <v>48.16</v>
      </c>
      <c r="AH20">
        <v>14.3</v>
      </c>
      <c r="AI20">
        <f t="shared" si="4"/>
        <v>1146.4995999999999</v>
      </c>
      <c r="AJ20">
        <v>19</v>
      </c>
      <c r="AL20" s="1">
        <v>44684.625</v>
      </c>
      <c r="AM20">
        <v>24</v>
      </c>
      <c r="AN20">
        <v>28.34</v>
      </c>
      <c r="AO20">
        <v>23</v>
      </c>
      <c r="AP20">
        <f t="shared" si="5"/>
        <v>28.515599999999999</v>
      </c>
    </row>
    <row r="21" spans="1:42" x14ac:dyDescent="0.35">
      <c r="A21">
        <v>20</v>
      </c>
      <c r="C21" s="1">
        <v>44686.979166666664</v>
      </c>
      <c r="D21">
        <v>45</v>
      </c>
      <c r="E21">
        <v>0.9718</v>
      </c>
      <c r="F21">
        <v>0.30030000000000001</v>
      </c>
      <c r="G21">
        <f t="shared" si="0"/>
        <v>0.45091224999999996</v>
      </c>
      <c r="H21">
        <v>20</v>
      </c>
      <c r="J21" s="1">
        <v>44686.979166666664</v>
      </c>
      <c r="K21">
        <v>45</v>
      </c>
      <c r="L21">
        <v>12.52</v>
      </c>
      <c r="M21">
        <v>5.82</v>
      </c>
      <c r="N21">
        <f t="shared" si="1"/>
        <v>44.889999999999993</v>
      </c>
      <c r="O21">
        <v>20</v>
      </c>
      <c r="Q21" s="1">
        <v>44686.979166666664</v>
      </c>
      <c r="R21">
        <v>45</v>
      </c>
      <c r="S21">
        <v>16.079999999999998</v>
      </c>
      <c r="T21">
        <v>15.91</v>
      </c>
      <c r="U21">
        <f t="shared" si="2"/>
        <v>2.8899999999999371E-2</v>
      </c>
      <c r="V21">
        <v>20</v>
      </c>
      <c r="X21" s="1">
        <v>44686.979166666664</v>
      </c>
      <c r="Y21">
        <v>45</v>
      </c>
      <c r="Z21">
        <v>45.31</v>
      </c>
      <c r="AA21">
        <v>31.25</v>
      </c>
      <c r="AB21">
        <f t="shared" si="3"/>
        <v>197.68360000000007</v>
      </c>
      <c r="AC21">
        <v>20</v>
      </c>
      <c r="AE21" s="1">
        <v>44686.979166666664</v>
      </c>
      <c r="AF21">
        <v>45</v>
      </c>
      <c r="AG21">
        <v>36.58</v>
      </c>
      <c r="AH21">
        <v>17.03</v>
      </c>
      <c r="AI21">
        <f t="shared" si="4"/>
        <v>382.20249999999987</v>
      </c>
      <c r="AJ21">
        <v>20</v>
      </c>
      <c r="AL21" s="1">
        <v>44686.979166666664</v>
      </c>
      <c r="AM21">
        <v>45</v>
      </c>
      <c r="AN21">
        <v>23.41</v>
      </c>
      <c r="AO21">
        <v>17.28</v>
      </c>
      <c r="AP21">
        <f t="shared" si="5"/>
        <v>37.576899999999988</v>
      </c>
    </row>
    <row r="22" spans="1:42" x14ac:dyDescent="0.35">
      <c r="A22">
        <v>21</v>
      </c>
      <c r="C22" s="1">
        <v>44695.770833333336</v>
      </c>
      <c r="D22">
        <v>3</v>
      </c>
      <c r="E22">
        <v>0.7077</v>
      </c>
      <c r="F22">
        <v>0.1197</v>
      </c>
      <c r="G22">
        <f t="shared" si="0"/>
        <v>0.34574399999999994</v>
      </c>
      <c r="H22">
        <v>21</v>
      </c>
      <c r="J22" s="1">
        <v>44695.770833333336</v>
      </c>
      <c r="K22">
        <v>3</v>
      </c>
      <c r="L22">
        <v>10.71</v>
      </c>
      <c r="M22">
        <v>2.2879999999999998</v>
      </c>
      <c r="N22">
        <f t="shared" si="1"/>
        <v>70.930084000000008</v>
      </c>
      <c r="O22">
        <v>21</v>
      </c>
      <c r="Q22" s="1">
        <v>44695.770833333336</v>
      </c>
      <c r="R22">
        <v>3</v>
      </c>
      <c r="S22">
        <v>7.8230000000000004</v>
      </c>
      <c r="T22">
        <v>4.9889999999999999</v>
      </c>
      <c r="U22">
        <f t="shared" si="2"/>
        <v>8.0315560000000037</v>
      </c>
      <c r="V22">
        <v>21</v>
      </c>
      <c r="X22" s="1">
        <v>44695.770833333336</v>
      </c>
      <c r="Y22">
        <v>3</v>
      </c>
      <c r="Z22">
        <v>25.07</v>
      </c>
      <c r="AA22">
        <v>22.25</v>
      </c>
      <c r="AB22">
        <f t="shared" si="3"/>
        <v>7.9524000000000017</v>
      </c>
      <c r="AC22">
        <v>21</v>
      </c>
      <c r="AE22" s="1">
        <v>44695.770833333336</v>
      </c>
      <c r="AF22">
        <v>3</v>
      </c>
      <c r="AG22">
        <v>24.29</v>
      </c>
      <c r="AH22">
        <v>5.1790000000000003</v>
      </c>
      <c r="AI22">
        <f t="shared" si="4"/>
        <v>365.23032099999989</v>
      </c>
      <c r="AJ22">
        <v>21</v>
      </c>
      <c r="AL22" s="1">
        <v>44695.770833333336</v>
      </c>
      <c r="AM22">
        <v>3</v>
      </c>
      <c r="AN22">
        <v>11.42</v>
      </c>
      <c r="AO22">
        <v>15.24</v>
      </c>
      <c r="AP22">
        <f t="shared" si="5"/>
        <v>14.592400000000001</v>
      </c>
    </row>
    <row r="23" spans="1:42" x14ac:dyDescent="0.35">
      <c r="A23">
        <v>22</v>
      </c>
      <c r="C23" s="1">
        <v>44697.291666666664</v>
      </c>
      <c r="D23">
        <v>12.75</v>
      </c>
      <c r="E23">
        <v>0.44729999999999998</v>
      </c>
      <c r="F23">
        <v>0.1045</v>
      </c>
      <c r="G23">
        <f t="shared" si="0"/>
        <v>0.11751183999999999</v>
      </c>
      <c r="H23">
        <v>22</v>
      </c>
      <c r="J23" s="1">
        <v>44697.291666666664</v>
      </c>
      <c r="K23">
        <v>12.75</v>
      </c>
      <c r="L23">
        <v>6.0960000000000001</v>
      </c>
      <c r="M23">
        <v>2.4590000000000001</v>
      </c>
      <c r="N23">
        <f t="shared" si="1"/>
        <v>13.227769</v>
      </c>
      <c r="O23">
        <v>22</v>
      </c>
      <c r="Q23" s="1">
        <v>44697.291666666664</v>
      </c>
      <c r="R23">
        <v>12.75</v>
      </c>
      <c r="S23">
        <v>8.952</v>
      </c>
      <c r="T23">
        <v>4.415</v>
      </c>
      <c r="U23">
        <f t="shared" si="2"/>
        <v>20.584368999999999</v>
      </c>
      <c r="V23">
        <v>22</v>
      </c>
      <c r="X23" s="1">
        <v>44697.291666666664</v>
      </c>
      <c r="Y23">
        <v>12.75</v>
      </c>
      <c r="Z23">
        <v>34.369999999999997</v>
      </c>
      <c r="AA23">
        <v>16.32</v>
      </c>
      <c r="AB23">
        <f t="shared" si="3"/>
        <v>325.8024999999999</v>
      </c>
      <c r="AC23">
        <v>22</v>
      </c>
      <c r="AE23" s="1">
        <v>44697.291666666664</v>
      </c>
      <c r="AF23">
        <v>12.75</v>
      </c>
      <c r="AG23">
        <v>18.079999999999998</v>
      </c>
      <c r="AH23">
        <v>4.532</v>
      </c>
      <c r="AI23">
        <f t="shared" si="4"/>
        <v>183.54830399999994</v>
      </c>
      <c r="AJ23">
        <v>22</v>
      </c>
      <c r="AL23" s="1">
        <v>44697.291666666664</v>
      </c>
      <c r="AM23">
        <v>12.75</v>
      </c>
      <c r="AN23">
        <v>15.59</v>
      </c>
      <c r="AO23">
        <v>8.5250000000000004</v>
      </c>
      <c r="AP23">
        <f t="shared" si="5"/>
        <v>49.914224999999995</v>
      </c>
    </row>
    <row r="24" spans="1:42" x14ac:dyDescent="0.35">
      <c r="A24">
        <v>23</v>
      </c>
      <c r="C24" s="1">
        <v>44699.541666666664</v>
      </c>
      <c r="D24">
        <v>13</v>
      </c>
      <c r="E24">
        <v>6.1129999999999997E-2</v>
      </c>
      <c r="F24">
        <v>4.7329999999999997E-2</v>
      </c>
      <c r="G24">
        <f t="shared" si="0"/>
        <v>1.9044E-4</v>
      </c>
      <c r="H24">
        <v>23</v>
      </c>
      <c r="J24" s="1">
        <v>44699.541666666664</v>
      </c>
      <c r="K24">
        <v>13</v>
      </c>
      <c r="L24">
        <v>1.1739999999999999</v>
      </c>
      <c r="M24">
        <v>0.55149999999999999</v>
      </c>
      <c r="N24">
        <f t="shared" si="1"/>
        <v>0.38750624999999994</v>
      </c>
      <c r="O24">
        <v>23</v>
      </c>
      <c r="Q24" s="1">
        <v>44699.541666666664</v>
      </c>
      <c r="R24">
        <v>13</v>
      </c>
      <c r="S24">
        <v>2.2810000000000001</v>
      </c>
      <c r="T24">
        <v>1.246</v>
      </c>
      <c r="U24">
        <f t="shared" si="2"/>
        <v>1.0712250000000003</v>
      </c>
      <c r="V24">
        <v>23</v>
      </c>
      <c r="X24" s="1">
        <v>44699.541666666664</v>
      </c>
      <c r="Y24">
        <v>13</v>
      </c>
      <c r="Z24">
        <v>11.19</v>
      </c>
      <c r="AA24">
        <v>5.0810000000000004</v>
      </c>
      <c r="AB24">
        <f t="shared" si="3"/>
        <v>37.319880999999988</v>
      </c>
      <c r="AC24">
        <v>23</v>
      </c>
      <c r="AE24" s="1">
        <v>44699.541666666664</v>
      </c>
      <c r="AF24">
        <v>13</v>
      </c>
      <c r="AG24">
        <v>4.258</v>
      </c>
      <c r="AH24">
        <v>1.089</v>
      </c>
      <c r="AI24">
        <f t="shared" si="4"/>
        <v>10.042561000000001</v>
      </c>
      <c r="AJ24">
        <v>23</v>
      </c>
      <c r="AL24" s="1">
        <v>44699.541666666664</v>
      </c>
      <c r="AM24">
        <v>13</v>
      </c>
      <c r="AN24">
        <v>3.919</v>
      </c>
      <c r="AO24">
        <v>3.383</v>
      </c>
      <c r="AP24">
        <f t="shared" si="5"/>
        <v>0.28729600000000005</v>
      </c>
    </row>
    <row r="25" spans="1:42" x14ac:dyDescent="0.35">
      <c r="A25">
        <v>24</v>
      </c>
      <c r="C25" s="1">
        <v>44703.552083333336</v>
      </c>
      <c r="D25">
        <v>7</v>
      </c>
      <c r="E25">
        <v>0.13270000000000001</v>
      </c>
      <c r="F25">
        <v>4.3130000000000002E-2</v>
      </c>
      <c r="G25">
        <f t="shared" si="0"/>
        <v>8.0227849000000014E-3</v>
      </c>
      <c r="H25">
        <v>24</v>
      </c>
      <c r="J25" s="1">
        <v>44703.552083333336</v>
      </c>
      <c r="K25">
        <v>7</v>
      </c>
      <c r="L25">
        <v>2.2509999999999999</v>
      </c>
      <c r="M25">
        <v>0.64380000000000004</v>
      </c>
      <c r="N25">
        <f t="shared" si="1"/>
        <v>2.5830918399999994</v>
      </c>
      <c r="O25">
        <v>24</v>
      </c>
      <c r="Q25" s="1">
        <v>44703.552083333336</v>
      </c>
      <c r="R25">
        <v>7</v>
      </c>
      <c r="S25">
        <v>2.5649999999999999</v>
      </c>
      <c r="T25">
        <v>1.46</v>
      </c>
      <c r="U25">
        <f t="shared" si="2"/>
        <v>1.221025</v>
      </c>
      <c r="V25">
        <v>24</v>
      </c>
      <c r="X25" s="1">
        <v>44703.552083333336</v>
      </c>
      <c r="Y25">
        <v>7</v>
      </c>
      <c r="Z25">
        <v>12.21</v>
      </c>
      <c r="AA25">
        <v>3.4740000000000002</v>
      </c>
      <c r="AB25">
        <f t="shared" si="3"/>
        <v>76.317696000000012</v>
      </c>
      <c r="AC25">
        <v>24</v>
      </c>
      <c r="AE25" s="1">
        <v>44703.552083333336</v>
      </c>
      <c r="AF25">
        <v>7</v>
      </c>
      <c r="AG25">
        <v>6.04</v>
      </c>
      <c r="AH25">
        <v>1.859</v>
      </c>
      <c r="AI25">
        <f t="shared" si="4"/>
        <v>17.480761000000001</v>
      </c>
      <c r="AJ25">
        <v>24</v>
      </c>
      <c r="AL25" s="1">
        <v>44703.552083333336</v>
      </c>
      <c r="AM25">
        <v>7</v>
      </c>
      <c r="AN25">
        <v>4.1630000000000003</v>
      </c>
      <c r="AO25">
        <v>2.25</v>
      </c>
      <c r="AP25">
        <f t="shared" si="5"/>
        <v>3.6595690000000012</v>
      </c>
    </row>
    <row r="26" spans="1:42" x14ac:dyDescent="0.35">
      <c r="A26">
        <v>25</v>
      </c>
      <c r="C26" s="1">
        <v>44707.833333333336</v>
      </c>
      <c r="D26">
        <v>15</v>
      </c>
      <c r="E26">
        <v>0.1459</v>
      </c>
      <c r="F26">
        <v>6.9029999999999994E-2</v>
      </c>
      <c r="G26">
        <f t="shared" si="0"/>
        <v>5.9089969000000013E-3</v>
      </c>
      <c r="H26">
        <v>25</v>
      </c>
      <c r="J26" s="1">
        <v>44707.833333333336</v>
      </c>
      <c r="K26">
        <v>15</v>
      </c>
      <c r="L26">
        <v>2.2440000000000002</v>
      </c>
      <c r="M26">
        <v>1.1990000000000001</v>
      </c>
      <c r="N26">
        <f t="shared" si="1"/>
        <v>1.0920250000000002</v>
      </c>
      <c r="O26">
        <v>25</v>
      </c>
      <c r="Q26" s="1">
        <v>44707.833333333336</v>
      </c>
      <c r="R26">
        <v>15</v>
      </c>
      <c r="S26">
        <v>3.6459999999999999</v>
      </c>
      <c r="T26">
        <v>2.7090000000000001</v>
      </c>
      <c r="U26">
        <f t="shared" si="2"/>
        <v>0.87796899999999967</v>
      </c>
      <c r="V26">
        <v>25</v>
      </c>
      <c r="X26" s="1">
        <v>44707.833333333336</v>
      </c>
      <c r="Y26">
        <v>15</v>
      </c>
      <c r="Z26">
        <v>15.24</v>
      </c>
      <c r="AA26">
        <v>9.2439999999999998</v>
      </c>
      <c r="AB26">
        <f t="shared" si="3"/>
        <v>35.952016000000008</v>
      </c>
      <c r="AC26">
        <v>25</v>
      </c>
      <c r="AE26" s="1">
        <v>44707.833333333336</v>
      </c>
      <c r="AF26">
        <v>15</v>
      </c>
      <c r="AG26">
        <v>7.51</v>
      </c>
      <c r="AH26">
        <v>3.2879999999999998</v>
      </c>
      <c r="AI26">
        <f t="shared" si="4"/>
        <v>17.825283999999996</v>
      </c>
      <c r="AJ26">
        <v>25</v>
      </c>
      <c r="AL26" s="1">
        <v>44707.833333333336</v>
      </c>
      <c r="AM26">
        <v>15</v>
      </c>
      <c r="AN26">
        <v>6.242</v>
      </c>
      <c r="AO26">
        <v>5.3650000000000002</v>
      </c>
      <c r="AP26">
        <f t="shared" si="5"/>
        <v>0.76912899999999962</v>
      </c>
    </row>
    <row r="27" spans="1:42" x14ac:dyDescent="0.35">
      <c r="A27">
        <v>26</v>
      </c>
      <c r="C27" s="1">
        <v>44713.875</v>
      </c>
      <c r="D27">
        <v>6.75</v>
      </c>
      <c r="E27">
        <v>0.82920000000000005</v>
      </c>
      <c r="F27">
        <v>0.129</v>
      </c>
      <c r="G27">
        <f t="shared" si="0"/>
        <v>0.49028004000000008</v>
      </c>
      <c r="H27">
        <v>26</v>
      </c>
      <c r="J27" s="1">
        <v>44713.875</v>
      </c>
      <c r="K27">
        <v>6.75</v>
      </c>
      <c r="L27">
        <v>12.11</v>
      </c>
      <c r="M27">
        <v>2.7440000000000002</v>
      </c>
      <c r="N27">
        <f t="shared" si="1"/>
        <v>87.721955999999992</v>
      </c>
      <c r="O27">
        <v>26</v>
      </c>
      <c r="Q27" s="1">
        <v>44713.875</v>
      </c>
      <c r="R27">
        <v>6.75</v>
      </c>
      <c r="S27">
        <v>11.13</v>
      </c>
      <c r="T27">
        <v>5.16</v>
      </c>
      <c r="U27">
        <f t="shared" si="2"/>
        <v>35.640900000000009</v>
      </c>
      <c r="V27">
        <v>26</v>
      </c>
      <c r="X27" s="1">
        <v>44713.875</v>
      </c>
      <c r="Y27">
        <v>6.75</v>
      </c>
      <c r="Z27">
        <v>27.01</v>
      </c>
      <c r="AA27">
        <v>16.89</v>
      </c>
      <c r="AB27">
        <f t="shared" si="3"/>
        <v>102.41440000000001</v>
      </c>
      <c r="AC27">
        <v>26</v>
      </c>
      <c r="AE27" s="1">
        <v>44713.875</v>
      </c>
      <c r="AF27">
        <v>6.75</v>
      </c>
      <c r="AG27">
        <v>28.63</v>
      </c>
      <c r="AH27">
        <v>6.8040000000000003</v>
      </c>
      <c r="AI27">
        <f t="shared" si="4"/>
        <v>476.37427600000001</v>
      </c>
      <c r="AJ27">
        <v>26</v>
      </c>
      <c r="AL27" s="1">
        <v>44713.875</v>
      </c>
      <c r="AM27">
        <v>6.75</v>
      </c>
      <c r="AN27">
        <v>13.72</v>
      </c>
      <c r="AO27">
        <v>20.71</v>
      </c>
      <c r="AP27">
        <f t="shared" si="5"/>
        <v>48.860100000000003</v>
      </c>
    </row>
    <row r="28" spans="1:42" x14ac:dyDescent="0.35">
      <c r="A28">
        <v>27</v>
      </c>
      <c r="C28" s="1">
        <v>44714.59375</v>
      </c>
      <c r="D28">
        <v>7</v>
      </c>
      <c r="E28">
        <v>1.3520000000000001</v>
      </c>
      <c r="F28">
        <v>0.30359999999999998</v>
      </c>
      <c r="G28">
        <f t="shared" si="0"/>
        <v>1.09914256</v>
      </c>
      <c r="H28">
        <v>27</v>
      </c>
      <c r="J28" s="1">
        <v>44714.59375</v>
      </c>
      <c r="K28">
        <v>7</v>
      </c>
      <c r="L28">
        <v>17.55</v>
      </c>
      <c r="M28">
        <v>4.7699999999999996</v>
      </c>
      <c r="N28">
        <f t="shared" si="1"/>
        <v>163.32840000000002</v>
      </c>
      <c r="O28">
        <v>27</v>
      </c>
      <c r="Q28" s="1">
        <v>44714.59375</v>
      </c>
      <c r="R28">
        <v>7</v>
      </c>
      <c r="S28">
        <v>19.71</v>
      </c>
      <c r="T28">
        <v>18.55</v>
      </c>
      <c r="U28">
        <f t="shared" si="2"/>
        <v>1.3456000000000004</v>
      </c>
      <c r="V28">
        <v>27</v>
      </c>
      <c r="X28" s="1">
        <v>44714.59375</v>
      </c>
      <c r="Y28">
        <v>7</v>
      </c>
      <c r="Z28">
        <v>43.34</v>
      </c>
      <c r="AA28">
        <v>23.12</v>
      </c>
      <c r="AB28">
        <f t="shared" si="3"/>
        <v>408.84840000000008</v>
      </c>
      <c r="AC28">
        <v>27</v>
      </c>
      <c r="AE28" s="1">
        <v>44714.59375</v>
      </c>
      <c r="AF28">
        <v>7</v>
      </c>
      <c r="AG28">
        <v>39.51</v>
      </c>
      <c r="AH28">
        <v>3.8</v>
      </c>
      <c r="AI28">
        <f t="shared" si="4"/>
        <v>1275.2041000000002</v>
      </c>
      <c r="AJ28">
        <v>27</v>
      </c>
      <c r="AL28" s="1">
        <v>44714.59375</v>
      </c>
      <c r="AM28">
        <v>7</v>
      </c>
      <c r="AN28">
        <v>27.96</v>
      </c>
      <c r="AO28">
        <v>22.56</v>
      </c>
      <c r="AP28">
        <f t="shared" si="5"/>
        <v>29.160000000000021</v>
      </c>
    </row>
    <row r="29" spans="1:42" x14ac:dyDescent="0.35">
      <c r="A29">
        <v>28</v>
      </c>
      <c r="C29" s="1">
        <v>44719.21875</v>
      </c>
      <c r="D29">
        <v>8</v>
      </c>
      <c r="E29">
        <v>0.2094</v>
      </c>
      <c r="F29">
        <v>7.3620000000000005E-2</v>
      </c>
      <c r="G29">
        <f t="shared" si="0"/>
        <v>1.8436208400000004E-2</v>
      </c>
      <c r="H29">
        <v>28</v>
      </c>
      <c r="J29" s="1">
        <v>44719.21875</v>
      </c>
      <c r="K29">
        <v>8</v>
      </c>
      <c r="L29">
        <v>2.9409999999999998</v>
      </c>
      <c r="M29">
        <v>1.653</v>
      </c>
      <c r="N29">
        <f t="shared" si="1"/>
        <v>1.6589439999999995</v>
      </c>
      <c r="O29">
        <v>28</v>
      </c>
      <c r="Q29" s="1">
        <v>44719.21875</v>
      </c>
      <c r="R29">
        <v>8</v>
      </c>
      <c r="S29">
        <v>4.8860000000000001</v>
      </c>
      <c r="T29">
        <v>3.7109999999999999</v>
      </c>
      <c r="U29">
        <f t="shared" si="2"/>
        <v>1.3806250000000007</v>
      </c>
      <c r="V29">
        <v>28</v>
      </c>
      <c r="X29" s="1">
        <v>44719.21875</v>
      </c>
      <c r="Y29">
        <v>8</v>
      </c>
      <c r="Z29">
        <v>19.66</v>
      </c>
      <c r="AA29">
        <v>10.41</v>
      </c>
      <c r="AB29">
        <f t="shared" si="3"/>
        <v>85.5625</v>
      </c>
      <c r="AC29">
        <v>28</v>
      </c>
      <c r="AE29" s="1">
        <v>44719.21875</v>
      </c>
      <c r="AF29">
        <v>8</v>
      </c>
      <c r="AG29">
        <v>9.1660000000000004</v>
      </c>
      <c r="AH29">
        <v>2.0139999999999998</v>
      </c>
      <c r="AI29">
        <f t="shared" si="4"/>
        <v>51.151104000000018</v>
      </c>
      <c r="AJ29">
        <v>28</v>
      </c>
      <c r="AL29" s="1">
        <v>44719.21875</v>
      </c>
      <c r="AM29">
        <v>8</v>
      </c>
      <c r="AN29">
        <v>7.5949999999999998</v>
      </c>
      <c r="AO29">
        <v>8.5990000000000002</v>
      </c>
      <c r="AP29">
        <f t="shared" si="5"/>
        <v>1.0080160000000009</v>
      </c>
    </row>
    <row r="30" spans="1:42" x14ac:dyDescent="0.35">
      <c r="A30">
        <v>29</v>
      </c>
      <c r="C30" s="1">
        <v>44719.8125</v>
      </c>
      <c r="D30">
        <v>3</v>
      </c>
      <c r="E30">
        <v>0.84619999999999995</v>
      </c>
      <c r="F30">
        <v>0.14979999999999999</v>
      </c>
      <c r="G30">
        <f t="shared" si="0"/>
        <v>0.4849729599999999</v>
      </c>
      <c r="H30">
        <v>29</v>
      </c>
      <c r="J30" s="1">
        <v>44719.8125</v>
      </c>
      <c r="K30">
        <v>3</v>
      </c>
      <c r="L30">
        <v>12.95</v>
      </c>
      <c r="M30">
        <v>3.1890000000000001</v>
      </c>
      <c r="N30">
        <f t="shared" si="1"/>
        <v>95.27712099999998</v>
      </c>
      <c r="O30">
        <v>29</v>
      </c>
      <c r="Q30" s="1">
        <v>44719.8125</v>
      </c>
      <c r="R30">
        <v>3</v>
      </c>
      <c r="S30">
        <v>15.71</v>
      </c>
      <c r="T30">
        <v>18.54</v>
      </c>
      <c r="U30">
        <f t="shared" si="2"/>
        <v>8.0088999999999899</v>
      </c>
      <c r="V30">
        <v>29</v>
      </c>
      <c r="X30" s="1">
        <v>44719.8125</v>
      </c>
      <c r="Y30">
        <v>3</v>
      </c>
      <c r="Z30">
        <v>45.95</v>
      </c>
      <c r="AA30">
        <v>30.1</v>
      </c>
      <c r="AB30">
        <f t="shared" si="3"/>
        <v>251.22250000000005</v>
      </c>
      <c r="AC30">
        <v>29</v>
      </c>
      <c r="AE30" s="1">
        <v>44719.8125</v>
      </c>
      <c r="AF30">
        <v>3</v>
      </c>
      <c r="AG30">
        <v>27.79</v>
      </c>
      <c r="AH30">
        <v>2.6720000000000002</v>
      </c>
      <c r="AI30">
        <f t="shared" si="4"/>
        <v>630.91392399999995</v>
      </c>
      <c r="AJ30">
        <v>29</v>
      </c>
      <c r="AL30" s="1">
        <v>44719.8125</v>
      </c>
      <c r="AM30">
        <v>3</v>
      </c>
      <c r="AN30">
        <v>23.5</v>
      </c>
      <c r="AO30">
        <v>15.73</v>
      </c>
      <c r="AP30">
        <f t="shared" si="5"/>
        <v>60.372899999999994</v>
      </c>
    </row>
    <row r="31" spans="1:42" x14ac:dyDescent="0.35">
      <c r="A31">
        <v>30</v>
      </c>
      <c r="C31" s="1">
        <v>44720.875</v>
      </c>
      <c r="D31">
        <v>6.75</v>
      </c>
      <c r="E31">
        <v>0.71760000000000002</v>
      </c>
      <c r="F31">
        <v>0.29389999999999999</v>
      </c>
      <c r="G31">
        <f t="shared" si="0"/>
        <v>0.17952169000000001</v>
      </c>
      <c r="H31">
        <v>30</v>
      </c>
      <c r="J31" s="1">
        <v>44720.875</v>
      </c>
      <c r="K31">
        <v>6.75</v>
      </c>
      <c r="L31">
        <v>9.9329999999999998</v>
      </c>
      <c r="M31">
        <v>6.0839999999999996</v>
      </c>
      <c r="N31">
        <f t="shared" si="1"/>
        <v>14.814801000000001</v>
      </c>
      <c r="O31">
        <v>30</v>
      </c>
      <c r="Q31" s="1">
        <v>44720.875</v>
      </c>
      <c r="R31">
        <v>6.75</v>
      </c>
      <c r="S31">
        <v>9.4209999999999994</v>
      </c>
      <c r="T31">
        <v>8.42</v>
      </c>
      <c r="U31">
        <f t="shared" si="2"/>
        <v>1.0020009999999988</v>
      </c>
      <c r="V31">
        <v>30</v>
      </c>
      <c r="X31" s="1">
        <v>44720.875</v>
      </c>
      <c r="Y31">
        <v>6.75</v>
      </c>
      <c r="Z31">
        <v>23.26</v>
      </c>
      <c r="AA31">
        <v>9.8680000000000003</v>
      </c>
      <c r="AB31">
        <f t="shared" si="3"/>
        <v>179.34566400000003</v>
      </c>
      <c r="AC31">
        <v>30</v>
      </c>
      <c r="AE31" s="1">
        <v>44720.875</v>
      </c>
      <c r="AF31">
        <v>6.75</v>
      </c>
      <c r="AG31">
        <v>22.27</v>
      </c>
      <c r="AH31">
        <v>2.2149999999999999</v>
      </c>
      <c r="AI31">
        <f t="shared" si="4"/>
        <v>402.20302499999997</v>
      </c>
      <c r="AJ31">
        <v>30</v>
      </c>
      <c r="AL31" s="1">
        <v>44720.875</v>
      </c>
      <c r="AM31">
        <v>6.75</v>
      </c>
      <c r="AN31">
        <v>10.07</v>
      </c>
      <c r="AO31">
        <v>11.94</v>
      </c>
      <c r="AP31">
        <f t="shared" si="5"/>
        <v>3.496899999999997</v>
      </c>
    </row>
    <row r="32" spans="1:42" x14ac:dyDescent="0.35">
      <c r="A32">
        <v>31</v>
      </c>
      <c r="C32" s="1">
        <v>44726.145833333336</v>
      </c>
      <c r="D32">
        <v>8</v>
      </c>
      <c r="E32">
        <v>8.906E-2</v>
      </c>
      <c r="F32">
        <v>1.9259999999999999E-2</v>
      </c>
      <c r="G32">
        <f t="shared" si="0"/>
        <v>4.8720400000000002E-3</v>
      </c>
      <c r="H32">
        <v>31</v>
      </c>
      <c r="J32" s="1">
        <v>44726.145833333336</v>
      </c>
      <c r="K32">
        <v>8</v>
      </c>
      <c r="L32">
        <v>1.43</v>
      </c>
      <c r="M32">
        <v>0.38419999999999999</v>
      </c>
      <c r="N32">
        <f t="shared" si="1"/>
        <v>1.0936976399999996</v>
      </c>
      <c r="O32">
        <v>31</v>
      </c>
      <c r="Q32" s="1">
        <v>44726.145833333336</v>
      </c>
      <c r="R32">
        <v>8</v>
      </c>
      <c r="S32">
        <v>2.379</v>
      </c>
      <c r="T32">
        <v>0.90129999999999999</v>
      </c>
      <c r="U32">
        <f t="shared" si="2"/>
        <v>2.1835972900000002</v>
      </c>
      <c r="V32">
        <v>31</v>
      </c>
      <c r="X32" s="1">
        <v>44726.145833333336</v>
      </c>
      <c r="Y32">
        <v>8</v>
      </c>
      <c r="Z32">
        <v>10.1</v>
      </c>
      <c r="AA32">
        <v>1.7190000000000001</v>
      </c>
      <c r="AB32">
        <f t="shared" si="3"/>
        <v>70.241161000000005</v>
      </c>
      <c r="AC32">
        <v>31</v>
      </c>
      <c r="AE32" s="1">
        <v>44726.145833333336</v>
      </c>
      <c r="AF32">
        <v>8</v>
      </c>
      <c r="AG32">
        <v>4.5780000000000003</v>
      </c>
      <c r="AH32">
        <v>1.139</v>
      </c>
      <c r="AI32">
        <f t="shared" si="4"/>
        <v>11.826721000000001</v>
      </c>
      <c r="AJ32">
        <v>31</v>
      </c>
      <c r="AL32" s="1">
        <v>44726.145833333336</v>
      </c>
      <c r="AM32">
        <v>8</v>
      </c>
      <c r="AN32">
        <v>3.3959999999999999</v>
      </c>
      <c r="AO32">
        <v>1.9019999999999999</v>
      </c>
      <c r="AP32">
        <f t="shared" si="5"/>
        <v>2.2320359999999999</v>
      </c>
    </row>
    <row r="33" spans="1:42" x14ac:dyDescent="0.35">
      <c r="A33">
        <v>32</v>
      </c>
      <c r="C33" s="1">
        <v>44744.010416666664</v>
      </c>
      <c r="D33">
        <v>7</v>
      </c>
      <c r="E33">
        <v>8.0619999999999997E-2</v>
      </c>
      <c r="F33">
        <v>8.6639999999999998E-3</v>
      </c>
      <c r="G33">
        <f t="shared" si="0"/>
        <v>5.1776659359999986E-3</v>
      </c>
      <c r="H33">
        <v>32</v>
      </c>
      <c r="J33" s="1">
        <v>44744.010416666664</v>
      </c>
      <c r="K33">
        <v>7</v>
      </c>
      <c r="L33">
        <v>1.1020000000000001</v>
      </c>
      <c r="M33">
        <v>0.25580000000000003</v>
      </c>
      <c r="N33">
        <f t="shared" si="1"/>
        <v>0.71605444000000007</v>
      </c>
      <c r="O33">
        <v>32</v>
      </c>
      <c r="Q33" s="1">
        <v>44744.010416666664</v>
      </c>
      <c r="R33">
        <v>7</v>
      </c>
      <c r="S33">
        <v>1.5740000000000001</v>
      </c>
      <c r="T33">
        <v>0.44650000000000001</v>
      </c>
      <c r="U33">
        <f t="shared" si="2"/>
        <v>1.27125625</v>
      </c>
      <c r="V33">
        <v>32</v>
      </c>
      <c r="X33" s="1">
        <v>44744.010416666664</v>
      </c>
      <c r="Y33">
        <v>7</v>
      </c>
      <c r="Z33">
        <v>6.9379999999999997</v>
      </c>
      <c r="AA33">
        <v>1.57</v>
      </c>
      <c r="AB33">
        <f t="shared" si="3"/>
        <v>28.815423999999993</v>
      </c>
      <c r="AC33">
        <v>32</v>
      </c>
      <c r="AE33" s="1">
        <v>44744.010416666664</v>
      </c>
      <c r="AF33">
        <v>7</v>
      </c>
      <c r="AG33">
        <v>3.5270000000000001</v>
      </c>
      <c r="AH33">
        <v>1.095</v>
      </c>
      <c r="AI33">
        <f t="shared" si="4"/>
        <v>5.9146240000000017</v>
      </c>
      <c r="AJ33">
        <v>32</v>
      </c>
      <c r="AL33" s="1">
        <v>44744.010416666664</v>
      </c>
      <c r="AM33">
        <v>7</v>
      </c>
      <c r="AN33">
        <v>2.734</v>
      </c>
      <c r="AO33">
        <v>2.2320000000000002</v>
      </c>
      <c r="AP33">
        <f t="shared" si="5"/>
        <v>0.25200399999999978</v>
      </c>
    </row>
    <row r="34" spans="1:42" x14ac:dyDescent="0.35">
      <c r="A34">
        <v>33</v>
      </c>
      <c r="C34" s="1">
        <v>44747.416666666664</v>
      </c>
      <c r="D34">
        <v>2.75</v>
      </c>
      <c r="E34">
        <v>0.2424</v>
      </c>
      <c r="F34">
        <v>2.0129999999999999E-2</v>
      </c>
      <c r="G34">
        <f t="shared" si="0"/>
        <v>4.9403952899999999E-2</v>
      </c>
      <c r="H34">
        <v>33</v>
      </c>
      <c r="J34" s="1">
        <v>44747.416666666664</v>
      </c>
      <c r="K34">
        <v>2.75</v>
      </c>
      <c r="L34">
        <v>3.6379999999999999</v>
      </c>
      <c r="M34">
        <v>0.69969999999999999</v>
      </c>
      <c r="N34">
        <f t="shared" si="1"/>
        <v>8.6336068899999994</v>
      </c>
      <c r="O34">
        <v>33</v>
      </c>
      <c r="Q34" s="1">
        <v>44747.416666666664</v>
      </c>
      <c r="R34">
        <v>2.75</v>
      </c>
      <c r="S34">
        <v>3.3519999999999999</v>
      </c>
      <c r="T34">
        <v>1.302</v>
      </c>
      <c r="U34">
        <f t="shared" si="2"/>
        <v>4.2024999999999997</v>
      </c>
      <c r="V34">
        <v>33</v>
      </c>
      <c r="X34" s="1">
        <v>44747.416666666664</v>
      </c>
      <c r="Y34">
        <v>2.75</v>
      </c>
      <c r="Z34">
        <v>9.1029999999999998</v>
      </c>
      <c r="AA34">
        <v>3.9049999999999998</v>
      </c>
      <c r="AB34">
        <f t="shared" si="3"/>
        <v>27.019204000000006</v>
      </c>
      <c r="AC34">
        <v>33</v>
      </c>
      <c r="AE34" s="1">
        <v>44747.416666666664</v>
      </c>
      <c r="AF34">
        <v>2.75</v>
      </c>
      <c r="AG34">
        <v>7.9349999999999996</v>
      </c>
      <c r="AH34">
        <v>1.728</v>
      </c>
      <c r="AI34">
        <f t="shared" si="4"/>
        <v>38.526848999999999</v>
      </c>
      <c r="AJ34">
        <v>33</v>
      </c>
      <c r="AL34" s="1">
        <v>44747.416666666664</v>
      </c>
      <c r="AM34">
        <v>2.75</v>
      </c>
      <c r="AN34">
        <v>3.1</v>
      </c>
      <c r="AO34">
        <v>3.286</v>
      </c>
      <c r="AP34">
        <f t="shared" si="5"/>
        <v>3.4595999999999981E-2</v>
      </c>
    </row>
    <row r="35" spans="1:42" x14ac:dyDescent="0.35">
      <c r="A35">
        <v>34</v>
      </c>
      <c r="C35" s="1">
        <v>44748.708333333336</v>
      </c>
      <c r="D35">
        <v>4.25</v>
      </c>
      <c r="E35">
        <v>1.278</v>
      </c>
      <c r="F35">
        <v>0.32269999999999999</v>
      </c>
      <c r="G35">
        <f t="shared" si="0"/>
        <v>0.91259809000000003</v>
      </c>
      <c r="H35">
        <v>34</v>
      </c>
      <c r="J35" s="1">
        <v>44748.708333333336</v>
      </c>
      <c r="K35">
        <v>4.25</v>
      </c>
      <c r="L35">
        <v>16.510000000000002</v>
      </c>
      <c r="M35">
        <v>4.4139999999999997</v>
      </c>
      <c r="N35">
        <f t="shared" si="1"/>
        <v>146.31321600000004</v>
      </c>
      <c r="O35">
        <v>34</v>
      </c>
      <c r="Q35" s="1">
        <v>44748.708333333336</v>
      </c>
      <c r="R35">
        <v>4.25</v>
      </c>
      <c r="S35">
        <v>28.35</v>
      </c>
      <c r="T35">
        <v>19.5</v>
      </c>
      <c r="U35">
        <f t="shared" si="2"/>
        <v>78.322500000000019</v>
      </c>
      <c r="V35">
        <v>34</v>
      </c>
      <c r="X35" s="1">
        <v>44748.708333333336</v>
      </c>
      <c r="Y35">
        <v>4.25</v>
      </c>
      <c r="Z35">
        <v>90.77</v>
      </c>
      <c r="AA35">
        <v>47.56</v>
      </c>
      <c r="AB35">
        <f t="shared" si="3"/>
        <v>1867.1040999999996</v>
      </c>
      <c r="AC35">
        <v>34</v>
      </c>
      <c r="AE35" s="1">
        <v>44748.708333333336</v>
      </c>
      <c r="AF35">
        <v>4.25</v>
      </c>
      <c r="AG35">
        <v>48.29</v>
      </c>
      <c r="AH35">
        <v>4.6900000000000004</v>
      </c>
      <c r="AI35">
        <f t="shared" si="4"/>
        <v>1900.96</v>
      </c>
      <c r="AJ35">
        <v>34</v>
      </c>
      <c r="AL35" s="1">
        <v>44748.708333333336</v>
      </c>
      <c r="AM35">
        <v>4.25</v>
      </c>
      <c r="AN35">
        <v>66.930000000000007</v>
      </c>
      <c r="AO35">
        <v>32.950000000000003</v>
      </c>
      <c r="AP35">
        <f t="shared" si="5"/>
        <v>1154.6404000000002</v>
      </c>
    </row>
    <row r="36" spans="1:42" x14ac:dyDescent="0.35">
      <c r="A36">
        <v>35</v>
      </c>
      <c r="C36" s="1">
        <v>44755.833333333336</v>
      </c>
      <c r="D36">
        <v>5.25</v>
      </c>
      <c r="E36">
        <v>0.15090000000000001</v>
      </c>
      <c r="F36">
        <v>3.3439999999999998E-2</v>
      </c>
      <c r="G36">
        <f t="shared" si="0"/>
        <v>1.3796851600000002E-2</v>
      </c>
      <c r="H36">
        <v>35</v>
      </c>
      <c r="J36" s="1">
        <v>44755.833333333336</v>
      </c>
      <c r="K36">
        <v>5.25</v>
      </c>
      <c r="L36">
        <v>2.4009999999999998</v>
      </c>
      <c r="M36">
        <v>0.86899999999999999</v>
      </c>
      <c r="N36">
        <f t="shared" si="1"/>
        <v>2.3470239999999993</v>
      </c>
      <c r="O36">
        <v>35</v>
      </c>
      <c r="Q36" s="1">
        <v>44755.833333333336</v>
      </c>
      <c r="R36">
        <v>5.25</v>
      </c>
      <c r="S36">
        <v>2.7349999999999999</v>
      </c>
      <c r="T36">
        <v>1.1850000000000001</v>
      </c>
      <c r="U36">
        <f t="shared" si="2"/>
        <v>2.4024999999999994</v>
      </c>
      <c r="V36">
        <v>35</v>
      </c>
      <c r="X36" s="1">
        <v>44755.833333333336</v>
      </c>
      <c r="Y36">
        <v>5.25</v>
      </c>
      <c r="Z36">
        <v>9.4760000000000009</v>
      </c>
      <c r="AA36">
        <v>3.73</v>
      </c>
      <c r="AB36">
        <f t="shared" si="3"/>
        <v>33.016516000000003</v>
      </c>
      <c r="AC36">
        <v>35</v>
      </c>
      <c r="AE36" s="1">
        <v>44755.833333333336</v>
      </c>
      <c r="AF36">
        <v>5.25</v>
      </c>
      <c r="AG36">
        <v>5.8719999999999999</v>
      </c>
      <c r="AH36">
        <v>1.748</v>
      </c>
      <c r="AI36">
        <f t="shared" si="4"/>
        <v>17.007375999999997</v>
      </c>
      <c r="AJ36">
        <v>35</v>
      </c>
      <c r="AL36" s="1">
        <v>44755.833333333336</v>
      </c>
      <c r="AM36">
        <v>5.25</v>
      </c>
      <c r="AN36">
        <v>2.214</v>
      </c>
      <c r="AO36">
        <v>2.706</v>
      </c>
      <c r="AP36">
        <f t="shared" si="5"/>
        <v>0.242064</v>
      </c>
    </row>
    <row r="37" spans="1:42" x14ac:dyDescent="0.35">
      <c r="A37">
        <v>36</v>
      </c>
      <c r="C37" s="1">
        <v>44759.583333333336</v>
      </c>
      <c r="D37">
        <v>14.5</v>
      </c>
      <c r="E37">
        <v>0.39169999999999999</v>
      </c>
      <c r="F37">
        <v>0.1467</v>
      </c>
      <c r="G37">
        <f t="shared" si="0"/>
        <v>6.0024999999999995E-2</v>
      </c>
      <c r="H37">
        <v>36</v>
      </c>
      <c r="J37" s="1">
        <v>44759.583333333336</v>
      </c>
      <c r="K37">
        <v>14.5</v>
      </c>
      <c r="L37">
        <v>5.7279999999999998</v>
      </c>
      <c r="M37">
        <v>2.694</v>
      </c>
      <c r="N37">
        <f t="shared" si="1"/>
        <v>9.2051559999999988</v>
      </c>
      <c r="O37">
        <v>36</v>
      </c>
      <c r="Q37" s="1">
        <v>44759.583333333336</v>
      </c>
      <c r="R37">
        <v>14.5</v>
      </c>
      <c r="S37">
        <v>11.25</v>
      </c>
      <c r="T37">
        <v>6.57</v>
      </c>
      <c r="U37">
        <f t="shared" si="2"/>
        <v>21.902399999999997</v>
      </c>
      <c r="V37">
        <v>36</v>
      </c>
      <c r="X37" s="1">
        <v>44759.583333333336</v>
      </c>
      <c r="Y37">
        <v>14.5</v>
      </c>
      <c r="Z37">
        <v>36.76</v>
      </c>
      <c r="AA37">
        <v>17.59</v>
      </c>
      <c r="AB37">
        <f t="shared" si="3"/>
        <v>367.48889999999994</v>
      </c>
      <c r="AC37">
        <v>36</v>
      </c>
      <c r="AE37" s="1">
        <v>44759.583333333336</v>
      </c>
      <c r="AF37">
        <v>14.5</v>
      </c>
      <c r="AG37">
        <v>15.73</v>
      </c>
      <c r="AH37">
        <v>8.7530000000000001</v>
      </c>
      <c r="AI37">
        <f t="shared" si="4"/>
        <v>48.678529000000005</v>
      </c>
      <c r="AJ37">
        <v>36</v>
      </c>
      <c r="AL37" s="1">
        <v>44759.583333333336</v>
      </c>
      <c r="AM37">
        <v>14.5</v>
      </c>
      <c r="AN37">
        <v>21.47</v>
      </c>
      <c r="AO37">
        <v>16.2</v>
      </c>
      <c r="AP37">
        <f t="shared" si="5"/>
        <v>27.772899999999996</v>
      </c>
    </row>
    <row r="38" spans="1:42" x14ac:dyDescent="0.35">
      <c r="A38">
        <v>37</v>
      </c>
      <c r="C38" s="1">
        <v>44760.333333333336</v>
      </c>
      <c r="D38">
        <v>7.5</v>
      </c>
      <c r="E38">
        <v>0.1171</v>
      </c>
      <c r="F38">
        <v>3.1899999999999998E-2</v>
      </c>
      <c r="G38">
        <f t="shared" si="0"/>
        <v>7.2590399999999996E-3</v>
      </c>
      <c r="H38">
        <v>37</v>
      </c>
      <c r="J38" s="1">
        <v>44760.333333333336</v>
      </c>
      <c r="K38">
        <v>7.5</v>
      </c>
      <c r="L38">
        <v>2.0009999999999999</v>
      </c>
      <c r="M38">
        <v>0.51370000000000005</v>
      </c>
      <c r="N38">
        <f t="shared" si="1"/>
        <v>2.2120612899999994</v>
      </c>
      <c r="O38">
        <v>37</v>
      </c>
      <c r="Q38" s="1">
        <v>44760.333333333336</v>
      </c>
      <c r="R38">
        <v>7.5</v>
      </c>
      <c r="S38">
        <v>3.0640000000000001</v>
      </c>
      <c r="T38">
        <v>1.0920000000000001</v>
      </c>
      <c r="U38">
        <f t="shared" si="2"/>
        <v>3.8887839999999998</v>
      </c>
      <c r="V38">
        <v>37</v>
      </c>
      <c r="X38" s="1">
        <v>44760.333333333336</v>
      </c>
      <c r="Y38">
        <v>7.5</v>
      </c>
      <c r="Z38">
        <v>14.16</v>
      </c>
      <c r="AA38">
        <v>6.7160000000000002</v>
      </c>
      <c r="AB38">
        <f t="shared" si="3"/>
        <v>55.413136000000002</v>
      </c>
      <c r="AC38">
        <v>37</v>
      </c>
      <c r="AE38" s="1">
        <v>44760.333333333336</v>
      </c>
      <c r="AF38">
        <v>7.5</v>
      </c>
      <c r="AG38">
        <v>5.3579999999999997</v>
      </c>
      <c r="AH38">
        <v>1.425</v>
      </c>
      <c r="AI38">
        <f t="shared" si="4"/>
        <v>15.468488999999998</v>
      </c>
      <c r="AJ38">
        <v>37</v>
      </c>
      <c r="AL38" s="1">
        <v>44760.333333333336</v>
      </c>
      <c r="AM38">
        <v>7.5</v>
      </c>
      <c r="AN38">
        <v>5.4240000000000004</v>
      </c>
      <c r="AO38">
        <v>3.9390000000000001</v>
      </c>
      <c r="AP38">
        <f t="shared" si="5"/>
        <v>2.2052250000000009</v>
      </c>
    </row>
    <row r="39" spans="1:42" x14ac:dyDescent="0.35">
      <c r="A39">
        <v>38</v>
      </c>
      <c r="C39" s="1">
        <v>44778.46875</v>
      </c>
      <c r="D39">
        <v>10</v>
      </c>
      <c r="E39">
        <v>3.1019999999999999</v>
      </c>
      <c r="F39">
        <v>0.43130000000000002</v>
      </c>
      <c r="G39">
        <f t="shared" si="0"/>
        <v>7.1326384900000006</v>
      </c>
      <c r="H39">
        <v>38</v>
      </c>
      <c r="J39" s="1">
        <v>44778.46875</v>
      </c>
      <c r="K39">
        <v>10</v>
      </c>
      <c r="L39">
        <v>30.73</v>
      </c>
      <c r="M39">
        <v>9.9740000000000002</v>
      </c>
      <c r="N39">
        <f t="shared" si="1"/>
        <v>430.81153599999999</v>
      </c>
      <c r="O39">
        <v>38</v>
      </c>
      <c r="Q39" s="1">
        <v>44778.46875</v>
      </c>
      <c r="R39">
        <v>10</v>
      </c>
      <c r="S39">
        <v>30.2</v>
      </c>
      <c r="T39">
        <v>40.049999999999997</v>
      </c>
      <c r="U39">
        <f t="shared" si="2"/>
        <v>97.022499999999951</v>
      </c>
      <c r="V39">
        <v>38</v>
      </c>
      <c r="X39" s="1">
        <v>44778.46875</v>
      </c>
      <c r="Y39">
        <v>10</v>
      </c>
      <c r="Z39">
        <v>80.92</v>
      </c>
      <c r="AA39">
        <v>37.22</v>
      </c>
      <c r="AB39">
        <f t="shared" si="3"/>
        <v>1909.6900000000003</v>
      </c>
      <c r="AC39">
        <v>38</v>
      </c>
      <c r="AE39" s="1">
        <v>44778.46875</v>
      </c>
      <c r="AF39">
        <v>10</v>
      </c>
      <c r="AG39">
        <v>77.62</v>
      </c>
      <c r="AH39">
        <v>42.5</v>
      </c>
      <c r="AI39">
        <f t="shared" si="4"/>
        <v>1233.4144000000003</v>
      </c>
      <c r="AJ39">
        <v>38</v>
      </c>
      <c r="AL39" s="1">
        <v>44778.46875</v>
      </c>
      <c r="AM39">
        <v>10</v>
      </c>
      <c r="AN39">
        <v>40.96</v>
      </c>
      <c r="AO39">
        <v>22.92</v>
      </c>
      <c r="AP39">
        <f t="shared" si="5"/>
        <v>325.44159999999999</v>
      </c>
    </row>
    <row r="40" spans="1:42" x14ac:dyDescent="0.35">
      <c r="A40">
        <v>39</v>
      </c>
      <c r="C40" s="1">
        <v>44779.364583333336</v>
      </c>
      <c r="D40">
        <v>9</v>
      </c>
      <c r="E40">
        <v>0.3422</v>
      </c>
      <c r="F40">
        <v>7.6130000000000003E-2</v>
      </c>
      <c r="G40">
        <f t="shared" si="0"/>
        <v>7.079324490000001E-2</v>
      </c>
      <c r="H40">
        <v>39</v>
      </c>
      <c r="J40" s="1">
        <v>44779.364583333336</v>
      </c>
      <c r="K40">
        <v>9</v>
      </c>
      <c r="L40">
        <v>4.774</v>
      </c>
      <c r="M40">
        <v>1.554</v>
      </c>
      <c r="N40">
        <f t="shared" si="1"/>
        <v>10.368399999999998</v>
      </c>
      <c r="O40">
        <v>39</v>
      </c>
      <c r="Q40" s="1">
        <v>44779.364583333336</v>
      </c>
      <c r="R40">
        <v>9</v>
      </c>
      <c r="S40">
        <v>7.8390000000000004</v>
      </c>
      <c r="T40">
        <v>6.3010000000000002</v>
      </c>
      <c r="U40">
        <f t="shared" si="2"/>
        <v>2.365444000000001</v>
      </c>
      <c r="V40">
        <v>39</v>
      </c>
      <c r="X40" s="1">
        <v>44779.364583333336</v>
      </c>
      <c r="Y40">
        <v>9</v>
      </c>
      <c r="Z40">
        <v>26.26</v>
      </c>
      <c r="AA40">
        <v>11.82</v>
      </c>
      <c r="AB40">
        <f t="shared" si="3"/>
        <v>208.51360000000003</v>
      </c>
      <c r="AC40">
        <v>39</v>
      </c>
      <c r="AE40" s="1">
        <v>44779.364583333336</v>
      </c>
      <c r="AF40">
        <v>9</v>
      </c>
      <c r="AG40">
        <v>13.57</v>
      </c>
      <c r="AH40">
        <v>8.2859999999999996</v>
      </c>
      <c r="AI40">
        <f t="shared" si="4"/>
        <v>27.920656000000008</v>
      </c>
      <c r="AJ40">
        <v>39</v>
      </c>
      <c r="AL40" s="1">
        <v>44779.364583333336</v>
      </c>
      <c r="AM40">
        <v>9</v>
      </c>
      <c r="AN40">
        <v>11.74</v>
      </c>
      <c r="AO40">
        <v>10.32</v>
      </c>
      <c r="AP40">
        <f t="shared" si="5"/>
        <v>2.0164</v>
      </c>
    </row>
    <row r="41" spans="1:42" x14ac:dyDescent="0.35">
      <c r="A41">
        <v>40</v>
      </c>
      <c r="C41" s="1">
        <v>44780.072916666664</v>
      </c>
      <c r="D41">
        <v>3</v>
      </c>
      <c r="E41">
        <v>0.5968</v>
      </c>
      <c r="F41">
        <v>0.1943</v>
      </c>
      <c r="G41">
        <f t="shared" si="0"/>
        <v>0.16200624999999996</v>
      </c>
      <c r="H41">
        <v>40</v>
      </c>
      <c r="J41" s="1">
        <v>44780.072916666664</v>
      </c>
      <c r="K41">
        <v>3</v>
      </c>
      <c r="L41">
        <v>8.1329999999999991</v>
      </c>
      <c r="M41">
        <v>1.956</v>
      </c>
      <c r="N41">
        <f t="shared" si="1"/>
        <v>38.155328999999995</v>
      </c>
      <c r="O41">
        <v>40</v>
      </c>
      <c r="Q41" s="1">
        <v>44780.072916666664</v>
      </c>
      <c r="R41">
        <v>3</v>
      </c>
      <c r="S41">
        <v>8.6829999999999998</v>
      </c>
      <c r="T41">
        <v>4.6989999999999998</v>
      </c>
      <c r="U41">
        <f t="shared" si="2"/>
        <v>15.872256</v>
      </c>
      <c r="V41">
        <v>40</v>
      </c>
      <c r="X41" s="1">
        <v>44780.072916666664</v>
      </c>
      <c r="Y41">
        <v>3</v>
      </c>
      <c r="Z41">
        <v>20.36</v>
      </c>
      <c r="AA41">
        <v>12.34</v>
      </c>
      <c r="AB41">
        <f t="shared" si="3"/>
        <v>64.320399999999992</v>
      </c>
      <c r="AC41">
        <v>40</v>
      </c>
      <c r="AE41" s="1">
        <v>44780.072916666664</v>
      </c>
      <c r="AF41">
        <v>3</v>
      </c>
      <c r="AG41">
        <v>18.649999999999999</v>
      </c>
      <c r="AH41">
        <v>8.9130000000000003</v>
      </c>
      <c r="AI41">
        <f t="shared" si="4"/>
        <v>94.809168999999969</v>
      </c>
      <c r="AJ41">
        <v>40</v>
      </c>
      <c r="AL41" s="1">
        <v>44780.072916666664</v>
      </c>
      <c r="AM41">
        <v>3</v>
      </c>
      <c r="AN41">
        <v>7.2869999999999999</v>
      </c>
      <c r="AO41">
        <v>7.9249999999999998</v>
      </c>
      <c r="AP41">
        <f t="shared" si="5"/>
        <v>0.40704399999999985</v>
      </c>
    </row>
    <row r="42" spans="1:42" x14ac:dyDescent="0.35">
      <c r="A42">
        <v>41</v>
      </c>
      <c r="C42" s="1">
        <v>44780.5</v>
      </c>
      <c r="D42">
        <v>6.5</v>
      </c>
      <c r="E42">
        <v>0.33</v>
      </c>
      <c r="F42">
        <v>3.7719999999999997E-2</v>
      </c>
      <c r="G42">
        <f t="shared" si="0"/>
        <v>8.5427598400000027E-2</v>
      </c>
      <c r="H42">
        <v>41</v>
      </c>
      <c r="J42" s="1">
        <v>44780.5</v>
      </c>
      <c r="K42">
        <v>6.5</v>
      </c>
      <c r="L42">
        <v>4.9740000000000002</v>
      </c>
      <c r="M42">
        <v>0.59119999999999995</v>
      </c>
      <c r="N42">
        <f t="shared" si="1"/>
        <v>19.208935840000006</v>
      </c>
      <c r="O42">
        <v>41</v>
      </c>
      <c r="Q42" s="1">
        <v>44780.5</v>
      </c>
      <c r="R42">
        <v>6.5</v>
      </c>
      <c r="S42">
        <v>7.39</v>
      </c>
      <c r="T42">
        <v>1.851</v>
      </c>
      <c r="U42">
        <f t="shared" si="2"/>
        <v>30.680520999999995</v>
      </c>
      <c r="V42">
        <v>41</v>
      </c>
      <c r="X42" s="1">
        <v>44780.5</v>
      </c>
      <c r="Y42">
        <v>6.5</v>
      </c>
      <c r="Z42">
        <v>41.88</v>
      </c>
      <c r="AA42">
        <v>5.8150000000000004</v>
      </c>
      <c r="AB42">
        <f t="shared" si="3"/>
        <v>1300.6842250000004</v>
      </c>
      <c r="AC42">
        <v>41</v>
      </c>
      <c r="AE42" s="1">
        <v>44780.5</v>
      </c>
      <c r="AF42">
        <v>6.5</v>
      </c>
      <c r="AG42">
        <v>10.54</v>
      </c>
      <c r="AH42">
        <v>1.742</v>
      </c>
      <c r="AI42">
        <f t="shared" si="4"/>
        <v>77.40480399999997</v>
      </c>
      <c r="AJ42">
        <v>41</v>
      </c>
      <c r="AL42" s="1">
        <v>44780.5</v>
      </c>
      <c r="AM42">
        <v>6.5</v>
      </c>
      <c r="AN42">
        <v>22.85</v>
      </c>
      <c r="AO42">
        <v>2.5070000000000001</v>
      </c>
      <c r="AP42">
        <f t="shared" si="5"/>
        <v>413.837649</v>
      </c>
    </row>
    <row r="43" spans="1:42" x14ac:dyDescent="0.35">
      <c r="A43">
        <v>42</v>
      </c>
      <c r="C43" s="1">
        <v>44788.729166666664</v>
      </c>
      <c r="D43">
        <v>7</v>
      </c>
      <c r="E43">
        <v>0.28760000000000002</v>
      </c>
      <c r="F43">
        <v>6.096E-2</v>
      </c>
      <c r="G43">
        <f t="shared" si="0"/>
        <v>5.1365689600000007E-2</v>
      </c>
      <c r="H43">
        <v>42</v>
      </c>
      <c r="J43" s="1">
        <v>44788.729166666664</v>
      </c>
      <c r="K43">
        <v>7</v>
      </c>
      <c r="L43">
        <v>4.1130000000000004</v>
      </c>
      <c r="M43">
        <v>1.099</v>
      </c>
      <c r="N43">
        <f t="shared" si="1"/>
        <v>9.0841960000000022</v>
      </c>
      <c r="O43">
        <v>42</v>
      </c>
      <c r="Q43" s="1">
        <v>44788.729166666664</v>
      </c>
      <c r="R43">
        <v>7</v>
      </c>
      <c r="S43">
        <v>5.952</v>
      </c>
      <c r="T43">
        <v>5.28</v>
      </c>
      <c r="U43">
        <f t="shared" si="2"/>
        <v>0.4515839999999996</v>
      </c>
      <c r="V43">
        <v>42</v>
      </c>
      <c r="X43" s="1">
        <v>44788.729166666664</v>
      </c>
      <c r="Y43">
        <v>7</v>
      </c>
      <c r="Z43">
        <v>24.07</v>
      </c>
      <c r="AA43">
        <v>8.3070000000000004</v>
      </c>
      <c r="AB43">
        <f t="shared" si="3"/>
        <v>248.47216900000001</v>
      </c>
      <c r="AC43">
        <v>42</v>
      </c>
      <c r="AE43" s="1">
        <v>44788.729166666664</v>
      </c>
      <c r="AF43">
        <v>7</v>
      </c>
      <c r="AG43">
        <v>12.28</v>
      </c>
      <c r="AH43">
        <v>3.2919999999999998</v>
      </c>
      <c r="AI43">
        <f t="shared" si="4"/>
        <v>80.784143999999998</v>
      </c>
      <c r="AJ43">
        <v>42</v>
      </c>
      <c r="AL43" s="1">
        <v>44788.729166666664</v>
      </c>
      <c r="AM43">
        <v>7</v>
      </c>
      <c r="AN43">
        <v>10.3</v>
      </c>
      <c r="AO43">
        <v>4.55</v>
      </c>
      <c r="AP43">
        <f t="shared" si="5"/>
        <v>33.062500000000007</v>
      </c>
    </row>
    <row r="44" spans="1:42" x14ac:dyDescent="0.35">
      <c r="A44">
        <v>43</v>
      </c>
      <c r="C44" s="1">
        <v>44789.885416666664</v>
      </c>
      <c r="D44">
        <v>16</v>
      </c>
      <c r="E44">
        <v>0.31940000000000002</v>
      </c>
      <c r="F44">
        <v>2.8840000000000001E-2</v>
      </c>
      <c r="G44">
        <f t="shared" si="0"/>
        <v>8.4425113600000018E-2</v>
      </c>
      <c r="H44">
        <v>43</v>
      </c>
      <c r="J44" s="1">
        <v>44789.885416666664</v>
      </c>
      <c r="K44">
        <v>16</v>
      </c>
      <c r="L44">
        <v>4.7910000000000004</v>
      </c>
      <c r="M44">
        <v>0.71379999999999999</v>
      </c>
      <c r="N44">
        <f t="shared" si="1"/>
        <v>16.623559840000002</v>
      </c>
      <c r="O44">
        <v>43</v>
      </c>
      <c r="Q44" s="1">
        <v>44789.885416666664</v>
      </c>
      <c r="R44">
        <v>16</v>
      </c>
      <c r="S44">
        <v>2.4220000000000002</v>
      </c>
      <c r="T44">
        <v>1.284</v>
      </c>
      <c r="U44">
        <f t="shared" si="2"/>
        <v>1.2950440000000003</v>
      </c>
      <c r="V44">
        <v>43</v>
      </c>
      <c r="X44" s="1">
        <v>44789.885416666664</v>
      </c>
      <c r="Y44">
        <v>16</v>
      </c>
      <c r="Z44">
        <v>12.5</v>
      </c>
      <c r="AA44">
        <v>3.3889999999999998</v>
      </c>
      <c r="AB44">
        <f t="shared" si="3"/>
        <v>83.010321000000019</v>
      </c>
      <c r="AC44">
        <v>43</v>
      </c>
      <c r="AE44" s="1">
        <v>44789.885416666664</v>
      </c>
      <c r="AF44">
        <v>16</v>
      </c>
      <c r="AG44">
        <v>8.7550000000000008</v>
      </c>
      <c r="AH44">
        <v>1.794</v>
      </c>
      <c r="AI44">
        <f t="shared" si="4"/>
        <v>48.455521000000005</v>
      </c>
      <c r="AJ44">
        <v>43</v>
      </c>
      <c r="AL44" s="1">
        <v>44789.885416666664</v>
      </c>
      <c r="AM44">
        <v>16</v>
      </c>
      <c r="AN44">
        <v>4.4409999999999998</v>
      </c>
      <c r="AO44">
        <v>3.1909999999999998</v>
      </c>
      <c r="AP44">
        <f t="shared" si="5"/>
        <v>1.5625</v>
      </c>
    </row>
    <row r="45" spans="1:42" x14ac:dyDescent="0.35">
      <c r="A45">
        <v>44</v>
      </c>
      <c r="C45" s="1">
        <v>44794</v>
      </c>
      <c r="D45">
        <v>11.75</v>
      </c>
      <c r="E45">
        <v>3.0110000000000001</v>
      </c>
      <c r="F45">
        <v>0.47510000000000002</v>
      </c>
      <c r="G45">
        <f t="shared" si="0"/>
        <v>6.430788810000001</v>
      </c>
      <c r="H45">
        <v>44</v>
      </c>
      <c r="J45" s="1">
        <v>44794</v>
      </c>
      <c r="K45">
        <v>11.75</v>
      </c>
      <c r="L45">
        <v>27.21</v>
      </c>
      <c r="M45">
        <v>14.35</v>
      </c>
      <c r="N45">
        <f t="shared" si="1"/>
        <v>165.37960000000004</v>
      </c>
      <c r="O45">
        <v>44</v>
      </c>
      <c r="Q45" s="1">
        <v>44794</v>
      </c>
      <c r="R45">
        <v>11.75</v>
      </c>
      <c r="S45">
        <v>33.979999999999997</v>
      </c>
      <c r="T45">
        <v>56.99</v>
      </c>
      <c r="U45">
        <f t="shared" si="2"/>
        <v>529.46010000000024</v>
      </c>
      <c r="V45">
        <v>44</v>
      </c>
      <c r="X45" s="1">
        <v>44794</v>
      </c>
      <c r="Y45">
        <v>11.75</v>
      </c>
      <c r="Z45">
        <v>89.99</v>
      </c>
      <c r="AA45">
        <v>59.83</v>
      </c>
      <c r="AB45">
        <f t="shared" si="3"/>
        <v>909.62559999999985</v>
      </c>
      <c r="AC45">
        <v>44</v>
      </c>
      <c r="AE45" s="1">
        <v>44794</v>
      </c>
      <c r="AF45">
        <v>11.75</v>
      </c>
      <c r="AG45">
        <v>75.010000000000005</v>
      </c>
      <c r="AH45">
        <v>33.32</v>
      </c>
      <c r="AI45">
        <f t="shared" si="4"/>
        <v>1738.0561000000005</v>
      </c>
      <c r="AJ45">
        <v>44</v>
      </c>
      <c r="AL45" s="1">
        <v>44794</v>
      </c>
      <c r="AM45">
        <v>11.75</v>
      </c>
      <c r="AN45">
        <v>60.14</v>
      </c>
      <c r="AO45">
        <v>39.9</v>
      </c>
      <c r="AP45">
        <f t="shared" si="5"/>
        <v>409.65760000000006</v>
      </c>
    </row>
    <row r="46" spans="1:42" x14ac:dyDescent="0.35">
      <c r="A46">
        <v>45</v>
      </c>
      <c r="C46" s="1">
        <v>44794.9375</v>
      </c>
      <c r="D46">
        <v>8.5</v>
      </c>
      <c r="E46">
        <v>0.18970000000000001</v>
      </c>
      <c r="F46">
        <v>4.9399999999999999E-2</v>
      </c>
      <c r="G46">
        <f t="shared" si="0"/>
        <v>1.9684090000000001E-2</v>
      </c>
      <c r="H46">
        <v>45</v>
      </c>
      <c r="J46" s="1">
        <v>44794.9375</v>
      </c>
      <c r="K46">
        <v>8.5</v>
      </c>
      <c r="L46">
        <v>2.8490000000000002</v>
      </c>
      <c r="M46">
        <v>2.3039999999999998</v>
      </c>
      <c r="N46">
        <f t="shared" si="1"/>
        <v>0.29702500000000043</v>
      </c>
      <c r="O46">
        <v>45</v>
      </c>
      <c r="Q46" s="1">
        <v>44794.9375</v>
      </c>
      <c r="R46">
        <v>8.5</v>
      </c>
      <c r="S46">
        <v>5.0209999999999999</v>
      </c>
      <c r="T46">
        <v>1.978</v>
      </c>
      <c r="U46">
        <f t="shared" si="2"/>
        <v>9.2598490000000009</v>
      </c>
      <c r="V46">
        <v>45</v>
      </c>
      <c r="X46" s="1">
        <v>44794.9375</v>
      </c>
      <c r="Y46">
        <v>8.5</v>
      </c>
      <c r="Z46">
        <v>21.55</v>
      </c>
      <c r="AA46">
        <v>7.024</v>
      </c>
      <c r="AB46">
        <f t="shared" si="3"/>
        <v>211.00467599999999</v>
      </c>
      <c r="AC46">
        <v>45</v>
      </c>
      <c r="AE46" s="1">
        <v>44794.9375</v>
      </c>
      <c r="AF46">
        <v>8.5</v>
      </c>
      <c r="AG46">
        <v>9.7370000000000001</v>
      </c>
      <c r="AH46">
        <v>2.9369999999999998</v>
      </c>
      <c r="AI46">
        <f t="shared" si="4"/>
        <v>46.240000000000009</v>
      </c>
      <c r="AJ46">
        <v>45</v>
      </c>
      <c r="AL46" s="1">
        <v>44794.9375</v>
      </c>
      <c r="AM46">
        <v>8.5</v>
      </c>
      <c r="AN46">
        <v>8.3810000000000002</v>
      </c>
      <c r="AO46">
        <v>4.7939999999999996</v>
      </c>
      <c r="AP46">
        <f t="shared" si="5"/>
        <v>12.866569000000004</v>
      </c>
    </row>
    <row r="47" spans="1:42" x14ac:dyDescent="0.35">
      <c r="A47">
        <v>46</v>
      </c>
      <c r="C47" s="1">
        <v>44799.104166666664</v>
      </c>
      <c r="D47">
        <v>3.5</v>
      </c>
      <c r="E47">
        <v>0.39639999999999997</v>
      </c>
      <c r="F47">
        <v>0.17549999999999999</v>
      </c>
      <c r="G47">
        <f t="shared" si="0"/>
        <v>4.8796809999999996E-2</v>
      </c>
      <c r="H47">
        <v>46</v>
      </c>
      <c r="J47" s="1">
        <v>44799.104166666664</v>
      </c>
      <c r="K47">
        <v>3.5</v>
      </c>
      <c r="L47">
        <v>5.8239999999999998</v>
      </c>
      <c r="M47">
        <v>5.2619999999999996</v>
      </c>
      <c r="N47">
        <f t="shared" si="1"/>
        <v>0.31584400000000029</v>
      </c>
      <c r="O47">
        <v>46</v>
      </c>
      <c r="Q47" s="1">
        <v>44799.104166666664</v>
      </c>
      <c r="R47">
        <v>3.5</v>
      </c>
      <c r="S47">
        <v>5.41</v>
      </c>
      <c r="T47">
        <v>5.4470000000000001</v>
      </c>
      <c r="U47">
        <f t="shared" si="2"/>
        <v>1.3689999999999941E-3</v>
      </c>
      <c r="V47">
        <v>46</v>
      </c>
      <c r="X47" s="1">
        <v>44799.104166666664</v>
      </c>
      <c r="Y47">
        <v>3.5</v>
      </c>
      <c r="Z47">
        <v>9.109</v>
      </c>
      <c r="AA47">
        <v>5.1509999999999998</v>
      </c>
      <c r="AB47">
        <f t="shared" si="3"/>
        <v>15.665764000000001</v>
      </c>
      <c r="AC47">
        <v>46</v>
      </c>
      <c r="AE47" s="1">
        <v>44799.104166666664</v>
      </c>
      <c r="AF47">
        <v>3.5</v>
      </c>
      <c r="AG47">
        <v>13.27</v>
      </c>
      <c r="AH47">
        <v>9.2449999999999992</v>
      </c>
      <c r="AI47">
        <f t="shared" si="4"/>
        <v>16.200625000000002</v>
      </c>
      <c r="AJ47">
        <v>46</v>
      </c>
      <c r="AL47" s="1">
        <v>44799.104166666664</v>
      </c>
      <c r="AM47">
        <v>3.5</v>
      </c>
      <c r="AN47">
        <v>2.9849999999999999</v>
      </c>
      <c r="AO47">
        <v>4.3070000000000004</v>
      </c>
      <c r="AP47">
        <f t="shared" si="5"/>
        <v>1.7476840000000013</v>
      </c>
    </row>
    <row r="48" spans="1:42" x14ac:dyDescent="0.35">
      <c r="A48">
        <v>47</v>
      </c>
      <c r="C48" s="1">
        <v>44802.666666666664</v>
      </c>
      <c r="D48">
        <v>3</v>
      </c>
      <c r="E48">
        <v>0.73770000000000002</v>
      </c>
      <c r="F48">
        <v>0.24410000000000001</v>
      </c>
      <c r="G48">
        <f t="shared" si="0"/>
        <v>0.24364096000000005</v>
      </c>
      <c r="H48">
        <v>47</v>
      </c>
      <c r="J48" s="1">
        <v>44802.666666666664</v>
      </c>
      <c r="K48">
        <v>3</v>
      </c>
      <c r="L48">
        <v>10.220000000000001</v>
      </c>
      <c r="M48">
        <v>4.2229999999999999</v>
      </c>
      <c r="N48">
        <f t="shared" si="1"/>
        <v>35.964009000000011</v>
      </c>
      <c r="O48">
        <v>47</v>
      </c>
      <c r="Q48" s="1">
        <v>44802.666666666664</v>
      </c>
      <c r="R48">
        <v>3</v>
      </c>
      <c r="S48">
        <v>18.36</v>
      </c>
      <c r="T48">
        <v>17.41</v>
      </c>
      <c r="U48">
        <f t="shared" si="2"/>
        <v>0.90249999999999864</v>
      </c>
      <c r="V48">
        <v>47</v>
      </c>
      <c r="X48" s="1">
        <v>44802.666666666664</v>
      </c>
      <c r="Y48">
        <v>3</v>
      </c>
      <c r="Z48">
        <v>47.93</v>
      </c>
      <c r="AA48">
        <v>32.229999999999997</v>
      </c>
      <c r="AB48">
        <f t="shared" si="3"/>
        <v>246.49000000000009</v>
      </c>
      <c r="AC48">
        <v>47</v>
      </c>
      <c r="AE48" s="1">
        <v>44802.666666666664</v>
      </c>
      <c r="AF48">
        <v>3</v>
      </c>
      <c r="AG48">
        <v>25.8</v>
      </c>
      <c r="AH48">
        <v>17.47</v>
      </c>
      <c r="AI48">
        <f t="shared" si="4"/>
        <v>69.388900000000035</v>
      </c>
      <c r="AJ48">
        <v>47</v>
      </c>
      <c r="AL48" s="1">
        <v>44802.666666666664</v>
      </c>
      <c r="AM48">
        <v>3</v>
      </c>
      <c r="AN48">
        <v>30.33</v>
      </c>
      <c r="AO48">
        <v>21.1</v>
      </c>
      <c r="AP48">
        <f t="shared" si="5"/>
        <v>85.192899999999938</v>
      </c>
    </row>
    <row r="49" spans="1:42" x14ac:dyDescent="0.35">
      <c r="A49">
        <v>48</v>
      </c>
      <c r="C49" s="1">
        <v>44808.083333333336</v>
      </c>
      <c r="D49">
        <v>4.25</v>
      </c>
      <c r="E49">
        <v>0.53059999999999996</v>
      </c>
      <c r="F49">
        <v>9.7159999999999996E-2</v>
      </c>
      <c r="G49">
        <f t="shared" si="0"/>
        <v>0.18787023359999994</v>
      </c>
      <c r="H49">
        <v>48</v>
      </c>
      <c r="J49" s="1">
        <v>44808.083333333336</v>
      </c>
      <c r="K49">
        <v>4.25</v>
      </c>
      <c r="L49">
        <v>7.923</v>
      </c>
      <c r="M49">
        <v>1.1020000000000001</v>
      </c>
      <c r="N49">
        <f t="shared" si="1"/>
        <v>46.526040999999999</v>
      </c>
      <c r="O49">
        <v>48</v>
      </c>
      <c r="Q49" s="1">
        <v>44808.083333333336</v>
      </c>
      <c r="R49">
        <v>4.25</v>
      </c>
      <c r="S49">
        <v>4.7859999999999996</v>
      </c>
      <c r="T49">
        <v>2.423</v>
      </c>
      <c r="U49">
        <f t="shared" si="2"/>
        <v>5.5837689999999975</v>
      </c>
      <c r="V49">
        <v>48</v>
      </c>
      <c r="X49" s="1">
        <v>44808.083333333336</v>
      </c>
      <c r="Y49">
        <v>4.25</v>
      </c>
      <c r="Z49">
        <v>21.89</v>
      </c>
      <c r="AA49">
        <v>9.7710000000000008</v>
      </c>
      <c r="AB49">
        <f t="shared" si="3"/>
        <v>146.870161</v>
      </c>
      <c r="AC49">
        <v>48</v>
      </c>
      <c r="AE49" s="1">
        <v>44808.083333333336</v>
      </c>
      <c r="AF49">
        <v>4.25</v>
      </c>
      <c r="AG49">
        <v>17.43</v>
      </c>
      <c r="AH49">
        <v>2.8090000000000002</v>
      </c>
      <c r="AI49">
        <f t="shared" si="4"/>
        <v>213.77364099999997</v>
      </c>
      <c r="AJ49">
        <v>48</v>
      </c>
      <c r="AL49" s="1">
        <v>44808.083333333336</v>
      </c>
      <c r="AM49">
        <v>4.25</v>
      </c>
      <c r="AN49">
        <v>8.8149999999999995</v>
      </c>
      <c r="AO49">
        <v>8.3089999999999993</v>
      </c>
      <c r="AP49">
        <f t="shared" si="5"/>
        <v>0.25603600000000021</v>
      </c>
    </row>
    <row r="50" spans="1:42" x14ac:dyDescent="0.35">
      <c r="A50">
        <v>49</v>
      </c>
      <c r="C50" s="1">
        <v>44809.15625</v>
      </c>
      <c r="D50">
        <v>22</v>
      </c>
      <c r="E50">
        <v>0.222</v>
      </c>
      <c r="F50">
        <v>2.0539999999999999E-2</v>
      </c>
      <c r="G50">
        <f t="shared" si="0"/>
        <v>4.0586131599999999E-2</v>
      </c>
      <c r="H50">
        <v>49</v>
      </c>
      <c r="J50" s="1">
        <v>44809.15625</v>
      </c>
      <c r="K50">
        <v>22</v>
      </c>
      <c r="L50">
        <v>3.4790000000000001</v>
      </c>
      <c r="M50">
        <v>0.44019999999999998</v>
      </c>
      <c r="N50">
        <f t="shared" si="1"/>
        <v>9.2343054400000018</v>
      </c>
      <c r="O50">
        <v>49</v>
      </c>
      <c r="Q50" s="1">
        <v>44809.15625</v>
      </c>
      <c r="R50">
        <v>22</v>
      </c>
      <c r="S50">
        <v>4.0510000000000002</v>
      </c>
      <c r="T50">
        <v>1.0129999999999999</v>
      </c>
      <c r="U50">
        <f t="shared" si="2"/>
        <v>9.2294440000000009</v>
      </c>
      <c r="V50">
        <v>49</v>
      </c>
      <c r="X50" s="1">
        <v>44809.15625</v>
      </c>
      <c r="Y50">
        <v>22</v>
      </c>
      <c r="Z50">
        <v>10.11</v>
      </c>
      <c r="AA50">
        <v>2.4590000000000001</v>
      </c>
      <c r="AB50">
        <f t="shared" si="3"/>
        <v>58.537800999999995</v>
      </c>
      <c r="AC50">
        <v>49</v>
      </c>
      <c r="AE50" s="1">
        <v>44809.15625</v>
      </c>
      <c r="AF50">
        <v>22</v>
      </c>
      <c r="AG50">
        <v>9.5969999999999995</v>
      </c>
      <c r="AH50">
        <v>1.1080000000000001</v>
      </c>
      <c r="AI50">
        <f t="shared" si="4"/>
        <v>72.063120999999981</v>
      </c>
      <c r="AJ50">
        <v>49</v>
      </c>
      <c r="AL50" s="1">
        <v>44809.15625</v>
      </c>
      <c r="AM50">
        <v>22</v>
      </c>
      <c r="AN50">
        <v>4.0259999999999998</v>
      </c>
      <c r="AO50">
        <v>2.577</v>
      </c>
      <c r="AP50">
        <f t="shared" si="5"/>
        <v>2.0996009999999994</v>
      </c>
    </row>
    <row r="51" spans="1:42" x14ac:dyDescent="0.35">
      <c r="A51">
        <v>50</v>
      </c>
      <c r="C51" s="1">
        <v>44815.010416666664</v>
      </c>
      <c r="D51">
        <v>9.75</v>
      </c>
      <c r="E51">
        <v>0.31929999999999997</v>
      </c>
      <c r="F51">
        <v>5.0959999999999998E-2</v>
      </c>
      <c r="G51">
        <f t="shared" si="0"/>
        <v>7.2006355599999988E-2</v>
      </c>
      <c r="H51">
        <v>50</v>
      </c>
      <c r="J51" s="1">
        <v>44815.010416666664</v>
      </c>
      <c r="K51">
        <v>9.75</v>
      </c>
      <c r="L51">
        <v>4.4809999999999999</v>
      </c>
      <c r="M51">
        <v>1.2450000000000001</v>
      </c>
      <c r="N51">
        <f t="shared" si="1"/>
        <v>10.471695999999998</v>
      </c>
      <c r="O51">
        <v>50</v>
      </c>
      <c r="Q51" s="1">
        <v>44815.010416666664</v>
      </c>
      <c r="R51">
        <v>9.75</v>
      </c>
      <c r="S51">
        <v>7.3010000000000002</v>
      </c>
      <c r="T51">
        <v>3.2909999999999999</v>
      </c>
      <c r="U51">
        <f t="shared" si="2"/>
        <v>16.080099999999998</v>
      </c>
      <c r="V51">
        <v>50</v>
      </c>
      <c r="X51" s="1">
        <v>44815.010416666664</v>
      </c>
      <c r="Y51">
        <v>9.75</v>
      </c>
      <c r="Z51">
        <v>30.6</v>
      </c>
      <c r="AA51">
        <v>12.72</v>
      </c>
      <c r="AB51">
        <f t="shared" si="3"/>
        <v>319.69440000000009</v>
      </c>
      <c r="AC51">
        <v>50</v>
      </c>
      <c r="AE51" s="1">
        <v>44815.010416666664</v>
      </c>
      <c r="AF51">
        <v>9.75</v>
      </c>
      <c r="AG51">
        <v>14.48</v>
      </c>
      <c r="AH51">
        <v>3.6179999999999999</v>
      </c>
      <c r="AI51">
        <f t="shared" si="4"/>
        <v>117.98304400000001</v>
      </c>
      <c r="AJ51">
        <v>50</v>
      </c>
      <c r="AL51" s="1">
        <v>44815.010416666664</v>
      </c>
      <c r="AM51">
        <v>9.75</v>
      </c>
      <c r="AN51">
        <v>13.76</v>
      </c>
      <c r="AO51">
        <v>7.6989999999999998</v>
      </c>
      <c r="AP51">
        <f t="shared" si="5"/>
        <v>36.735720999999998</v>
      </c>
    </row>
    <row r="52" spans="1:42" x14ac:dyDescent="0.35">
      <c r="A52">
        <v>51</v>
      </c>
      <c r="C52" s="1">
        <v>44823.333333333336</v>
      </c>
      <c r="D52">
        <v>5</v>
      </c>
      <c r="E52">
        <v>0.19339999999999999</v>
      </c>
      <c r="F52">
        <v>2.5860000000000001E-2</v>
      </c>
      <c r="G52">
        <f t="shared" si="0"/>
        <v>2.8069651599999999E-2</v>
      </c>
      <c r="H52">
        <v>51</v>
      </c>
      <c r="J52" s="1">
        <v>44823.333333333336</v>
      </c>
      <c r="K52">
        <v>5</v>
      </c>
      <c r="L52">
        <v>3.1280000000000001</v>
      </c>
      <c r="M52">
        <v>1.3620000000000001</v>
      </c>
      <c r="N52">
        <f t="shared" si="1"/>
        <v>3.1187559999999999</v>
      </c>
      <c r="O52">
        <v>51</v>
      </c>
      <c r="Q52" s="1">
        <v>44823.333333333336</v>
      </c>
      <c r="R52">
        <v>5</v>
      </c>
      <c r="S52">
        <v>6.7569999999999997</v>
      </c>
      <c r="T52">
        <v>5.1369999999999996</v>
      </c>
      <c r="U52">
        <f t="shared" si="2"/>
        <v>2.6244000000000005</v>
      </c>
      <c r="V52">
        <v>51</v>
      </c>
      <c r="X52" s="1">
        <v>44823.333333333336</v>
      </c>
      <c r="Y52">
        <v>5</v>
      </c>
      <c r="Z52">
        <v>23.91</v>
      </c>
      <c r="AA52">
        <v>17</v>
      </c>
      <c r="AB52">
        <f t="shared" si="3"/>
        <v>47.748100000000001</v>
      </c>
      <c r="AC52">
        <v>51</v>
      </c>
      <c r="AE52" s="1">
        <v>44823.333333333336</v>
      </c>
      <c r="AF52">
        <v>5</v>
      </c>
      <c r="AG52">
        <v>9.2200000000000006</v>
      </c>
      <c r="AH52">
        <v>2.8679999999999999</v>
      </c>
      <c r="AI52">
        <f t="shared" si="4"/>
        <v>40.347904000000007</v>
      </c>
      <c r="AJ52">
        <v>51</v>
      </c>
      <c r="AL52" s="1">
        <v>44823.333333333336</v>
      </c>
      <c r="AM52">
        <v>5</v>
      </c>
      <c r="AN52">
        <v>12.79</v>
      </c>
      <c r="AO52">
        <v>18.48</v>
      </c>
      <c r="AP52">
        <f t="shared" si="5"/>
        <v>32.376100000000015</v>
      </c>
    </row>
    <row r="53" spans="1:42" x14ac:dyDescent="0.35">
      <c r="A53">
        <v>52</v>
      </c>
      <c r="C53" s="1">
        <v>44826.125</v>
      </c>
      <c r="D53">
        <v>6</v>
      </c>
      <c r="E53">
        <v>0.55210000000000004</v>
      </c>
      <c r="F53">
        <v>8.233E-2</v>
      </c>
      <c r="G53">
        <f t="shared" si="0"/>
        <v>0.22068385290000003</v>
      </c>
      <c r="H53">
        <v>52</v>
      </c>
      <c r="J53" s="1">
        <v>44826.125</v>
      </c>
      <c r="K53">
        <v>6</v>
      </c>
      <c r="L53">
        <v>7.8250000000000002</v>
      </c>
      <c r="M53">
        <v>2.0030000000000001</v>
      </c>
      <c r="N53">
        <f t="shared" si="1"/>
        <v>33.895684000000003</v>
      </c>
      <c r="O53">
        <v>52</v>
      </c>
      <c r="Q53" s="1">
        <v>44826.125</v>
      </c>
      <c r="R53">
        <v>6</v>
      </c>
      <c r="S53">
        <v>10.06</v>
      </c>
      <c r="T53">
        <v>9.1</v>
      </c>
      <c r="U53">
        <f t="shared" si="2"/>
        <v>0.92160000000000164</v>
      </c>
      <c r="V53">
        <v>52</v>
      </c>
      <c r="X53" s="1">
        <v>44826.125</v>
      </c>
      <c r="Y53">
        <v>6</v>
      </c>
      <c r="Z53">
        <v>22.07</v>
      </c>
      <c r="AA53">
        <v>15.01</v>
      </c>
      <c r="AB53">
        <f t="shared" si="3"/>
        <v>49.843600000000009</v>
      </c>
      <c r="AC53">
        <v>52</v>
      </c>
      <c r="AE53" s="1">
        <v>44826.125</v>
      </c>
      <c r="AF53">
        <v>6</v>
      </c>
      <c r="AG53">
        <v>20.88</v>
      </c>
      <c r="AH53">
        <v>8.6340000000000003</v>
      </c>
      <c r="AI53">
        <f t="shared" si="4"/>
        <v>149.96451599999997</v>
      </c>
      <c r="AJ53">
        <v>52</v>
      </c>
      <c r="AL53" s="1">
        <v>44826.125</v>
      </c>
      <c r="AM53">
        <v>6</v>
      </c>
      <c r="AN53">
        <v>10.76</v>
      </c>
      <c r="AO53">
        <v>13.16</v>
      </c>
      <c r="AP53">
        <f t="shared" si="5"/>
        <v>5.7600000000000016</v>
      </c>
    </row>
    <row r="54" spans="1:42" x14ac:dyDescent="0.35">
      <c r="A54">
        <v>53</v>
      </c>
      <c r="C54" s="1">
        <v>44831.4375</v>
      </c>
      <c r="D54">
        <v>10</v>
      </c>
      <c r="E54">
        <v>0.29420000000000002</v>
      </c>
      <c r="F54">
        <v>2.597E-2</v>
      </c>
      <c r="G54">
        <f t="shared" si="0"/>
        <v>7.1947332900000008E-2</v>
      </c>
      <c r="H54">
        <v>53</v>
      </c>
      <c r="J54" s="1">
        <v>44831.4375</v>
      </c>
      <c r="K54">
        <v>10</v>
      </c>
      <c r="L54">
        <v>4.3730000000000002</v>
      </c>
      <c r="M54">
        <v>1.145</v>
      </c>
      <c r="N54">
        <f t="shared" si="1"/>
        <v>10.419984000000001</v>
      </c>
      <c r="O54">
        <v>53</v>
      </c>
      <c r="Q54" s="1">
        <v>44831.4375</v>
      </c>
      <c r="R54">
        <v>10</v>
      </c>
      <c r="S54">
        <v>6.3019999999999996</v>
      </c>
      <c r="T54">
        <v>2.339</v>
      </c>
      <c r="U54">
        <f t="shared" si="2"/>
        <v>15.705368999999997</v>
      </c>
      <c r="V54">
        <v>53</v>
      </c>
      <c r="X54" s="1">
        <v>44831.4375</v>
      </c>
      <c r="Y54">
        <v>10</v>
      </c>
      <c r="Z54">
        <v>16.48</v>
      </c>
      <c r="AA54">
        <v>6.69</v>
      </c>
      <c r="AB54">
        <f t="shared" si="3"/>
        <v>95.844099999999983</v>
      </c>
      <c r="AC54">
        <v>53</v>
      </c>
      <c r="AE54" s="1">
        <v>44831.4375</v>
      </c>
      <c r="AF54">
        <v>10</v>
      </c>
      <c r="AG54">
        <v>11.15</v>
      </c>
      <c r="AH54">
        <v>2.5299999999999998</v>
      </c>
      <c r="AI54">
        <f t="shared" si="4"/>
        <v>74.304400000000015</v>
      </c>
      <c r="AJ54">
        <v>53</v>
      </c>
      <c r="AL54" s="1">
        <v>44831.4375</v>
      </c>
      <c r="AM54">
        <v>10</v>
      </c>
      <c r="AN54">
        <v>6.1050000000000004</v>
      </c>
      <c r="AO54">
        <v>4.46</v>
      </c>
      <c r="AP54">
        <f t="shared" si="5"/>
        <v>2.7060250000000017</v>
      </c>
    </row>
    <row r="55" spans="1:42" x14ac:dyDescent="0.35">
      <c r="A55">
        <v>54</v>
      </c>
      <c r="C55" s="1">
        <v>44835.166666666664</v>
      </c>
      <c r="D55">
        <v>18</v>
      </c>
      <c r="E55">
        <v>0.52400000000000002</v>
      </c>
      <c r="F55">
        <v>6.8940000000000001E-2</v>
      </c>
      <c r="G55">
        <f t="shared" si="0"/>
        <v>0.20707960360000002</v>
      </c>
      <c r="H55">
        <v>54</v>
      </c>
      <c r="J55" s="1">
        <v>44835.166666666664</v>
      </c>
      <c r="K55">
        <v>18</v>
      </c>
      <c r="L55">
        <v>7.2960000000000003</v>
      </c>
      <c r="M55">
        <v>1.2629999999999999</v>
      </c>
      <c r="N55">
        <f t="shared" si="1"/>
        <v>36.397089000000001</v>
      </c>
      <c r="O55">
        <v>54</v>
      </c>
      <c r="Q55" s="1">
        <v>44835.166666666664</v>
      </c>
      <c r="R55">
        <v>18</v>
      </c>
      <c r="S55">
        <v>11.75</v>
      </c>
      <c r="T55">
        <v>5.423</v>
      </c>
      <c r="U55">
        <f t="shared" si="2"/>
        <v>40.030929</v>
      </c>
      <c r="V55">
        <v>54</v>
      </c>
      <c r="X55" s="1">
        <v>44835.166666666664</v>
      </c>
      <c r="Y55">
        <v>18</v>
      </c>
      <c r="Z55">
        <v>35.42</v>
      </c>
      <c r="AA55">
        <v>14.32</v>
      </c>
      <c r="AB55">
        <f t="shared" si="3"/>
        <v>445.21000000000004</v>
      </c>
      <c r="AC55">
        <v>54</v>
      </c>
      <c r="AE55" s="1">
        <v>44835.166666666664</v>
      </c>
      <c r="AF55">
        <v>18</v>
      </c>
      <c r="AG55">
        <v>19.25</v>
      </c>
      <c r="AH55">
        <v>9.0890000000000004</v>
      </c>
      <c r="AI55">
        <f t="shared" si="4"/>
        <v>103.245921</v>
      </c>
      <c r="AJ55">
        <v>54</v>
      </c>
      <c r="AL55" s="1">
        <v>44835.166666666664</v>
      </c>
      <c r="AM55">
        <v>18</v>
      </c>
      <c r="AN55">
        <v>16.25</v>
      </c>
      <c r="AO55">
        <v>8.9700000000000006</v>
      </c>
      <c r="AP55">
        <f t="shared" si="5"/>
        <v>52.99839999999999</v>
      </c>
    </row>
    <row r="56" spans="1:42" x14ac:dyDescent="0.35">
      <c r="A56">
        <v>55</v>
      </c>
      <c r="C56" s="1">
        <v>44846.90625</v>
      </c>
      <c r="D56">
        <v>13.75</v>
      </c>
      <c r="E56">
        <v>0.22470000000000001</v>
      </c>
      <c r="F56">
        <v>0.10340000000000001</v>
      </c>
      <c r="G56">
        <f t="shared" si="0"/>
        <v>1.4713690000000001E-2</v>
      </c>
      <c r="H56">
        <v>55</v>
      </c>
      <c r="J56" s="1">
        <v>44846.90625</v>
      </c>
      <c r="K56">
        <v>13.75</v>
      </c>
      <c r="L56">
        <v>3.496</v>
      </c>
      <c r="M56">
        <v>0</v>
      </c>
      <c r="N56">
        <f t="shared" si="1"/>
        <v>12.222016</v>
      </c>
      <c r="O56">
        <v>55</v>
      </c>
      <c r="Q56" s="1">
        <v>44846.90625</v>
      </c>
      <c r="R56">
        <v>13.75</v>
      </c>
      <c r="S56">
        <v>6.7560000000000002</v>
      </c>
      <c r="T56">
        <v>0</v>
      </c>
      <c r="U56">
        <f t="shared" si="2"/>
        <v>45.643536000000005</v>
      </c>
      <c r="V56">
        <v>55</v>
      </c>
      <c r="X56" s="1">
        <v>44846.90625</v>
      </c>
      <c r="Y56">
        <v>13.75</v>
      </c>
      <c r="Z56">
        <v>21.61</v>
      </c>
      <c r="AA56">
        <v>0</v>
      </c>
      <c r="AB56">
        <f t="shared" si="3"/>
        <v>466.99209999999999</v>
      </c>
      <c r="AC56">
        <v>55</v>
      </c>
      <c r="AE56" s="1">
        <v>44846.90625</v>
      </c>
      <c r="AF56">
        <v>13.75</v>
      </c>
      <c r="AG56">
        <v>10.52</v>
      </c>
      <c r="AH56">
        <v>0</v>
      </c>
      <c r="AI56">
        <f t="shared" si="4"/>
        <v>110.67039999999999</v>
      </c>
      <c r="AJ56">
        <v>55</v>
      </c>
      <c r="AL56" s="1">
        <v>44846.90625</v>
      </c>
      <c r="AM56">
        <v>13.75</v>
      </c>
      <c r="AN56">
        <v>9.7910000000000004</v>
      </c>
      <c r="AO56">
        <v>7.5650000000000004</v>
      </c>
      <c r="AP56">
        <f t="shared" si="5"/>
        <v>4.955076</v>
      </c>
    </row>
    <row r="57" spans="1:42" x14ac:dyDescent="0.35">
      <c r="A57">
        <v>56</v>
      </c>
      <c r="C57" s="1">
        <v>44860.322916666664</v>
      </c>
      <c r="D57">
        <v>13</v>
      </c>
      <c r="E57">
        <v>0.31090000000000001</v>
      </c>
      <c r="F57">
        <v>8.3970000000000003E-2</v>
      </c>
      <c r="G57">
        <f t="shared" si="0"/>
        <v>5.1497224900000006E-2</v>
      </c>
      <c r="H57">
        <v>56</v>
      </c>
      <c r="J57" s="1">
        <v>44860.322916666664</v>
      </c>
      <c r="K57">
        <v>13</v>
      </c>
      <c r="L57">
        <v>4.6260000000000003</v>
      </c>
      <c r="M57">
        <v>0</v>
      </c>
      <c r="N57">
        <f t="shared" si="1"/>
        <v>21.399876000000003</v>
      </c>
      <c r="O57">
        <v>56</v>
      </c>
      <c r="Q57" s="1">
        <v>44860.322916666664</v>
      </c>
      <c r="R57">
        <v>13</v>
      </c>
      <c r="S57">
        <v>6.95</v>
      </c>
      <c r="T57">
        <v>0</v>
      </c>
      <c r="U57">
        <f t="shared" si="2"/>
        <v>48.302500000000002</v>
      </c>
      <c r="V57">
        <v>56</v>
      </c>
      <c r="X57" s="1">
        <v>44860.322916666664</v>
      </c>
      <c r="Y57">
        <v>13</v>
      </c>
      <c r="Z57">
        <v>22.92</v>
      </c>
      <c r="AA57">
        <v>0</v>
      </c>
      <c r="AB57">
        <f t="shared" si="3"/>
        <v>525.32640000000004</v>
      </c>
      <c r="AC57">
        <v>56</v>
      </c>
      <c r="AE57" s="1">
        <v>44860.322916666664</v>
      </c>
      <c r="AF57">
        <v>13</v>
      </c>
      <c r="AG57">
        <v>12.19</v>
      </c>
      <c r="AH57">
        <v>0</v>
      </c>
      <c r="AI57">
        <f t="shared" si="4"/>
        <v>148.59609999999998</v>
      </c>
      <c r="AJ57">
        <v>56</v>
      </c>
      <c r="AL57" s="1">
        <v>44860.322916666664</v>
      </c>
      <c r="AM57">
        <v>13</v>
      </c>
      <c r="AN57">
        <v>10.89</v>
      </c>
      <c r="AO57">
        <v>10.61</v>
      </c>
      <c r="AP57">
        <f t="shared" si="5"/>
        <v>7.8400000000000636E-2</v>
      </c>
    </row>
    <row r="58" spans="1:42" x14ac:dyDescent="0.35">
      <c r="A58">
        <v>57</v>
      </c>
      <c r="C58" s="1">
        <v>44862.375</v>
      </c>
      <c r="D58">
        <v>5</v>
      </c>
      <c r="E58">
        <v>1.6789999999999999E-2</v>
      </c>
      <c r="F58">
        <v>9.3030000000000005E-3</v>
      </c>
      <c r="G58">
        <f t="shared" si="0"/>
        <v>5.605516899999998E-5</v>
      </c>
      <c r="H58">
        <v>57</v>
      </c>
      <c r="J58" s="1">
        <v>44862.375</v>
      </c>
      <c r="K58">
        <v>5</v>
      </c>
      <c r="L58">
        <v>0.13400000000000001</v>
      </c>
      <c r="M58">
        <v>0</v>
      </c>
      <c r="N58">
        <f t="shared" si="1"/>
        <v>1.7956000000000003E-2</v>
      </c>
      <c r="O58">
        <v>57</v>
      </c>
      <c r="Q58" s="1">
        <v>44862.375</v>
      </c>
      <c r="R58">
        <v>5</v>
      </c>
      <c r="S58">
        <v>0.3332</v>
      </c>
      <c r="T58">
        <v>0</v>
      </c>
      <c r="U58">
        <f t="shared" si="2"/>
        <v>0.11102223999999999</v>
      </c>
      <c r="V58">
        <v>57</v>
      </c>
      <c r="X58" s="1">
        <v>44862.375</v>
      </c>
      <c r="Y58">
        <v>5</v>
      </c>
      <c r="Z58">
        <v>1.407</v>
      </c>
      <c r="AA58">
        <v>0</v>
      </c>
      <c r="AB58">
        <f t="shared" si="3"/>
        <v>1.979649</v>
      </c>
      <c r="AC58">
        <v>57</v>
      </c>
      <c r="AE58" s="1">
        <v>44862.375</v>
      </c>
      <c r="AF58">
        <v>5</v>
      </c>
      <c r="AG58">
        <v>0.59309999999999996</v>
      </c>
      <c r="AH58">
        <v>0</v>
      </c>
      <c r="AI58">
        <f t="shared" si="4"/>
        <v>0.35176760999999995</v>
      </c>
      <c r="AJ58">
        <v>57</v>
      </c>
      <c r="AL58" s="1">
        <v>44862.375</v>
      </c>
      <c r="AM58">
        <v>5</v>
      </c>
      <c r="AN58">
        <v>0.47539999999999999</v>
      </c>
      <c r="AO58">
        <v>0.37190000000000001</v>
      </c>
      <c r="AP58">
        <f t="shared" si="5"/>
        <v>1.0712249999999996E-2</v>
      </c>
    </row>
    <row r="59" spans="1:42" x14ac:dyDescent="0.35">
      <c r="A59">
        <v>58</v>
      </c>
      <c r="C59" s="1">
        <v>44865.270833333336</v>
      </c>
      <c r="D59">
        <v>5.5</v>
      </c>
      <c r="E59">
        <v>0.2336</v>
      </c>
      <c r="F59">
        <v>4.5499999999999999E-2</v>
      </c>
      <c r="G59">
        <f t="shared" si="0"/>
        <v>3.5381609999999994E-2</v>
      </c>
      <c r="H59">
        <v>58</v>
      </c>
      <c r="J59" s="1">
        <v>44865.270833333336</v>
      </c>
      <c r="K59">
        <v>5.5</v>
      </c>
      <c r="L59">
        <v>3.5310000000000001</v>
      </c>
      <c r="M59">
        <v>0</v>
      </c>
      <c r="N59">
        <f t="shared" si="1"/>
        <v>12.467961000000001</v>
      </c>
      <c r="O59">
        <v>58</v>
      </c>
      <c r="Q59" s="1">
        <v>44865.270833333336</v>
      </c>
      <c r="R59">
        <v>5.5</v>
      </c>
      <c r="S59">
        <v>4.8490000000000002</v>
      </c>
      <c r="T59">
        <v>0</v>
      </c>
      <c r="U59">
        <f t="shared" si="2"/>
        <v>23.512801000000003</v>
      </c>
      <c r="V59">
        <v>58</v>
      </c>
      <c r="X59" s="1">
        <v>44865.270833333336</v>
      </c>
      <c r="Y59">
        <v>5.5</v>
      </c>
      <c r="Z59">
        <v>18.87</v>
      </c>
      <c r="AA59">
        <v>0</v>
      </c>
      <c r="AB59">
        <f t="shared" si="3"/>
        <v>356.07690000000002</v>
      </c>
      <c r="AC59">
        <v>58</v>
      </c>
      <c r="AE59" s="1">
        <v>44865.270833333336</v>
      </c>
      <c r="AF59">
        <v>5.5</v>
      </c>
      <c r="AG59">
        <v>10.18</v>
      </c>
      <c r="AH59">
        <v>0</v>
      </c>
      <c r="AI59">
        <f t="shared" si="4"/>
        <v>103.63239999999999</v>
      </c>
      <c r="AJ59">
        <v>58</v>
      </c>
      <c r="AL59" s="1">
        <v>44865.270833333336</v>
      </c>
      <c r="AM59">
        <v>5.5</v>
      </c>
      <c r="AN59">
        <v>7.4139999999999997</v>
      </c>
      <c r="AO59">
        <v>4.2949999999999999</v>
      </c>
      <c r="AP59">
        <f t="shared" si="5"/>
        <v>9.7281609999999983</v>
      </c>
    </row>
    <row r="60" spans="1:42" x14ac:dyDescent="0.35">
      <c r="F60" t="s">
        <v>37</v>
      </c>
      <c r="G60">
        <f>(AVERAGE(G2:G55))^0.5</f>
        <v>0.62967716084208436</v>
      </c>
      <c r="M60" t="s">
        <v>37</v>
      </c>
      <c r="N60">
        <f>(AVERAGE(N2:N55))^0.5</f>
        <v>5.6704466338722037</v>
      </c>
      <c r="T60" t="s">
        <v>37</v>
      </c>
      <c r="U60">
        <f>(AVERAGE(U2:U55))^0.5</f>
        <v>4.5889831107087735</v>
      </c>
      <c r="AA60" t="s">
        <v>37</v>
      </c>
      <c r="AB60">
        <f>(AVERAGE(AB2:AB55))^0.5</f>
        <v>15.565478436091984</v>
      </c>
      <c r="AH60" t="s">
        <v>37</v>
      </c>
      <c r="AI60">
        <f>(AVERAGE(AI2:AI55))^0.5</f>
        <v>15.385356705466545</v>
      </c>
      <c r="AO60" t="s">
        <v>37</v>
      </c>
      <c r="AP60">
        <f>(AVERAGE(AP2:AP55))^0.5</f>
        <v>7.5603910160000867</v>
      </c>
    </row>
    <row r="61" spans="1:42" x14ac:dyDescent="0.35">
      <c r="F61" t="s">
        <v>38</v>
      </c>
      <c r="G61">
        <f>(AVERAGE(G39:G49))^0.5</f>
        <v>1.1488111360762168</v>
      </c>
      <c r="M61" t="s">
        <v>38</v>
      </c>
      <c r="N61">
        <f>(AVERAGE(N39:N49))^0.5</f>
        <v>8.3814431154892297</v>
      </c>
      <c r="T61" t="s">
        <v>38</v>
      </c>
      <c r="U61">
        <f>(AVERAGE(U39:U49))^0.5</f>
        <v>7.9366522367603292</v>
      </c>
      <c r="AA61" t="s">
        <v>38</v>
      </c>
      <c r="AB61">
        <f>(AVERAGE(AB39:AB49))^0.5</f>
        <v>22.041998993656716</v>
      </c>
      <c r="AH61" t="s">
        <v>38</v>
      </c>
      <c r="AI61">
        <f>(AVERAGE(AI39:AI49))^0.5</f>
        <v>18.207011536518262</v>
      </c>
      <c r="AO61" t="s">
        <v>38</v>
      </c>
      <c r="AP61">
        <f>(AVERAGE(AP39:AP49))^0.5</f>
        <v>10.812654547502955</v>
      </c>
    </row>
    <row r="62" spans="1:42" x14ac:dyDescent="0.35">
      <c r="F62" t="s">
        <v>39</v>
      </c>
      <c r="G62">
        <f>(AVERAGE(G2:G38, G49:G55))^0.5</f>
        <v>0.40116513816155791</v>
      </c>
      <c r="M62" t="s">
        <v>39</v>
      </c>
      <c r="N62">
        <f>(AVERAGE(N2:N38, N49:N55))^0.5</f>
        <v>4.7913408561933126</v>
      </c>
      <c r="T62" t="s">
        <v>39</v>
      </c>
      <c r="U62">
        <f>(AVERAGE(U2:U38, U49:U55))^0.5</f>
        <v>3.1975210443546591</v>
      </c>
      <c r="AA62" t="s">
        <v>39</v>
      </c>
      <c r="AB62">
        <f>(AVERAGE(AB2:AB38, AB49:AB55))^0.5</f>
        <v>13.387465022448154</v>
      </c>
      <c r="AH62" t="s">
        <v>39</v>
      </c>
      <c r="AI62">
        <f>(AVERAGE(AI2:AI38, AI49:AI55))^0.5</f>
        <v>14.577085483528281</v>
      </c>
      <c r="AO62" t="s">
        <v>39</v>
      </c>
      <c r="AP62">
        <f>(AVERAGE(AP2:AP38, AP49:AP55))^0.5</f>
        <v>6.3974803616168083</v>
      </c>
    </row>
    <row r="64" spans="1:42" x14ac:dyDescent="0.35">
      <c r="B64">
        <f>G60</f>
        <v>0.62967716084208436</v>
      </c>
      <c r="C64">
        <f>N60</f>
        <v>5.6704466338722037</v>
      </c>
      <c r="D64">
        <f>U60</f>
        <v>4.5889831107087735</v>
      </c>
      <c r="E64">
        <f>AB60</f>
        <v>15.565478436091984</v>
      </c>
      <c r="F64">
        <f>AI60</f>
        <v>15.385356705466545</v>
      </c>
      <c r="G64">
        <f>AP60</f>
        <v>7.5603910160000867</v>
      </c>
    </row>
    <row r="65" spans="2:7" x14ac:dyDescent="0.35">
      <c r="B65">
        <f>G61</f>
        <v>1.1488111360762168</v>
      </c>
      <c r="C65">
        <f>N61</f>
        <v>8.3814431154892297</v>
      </c>
      <c r="D65">
        <f>U61</f>
        <v>7.9366522367603292</v>
      </c>
      <c r="E65">
        <f>AB61</f>
        <v>22.041998993656716</v>
      </c>
      <c r="F65">
        <f>AI61</f>
        <v>18.207011536518262</v>
      </c>
      <c r="G65">
        <f>AP61</f>
        <v>10.812654547502955</v>
      </c>
    </row>
    <row r="66" spans="2:7" x14ac:dyDescent="0.35">
      <c r="B66">
        <f>G62</f>
        <v>0.40116513816155791</v>
      </c>
      <c r="C66">
        <f>N62</f>
        <v>4.7913408561933126</v>
      </c>
      <c r="D66">
        <f>U62</f>
        <v>3.1975210443546591</v>
      </c>
      <c r="E66">
        <f>AB62</f>
        <v>13.387465022448154</v>
      </c>
      <c r="F66">
        <f>AI62</f>
        <v>14.577085483528281</v>
      </c>
      <c r="G66">
        <f>AP62</f>
        <v>6.3974803616168083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14D6-7ED0-40C1-A461-B6FACAE990CE}">
  <dimension ref="A1:AP66"/>
  <sheetViews>
    <sheetView topLeftCell="A54" workbookViewId="0">
      <selection activeCell="D69" sqref="D69"/>
    </sheetView>
  </sheetViews>
  <sheetFormatPr defaultRowHeight="14.5" x14ac:dyDescent="0.35"/>
  <cols>
    <col min="3" max="3" width="15.08984375" bestFit="1" customWidth="1"/>
  </cols>
  <sheetData>
    <row r="1" spans="1:42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H1" t="s">
        <v>22</v>
      </c>
      <c r="I1" t="s">
        <v>23</v>
      </c>
      <c r="J1" t="s">
        <v>24</v>
      </c>
      <c r="K1" t="s">
        <v>25</v>
      </c>
      <c r="L1" t="s">
        <v>28</v>
      </c>
      <c r="M1" t="s">
        <v>29</v>
      </c>
      <c r="O1" t="s">
        <v>22</v>
      </c>
      <c r="P1" t="s">
        <v>23</v>
      </c>
      <c r="Q1" t="s">
        <v>24</v>
      </c>
      <c r="R1" t="s">
        <v>25</v>
      </c>
      <c r="S1" t="s">
        <v>30</v>
      </c>
      <c r="T1" t="s">
        <v>31</v>
      </c>
      <c r="V1" t="s">
        <v>22</v>
      </c>
      <c r="W1" t="s">
        <v>23</v>
      </c>
      <c r="X1" t="s">
        <v>24</v>
      </c>
      <c r="Y1" t="s">
        <v>25</v>
      </c>
      <c r="Z1" t="s">
        <v>32</v>
      </c>
      <c r="AA1" t="s">
        <v>33</v>
      </c>
      <c r="AC1" t="s">
        <v>22</v>
      </c>
      <c r="AD1" t="s">
        <v>23</v>
      </c>
      <c r="AE1" t="s">
        <v>24</v>
      </c>
      <c r="AF1" t="s">
        <v>25</v>
      </c>
      <c r="AG1" t="s">
        <v>34</v>
      </c>
      <c r="AH1" t="s">
        <v>34</v>
      </c>
      <c r="AJ1" t="s">
        <v>22</v>
      </c>
      <c r="AK1" t="s">
        <v>23</v>
      </c>
      <c r="AL1" t="s">
        <v>24</v>
      </c>
      <c r="AM1" t="s">
        <v>25</v>
      </c>
      <c r="AN1" t="s">
        <v>35</v>
      </c>
      <c r="AO1" t="s">
        <v>36</v>
      </c>
    </row>
    <row r="2" spans="1:42" x14ac:dyDescent="0.35">
      <c r="A2">
        <v>1</v>
      </c>
      <c r="C2" s="1">
        <v>44623.041666666664</v>
      </c>
      <c r="D2">
        <v>2.5</v>
      </c>
      <c r="E2">
        <v>1.831E-2</v>
      </c>
      <c r="F2">
        <v>7.324E-2</v>
      </c>
      <c r="G2">
        <f>(F2-E2)^2</f>
        <v>3.0173049E-3</v>
      </c>
      <c r="H2">
        <v>1</v>
      </c>
      <c r="J2" s="1">
        <v>44623.041666666664</v>
      </c>
      <c r="K2">
        <v>2.5</v>
      </c>
      <c r="L2">
        <v>0.2903</v>
      </c>
      <c r="M2">
        <v>0.74390000000000001</v>
      </c>
      <c r="N2">
        <f>(M2-L2)^2</f>
        <v>0.20575296000000001</v>
      </c>
      <c r="O2">
        <v>1</v>
      </c>
      <c r="Q2" s="1">
        <v>44623.041666666664</v>
      </c>
      <c r="R2">
        <v>2.5</v>
      </c>
      <c r="S2">
        <v>0.47410000000000002</v>
      </c>
      <c r="T2">
        <v>1.3149999999999999</v>
      </c>
      <c r="U2">
        <f>(T2-S2)^2</f>
        <v>0.70711280999999993</v>
      </c>
      <c r="V2">
        <v>1</v>
      </c>
      <c r="X2" s="1">
        <v>44623.041666666664</v>
      </c>
      <c r="Y2">
        <v>2.5</v>
      </c>
      <c r="Z2">
        <v>1.9139999999999999</v>
      </c>
      <c r="AA2">
        <v>2.7410000000000001</v>
      </c>
      <c r="AB2">
        <f>(AA2-Z2)^2</f>
        <v>0.68392900000000034</v>
      </c>
      <c r="AC2">
        <v>1</v>
      </c>
      <c r="AE2" s="1">
        <v>44623.041666666664</v>
      </c>
      <c r="AF2">
        <v>2.5</v>
      </c>
      <c r="AG2">
        <v>0.9254</v>
      </c>
      <c r="AH2">
        <v>1.5680000000000001</v>
      </c>
      <c r="AI2">
        <f>(AH2-AG2)^2</f>
        <v>0.41293476000000007</v>
      </c>
      <c r="AJ2">
        <v>1</v>
      </c>
      <c r="AL2" s="1">
        <v>44623.041666666664</v>
      </c>
      <c r="AM2">
        <v>2.5</v>
      </c>
      <c r="AN2">
        <v>0.92820000000000003</v>
      </c>
      <c r="AO2">
        <v>2.137</v>
      </c>
      <c r="AP2">
        <f>(AO2-AN2)^2</f>
        <v>1.4611974400000003</v>
      </c>
    </row>
    <row r="3" spans="1:42" x14ac:dyDescent="0.35">
      <c r="A3">
        <v>2</v>
      </c>
      <c r="C3" s="1">
        <v>44627.03125</v>
      </c>
      <c r="D3">
        <v>21</v>
      </c>
      <c r="E3">
        <v>4.6019999999999998E-2</v>
      </c>
      <c r="F3">
        <v>0.124</v>
      </c>
      <c r="G3">
        <f t="shared" ref="G3:G59" si="0">(F3-E3)^2</f>
        <v>6.0808803999999987E-3</v>
      </c>
      <c r="H3">
        <v>2</v>
      </c>
      <c r="J3" s="1">
        <v>44627.03125</v>
      </c>
      <c r="K3">
        <v>21</v>
      </c>
      <c r="L3">
        <v>0.76880000000000004</v>
      </c>
      <c r="M3">
        <v>1.292</v>
      </c>
      <c r="N3">
        <f t="shared" ref="N3:N59" si="1">(M3-L3)^2</f>
        <v>0.27373824000000002</v>
      </c>
      <c r="O3">
        <v>2</v>
      </c>
      <c r="Q3" s="1">
        <v>44627.03125</v>
      </c>
      <c r="R3">
        <v>21</v>
      </c>
      <c r="S3">
        <v>1.966</v>
      </c>
      <c r="T3">
        <v>3.4820000000000002</v>
      </c>
      <c r="U3">
        <f t="shared" ref="U3:U59" si="2">(T3-S3)^2</f>
        <v>2.2982560000000007</v>
      </c>
      <c r="V3">
        <v>2</v>
      </c>
      <c r="X3" s="1">
        <v>44627.03125</v>
      </c>
      <c r="Y3">
        <v>21</v>
      </c>
      <c r="Z3">
        <v>12.51</v>
      </c>
      <c r="AA3">
        <v>13.01</v>
      </c>
      <c r="AB3">
        <f t="shared" ref="AB3:AB59" si="3">(AA3-Z3)^2</f>
        <v>0.25</v>
      </c>
      <c r="AC3">
        <v>2</v>
      </c>
      <c r="AE3" s="1">
        <v>44627.03125</v>
      </c>
      <c r="AF3">
        <v>21</v>
      </c>
      <c r="AG3">
        <v>2.79</v>
      </c>
      <c r="AH3">
        <v>3.1779999999999999</v>
      </c>
      <c r="AI3">
        <f t="shared" ref="AI3:AI59" si="4">(AH3-AG3)^2</f>
        <v>0.15054399999999993</v>
      </c>
      <c r="AJ3">
        <v>2</v>
      </c>
      <c r="AL3" s="1">
        <v>44627.03125</v>
      </c>
      <c r="AM3">
        <v>21</v>
      </c>
      <c r="AN3">
        <v>5.1609999999999996</v>
      </c>
      <c r="AO3">
        <v>8.5009999999999994</v>
      </c>
      <c r="AP3">
        <f t="shared" ref="AP3:AP59" si="5">(AO3-AN3)^2</f>
        <v>11.1556</v>
      </c>
    </row>
    <row r="4" spans="1:42" x14ac:dyDescent="0.35">
      <c r="A4">
        <v>3</v>
      </c>
      <c r="C4" s="1">
        <v>44629.166666666664</v>
      </c>
      <c r="D4">
        <v>15</v>
      </c>
      <c r="E4">
        <v>4.573E-2</v>
      </c>
      <c r="F4">
        <v>2.1499999999999998E-2</v>
      </c>
      <c r="G4">
        <f t="shared" si="0"/>
        <v>5.8709290000000009E-4</v>
      </c>
      <c r="H4">
        <v>3</v>
      </c>
      <c r="J4" s="1">
        <v>44629.166666666664</v>
      </c>
      <c r="K4">
        <v>15</v>
      </c>
      <c r="L4">
        <v>0.72919999999999996</v>
      </c>
      <c r="M4">
        <v>0.38890000000000002</v>
      </c>
      <c r="N4">
        <f t="shared" si="1"/>
        <v>0.11580408999999996</v>
      </c>
      <c r="O4">
        <v>3</v>
      </c>
      <c r="Q4" s="1">
        <v>44629.166666666664</v>
      </c>
      <c r="R4">
        <v>15</v>
      </c>
      <c r="S4">
        <v>1.6279999999999999</v>
      </c>
      <c r="T4">
        <v>1.052</v>
      </c>
      <c r="U4">
        <f t="shared" si="2"/>
        <v>0.33177599999999985</v>
      </c>
      <c r="V4">
        <v>3</v>
      </c>
      <c r="X4" s="1">
        <v>44629.166666666664</v>
      </c>
      <c r="Y4">
        <v>15</v>
      </c>
      <c r="Z4">
        <v>8.7210000000000001</v>
      </c>
      <c r="AA4">
        <v>3.1379999999999999</v>
      </c>
      <c r="AB4">
        <f t="shared" si="3"/>
        <v>31.169889000000001</v>
      </c>
      <c r="AC4">
        <v>3</v>
      </c>
      <c r="AE4" s="1">
        <v>44629.166666666664</v>
      </c>
      <c r="AF4">
        <v>15</v>
      </c>
      <c r="AG4">
        <v>2.48</v>
      </c>
      <c r="AH4">
        <v>1.2509999999999999</v>
      </c>
      <c r="AI4">
        <f t="shared" si="4"/>
        <v>1.5104410000000001</v>
      </c>
      <c r="AJ4">
        <v>3</v>
      </c>
      <c r="AL4" s="1">
        <v>44629.166666666664</v>
      </c>
      <c r="AM4">
        <v>15</v>
      </c>
      <c r="AN4">
        <v>3.0790000000000002</v>
      </c>
      <c r="AO4">
        <v>2.1160000000000001</v>
      </c>
      <c r="AP4">
        <f t="shared" si="5"/>
        <v>0.92736900000000011</v>
      </c>
    </row>
    <row r="5" spans="1:42" x14ac:dyDescent="0.35">
      <c r="A5">
        <v>4</v>
      </c>
      <c r="C5" s="1">
        <v>44631.90625</v>
      </c>
      <c r="D5">
        <v>11.75</v>
      </c>
      <c r="E5">
        <v>3.065E-2</v>
      </c>
      <c r="F5">
        <v>7.9760000000000005E-3</v>
      </c>
      <c r="G5">
        <f t="shared" si="0"/>
        <v>5.14110276E-4</v>
      </c>
      <c r="H5">
        <v>4</v>
      </c>
      <c r="J5" s="1">
        <v>44631.90625</v>
      </c>
      <c r="K5">
        <v>11.75</v>
      </c>
      <c r="L5">
        <v>0.52680000000000005</v>
      </c>
      <c r="M5">
        <v>0.24809999999999999</v>
      </c>
      <c r="N5">
        <f t="shared" si="1"/>
        <v>7.7673690000000031E-2</v>
      </c>
      <c r="O5">
        <v>4</v>
      </c>
      <c r="Q5" s="1">
        <v>44631.90625</v>
      </c>
      <c r="R5">
        <v>11.75</v>
      </c>
      <c r="S5">
        <v>1.1519999999999999</v>
      </c>
      <c r="T5">
        <v>0.60429999999999995</v>
      </c>
      <c r="U5">
        <f t="shared" si="2"/>
        <v>0.29997528999999995</v>
      </c>
      <c r="V5">
        <v>4</v>
      </c>
      <c r="X5" s="1">
        <v>44631.90625</v>
      </c>
      <c r="Y5">
        <v>11.75</v>
      </c>
      <c r="Z5">
        <v>7.04</v>
      </c>
      <c r="AA5">
        <v>1.546</v>
      </c>
      <c r="AB5">
        <f t="shared" si="3"/>
        <v>30.184035999999999</v>
      </c>
      <c r="AC5">
        <v>4</v>
      </c>
      <c r="AE5" s="1">
        <v>44631.90625</v>
      </c>
      <c r="AF5">
        <v>11.75</v>
      </c>
      <c r="AG5">
        <v>1.927</v>
      </c>
      <c r="AH5">
        <v>0.65129999999999999</v>
      </c>
      <c r="AI5">
        <f t="shared" si="4"/>
        <v>1.6274104900000002</v>
      </c>
      <c r="AJ5">
        <v>4</v>
      </c>
      <c r="AL5" s="1">
        <v>44631.90625</v>
      </c>
      <c r="AM5">
        <v>11.75</v>
      </c>
      <c r="AN5">
        <v>2.359</v>
      </c>
      <c r="AO5">
        <v>1.145</v>
      </c>
      <c r="AP5">
        <f t="shared" si="5"/>
        <v>1.4737959999999999</v>
      </c>
    </row>
    <row r="6" spans="1:42" x14ac:dyDescent="0.35">
      <c r="A6">
        <v>5</v>
      </c>
      <c r="C6" s="1">
        <v>44638.84375</v>
      </c>
      <c r="D6">
        <v>5</v>
      </c>
      <c r="E6">
        <v>3.4770000000000002E-2</v>
      </c>
      <c r="F6">
        <v>7.3069999999999996E-2</v>
      </c>
      <c r="G6">
        <f t="shared" si="0"/>
        <v>1.4668899999999996E-3</v>
      </c>
      <c r="H6">
        <v>5</v>
      </c>
      <c r="J6" s="1">
        <v>44638.84375</v>
      </c>
      <c r="K6">
        <v>5</v>
      </c>
      <c r="L6">
        <v>0.50380000000000003</v>
      </c>
      <c r="M6">
        <v>1.484</v>
      </c>
      <c r="N6">
        <f t="shared" si="1"/>
        <v>0.96079203999999996</v>
      </c>
      <c r="O6">
        <v>5</v>
      </c>
      <c r="Q6" s="1">
        <v>44638.84375</v>
      </c>
      <c r="R6">
        <v>5</v>
      </c>
      <c r="S6">
        <v>1.0940000000000001</v>
      </c>
      <c r="T6">
        <v>2.431</v>
      </c>
      <c r="U6">
        <f t="shared" si="2"/>
        <v>1.787569</v>
      </c>
      <c r="V6">
        <v>5</v>
      </c>
      <c r="X6" s="1">
        <v>44638.84375</v>
      </c>
      <c r="Y6">
        <v>5</v>
      </c>
      <c r="Z6">
        <v>5.4660000000000002</v>
      </c>
      <c r="AA6">
        <v>6.6520000000000001</v>
      </c>
      <c r="AB6">
        <f t="shared" si="3"/>
        <v>1.406596</v>
      </c>
      <c r="AC6">
        <v>5</v>
      </c>
      <c r="AE6" s="1">
        <v>44638.84375</v>
      </c>
      <c r="AF6">
        <v>5</v>
      </c>
      <c r="AG6">
        <v>1.58</v>
      </c>
      <c r="AH6">
        <v>3.6030000000000002</v>
      </c>
      <c r="AI6">
        <f t="shared" si="4"/>
        <v>4.0925290000000007</v>
      </c>
      <c r="AJ6">
        <v>5</v>
      </c>
      <c r="AL6" s="1">
        <v>44638.84375</v>
      </c>
      <c r="AM6">
        <v>5</v>
      </c>
      <c r="AN6">
        <v>2.4039999999999999</v>
      </c>
      <c r="AO6">
        <v>4.5199999999999996</v>
      </c>
      <c r="AP6">
        <f t="shared" si="5"/>
        <v>4.4774559999999983</v>
      </c>
    </row>
    <row r="7" spans="1:42" x14ac:dyDescent="0.35">
      <c r="A7">
        <v>6</v>
      </c>
      <c r="C7" s="1">
        <v>44639.354166666664</v>
      </c>
      <c r="D7">
        <v>9</v>
      </c>
      <c r="E7">
        <v>4.2229999999999997E-2</v>
      </c>
      <c r="F7">
        <v>3.7949999999999998E-2</v>
      </c>
      <c r="G7">
        <f t="shared" si="0"/>
        <v>1.831839999999999E-5</v>
      </c>
      <c r="H7">
        <v>6</v>
      </c>
      <c r="J7" s="1">
        <v>44639.354166666664</v>
      </c>
      <c r="K7">
        <v>9</v>
      </c>
      <c r="L7">
        <v>0.63949999999999996</v>
      </c>
      <c r="M7">
        <v>0.75880000000000003</v>
      </c>
      <c r="N7">
        <f t="shared" si="1"/>
        <v>1.4232490000000018E-2</v>
      </c>
      <c r="O7">
        <v>6</v>
      </c>
      <c r="Q7" s="1">
        <v>44639.354166666664</v>
      </c>
      <c r="R7">
        <v>9</v>
      </c>
      <c r="S7">
        <v>1.1479999999999999</v>
      </c>
      <c r="T7">
        <v>1.5029999999999999</v>
      </c>
      <c r="U7">
        <f t="shared" si="2"/>
        <v>0.126025</v>
      </c>
      <c r="V7">
        <v>6</v>
      </c>
      <c r="X7" s="1">
        <v>44639.354166666664</v>
      </c>
      <c r="Y7">
        <v>9</v>
      </c>
      <c r="Z7">
        <v>5.532</v>
      </c>
      <c r="AA7">
        <v>2.38</v>
      </c>
      <c r="AB7">
        <f t="shared" si="3"/>
        <v>9.9351040000000008</v>
      </c>
      <c r="AC7">
        <v>6</v>
      </c>
      <c r="AE7" s="1">
        <v>44639.354166666664</v>
      </c>
      <c r="AF7">
        <v>9</v>
      </c>
      <c r="AG7">
        <v>1.825</v>
      </c>
      <c r="AH7">
        <v>1.41</v>
      </c>
      <c r="AI7">
        <f t="shared" si="4"/>
        <v>0.17222500000000002</v>
      </c>
      <c r="AJ7">
        <v>6</v>
      </c>
      <c r="AL7" s="1">
        <v>44639.354166666664</v>
      </c>
      <c r="AM7">
        <v>9</v>
      </c>
      <c r="AN7">
        <v>2.778</v>
      </c>
      <c r="AO7">
        <v>2.0270000000000001</v>
      </c>
      <c r="AP7">
        <f t="shared" si="5"/>
        <v>0.56400099999999986</v>
      </c>
    </row>
    <row r="8" spans="1:42" x14ac:dyDescent="0.35">
      <c r="A8">
        <v>7</v>
      </c>
      <c r="C8" s="1">
        <v>44643.25</v>
      </c>
      <c r="D8">
        <v>6</v>
      </c>
      <c r="E8">
        <v>2.2950000000000002E-2</v>
      </c>
      <c r="F8">
        <v>5.067E-2</v>
      </c>
      <c r="G8">
        <f t="shared" si="0"/>
        <v>7.6839839999999992E-4</v>
      </c>
      <c r="H8">
        <v>7</v>
      </c>
      <c r="J8" s="1">
        <v>44643.25</v>
      </c>
      <c r="K8">
        <v>6</v>
      </c>
      <c r="L8">
        <v>0.35959999999999998</v>
      </c>
      <c r="M8">
        <v>0.56059999999999999</v>
      </c>
      <c r="N8">
        <f t="shared" si="1"/>
        <v>4.0401000000000006E-2</v>
      </c>
      <c r="O8">
        <v>7</v>
      </c>
      <c r="Q8" s="1">
        <v>44643.25</v>
      </c>
      <c r="R8">
        <v>6</v>
      </c>
      <c r="S8">
        <v>0.83930000000000005</v>
      </c>
      <c r="T8">
        <v>1.8140000000000001</v>
      </c>
      <c r="U8">
        <f t="shared" si="2"/>
        <v>0.95004009</v>
      </c>
      <c r="V8">
        <v>7</v>
      </c>
      <c r="X8" s="1">
        <v>44643.25</v>
      </c>
      <c r="Y8">
        <v>6</v>
      </c>
      <c r="Z8">
        <v>4.077</v>
      </c>
      <c r="AA8">
        <v>2.9729999999999999</v>
      </c>
      <c r="AB8">
        <f t="shared" si="3"/>
        <v>1.2188160000000001</v>
      </c>
      <c r="AC8">
        <v>7</v>
      </c>
      <c r="AE8" s="1">
        <v>44643.25</v>
      </c>
      <c r="AF8">
        <v>6</v>
      </c>
      <c r="AG8">
        <v>1.1850000000000001</v>
      </c>
      <c r="AH8">
        <v>1.498</v>
      </c>
      <c r="AI8">
        <f t="shared" si="4"/>
        <v>9.7968999999999959E-2</v>
      </c>
      <c r="AJ8">
        <v>7</v>
      </c>
      <c r="AL8" s="1">
        <v>44643.25</v>
      </c>
      <c r="AM8">
        <v>6</v>
      </c>
      <c r="AN8">
        <v>1.7529999999999999</v>
      </c>
      <c r="AO8">
        <v>2.63</v>
      </c>
      <c r="AP8">
        <f t="shared" si="5"/>
        <v>0.76912899999999995</v>
      </c>
    </row>
    <row r="9" spans="1:42" x14ac:dyDescent="0.35">
      <c r="A9">
        <v>8</v>
      </c>
      <c r="C9" s="1">
        <v>44643.802083333336</v>
      </c>
      <c r="D9">
        <v>8.5</v>
      </c>
      <c r="E9">
        <v>6.0749999999999998E-2</v>
      </c>
      <c r="F9">
        <v>0.14149999999999999</v>
      </c>
      <c r="G9">
        <f t="shared" si="0"/>
        <v>6.5205624999999977E-3</v>
      </c>
      <c r="H9">
        <v>8</v>
      </c>
      <c r="J9" s="1">
        <v>44643.802083333336</v>
      </c>
      <c r="K9">
        <v>8.5</v>
      </c>
      <c r="L9">
        <v>0.99739999999999995</v>
      </c>
      <c r="M9">
        <v>1.8580000000000001</v>
      </c>
      <c r="N9">
        <f t="shared" si="1"/>
        <v>0.74063236000000021</v>
      </c>
      <c r="O9">
        <v>8</v>
      </c>
      <c r="Q9" s="1">
        <v>44643.802083333336</v>
      </c>
      <c r="R9">
        <v>8.5</v>
      </c>
      <c r="S9">
        <v>2.3959999999999999</v>
      </c>
      <c r="T9">
        <v>5.8470000000000004</v>
      </c>
      <c r="U9">
        <f t="shared" si="2"/>
        <v>11.909401000000004</v>
      </c>
      <c r="V9">
        <v>8</v>
      </c>
      <c r="X9" s="1">
        <v>44643.802083333336</v>
      </c>
      <c r="Y9">
        <v>8.5</v>
      </c>
      <c r="Z9">
        <v>14.13</v>
      </c>
      <c r="AA9">
        <v>10.93</v>
      </c>
      <c r="AB9">
        <f t="shared" si="3"/>
        <v>10.240000000000007</v>
      </c>
      <c r="AC9">
        <v>8</v>
      </c>
      <c r="AE9" s="1">
        <v>44643.802083333336</v>
      </c>
      <c r="AF9">
        <v>8.5</v>
      </c>
      <c r="AG9">
        <v>3.415</v>
      </c>
      <c r="AH9">
        <v>8.6280000000000001</v>
      </c>
      <c r="AI9">
        <f t="shared" si="4"/>
        <v>27.175369</v>
      </c>
      <c r="AJ9">
        <v>8</v>
      </c>
      <c r="AL9" s="1">
        <v>44643.802083333336</v>
      </c>
      <c r="AM9">
        <v>8.5</v>
      </c>
      <c r="AN9">
        <v>5.8330000000000002</v>
      </c>
      <c r="AO9">
        <v>8.6940000000000008</v>
      </c>
      <c r="AP9">
        <f t="shared" si="5"/>
        <v>8.1853210000000036</v>
      </c>
    </row>
    <row r="10" spans="1:42" x14ac:dyDescent="0.35">
      <c r="A10">
        <v>9</v>
      </c>
      <c r="C10" s="1">
        <v>44646.010416666664</v>
      </c>
      <c r="D10">
        <v>24</v>
      </c>
      <c r="E10">
        <v>1.345E-2</v>
      </c>
      <c r="F10">
        <v>3.1789999999999999E-2</v>
      </c>
      <c r="G10">
        <f t="shared" si="0"/>
        <v>3.3635559999999998E-4</v>
      </c>
      <c r="H10">
        <v>9</v>
      </c>
      <c r="J10" s="1">
        <v>44646.010416666664</v>
      </c>
      <c r="K10">
        <v>24</v>
      </c>
      <c r="L10">
        <v>0.21820000000000001</v>
      </c>
      <c r="M10">
        <v>0.26069999999999999</v>
      </c>
      <c r="N10">
        <f t="shared" si="1"/>
        <v>1.8062499999999984E-3</v>
      </c>
      <c r="O10">
        <v>9</v>
      </c>
      <c r="Q10" s="1">
        <v>44646.010416666664</v>
      </c>
      <c r="R10">
        <v>24</v>
      </c>
      <c r="S10">
        <v>0.46889999999999998</v>
      </c>
      <c r="T10">
        <v>0.90349999999999997</v>
      </c>
      <c r="U10">
        <f t="shared" si="2"/>
        <v>0.18887715999999999</v>
      </c>
      <c r="V10">
        <v>9</v>
      </c>
      <c r="X10" s="1">
        <v>44646.010416666664</v>
      </c>
      <c r="Y10">
        <v>24</v>
      </c>
      <c r="Z10">
        <v>1.8779999999999999</v>
      </c>
      <c r="AA10">
        <v>1.883</v>
      </c>
      <c r="AB10">
        <f t="shared" si="3"/>
        <v>2.5000000000001153E-5</v>
      </c>
      <c r="AC10">
        <v>9</v>
      </c>
      <c r="AE10" s="1">
        <v>44646.010416666664</v>
      </c>
      <c r="AF10">
        <v>24</v>
      </c>
      <c r="AG10">
        <v>0.73550000000000004</v>
      </c>
      <c r="AH10">
        <v>0.54549999999999998</v>
      </c>
      <c r="AI10">
        <f t="shared" si="4"/>
        <v>3.6100000000000021E-2</v>
      </c>
      <c r="AJ10">
        <v>9</v>
      </c>
      <c r="AL10" s="1">
        <v>44646.010416666664</v>
      </c>
      <c r="AM10">
        <v>24</v>
      </c>
      <c r="AN10">
        <v>0.78280000000000005</v>
      </c>
      <c r="AO10">
        <v>1.671</v>
      </c>
      <c r="AP10">
        <f t="shared" si="5"/>
        <v>0.78889924</v>
      </c>
    </row>
    <row r="11" spans="1:42" x14ac:dyDescent="0.35">
      <c r="A11">
        <v>10</v>
      </c>
      <c r="C11" s="1">
        <v>44651.302083333336</v>
      </c>
      <c r="D11">
        <v>6</v>
      </c>
      <c r="E11">
        <v>4.7739999999999998E-2</v>
      </c>
      <c r="F11">
        <v>9.8460000000000006E-2</v>
      </c>
      <c r="G11">
        <f t="shared" si="0"/>
        <v>2.5725184000000008E-3</v>
      </c>
      <c r="H11">
        <v>10</v>
      </c>
      <c r="J11" s="1">
        <v>44651.302083333336</v>
      </c>
      <c r="K11">
        <v>6</v>
      </c>
      <c r="L11">
        <v>0.75509999999999999</v>
      </c>
      <c r="M11">
        <v>2.4740000000000002</v>
      </c>
      <c r="N11">
        <f t="shared" si="1"/>
        <v>2.9546172100000003</v>
      </c>
      <c r="O11">
        <v>10</v>
      </c>
      <c r="Q11" s="1">
        <v>44651.302083333336</v>
      </c>
      <c r="R11">
        <v>6</v>
      </c>
      <c r="S11">
        <v>2.13</v>
      </c>
      <c r="T11">
        <v>7.5519999999999996</v>
      </c>
      <c r="U11">
        <f t="shared" si="2"/>
        <v>29.398083999999997</v>
      </c>
      <c r="V11">
        <v>10</v>
      </c>
      <c r="X11" s="1">
        <v>44651.302083333336</v>
      </c>
      <c r="Y11">
        <v>6</v>
      </c>
      <c r="Z11">
        <v>11.6</v>
      </c>
      <c r="AA11">
        <v>13.89</v>
      </c>
      <c r="AB11">
        <f t="shared" si="3"/>
        <v>5.244100000000004</v>
      </c>
      <c r="AC11">
        <v>10</v>
      </c>
      <c r="AE11" s="1">
        <v>44651.302083333336</v>
      </c>
      <c r="AF11">
        <v>6</v>
      </c>
      <c r="AG11">
        <v>2.7240000000000002</v>
      </c>
      <c r="AH11">
        <v>6.1879999999999997</v>
      </c>
      <c r="AI11">
        <f t="shared" si="4"/>
        <v>11.999295999999998</v>
      </c>
      <c r="AJ11">
        <v>10</v>
      </c>
      <c r="AL11" s="1">
        <v>44651.302083333336</v>
      </c>
      <c r="AM11">
        <v>6</v>
      </c>
      <c r="AN11">
        <v>5.7469999999999999</v>
      </c>
      <c r="AO11">
        <v>9.3279999999999994</v>
      </c>
      <c r="AP11">
        <f t="shared" si="5"/>
        <v>12.823560999999996</v>
      </c>
    </row>
    <row r="12" spans="1:42" x14ac:dyDescent="0.35">
      <c r="A12">
        <v>11</v>
      </c>
      <c r="C12" s="1">
        <v>44656.729166666664</v>
      </c>
      <c r="D12">
        <v>18</v>
      </c>
      <c r="E12">
        <v>5.042E-2</v>
      </c>
      <c r="F12">
        <v>4.929E-2</v>
      </c>
      <c r="G12">
        <f t="shared" si="0"/>
        <v>1.2768999999999979E-6</v>
      </c>
      <c r="H12">
        <v>11</v>
      </c>
      <c r="J12" s="1">
        <v>44656.729166666664</v>
      </c>
      <c r="K12">
        <v>18</v>
      </c>
      <c r="L12">
        <v>0.76690000000000003</v>
      </c>
      <c r="M12">
        <v>0.93400000000000005</v>
      </c>
      <c r="N12">
        <f t="shared" si="1"/>
        <v>2.7922410000000009E-2</v>
      </c>
      <c r="O12">
        <v>11</v>
      </c>
      <c r="Q12" s="1">
        <v>44656.729166666664</v>
      </c>
      <c r="R12">
        <v>18</v>
      </c>
      <c r="S12">
        <v>1.7929999999999999</v>
      </c>
      <c r="T12">
        <v>2.4660000000000002</v>
      </c>
      <c r="U12">
        <f t="shared" si="2"/>
        <v>0.45292900000000036</v>
      </c>
      <c r="V12">
        <v>11</v>
      </c>
      <c r="X12" s="1">
        <v>44656.729166666664</v>
      </c>
      <c r="Y12">
        <v>18</v>
      </c>
      <c r="Z12">
        <v>9.3770000000000007</v>
      </c>
      <c r="AA12">
        <v>9.2629999999999999</v>
      </c>
      <c r="AB12">
        <f t="shared" si="3"/>
        <v>1.2996000000000176E-2</v>
      </c>
      <c r="AC12">
        <v>11</v>
      </c>
      <c r="AE12" s="1">
        <v>44656.729166666664</v>
      </c>
      <c r="AF12">
        <v>18</v>
      </c>
      <c r="AG12">
        <v>2.7080000000000002</v>
      </c>
      <c r="AH12">
        <v>2.2799999999999998</v>
      </c>
      <c r="AI12">
        <f t="shared" si="4"/>
        <v>0.18318400000000032</v>
      </c>
      <c r="AJ12">
        <v>11</v>
      </c>
      <c r="AL12" s="1">
        <v>44656.729166666664</v>
      </c>
      <c r="AM12">
        <v>18</v>
      </c>
      <c r="AN12">
        <v>3.5169999999999999</v>
      </c>
      <c r="AO12">
        <v>4.9119999999999999</v>
      </c>
      <c r="AP12">
        <f t="shared" si="5"/>
        <v>1.9460250000000001</v>
      </c>
    </row>
    <row r="13" spans="1:42" x14ac:dyDescent="0.35">
      <c r="A13">
        <v>12</v>
      </c>
      <c r="C13" s="1">
        <v>44657.8125</v>
      </c>
      <c r="D13">
        <v>26.25</v>
      </c>
      <c r="E13">
        <v>5.3269999999999998E-2</v>
      </c>
      <c r="F13">
        <v>7.9189999999999997E-2</v>
      </c>
      <c r="G13">
        <f t="shared" si="0"/>
        <v>6.7184639999999995E-4</v>
      </c>
      <c r="H13">
        <v>12</v>
      </c>
      <c r="J13" s="1">
        <v>44657.8125</v>
      </c>
      <c r="K13">
        <v>26.25</v>
      </c>
      <c r="L13">
        <v>0.92500000000000004</v>
      </c>
      <c r="M13">
        <v>1.2609999999999999</v>
      </c>
      <c r="N13">
        <f t="shared" si="1"/>
        <v>0.1128959999999999</v>
      </c>
      <c r="O13">
        <v>12</v>
      </c>
      <c r="Q13" s="1">
        <v>44657.8125</v>
      </c>
      <c r="R13">
        <v>26.25</v>
      </c>
      <c r="S13">
        <v>2.1819999999999999</v>
      </c>
      <c r="T13">
        <v>4.0460000000000003</v>
      </c>
      <c r="U13">
        <f t="shared" si="2"/>
        <v>3.4744960000000011</v>
      </c>
      <c r="V13">
        <v>12</v>
      </c>
      <c r="X13" s="1">
        <v>44657.8125</v>
      </c>
      <c r="Y13">
        <v>26.25</v>
      </c>
      <c r="Z13">
        <v>11.06</v>
      </c>
      <c r="AA13">
        <v>12.91</v>
      </c>
      <c r="AB13">
        <f t="shared" si="3"/>
        <v>3.4224999999999985</v>
      </c>
      <c r="AC13">
        <v>12</v>
      </c>
      <c r="AE13" s="1">
        <v>44657.8125</v>
      </c>
      <c r="AF13">
        <v>26.25</v>
      </c>
      <c r="AG13">
        <v>3.274</v>
      </c>
      <c r="AH13">
        <v>3.6259999999999999</v>
      </c>
      <c r="AI13">
        <f t="shared" si="4"/>
        <v>0.1239039999999999</v>
      </c>
      <c r="AJ13">
        <v>12</v>
      </c>
      <c r="AL13" s="1">
        <v>44657.8125</v>
      </c>
      <c r="AM13">
        <v>26.25</v>
      </c>
      <c r="AN13">
        <v>4.4249999999999998</v>
      </c>
      <c r="AO13">
        <v>8.1430000000000007</v>
      </c>
      <c r="AP13">
        <f t="shared" si="5"/>
        <v>13.823524000000006</v>
      </c>
    </row>
    <row r="14" spans="1:42" x14ac:dyDescent="0.35">
      <c r="A14">
        <v>13</v>
      </c>
      <c r="C14" s="1">
        <v>44660.239583333336</v>
      </c>
      <c r="D14">
        <v>21</v>
      </c>
      <c r="E14">
        <v>1.3010000000000001E-2</v>
      </c>
      <c r="F14">
        <v>2.8969999999999999E-2</v>
      </c>
      <c r="G14">
        <f t="shared" si="0"/>
        <v>2.5472159999999995E-4</v>
      </c>
      <c r="H14">
        <v>13</v>
      </c>
      <c r="J14" s="1">
        <v>44660.239583333336</v>
      </c>
      <c r="K14">
        <v>21</v>
      </c>
      <c r="L14">
        <v>0.3004</v>
      </c>
      <c r="M14">
        <v>0.41920000000000002</v>
      </c>
      <c r="N14">
        <f t="shared" si="1"/>
        <v>1.4113440000000003E-2</v>
      </c>
      <c r="O14">
        <v>13</v>
      </c>
      <c r="Q14" s="1">
        <v>44660.239583333336</v>
      </c>
      <c r="R14">
        <v>21</v>
      </c>
      <c r="S14">
        <v>0.55879999999999996</v>
      </c>
      <c r="T14">
        <v>1.4470000000000001</v>
      </c>
      <c r="U14">
        <f t="shared" si="2"/>
        <v>0.78889924000000022</v>
      </c>
      <c r="V14">
        <v>13</v>
      </c>
      <c r="X14" s="1">
        <v>44660.239583333336</v>
      </c>
      <c r="Y14">
        <v>21</v>
      </c>
      <c r="Z14">
        <v>3.1080000000000001</v>
      </c>
      <c r="AA14">
        <v>3.7949999999999999</v>
      </c>
      <c r="AB14">
        <f t="shared" si="3"/>
        <v>0.47196899999999975</v>
      </c>
      <c r="AC14">
        <v>13</v>
      </c>
      <c r="AE14" s="1">
        <v>44660.239583333336</v>
      </c>
      <c r="AF14">
        <v>21</v>
      </c>
      <c r="AG14">
        <v>0.98570000000000002</v>
      </c>
      <c r="AH14">
        <v>1.1399999999999999</v>
      </c>
      <c r="AI14">
        <f t="shared" si="4"/>
        <v>2.3808489999999963E-2</v>
      </c>
      <c r="AJ14">
        <v>13</v>
      </c>
      <c r="AL14" s="1">
        <v>44660.239583333336</v>
      </c>
      <c r="AM14">
        <v>21</v>
      </c>
      <c r="AN14">
        <v>1.28</v>
      </c>
      <c r="AO14">
        <v>2.1139999999999999</v>
      </c>
      <c r="AP14">
        <f t="shared" si="5"/>
        <v>0.69555599999999973</v>
      </c>
    </row>
    <row r="15" spans="1:42" x14ac:dyDescent="0.35">
      <c r="A15">
        <v>14</v>
      </c>
      <c r="C15" s="1">
        <v>44662.59375</v>
      </c>
      <c r="D15">
        <v>17</v>
      </c>
      <c r="E15">
        <v>3.576E-2</v>
      </c>
      <c r="F15">
        <v>4.7419999999999997E-2</v>
      </c>
      <c r="G15">
        <f t="shared" si="0"/>
        <v>1.3595559999999993E-4</v>
      </c>
      <c r="H15">
        <v>14</v>
      </c>
      <c r="J15" s="1">
        <v>44662.59375</v>
      </c>
      <c r="K15">
        <v>17</v>
      </c>
      <c r="L15">
        <v>0.55669999999999997</v>
      </c>
      <c r="M15">
        <v>0.60609999999999997</v>
      </c>
      <c r="N15">
        <f t="shared" si="1"/>
        <v>2.4403599999999999E-3</v>
      </c>
      <c r="O15">
        <v>14</v>
      </c>
      <c r="Q15" s="1">
        <v>44662.59375</v>
      </c>
      <c r="R15">
        <v>17</v>
      </c>
      <c r="S15">
        <v>1.1679999999999999</v>
      </c>
      <c r="T15">
        <v>1.996</v>
      </c>
      <c r="U15">
        <f t="shared" si="2"/>
        <v>0.68558400000000008</v>
      </c>
      <c r="V15">
        <v>14</v>
      </c>
      <c r="X15" s="1">
        <v>44662.59375</v>
      </c>
      <c r="Y15">
        <v>17</v>
      </c>
      <c r="Z15">
        <v>6.7249999999999996</v>
      </c>
      <c r="AA15">
        <v>6.8769999999999998</v>
      </c>
      <c r="AB15">
        <f t="shared" si="3"/>
        <v>2.3104000000000041E-2</v>
      </c>
      <c r="AC15">
        <v>14</v>
      </c>
      <c r="AE15" s="1">
        <v>44662.59375</v>
      </c>
      <c r="AF15">
        <v>17</v>
      </c>
      <c r="AG15">
        <v>1.8340000000000001</v>
      </c>
      <c r="AH15">
        <v>2.1469999999999998</v>
      </c>
      <c r="AI15">
        <f t="shared" si="4"/>
        <v>9.796899999999982E-2</v>
      </c>
      <c r="AJ15">
        <v>14</v>
      </c>
      <c r="AL15" s="1">
        <v>44662.59375</v>
      </c>
      <c r="AM15">
        <v>17</v>
      </c>
      <c r="AN15">
        <v>2.593</v>
      </c>
      <c r="AO15">
        <v>3.9969999999999999</v>
      </c>
      <c r="AP15">
        <f t="shared" si="5"/>
        <v>1.9712159999999999</v>
      </c>
    </row>
    <row r="16" spans="1:42" x14ac:dyDescent="0.35">
      <c r="A16">
        <v>15</v>
      </c>
      <c r="C16" s="1">
        <v>44667.145833333336</v>
      </c>
      <c r="D16">
        <v>11.75</v>
      </c>
      <c r="E16">
        <v>2.7279999999999999E-2</v>
      </c>
      <c r="F16">
        <v>5.2089999999999997E-2</v>
      </c>
      <c r="G16">
        <f t="shared" si="0"/>
        <v>6.155360999999999E-4</v>
      </c>
      <c r="H16">
        <v>15</v>
      </c>
      <c r="J16" s="1">
        <v>44667.145833333336</v>
      </c>
      <c r="K16">
        <v>11.75</v>
      </c>
      <c r="L16">
        <v>0.4148</v>
      </c>
      <c r="M16">
        <v>0.439</v>
      </c>
      <c r="N16">
        <f t="shared" si="1"/>
        <v>5.8564000000000001E-4</v>
      </c>
      <c r="O16">
        <v>15</v>
      </c>
      <c r="Q16" s="1">
        <v>44667.145833333336</v>
      </c>
      <c r="R16">
        <v>11.75</v>
      </c>
      <c r="S16">
        <v>0.88249999999999995</v>
      </c>
      <c r="T16">
        <v>1.1859999999999999</v>
      </c>
      <c r="U16">
        <f t="shared" si="2"/>
        <v>9.2112249999999993E-2</v>
      </c>
      <c r="V16">
        <v>15</v>
      </c>
      <c r="X16" s="1">
        <v>44667.145833333336</v>
      </c>
      <c r="Y16">
        <v>11.75</v>
      </c>
      <c r="Z16">
        <v>4.6180000000000003</v>
      </c>
      <c r="AA16">
        <v>3.9830000000000001</v>
      </c>
      <c r="AB16">
        <f t="shared" si="3"/>
        <v>0.40322500000000028</v>
      </c>
      <c r="AC16">
        <v>15</v>
      </c>
      <c r="AE16" s="1">
        <v>44667.145833333336</v>
      </c>
      <c r="AF16">
        <v>11.75</v>
      </c>
      <c r="AG16">
        <v>1.34</v>
      </c>
      <c r="AH16">
        <v>1.38</v>
      </c>
      <c r="AI16">
        <f t="shared" si="4"/>
        <v>1.5999999999999851E-3</v>
      </c>
      <c r="AJ16">
        <v>15</v>
      </c>
      <c r="AL16" s="1">
        <v>44667.145833333336</v>
      </c>
      <c r="AM16">
        <v>11.75</v>
      </c>
      <c r="AN16">
        <v>1.9339999999999999</v>
      </c>
      <c r="AO16">
        <v>2.339</v>
      </c>
      <c r="AP16">
        <f t="shared" si="5"/>
        <v>0.16402500000000003</v>
      </c>
    </row>
    <row r="17" spans="1:42" x14ac:dyDescent="0.35">
      <c r="A17">
        <v>16</v>
      </c>
      <c r="C17" s="1">
        <v>44669.395833333336</v>
      </c>
      <c r="D17">
        <v>35</v>
      </c>
      <c r="E17">
        <v>3.5630000000000002E-2</v>
      </c>
      <c r="F17">
        <v>5.1499999999999997E-2</v>
      </c>
      <c r="G17">
        <f t="shared" si="0"/>
        <v>2.5185689999999983E-4</v>
      </c>
      <c r="H17">
        <v>16</v>
      </c>
      <c r="J17" s="1">
        <v>44669.395833333336</v>
      </c>
      <c r="K17">
        <v>35</v>
      </c>
      <c r="L17">
        <v>0.62370000000000003</v>
      </c>
      <c r="M17">
        <v>0.71740000000000004</v>
      </c>
      <c r="N17">
        <f t="shared" si="1"/>
        <v>8.7796900000000015E-3</v>
      </c>
      <c r="O17">
        <v>16</v>
      </c>
      <c r="Q17" s="1">
        <v>44669.395833333336</v>
      </c>
      <c r="R17">
        <v>35</v>
      </c>
      <c r="S17">
        <v>1.504</v>
      </c>
      <c r="T17">
        <v>1.948</v>
      </c>
      <c r="U17">
        <f t="shared" si="2"/>
        <v>0.19713599999999995</v>
      </c>
      <c r="V17">
        <v>16</v>
      </c>
      <c r="X17" s="1">
        <v>44669.395833333336</v>
      </c>
      <c r="Y17">
        <v>35</v>
      </c>
      <c r="Z17">
        <v>8.2260000000000009</v>
      </c>
      <c r="AA17">
        <v>7.5839999999999996</v>
      </c>
      <c r="AB17">
        <f t="shared" si="3"/>
        <v>0.41216400000000158</v>
      </c>
      <c r="AC17">
        <v>16</v>
      </c>
      <c r="AE17" s="1">
        <v>44669.395833333336</v>
      </c>
      <c r="AF17">
        <v>35</v>
      </c>
      <c r="AG17">
        <v>2.3090000000000002</v>
      </c>
      <c r="AH17">
        <v>2.0489999999999999</v>
      </c>
      <c r="AI17">
        <f t="shared" si="4"/>
        <v>6.7600000000000118E-2</v>
      </c>
      <c r="AJ17">
        <v>16</v>
      </c>
      <c r="AL17" s="1">
        <v>44669.395833333336</v>
      </c>
      <c r="AM17">
        <v>35</v>
      </c>
      <c r="AN17">
        <v>2.911</v>
      </c>
      <c r="AO17">
        <v>3.5979999999999999</v>
      </c>
      <c r="AP17">
        <f t="shared" si="5"/>
        <v>0.47196899999999975</v>
      </c>
    </row>
    <row r="18" spans="1:42" x14ac:dyDescent="0.35">
      <c r="A18">
        <v>17</v>
      </c>
      <c r="C18" s="1">
        <v>44672.28125</v>
      </c>
      <c r="D18">
        <v>5</v>
      </c>
      <c r="E18">
        <v>4.564E-2</v>
      </c>
      <c r="F18">
        <v>5.4010000000000002E-2</v>
      </c>
      <c r="G18">
        <f t="shared" si="0"/>
        <v>7.0056900000000044E-5</v>
      </c>
      <c r="H18">
        <v>17</v>
      </c>
      <c r="J18" s="1">
        <v>44672.28125</v>
      </c>
      <c r="K18">
        <v>5</v>
      </c>
      <c r="L18">
        <v>0.6835</v>
      </c>
      <c r="M18">
        <v>0.92269999999999996</v>
      </c>
      <c r="N18">
        <f t="shared" si="1"/>
        <v>5.7216639999999985E-2</v>
      </c>
      <c r="O18">
        <v>17</v>
      </c>
      <c r="Q18" s="1">
        <v>44672.28125</v>
      </c>
      <c r="R18">
        <v>5</v>
      </c>
      <c r="S18">
        <v>1.5</v>
      </c>
      <c r="T18">
        <v>2.323</v>
      </c>
      <c r="U18">
        <f t="shared" si="2"/>
        <v>0.67732899999999996</v>
      </c>
      <c r="V18">
        <v>17</v>
      </c>
      <c r="X18" s="1">
        <v>44672.28125</v>
      </c>
      <c r="Y18">
        <v>5</v>
      </c>
      <c r="Z18">
        <v>8.0969999999999995</v>
      </c>
      <c r="AA18">
        <v>8.4909999999999997</v>
      </c>
      <c r="AB18">
        <f t="shared" si="3"/>
        <v>0.1552360000000001</v>
      </c>
      <c r="AC18">
        <v>17</v>
      </c>
      <c r="AE18" s="1">
        <v>44672.28125</v>
      </c>
      <c r="AF18">
        <v>5</v>
      </c>
      <c r="AG18">
        <v>2.2080000000000002</v>
      </c>
      <c r="AH18">
        <v>2.198</v>
      </c>
      <c r="AI18">
        <f t="shared" si="4"/>
        <v>1.0000000000000461E-4</v>
      </c>
      <c r="AJ18">
        <v>17</v>
      </c>
      <c r="AL18" s="1">
        <v>44672.28125</v>
      </c>
      <c r="AM18">
        <v>5</v>
      </c>
      <c r="AN18">
        <v>2.9790000000000001</v>
      </c>
      <c r="AO18">
        <v>4.2670000000000003</v>
      </c>
      <c r="AP18">
        <f t="shared" si="5"/>
        <v>1.6589440000000006</v>
      </c>
    </row>
    <row r="19" spans="1:42" x14ac:dyDescent="0.35">
      <c r="A19">
        <v>18</v>
      </c>
      <c r="C19" s="1">
        <v>44682.291666666664</v>
      </c>
      <c r="D19">
        <v>10</v>
      </c>
      <c r="E19">
        <v>0.1724</v>
      </c>
      <c r="F19">
        <v>0.31879999999999997</v>
      </c>
      <c r="G19">
        <f t="shared" si="0"/>
        <v>2.1432959999999994E-2</v>
      </c>
      <c r="H19">
        <v>18</v>
      </c>
      <c r="J19" s="1">
        <v>44682.291666666664</v>
      </c>
      <c r="K19">
        <v>10</v>
      </c>
      <c r="L19">
        <v>2.5529999999999999</v>
      </c>
      <c r="M19">
        <v>6.5579999999999998</v>
      </c>
      <c r="N19">
        <f t="shared" si="1"/>
        <v>16.040025</v>
      </c>
      <c r="O19">
        <v>18</v>
      </c>
      <c r="Q19" s="1">
        <v>44682.291666666664</v>
      </c>
      <c r="R19">
        <v>10</v>
      </c>
      <c r="S19">
        <v>4.2279999999999998</v>
      </c>
      <c r="T19">
        <v>8.7739999999999991</v>
      </c>
      <c r="U19">
        <f t="shared" si="2"/>
        <v>20.666115999999995</v>
      </c>
      <c r="V19">
        <v>18</v>
      </c>
      <c r="X19" s="1">
        <v>44682.291666666664</v>
      </c>
      <c r="Y19">
        <v>10</v>
      </c>
      <c r="Z19">
        <v>17.829999999999998</v>
      </c>
      <c r="AA19">
        <v>23.05</v>
      </c>
      <c r="AB19">
        <f t="shared" si="3"/>
        <v>27.248400000000025</v>
      </c>
      <c r="AC19">
        <v>18</v>
      </c>
      <c r="AE19" s="1">
        <v>44682.291666666664</v>
      </c>
      <c r="AF19">
        <v>10</v>
      </c>
      <c r="AG19">
        <v>7.3869999999999996</v>
      </c>
      <c r="AH19">
        <v>8.8729999999999993</v>
      </c>
      <c r="AI19">
        <f t="shared" si="4"/>
        <v>2.2081959999999992</v>
      </c>
      <c r="AJ19">
        <v>18</v>
      </c>
      <c r="AL19" s="1">
        <v>44682.291666666664</v>
      </c>
      <c r="AM19">
        <v>10</v>
      </c>
      <c r="AN19">
        <v>7.4619999999999997</v>
      </c>
      <c r="AO19">
        <v>17.97</v>
      </c>
      <c r="AP19">
        <f t="shared" si="5"/>
        <v>110.41806399999999</v>
      </c>
    </row>
    <row r="20" spans="1:42" x14ac:dyDescent="0.35">
      <c r="A20">
        <v>19</v>
      </c>
      <c r="C20" s="1">
        <v>44684.625</v>
      </c>
      <c r="D20">
        <v>24</v>
      </c>
      <c r="E20">
        <v>0.27600000000000002</v>
      </c>
      <c r="F20">
        <v>0.32669999999999999</v>
      </c>
      <c r="G20">
        <f t="shared" si="0"/>
        <v>2.5704899999999969E-3</v>
      </c>
      <c r="H20">
        <v>19</v>
      </c>
      <c r="J20" s="1">
        <v>44684.625</v>
      </c>
      <c r="K20">
        <v>24</v>
      </c>
      <c r="L20">
        <v>3.5510000000000002</v>
      </c>
      <c r="M20">
        <v>10.67</v>
      </c>
      <c r="N20">
        <f t="shared" si="1"/>
        <v>50.680160999999998</v>
      </c>
      <c r="O20">
        <v>19</v>
      </c>
      <c r="Q20" s="1">
        <v>44684.625</v>
      </c>
      <c r="R20">
        <v>24</v>
      </c>
      <c r="S20">
        <v>7.2539999999999996</v>
      </c>
      <c r="T20">
        <v>17.13</v>
      </c>
      <c r="U20">
        <f t="shared" si="2"/>
        <v>97.535375999999985</v>
      </c>
      <c r="V20">
        <v>19</v>
      </c>
      <c r="X20" s="1">
        <v>44684.625</v>
      </c>
      <c r="Y20">
        <v>24</v>
      </c>
      <c r="Z20">
        <v>26.49</v>
      </c>
      <c r="AA20">
        <v>32.26</v>
      </c>
      <c r="AB20">
        <f t="shared" si="3"/>
        <v>33.292899999999996</v>
      </c>
      <c r="AC20">
        <v>19</v>
      </c>
      <c r="AE20" s="1">
        <v>44684.625</v>
      </c>
      <c r="AF20">
        <v>24</v>
      </c>
      <c r="AG20">
        <v>11.38</v>
      </c>
      <c r="AH20">
        <v>14.3</v>
      </c>
      <c r="AI20">
        <f t="shared" si="4"/>
        <v>8.5263999999999989</v>
      </c>
      <c r="AJ20">
        <v>19</v>
      </c>
      <c r="AL20" s="1">
        <v>44684.625</v>
      </c>
      <c r="AM20">
        <v>24</v>
      </c>
      <c r="AN20">
        <v>12.99</v>
      </c>
      <c r="AO20">
        <v>23</v>
      </c>
      <c r="AP20">
        <f t="shared" si="5"/>
        <v>100.20009999999999</v>
      </c>
    </row>
    <row r="21" spans="1:42" x14ac:dyDescent="0.35">
      <c r="A21">
        <v>20</v>
      </c>
      <c r="C21" s="1">
        <v>44686.979166666664</v>
      </c>
      <c r="D21">
        <v>45</v>
      </c>
      <c r="E21">
        <v>0.46110000000000001</v>
      </c>
      <c r="F21">
        <v>0.30030000000000001</v>
      </c>
      <c r="G21">
        <f t="shared" si="0"/>
        <v>2.585664E-2</v>
      </c>
      <c r="H21">
        <v>20</v>
      </c>
      <c r="J21" s="1">
        <v>44686.979166666664</v>
      </c>
      <c r="K21">
        <v>45</v>
      </c>
      <c r="L21">
        <v>8.4160000000000004</v>
      </c>
      <c r="M21">
        <v>5.82</v>
      </c>
      <c r="N21">
        <f t="shared" si="1"/>
        <v>6.7392160000000008</v>
      </c>
      <c r="O21">
        <v>20</v>
      </c>
      <c r="Q21" s="1">
        <v>44686.979166666664</v>
      </c>
      <c r="R21">
        <v>45</v>
      </c>
      <c r="S21">
        <v>8.2560000000000002</v>
      </c>
      <c r="T21">
        <v>15.91</v>
      </c>
      <c r="U21">
        <f t="shared" si="2"/>
        <v>58.583715999999995</v>
      </c>
      <c r="V21">
        <v>20</v>
      </c>
      <c r="X21" s="1">
        <v>44686.979166666664</v>
      </c>
      <c r="Y21">
        <v>45</v>
      </c>
      <c r="Z21">
        <v>24.37</v>
      </c>
      <c r="AA21">
        <v>31.25</v>
      </c>
      <c r="AB21">
        <f t="shared" si="3"/>
        <v>47.334399999999988</v>
      </c>
      <c r="AC21">
        <v>20</v>
      </c>
      <c r="AE21" s="1">
        <v>44686.979166666664</v>
      </c>
      <c r="AF21">
        <v>45</v>
      </c>
      <c r="AG21">
        <v>19.239999999999998</v>
      </c>
      <c r="AH21">
        <v>17.03</v>
      </c>
      <c r="AI21">
        <f t="shared" si="4"/>
        <v>4.8840999999999877</v>
      </c>
      <c r="AJ21">
        <v>20</v>
      </c>
      <c r="AL21" s="1">
        <v>44686.979166666664</v>
      </c>
      <c r="AM21">
        <v>45</v>
      </c>
      <c r="AN21">
        <v>10.36</v>
      </c>
      <c r="AO21">
        <v>17.28</v>
      </c>
      <c r="AP21">
        <f t="shared" si="5"/>
        <v>47.886400000000023</v>
      </c>
    </row>
    <row r="22" spans="1:42" x14ac:dyDescent="0.35">
      <c r="A22">
        <v>21</v>
      </c>
      <c r="C22" s="1">
        <v>44695.770833333336</v>
      </c>
      <c r="D22">
        <v>3</v>
      </c>
      <c r="E22">
        <v>0.1181</v>
      </c>
      <c r="F22">
        <v>0.1197</v>
      </c>
      <c r="G22">
        <f t="shared" si="0"/>
        <v>2.5600000000000136E-6</v>
      </c>
      <c r="H22">
        <v>21</v>
      </c>
      <c r="J22" s="1">
        <v>44695.770833333336</v>
      </c>
      <c r="K22">
        <v>3</v>
      </c>
      <c r="L22">
        <v>1.7829999999999999</v>
      </c>
      <c r="M22">
        <v>2.2879999999999998</v>
      </c>
      <c r="N22">
        <f t="shared" si="1"/>
        <v>0.25502499999999989</v>
      </c>
      <c r="O22">
        <v>21</v>
      </c>
      <c r="Q22" s="1">
        <v>44695.770833333336</v>
      </c>
      <c r="R22">
        <v>3</v>
      </c>
      <c r="S22">
        <v>2.4300000000000002</v>
      </c>
      <c r="T22">
        <v>4.9889999999999999</v>
      </c>
      <c r="U22">
        <f t="shared" si="2"/>
        <v>6.5484809999999989</v>
      </c>
      <c r="V22">
        <v>21</v>
      </c>
      <c r="X22" s="1">
        <v>44695.770833333336</v>
      </c>
      <c r="Y22">
        <v>3</v>
      </c>
      <c r="Z22">
        <v>11.08</v>
      </c>
      <c r="AA22">
        <v>22.25</v>
      </c>
      <c r="AB22">
        <f t="shared" si="3"/>
        <v>124.7689</v>
      </c>
      <c r="AC22">
        <v>21</v>
      </c>
      <c r="AE22" s="1">
        <v>44695.770833333336</v>
      </c>
      <c r="AF22">
        <v>3</v>
      </c>
      <c r="AG22">
        <v>4.5270000000000001</v>
      </c>
      <c r="AH22">
        <v>5.1790000000000003</v>
      </c>
      <c r="AI22">
        <f t="shared" si="4"/>
        <v>0.42510400000000015</v>
      </c>
      <c r="AJ22">
        <v>21</v>
      </c>
      <c r="AL22" s="1">
        <v>44695.770833333336</v>
      </c>
      <c r="AM22">
        <v>3</v>
      </c>
      <c r="AN22">
        <v>5.7350000000000003</v>
      </c>
      <c r="AO22">
        <v>15.24</v>
      </c>
      <c r="AP22">
        <f t="shared" si="5"/>
        <v>90.345024999999978</v>
      </c>
    </row>
    <row r="23" spans="1:42" x14ac:dyDescent="0.35">
      <c r="A23">
        <v>22</v>
      </c>
      <c r="C23" s="1">
        <v>44697.291666666664</v>
      </c>
      <c r="D23">
        <v>12.75</v>
      </c>
      <c r="E23">
        <v>9.468E-2</v>
      </c>
      <c r="F23">
        <v>0.1045</v>
      </c>
      <c r="G23">
        <f t="shared" si="0"/>
        <v>9.6432399999999907E-5</v>
      </c>
      <c r="H23">
        <v>22</v>
      </c>
      <c r="J23" s="1">
        <v>44697.291666666664</v>
      </c>
      <c r="K23">
        <v>12.75</v>
      </c>
      <c r="L23">
        <v>1.4590000000000001</v>
      </c>
      <c r="M23">
        <v>2.4590000000000001</v>
      </c>
      <c r="N23">
        <f t="shared" si="1"/>
        <v>1</v>
      </c>
      <c r="O23">
        <v>22</v>
      </c>
      <c r="Q23" s="1">
        <v>44697.291666666664</v>
      </c>
      <c r="R23">
        <v>12.75</v>
      </c>
      <c r="S23">
        <v>3.1259999999999999</v>
      </c>
      <c r="T23">
        <v>4.415</v>
      </c>
      <c r="U23">
        <f t="shared" si="2"/>
        <v>1.6615210000000005</v>
      </c>
      <c r="V23">
        <v>22</v>
      </c>
      <c r="X23" s="1">
        <v>44697.291666666664</v>
      </c>
      <c r="Y23">
        <v>12.75</v>
      </c>
      <c r="Z23">
        <v>14.24</v>
      </c>
      <c r="AA23">
        <v>16.32</v>
      </c>
      <c r="AB23">
        <f t="shared" si="3"/>
        <v>4.3264000000000005</v>
      </c>
      <c r="AC23">
        <v>22</v>
      </c>
      <c r="AE23" s="1">
        <v>44697.291666666664</v>
      </c>
      <c r="AF23">
        <v>12.75</v>
      </c>
      <c r="AG23">
        <v>4.5839999999999996</v>
      </c>
      <c r="AH23">
        <v>4.532</v>
      </c>
      <c r="AI23">
        <f t="shared" si="4"/>
        <v>2.7039999999999586E-3</v>
      </c>
      <c r="AJ23">
        <v>22</v>
      </c>
      <c r="AL23" s="1">
        <v>44697.291666666664</v>
      </c>
      <c r="AM23">
        <v>12.75</v>
      </c>
      <c r="AN23">
        <v>6.3090000000000002</v>
      </c>
      <c r="AO23">
        <v>8.5250000000000004</v>
      </c>
      <c r="AP23">
        <f t="shared" si="5"/>
        <v>4.9106560000000012</v>
      </c>
    </row>
    <row r="24" spans="1:42" x14ac:dyDescent="0.35">
      <c r="A24">
        <v>23</v>
      </c>
      <c r="C24" s="1">
        <v>44699.541666666664</v>
      </c>
      <c r="D24">
        <v>13</v>
      </c>
      <c r="E24">
        <v>2.2159999999999999E-2</v>
      </c>
      <c r="F24">
        <v>4.7329999999999997E-2</v>
      </c>
      <c r="G24">
        <f t="shared" si="0"/>
        <v>6.3352889999999994E-4</v>
      </c>
      <c r="H24">
        <v>23</v>
      </c>
      <c r="J24" s="1">
        <v>44699.541666666664</v>
      </c>
      <c r="K24">
        <v>13</v>
      </c>
      <c r="L24">
        <v>0.38</v>
      </c>
      <c r="M24">
        <v>0.55149999999999999</v>
      </c>
      <c r="N24">
        <f t="shared" si="1"/>
        <v>2.9412249999999994E-2</v>
      </c>
      <c r="O24">
        <v>23</v>
      </c>
      <c r="Q24" s="1">
        <v>44699.541666666664</v>
      </c>
      <c r="R24">
        <v>13</v>
      </c>
      <c r="S24">
        <v>0.82120000000000004</v>
      </c>
      <c r="T24">
        <v>1.246</v>
      </c>
      <c r="U24">
        <f t="shared" si="2"/>
        <v>0.18045503999999996</v>
      </c>
      <c r="V24">
        <v>23</v>
      </c>
      <c r="X24" s="1">
        <v>44699.541666666664</v>
      </c>
      <c r="Y24">
        <v>13</v>
      </c>
      <c r="Z24">
        <v>5.1509999999999998</v>
      </c>
      <c r="AA24">
        <v>5.0810000000000004</v>
      </c>
      <c r="AB24">
        <f t="shared" si="3"/>
        <v>4.8999999999999157E-3</v>
      </c>
      <c r="AC24">
        <v>23</v>
      </c>
      <c r="AE24" s="1">
        <v>44699.541666666664</v>
      </c>
      <c r="AF24">
        <v>13</v>
      </c>
      <c r="AG24">
        <v>1.36</v>
      </c>
      <c r="AH24">
        <v>1.089</v>
      </c>
      <c r="AI24">
        <f t="shared" si="4"/>
        <v>7.3441000000000076E-2</v>
      </c>
      <c r="AJ24">
        <v>23</v>
      </c>
      <c r="AL24" s="1">
        <v>44699.541666666664</v>
      </c>
      <c r="AM24">
        <v>13</v>
      </c>
      <c r="AN24">
        <v>1.5980000000000001</v>
      </c>
      <c r="AO24">
        <v>3.383</v>
      </c>
      <c r="AP24">
        <f t="shared" si="5"/>
        <v>3.1862249999999999</v>
      </c>
    </row>
    <row r="25" spans="1:42" x14ac:dyDescent="0.35">
      <c r="A25">
        <v>24</v>
      </c>
      <c r="C25" s="1">
        <v>44703.552083333336</v>
      </c>
      <c r="D25">
        <v>7</v>
      </c>
      <c r="E25">
        <v>2.9510000000000002E-2</v>
      </c>
      <c r="F25">
        <v>4.3130000000000002E-2</v>
      </c>
      <c r="G25">
        <f t="shared" si="0"/>
        <v>1.8550439999999999E-4</v>
      </c>
      <c r="H25">
        <v>24</v>
      </c>
      <c r="J25" s="1">
        <v>44703.552083333336</v>
      </c>
      <c r="K25">
        <v>7</v>
      </c>
      <c r="L25">
        <v>0.43780000000000002</v>
      </c>
      <c r="M25">
        <v>0.64380000000000004</v>
      </c>
      <c r="N25">
        <f t="shared" si="1"/>
        <v>4.2436000000000008E-2</v>
      </c>
      <c r="O25">
        <v>24</v>
      </c>
      <c r="Q25" s="1">
        <v>44703.552083333336</v>
      </c>
      <c r="R25">
        <v>7</v>
      </c>
      <c r="S25">
        <v>0.80600000000000005</v>
      </c>
      <c r="T25">
        <v>1.46</v>
      </c>
      <c r="U25">
        <f t="shared" si="2"/>
        <v>0.42771599999999987</v>
      </c>
      <c r="V25">
        <v>24</v>
      </c>
      <c r="X25" s="1">
        <v>44703.552083333336</v>
      </c>
      <c r="Y25">
        <v>7</v>
      </c>
      <c r="Z25">
        <v>4.0590000000000002</v>
      </c>
      <c r="AA25">
        <v>3.4740000000000002</v>
      </c>
      <c r="AB25">
        <f t="shared" si="3"/>
        <v>0.34222499999999995</v>
      </c>
      <c r="AC25">
        <v>24</v>
      </c>
      <c r="AE25" s="1">
        <v>44703.552083333336</v>
      </c>
      <c r="AF25">
        <v>7</v>
      </c>
      <c r="AG25">
        <v>1.2450000000000001</v>
      </c>
      <c r="AH25">
        <v>1.859</v>
      </c>
      <c r="AI25">
        <f t="shared" si="4"/>
        <v>0.37699599999999983</v>
      </c>
      <c r="AJ25">
        <v>24</v>
      </c>
      <c r="AL25" s="1">
        <v>44703.552083333336</v>
      </c>
      <c r="AM25">
        <v>7</v>
      </c>
      <c r="AN25">
        <v>1.9279999999999999</v>
      </c>
      <c r="AO25">
        <v>2.25</v>
      </c>
      <c r="AP25">
        <f t="shared" si="5"/>
        <v>0.10368400000000004</v>
      </c>
    </row>
    <row r="26" spans="1:42" x14ac:dyDescent="0.35">
      <c r="A26">
        <v>25</v>
      </c>
      <c r="C26" s="1">
        <v>44707.833333333336</v>
      </c>
      <c r="D26">
        <v>15</v>
      </c>
      <c r="E26">
        <v>3.8469999999999997E-2</v>
      </c>
      <c r="F26">
        <v>6.9029999999999994E-2</v>
      </c>
      <c r="G26">
        <f t="shared" si="0"/>
        <v>9.3391359999999985E-4</v>
      </c>
      <c r="H26">
        <v>25</v>
      </c>
      <c r="J26" s="1">
        <v>44707.833333333336</v>
      </c>
      <c r="K26">
        <v>15</v>
      </c>
      <c r="L26">
        <v>0.58960000000000001</v>
      </c>
      <c r="M26">
        <v>1.1990000000000001</v>
      </c>
      <c r="N26">
        <f t="shared" si="1"/>
        <v>0.37136836000000006</v>
      </c>
      <c r="O26">
        <v>25</v>
      </c>
      <c r="Q26" s="1">
        <v>44707.833333333336</v>
      </c>
      <c r="R26">
        <v>15</v>
      </c>
      <c r="S26">
        <v>1.349</v>
      </c>
      <c r="T26">
        <v>2.7090000000000001</v>
      </c>
      <c r="U26">
        <f t="shared" si="2"/>
        <v>1.8496000000000004</v>
      </c>
      <c r="V26">
        <v>25</v>
      </c>
      <c r="X26" s="1">
        <v>44707.833333333336</v>
      </c>
      <c r="Y26">
        <v>15</v>
      </c>
      <c r="Z26">
        <v>7.827</v>
      </c>
      <c r="AA26">
        <v>9.2439999999999998</v>
      </c>
      <c r="AB26">
        <f t="shared" si="3"/>
        <v>2.0078889999999996</v>
      </c>
      <c r="AC26">
        <v>25</v>
      </c>
      <c r="AE26" s="1">
        <v>44707.833333333336</v>
      </c>
      <c r="AF26">
        <v>15</v>
      </c>
      <c r="AG26">
        <v>2.1230000000000002</v>
      </c>
      <c r="AH26">
        <v>3.2879999999999998</v>
      </c>
      <c r="AI26">
        <f t="shared" si="4"/>
        <v>1.357224999999999</v>
      </c>
      <c r="AJ26">
        <v>25</v>
      </c>
      <c r="AL26" s="1">
        <v>44707.833333333336</v>
      </c>
      <c r="AM26">
        <v>15</v>
      </c>
      <c r="AN26">
        <v>2.7120000000000002</v>
      </c>
      <c r="AO26">
        <v>5.3650000000000002</v>
      </c>
      <c r="AP26">
        <f t="shared" si="5"/>
        <v>7.0384089999999997</v>
      </c>
    </row>
    <row r="27" spans="1:42" x14ac:dyDescent="0.35">
      <c r="A27">
        <v>26</v>
      </c>
      <c r="C27" s="1">
        <v>44713.875</v>
      </c>
      <c r="D27">
        <v>6.75</v>
      </c>
      <c r="E27">
        <v>0.15479999999999999</v>
      </c>
      <c r="F27">
        <v>0.129</v>
      </c>
      <c r="G27">
        <f t="shared" si="0"/>
        <v>6.6563999999999946E-4</v>
      </c>
      <c r="H27">
        <v>26</v>
      </c>
      <c r="J27" s="1">
        <v>44713.875</v>
      </c>
      <c r="K27">
        <v>6.75</v>
      </c>
      <c r="L27">
        <v>2.2360000000000002</v>
      </c>
      <c r="M27">
        <v>2.7440000000000002</v>
      </c>
      <c r="N27">
        <f t="shared" si="1"/>
        <v>0.25806400000000002</v>
      </c>
      <c r="O27">
        <v>26</v>
      </c>
      <c r="Q27" s="1">
        <v>44713.875</v>
      </c>
      <c r="R27">
        <v>6.75</v>
      </c>
      <c r="S27">
        <v>2.9929999999999999</v>
      </c>
      <c r="T27">
        <v>5.16</v>
      </c>
      <c r="U27">
        <f t="shared" si="2"/>
        <v>4.6958890000000011</v>
      </c>
      <c r="V27">
        <v>26</v>
      </c>
      <c r="X27" s="1">
        <v>44713.875</v>
      </c>
      <c r="Y27">
        <v>6.75</v>
      </c>
      <c r="Z27">
        <v>12.78</v>
      </c>
      <c r="AA27">
        <v>16.89</v>
      </c>
      <c r="AB27">
        <f t="shared" si="3"/>
        <v>16.89210000000001</v>
      </c>
      <c r="AC27">
        <v>26</v>
      </c>
      <c r="AE27" s="1">
        <v>44713.875</v>
      </c>
      <c r="AF27">
        <v>6.75</v>
      </c>
      <c r="AG27">
        <v>6.09</v>
      </c>
      <c r="AH27">
        <v>6.8040000000000003</v>
      </c>
      <c r="AI27">
        <f t="shared" si="4"/>
        <v>0.50979600000000058</v>
      </c>
      <c r="AJ27">
        <v>26</v>
      </c>
      <c r="AL27" s="1">
        <v>44713.875</v>
      </c>
      <c r="AM27">
        <v>6.75</v>
      </c>
      <c r="AN27">
        <v>6.1680000000000001</v>
      </c>
      <c r="AO27">
        <v>20.71</v>
      </c>
      <c r="AP27">
        <f t="shared" si="5"/>
        <v>211.46976400000005</v>
      </c>
    </row>
    <row r="28" spans="1:42" x14ac:dyDescent="0.35">
      <c r="A28">
        <v>27</v>
      </c>
      <c r="C28" s="1">
        <v>44714.59375</v>
      </c>
      <c r="D28">
        <v>7</v>
      </c>
      <c r="E28">
        <v>0.22259999999999999</v>
      </c>
      <c r="F28">
        <v>0.30359999999999998</v>
      </c>
      <c r="G28">
        <f t="shared" si="0"/>
        <v>6.5609999999999983E-3</v>
      </c>
      <c r="H28">
        <v>27</v>
      </c>
      <c r="J28" s="1">
        <v>44714.59375</v>
      </c>
      <c r="K28">
        <v>7</v>
      </c>
      <c r="L28">
        <v>3.851</v>
      </c>
      <c r="M28">
        <v>4.7699999999999996</v>
      </c>
      <c r="N28">
        <f t="shared" si="1"/>
        <v>0.84456099999999923</v>
      </c>
      <c r="O28">
        <v>27</v>
      </c>
      <c r="Q28" s="1">
        <v>44714.59375</v>
      </c>
      <c r="R28">
        <v>7</v>
      </c>
      <c r="S28">
        <v>5.0039999999999996</v>
      </c>
      <c r="T28">
        <v>18.55</v>
      </c>
      <c r="U28">
        <f t="shared" si="2"/>
        <v>183.49411600000002</v>
      </c>
      <c r="V28">
        <v>27</v>
      </c>
      <c r="X28" s="1">
        <v>44714.59375</v>
      </c>
      <c r="Y28">
        <v>7</v>
      </c>
      <c r="Z28">
        <v>26.81</v>
      </c>
      <c r="AA28">
        <v>23.12</v>
      </c>
      <c r="AB28">
        <f t="shared" si="3"/>
        <v>13.616099999999983</v>
      </c>
      <c r="AC28">
        <v>27</v>
      </c>
      <c r="AE28" s="1">
        <v>44714.59375</v>
      </c>
      <c r="AF28">
        <v>7</v>
      </c>
      <c r="AG28">
        <v>9.6769999999999996</v>
      </c>
      <c r="AH28">
        <v>3.8</v>
      </c>
      <c r="AI28">
        <f t="shared" si="4"/>
        <v>34.539128999999996</v>
      </c>
      <c r="AJ28">
        <v>27</v>
      </c>
      <c r="AL28" s="1">
        <v>44714.59375</v>
      </c>
      <c r="AM28">
        <v>7</v>
      </c>
      <c r="AN28">
        <v>10.15</v>
      </c>
      <c r="AO28">
        <v>22.56</v>
      </c>
      <c r="AP28">
        <f t="shared" si="5"/>
        <v>154.00809999999996</v>
      </c>
    </row>
    <row r="29" spans="1:42" x14ac:dyDescent="0.35">
      <c r="A29">
        <v>28</v>
      </c>
      <c r="C29" s="1">
        <v>44719.21875</v>
      </c>
      <c r="D29">
        <v>8</v>
      </c>
      <c r="E29">
        <v>4.0390000000000002E-2</v>
      </c>
      <c r="F29">
        <v>7.3620000000000005E-2</v>
      </c>
      <c r="G29">
        <f t="shared" si="0"/>
        <v>1.1042329000000002E-3</v>
      </c>
      <c r="H29">
        <v>28</v>
      </c>
      <c r="J29" s="1">
        <v>44719.21875</v>
      </c>
      <c r="K29">
        <v>8</v>
      </c>
      <c r="L29">
        <v>0.65639999999999998</v>
      </c>
      <c r="M29">
        <v>1.653</v>
      </c>
      <c r="N29">
        <f t="shared" si="1"/>
        <v>0.9932115600000001</v>
      </c>
      <c r="O29">
        <v>28</v>
      </c>
      <c r="Q29" s="1">
        <v>44719.21875</v>
      </c>
      <c r="R29">
        <v>8</v>
      </c>
      <c r="S29">
        <v>1.5289999999999999</v>
      </c>
      <c r="T29">
        <v>3.7109999999999999</v>
      </c>
      <c r="U29">
        <f t="shared" si="2"/>
        <v>4.7611239999999997</v>
      </c>
      <c r="V29">
        <v>28</v>
      </c>
      <c r="X29" s="1">
        <v>44719.21875</v>
      </c>
      <c r="Y29">
        <v>8</v>
      </c>
      <c r="Z29">
        <v>8.3689999999999998</v>
      </c>
      <c r="AA29">
        <v>10.41</v>
      </c>
      <c r="AB29">
        <f t="shared" si="3"/>
        <v>4.1656810000000011</v>
      </c>
      <c r="AC29">
        <v>28</v>
      </c>
      <c r="AE29" s="1">
        <v>44719.21875</v>
      </c>
      <c r="AF29">
        <v>8</v>
      </c>
      <c r="AG29">
        <v>2.09</v>
      </c>
      <c r="AH29">
        <v>2.0139999999999998</v>
      </c>
      <c r="AI29">
        <f t="shared" si="4"/>
        <v>5.7760000000000103E-3</v>
      </c>
      <c r="AJ29">
        <v>28</v>
      </c>
      <c r="AL29" s="1">
        <v>44719.21875</v>
      </c>
      <c r="AM29">
        <v>8</v>
      </c>
      <c r="AN29">
        <v>3.83</v>
      </c>
      <c r="AO29">
        <v>8.5990000000000002</v>
      </c>
      <c r="AP29">
        <f t="shared" si="5"/>
        <v>22.743361</v>
      </c>
    </row>
    <row r="30" spans="1:42" x14ac:dyDescent="0.35">
      <c r="A30">
        <v>29</v>
      </c>
      <c r="C30" s="1">
        <v>44719.8125</v>
      </c>
      <c r="D30">
        <v>3</v>
      </c>
      <c r="E30">
        <v>0.13270000000000001</v>
      </c>
      <c r="F30">
        <v>0.14979999999999999</v>
      </c>
      <c r="G30">
        <f t="shared" si="0"/>
        <v>2.9240999999999919E-4</v>
      </c>
      <c r="H30">
        <v>29</v>
      </c>
      <c r="J30" s="1">
        <v>44719.8125</v>
      </c>
      <c r="K30">
        <v>3</v>
      </c>
      <c r="L30">
        <v>2.1230000000000002</v>
      </c>
      <c r="M30">
        <v>3.1890000000000001</v>
      </c>
      <c r="N30">
        <f t="shared" si="1"/>
        <v>1.1363559999999997</v>
      </c>
      <c r="O30">
        <v>29</v>
      </c>
      <c r="Q30" s="1">
        <v>44719.8125</v>
      </c>
      <c r="R30">
        <v>3</v>
      </c>
      <c r="S30">
        <v>5.1609999999999996</v>
      </c>
      <c r="T30">
        <v>18.54</v>
      </c>
      <c r="U30">
        <f t="shared" si="2"/>
        <v>178.99764099999999</v>
      </c>
      <c r="V30">
        <v>29</v>
      </c>
      <c r="X30" s="1">
        <v>44719.8125</v>
      </c>
      <c r="Y30">
        <v>3</v>
      </c>
      <c r="Z30">
        <v>19.77</v>
      </c>
      <c r="AA30">
        <v>30.1</v>
      </c>
      <c r="AB30">
        <f t="shared" si="3"/>
        <v>106.70890000000004</v>
      </c>
      <c r="AC30">
        <v>29</v>
      </c>
      <c r="AE30" s="1">
        <v>44719.8125</v>
      </c>
      <c r="AF30">
        <v>3</v>
      </c>
      <c r="AG30">
        <v>6.8159999999999998</v>
      </c>
      <c r="AH30">
        <v>2.6720000000000002</v>
      </c>
      <c r="AI30">
        <f t="shared" si="4"/>
        <v>17.172736</v>
      </c>
      <c r="AJ30">
        <v>29</v>
      </c>
      <c r="AL30" s="1">
        <v>44719.8125</v>
      </c>
      <c r="AM30">
        <v>3</v>
      </c>
      <c r="AN30">
        <v>8.5239999999999991</v>
      </c>
      <c r="AO30">
        <v>15.73</v>
      </c>
      <c r="AP30">
        <f t="shared" si="5"/>
        <v>51.926436000000017</v>
      </c>
    </row>
    <row r="31" spans="1:42" x14ac:dyDescent="0.35">
      <c r="A31">
        <v>30</v>
      </c>
      <c r="C31" s="1">
        <v>44720.875</v>
      </c>
      <c r="D31">
        <v>6.75</v>
      </c>
      <c r="E31">
        <v>0.1166</v>
      </c>
      <c r="F31">
        <v>0.29389999999999999</v>
      </c>
      <c r="G31">
        <f t="shared" si="0"/>
        <v>3.1435290000000005E-2</v>
      </c>
      <c r="H31">
        <v>30</v>
      </c>
      <c r="J31" s="1">
        <v>44720.875</v>
      </c>
      <c r="K31">
        <v>6.75</v>
      </c>
      <c r="L31">
        <v>1.7569999999999999</v>
      </c>
      <c r="M31">
        <v>6.0839999999999996</v>
      </c>
      <c r="N31">
        <f t="shared" si="1"/>
        <v>18.722929000000001</v>
      </c>
      <c r="O31">
        <v>30</v>
      </c>
      <c r="Q31" s="1">
        <v>44720.875</v>
      </c>
      <c r="R31">
        <v>6.75</v>
      </c>
      <c r="S31">
        <v>3.1680000000000001</v>
      </c>
      <c r="T31">
        <v>8.42</v>
      </c>
      <c r="U31">
        <f t="shared" si="2"/>
        <v>27.583503999999998</v>
      </c>
      <c r="V31">
        <v>30</v>
      </c>
      <c r="X31" s="1">
        <v>44720.875</v>
      </c>
      <c r="Y31">
        <v>6.75</v>
      </c>
      <c r="Z31">
        <v>11.95</v>
      </c>
      <c r="AA31">
        <v>9.8680000000000003</v>
      </c>
      <c r="AB31">
        <f t="shared" si="3"/>
        <v>4.334723999999996</v>
      </c>
      <c r="AC31">
        <v>30</v>
      </c>
      <c r="AE31" s="1">
        <v>44720.875</v>
      </c>
      <c r="AF31">
        <v>6.75</v>
      </c>
      <c r="AG31">
        <v>5.5250000000000004</v>
      </c>
      <c r="AH31">
        <v>2.2149999999999999</v>
      </c>
      <c r="AI31">
        <f t="shared" si="4"/>
        <v>10.956100000000003</v>
      </c>
      <c r="AJ31">
        <v>30</v>
      </c>
      <c r="AL31" s="1">
        <v>44720.875</v>
      </c>
      <c r="AM31">
        <v>6.75</v>
      </c>
      <c r="AN31">
        <v>4.5369999999999999</v>
      </c>
      <c r="AO31">
        <v>11.94</v>
      </c>
      <c r="AP31">
        <f t="shared" si="5"/>
        <v>54.804408999999993</v>
      </c>
    </row>
    <row r="32" spans="1:42" x14ac:dyDescent="0.35">
      <c r="A32">
        <v>31</v>
      </c>
      <c r="C32" s="1">
        <v>44726.145833333336</v>
      </c>
      <c r="D32">
        <v>8</v>
      </c>
      <c r="E32">
        <v>2.5579999999999999E-2</v>
      </c>
      <c r="F32">
        <v>1.9259999999999999E-2</v>
      </c>
      <c r="G32">
        <f t="shared" si="0"/>
        <v>3.9942399999999992E-5</v>
      </c>
      <c r="H32">
        <v>31</v>
      </c>
      <c r="J32" s="1">
        <v>44726.145833333336</v>
      </c>
      <c r="K32">
        <v>8</v>
      </c>
      <c r="L32">
        <v>0.33150000000000002</v>
      </c>
      <c r="M32">
        <v>0.38419999999999999</v>
      </c>
      <c r="N32">
        <f t="shared" si="1"/>
        <v>2.7772899999999969E-3</v>
      </c>
      <c r="O32">
        <v>31</v>
      </c>
      <c r="Q32" s="1">
        <v>44726.145833333336</v>
      </c>
      <c r="R32">
        <v>8</v>
      </c>
      <c r="S32">
        <v>0.67620000000000002</v>
      </c>
      <c r="T32">
        <v>0.90129999999999999</v>
      </c>
      <c r="U32">
        <f t="shared" si="2"/>
        <v>5.0670009999999988E-2</v>
      </c>
      <c r="V32">
        <v>31</v>
      </c>
      <c r="X32" s="1">
        <v>44726.145833333336</v>
      </c>
      <c r="Y32">
        <v>8</v>
      </c>
      <c r="Z32">
        <v>3.4660000000000002</v>
      </c>
      <c r="AA32">
        <v>1.7190000000000001</v>
      </c>
      <c r="AB32">
        <f t="shared" si="3"/>
        <v>3.0520090000000004</v>
      </c>
      <c r="AC32">
        <v>31</v>
      </c>
      <c r="AE32" s="1">
        <v>44726.145833333336</v>
      </c>
      <c r="AF32">
        <v>8</v>
      </c>
      <c r="AG32">
        <v>1.0580000000000001</v>
      </c>
      <c r="AH32">
        <v>1.139</v>
      </c>
      <c r="AI32">
        <f t="shared" si="4"/>
        <v>6.5609999999999939E-3</v>
      </c>
      <c r="AJ32">
        <v>31</v>
      </c>
      <c r="AL32" s="1">
        <v>44726.145833333336</v>
      </c>
      <c r="AM32">
        <v>8</v>
      </c>
      <c r="AN32">
        <v>1.462</v>
      </c>
      <c r="AO32">
        <v>1.9019999999999999</v>
      </c>
      <c r="AP32">
        <f t="shared" si="5"/>
        <v>0.19359999999999997</v>
      </c>
    </row>
    <row r="33" spans="1:42" x14ac:dyDescent="0.35">
      <c r="A33">
        <v>32</v>
      </c>
      <c r="C33" s="1">
        <v>44744.010416666664</v>
      </c>
      <c r="D33">
        <v>7</v>
      </c>
      <c r="E33">
        <v>1.3299999999999999E-2</v>
      </c>
      <c r="F33">
        <v>8.6639999999999998E-3</v>
      </c>
      <c r="G33">
        <f t="shared" si="0"/>
        <v>2.1492495999999997E-5</v>
      </c>
      <c r="H33">
        <v>32</v>
      </c>
      <c r="J33" s="1">
        <v>44744.010416666664</v>
      </c>
      <c r="K33">
        <v>7</v>
      </c>
      <c r="L33">
        <v>0.15409999999999999</v>
      </c>
      <c r="M33">
        <v>0.25580000000000003</v>
      </c>
      <c r="N33">
        <f t="shared" si="1"/>
        <v>1.0342890000000007E-2</v>
      </c>
      <c r="O33">
        <v>32</v>
      </c>
      <c r="Q33" s="1">
        <v>44744.010416666664</v>
      </c>
      <c r="R33">
        <v>7</v>
      </c>
      <c r="S33">
        <v>0.38629999999999998</v>
      </c>
      <c r="T33">
        <v>0.44650000000000001</v>
      </c>
      <c r="U33">
        <f t="shared" si="2"/>
        <v>3.6240400000000037E-3</v>
      </c>
      <c r="V33">
        <v>32</v>
      </c>
      <c r="X33" s="1">
        <v>44744.010416666664</v>
      </c>
      <c r="Y33">
        <v>7</v>
      </c>
      <c r="Z33">
        <v>2.4529999999999998</v>
      </c>
      <c r="AA33">
        <v>1.57</v>
      </c>
      <c r="AB33">
        <f t="shared" si="3"/>
        <v>0.77968899999999963</v>
      </c>
      <c r="AC33">
        <v>32</v>
      </c>
      <c r="AE33" s="1">
        <v>44744.010416666664</v>
      </c>
      <c r="AF33">
        <v>7</v>
      </c>
      <c r="AG33">
        <v>0.51590000000000003</v>
      </c>
      <c r="AH33">
        <v>1.095</v>
      </c>
      <c r="AI33">
        <f t="shared" si="4"/>
        <v>0.33535680999999995</v>
      </c>
      <c r="AJ33">
        <v>32</v>
      </c>
      <c r="AL33" s="1">
        <v>44744.010416666664</v>
      </c>
      <c r="AM33">
        <v>7</v>
      </c>
      <c r="AN33">
        <v>1.5609999999999999</v>
      </c>
      <c r="AO33">
        <v>2.2320000000000002</v>
      </c>
      <c r="AP33">
        <f t="shared" si="5"/>
        <v>0.45024100000000034</v>
      </c>
    </row>
    <row r="34" spans="1:42" x14ac:dyDescent="0.35">
      <c r="A34">
        <v>33</v>
      </c>
      <c r="C34" s="1">
        <v>44747.416666666664</v>
      </c>
      <c r="D34">
        <v>2.75</v>
      </c>
      <c r="E34">
        <v>4.1140000000000003E-2</v>
      </c>
      <c r="F34">
        <v>2.0129999999999999E-2</v>
      </c>
      <c r="G34">
        <f t="shared" si="0"/>
        <v>4.4142010000000018E-4</v>
      </c>
      <c r="H34">
        <v>33</v>
      </c>
      <c r="J34" s="1">
        <v>44747.416666666664</v>
      </c>
      <c r="K34">
        <v>2.75</v>
      </c>
      <c r="L34">
        <v>0.59419999999999995</v>
      </c>
      <c r="M34">
        <v>0.69969999999999999</v>
      </c>
      <c r="N34">
        <f t="shared" si="1"/>
        <v>1.1130250000000008E-2</v>
      </c>
      <c r="O34">
        <v>33</v>
      </c>
      <c r="Q34" s="1">
        <v>44747.416666666664</v>
      </c>
      <c r="R34">
        <v>2.75</v>
      </c>
      <c r="S34">
        <v>0.92879999999999996</v>
      </c>
      <c r="T34">
        <v>1.302</v>
      </c>
      <c r="U34">
        <f t="shared" si="2"/>
        <v>0.13927824000000005</v>
      </c>
      <c r="V34">
        <v>33</v>
      </c>
      <c r="X34" s="1">
        <v>44747.416666666664</v>
      </c>
      <c r="Y34">
        <v>2.75</v>
      </c>
      <c r="Z34">
        <v>3.1110000000000002</v>
      </c>
      <c r="AA34">
        <v>3.9049999999999998</v>
      </c>
      <c r="AB34">
        <f t="shared" si="3"/>
        <v>0.63043599999999933</v>
      </c>
      <c r="AC34">
        <v>33</v>
      </c>
      <c r="AE34" s="1">
        <v>44747.416666666664</v>
      </c>
      <c r="AF34">
        <v>2.75</v>
      </c>
      <c r="AG34">
        <v>1.393</v>
      </c>
      <c r="AH34">
        <v>1.728</v>
      </c>
      <c r="AI34">
        <f t="shared" si="4"/>
        <v>0.11222499999999998</v>
      </c>
      <c r="AJ34">
        <v>33</v>
      </c>
      <c r="AL34" s="1">
        <v>44747.416666666664</v>
      </c>
      <c r="AM34">
        <v>2.75</v>
      </c>
      <c r="AN34">
        <v>1.427</v>
      </c>
      <c r="AO34">
        <v>3.286</v>
      </c>
      <c r="AP34">
        <f t="shared" si="5"/>
        <v>3.4558809999999998</v>
      </c>
    </row>
    <row r="35" spans="1:42" x14ac:dyDescent="0.35">
      <c r="A35">
        <v>34</v>
      </c>
      <c r="C35" s="1">
        <v>44748.708333333336</v>
      </c>
      <c r="D35">
        <v>4.25</v>
      </c>
      <c r="E35">
        <v>0.23050000000000001</v>
      </c>
      <c r="F35">
        <v>0.32269999999999999</v>
      </c>
      <c r="G35">
        <f t="shared" si="0"/>
        <v>8.5008399999999956E-3</v>
      </c>
      <c r="H35">
        <v>34</v>
      </c>
      <c r="J35" s="1">
        <v>44748.708333333336</v>
      </c>
      <c r="K35">
        <v>4.25</v>
      </c>
      <c r="L35">
        <v>3.258</v>
      </c>
      <c r="M35">
        <v>4.4139999999999997</v>
      </c>
      <c r="N35">
        <f t="shared" si="1"/>
        <v>1.3363359999999993</v>
      </c>
      <c r="O35">
        <v>34</v>
      </c>
      <c r="Q35" s="1">
        <v>44748.708333333336</v>
      </c>
      <c r="R35">
        <v>4.25</v>
      </c>
      <c r="S35">
        <v>9.8970000000000002</v>
      </c>
      <c r="T35">
        <v>19.5</v>
      </c>
      <c r="U35">
        <f t="shared" si="2"/>
        <v>92.217608999999996</v>
      </c>
      <c r="V35">
        <v>34</v>
      </c>
      <c r="X35" s="1">
        <v>44748.708333333336</v>
      </c>
      <c r="Y35">
        <v>4.25</v>
      </c>
      <c r="Z35">
        <v>43.49</v>
      </c>
      <c r="AA35">
        <v>47.56</v>
      </c>
      <c r="AB35">
        <f t="shared" si="3"/>
        <v>16.564900000000002</v>
      </c>
      <c r="AC35">
        <v>34</v>
      </c>
      <c r="AE35" s="1">
        <v>44748.708333333336</v>
      </c>
      <c r="AF35">
        <v>4.25</v>
      </c>
      <c r="AG35">
        <v>11.28</v>
      </c>
      <c r="AH35">
        <v>4.6900000000000004</v>
      </c>
      <c r="AI35">
        <f t="shared" si="4"/>
        <v>43.428099999999986</v>
      </c>
      <c r="AJ35">
        <v>34</v>
      </c>
      <c r="AL35" s="1">
        <v>44748.708333333336</v>
      </c>
      <c r="AM35">
        <v>4.25</v>
      </c>
      <c r="AN35">
        <v>24.28</v>
      </c>
      <c r="AO35">
        <v>32.950000000000003</v>
      </c>
      <c r="AP35">
        <f t="shared" si="5"/>
        <v>75.168900000000036</v>
      </c>
    </row>
    <row r="36" spans="1:42" x14ac:dyDescent="0.35">
      <c r="A36">
        <v>35</v>
      </c>
      <c r="C36" s="1">
        <v>44755.833333333336</v>
      </c>
      <c r="D36">
        <v>5.25</v>
      </c>
      <c r="E36">
        <v>3.6130000000000002E-2</v>
      </c>
      <c r="F36">
        <v>3.3439999999999998E-2</v>
      </c>
      <c r="G36">
        <f t="shared" si="0"/>
        <v>7.2361000000000263E-6</v>
      </c>
      <c r="H36">
        <v>35</v>
      </c>
      <c r="J36" s="1">
        <v>44755.833333333336</v>
      </c>
      <c r="K36">
        <v>5.25</v>
      </c>
      <c r="L36">
        <v>0.49270000000000003</v>
      </c>
      <c r="M36">
        <v>0.86899999999999999</v>
      </c>
      <c r="N36">
        <f t="shared" si="1"/>
        <v>0.14160168999999997</v>
      </c>
      <c r="O36">
        <v>35</v>
      </c>
      <c r="Q36" s="1">
        <v>44755.833333333336</v>
      </c>
      <c r="R36">
        <v>5.25</v>
      </c>
      <c r="S36">
        <v>0.94630000000000003</v>
      </c>
      <c r="T36">
        <v>1.1850000000000001</v>
      </c>
      <c r="U36">
        <f t="shared" si="2"/>
        <v>5.6977690000000011E-2</v>
      </c>
      <c r="V36">
        <v>35</v>
      </c>
      <c r="X36" s="1">
        <v>44755.833333333336</v>
      </c>
      <c r="Y36">
        <v>5.25</v>
      </c>
      <c r="Z36">
        <v>3.6190000000000002</v>
      </c>
      <c r="AA36">
        <v>3.73</v>
      </c>
      <c r="AB36">
        <f t="shared" si="3"/>
        <v>1.2320999999999948E-2</v>
      </c>
      <c r="AC36">
        <v>35</v>
      </c>
      <c r="AE36" s="1">
        <v>44755.833333333336</v>
      </c>
      <c r="AF36">
        <v>5.25</v>
      </c>
      <c r="AG36">
        <v>1.425</v>
      </c>
      <c r="AH36">
        <v>1.748</v>
      </c>
      <c r="AI36">
        <f t="shared" si="4"/>
        <v>0.10432899999999996</v>
      </c>
      <c r="AJ36">
        <v>35</v>
      </c>
      <c r="AL36" s="1">
        <v>44755.833333333336</v>
      </c>
      <c r="AM36">
        <v>5.25</v>
      </c>
      <c r="AN36">
        <v>1.4039999999999999</v>
      </c>
      <c r="AO36">
        <v>2.706</v>
      </c>
      <c r="AP36">
        <f t="shared" si="5"/>
        <v>1.6952040000000002</v>
      </c>
    </row>
    <row r="37" spans="1:42" x14ac:dyDescent="0.35">
      <c r="A37">
        <v>36</v>
      </c>
      <c r="C37" s="1">
        <v>44759.583333333336</v>
      </c>
      <c r="D37">
        <v>14.5</v>
      </c>
      <c r="E37">
        <v>6.3409999999999994E-2</v>
      </c>
      <c r="F37">
        <v>0.1467</v>
      </c>
      <c r="G37">
        <f t="shared" si="0"/>
        <v>6.9372241000000001E-3</v>
      </c>
      <c r="H37">
        <v>36</v>
      </c>
      <c r="J37" s="1">
        <v>44759.583333333336</v>
      </c>
      <c r="K37">
        <v>14.5</v>
      </c>
      <c r="L37">
        <v>0.90620000000000001</v>
      </c>
      <c r="M37">
        <v>2.694</v>
      </c>
      <c r="N37">
        <f t="shared" si="1"/>
        <v>3.1962288399999994</v>
      </c>
      <c r="O37">
        <v>36</v>
      </c>
      <c r="Q37" s="1">
        <v>44759.583333333336</v>
      </c>
      <c r="R37">
        <v>14.5</v>
      </c>
      <c r="S37">
        <v>2.8860000000000001</v>
      </c>
      <c r="T37">
        <v>6.57</v>
      </c>
      <c r="U37">
        <f t="shared" si="2"/>
        <v>13.571856</v>
      </c>
      <c r="V37">
        <v>36</v>
      </c>
      <c r="X37" s="1">
        <v>44759.583333333336</v>
      </c>
      <c r="Y37">
        <v>14.5</v>
      </c>
      <c r="Z37">
        <v>17.62</v>
      </c>
      <c r="AA37">
        <v>17.59</v>
      </c>
      <c r="AB37">
        <f t="shared" si="3"/>
        <v>9.0000000000006817E-4</v>
      </c>
      <c r="AC37">
        <v>36</v>
      </c>
      <c r="AE37" s="1">
        <v>44759.583333333336</v>
      </c>
      <c r="AF37">
        <v>14.5</v>
      </c>
      <c r="AG37">
        <v>3.4710000000000001</v>
      </c>
      <c r="AH37">
        <v>8.7530000000000001</v>
      </c>
      <c r="AI37">
        <f t="shared" si="4"/>
        <v>27.899524</v>
      </c>
      <c r="AJ37">
        <v>36</v>
      </c>
      <c r="AL37" s="1">
        <v>44759.583333333336</v>
      </c>
      <c r="AM37">
        <v>14.5</v>
      </c>
      <c r="AN37">
        <v>7.8</v>
      </c>
      <c r="AO37">
        <v>16.2</v>
      </c>
      <c r="AP37">
        <f t="shared" si="5"/>
        <v>70.559999999999974</v>
      </c>
    </row>
    <row r="38" spans="1:42" x14ac:dyDescent="0.35">
      <c r="A38">
        <v>37</v>
      </c>
      <c r="C38" s="1">
        <v>44760.333333333336</v>
      </c>
      <c r="D38">
        <v>7.5</v>
      </c>
      <c r="E38">
        <v>2.4830000000000001E-2</v>
      </c>
      <c r="F38">
        <v>3.1899999999999998E-2</v>
      </c>
      <c r="G38">
        <f t="shared" si="0"/>
        <v>4.9984899999999949E-5</v>
      </c>
      <c r="H38">
        <v>37</v>
      </c>
      <c r="J38" s="1">
        <v>44760.333333333336</v>
      </c>
      <c r="K38">
        <v>7.5</v>
      </c>
      <c r="L38">
        <v>0.39929999999999999</v>
      </c>
      <c r="M38">
        <v>0.51370000000000005</v>
      </c>
      <c r="N38">
        <f t="shared" si="1"/>
        <v>1.3087360000000013E-2</v>
      </c>
      <c r="O38">
        <v>37</v>
      </c>
      <c r="Q38" s="1">
        <v>44760.333333333336</v>
      </c>
      <c r="R38">
        <v>7.5</v>
      </c>
      <c r="S38">
        <v>0.99139999999999995</v>
      </c>
      <c r="T38">
        <v>1.0920000000000001</v>
      </c>
      <c r="U38">
        <f t="shared" si="2"/>
        <v>1.0120360000000026E-2</v>
      </c>
      <c r="V38">
        <v>37</v>
      </c>
      <c r="X38" s="1">
        <v>44760.333333333336</v>
      </c>
      <c r="Y38">
        <v>7.5</v>
      </c>
      <c r="Z38">
        <v>6.6870000000000003</v>
      </c>
      <c r="AA38">
        <v>6.7160000000000002</v>
      </c>
      <c r="AB38">
        <f t="shared" si="3"/>
        <v>8.4099999999999507E-4</v>
      </c>
      <c r="AC38">
        <v>37</v>
      </c>
      <c r="AE38" s="1">
        <v>44760.333333333336</v>
      </c>
      <c r="AF38">
        <v>7.5</v>
      </c>
      <c r="AG38">
        <v>1.4950000000000001</v>
      </c>
      <c r="AH38">
        <v>1.425</v>
      </c>
      <c r="AI38">
        <f t="shared" si="4"/>
        <v>4.9000000000000085E-3</v>
      </c>
      <c r="AJ38">
        <v>37</v>
      </c>
      <c r="AL38" s="1">
        <v>44760.333333333336</v>
      </c>
      <c r="AM38">
        <v>7.5</v>
      </c>
      <c r="AN38">
        <v>2.956</v>
      </c>
      <c r="AO38">
        <v>3.9390000000000001</v>
      </c>
      <c r="AP38">
        <f t="shared" si="5"/>
        <v>0.96628900000000018</v>
      </c>
    </row>
    <row r="39" spans="1:42" x14ac:dyDescent="0.35">
      <c r="A39">
        <v>38</v>
      </c>
      <c r="C39" s="1">
        <v>44778.46875</v>
      </c>
      <c r="D39">
        <v>10</v>
      </c>
      <c r="E39">
        <v>1.4159999999999999</v>
      </c>
      <c r="F39">
        <v>0.43130000000000002</v>
      </c>
      <c r="G39">
        <f t="shared" si="0"/>
        <v>0.96963408999999978</v>
      </c>
      <c r="H39">
        <v>38</v>
      </c>
      <c r="J39" s="1">
        <v>44778.46875</v>
      </c>
      <c r="K39">
        <v>10</v>
      </c>
      <c r="L39">
        <v>19.04</v>
      </c>
      <c r="M39">
        <v>9.9740000000000002</v>
      </c>
      <c r="N39">
        <f t="shared" si="1"/>
        <v>82.192355999999975</v>
      </c>
      <c r="O39">
        <v>38</v>
      </c>
      <c r="Q39" s="1">
        <v>44778.46875</v>
      </c>
      <c r="R39">
        <v>10</v>
      </c>
      <c r="S39">
        <v>15.39</v>
      </c>
      <c r="T39">
        <v>40.049999999999997</v>
      </c>
      <c r="U39">
        <f t="shared" si="2"/>
        <v>608.11559999999986</v>
      </c>
      <c r="V39">
        <v>38</v>
      </c>
      <c r="X39" s="1">
        <v>44778.46875</v>
      </c>
      <c r="Y39">
        <v>10</v>
      </c>
      <c r="Z39">
        <v>39.08</v>
      </c>
      <c r="AA39">
        <v>37.22</v>
      </c>
      <c r="AB39">
        <f t="shared" si="3"/>
        <v>3.4595999999999978</v>
      </c>
      <c r="AC39">
        <v>38</v>
      </c>
      <c r="AE39" s="1">
        <v>44778.46875</v>
      </c>
      <c r="AF39">
        <v>10</v>
      </c>
      <c r="AG39">
        <v>37.340000000000003</v>
      </c>
      <c r="AH39">
        <v>42.5</v>
      </c>
      <c r="AI39">
        <f t="shared" si="4"/>
        <v>26.625599999999963</v>
      </c>
      <c r="AJ39">
        <v>38</v>
      </c>
      <c r="AL39" s="1">
        <v>44778.46875</v>
      </c>
      <c r="AM39">
        <v>10</v>
      </c>
      <c r="AN39">
        <v>18.38</v>
      </c>
      <c r="AO39">
        <v>22.92</v>
      </c>
      <c r="AP39">
        <f t="shared" si="5"/>
        <v>20.611600000000024</v>
      </c>
    </row>
    <row r="40" spans="1:42" x14ac:dyDescent="0.35">
      <c r="A40">
        <v>39</v>
      </c>
      <c r="C40" s="1">
        <v>44779.364583333336</v>
      </c>
      <c r="D40">
        <v>9</v>
      </c>
      <c r="E40">
        <v>5.3859999999999998E-2</v>
      </c>
      <c r="F40">
        <v>7.6130000000000003E-2</v>
      </c>
      <c r="G40">
        <f t="shared" si="0"/>
        <v>4.9595290000000022E-4</v>
      </c>
      <c r="H40">
        <v>39</v>
      </c>
      <c r="J40" s="1">
        <v>44779.364583333336</v>
      </c>
      <c r="K40">
        <v>9</v>
      </c>
      <c r="L40">
        <v>0.81040000000000001</v>
      </c>
      <c r="M40">
        <v>1.554</v>
      </c>
      <c r="N40">
        <f t="shared" si="1"/>
        <v>0.55294096000000004</v>
      </c>
      <c r="O40">
        <v>39</v>
      </c>
      <c r="Q40" s="1">
        <v>44779.364583333336</v>
      </c>
      <c r="R40">
        <v>9</v>
      </c>
      <c r="S40">
        <v>1.9139999999999999</v>
      </c>
      <c r="T40">
        <v>6.3010000000000002</v>
      </c>
      <c r="U40">
        <f t="shared" si="2"/>
        <v>19.245769000000003</v>
      </c>
      <c r="V40">
        <v>39</v>
      </c>
      <c r="X40" s="1">
        <v>44779.364583333336</v>
      </c>
      <c r="Y40">
        <v>9</v>
      </c>
      <c r="Z40">
        <v>9.1890000000000001</v>
      </c>
      <c r="AA40">
        <v>11.82</v>
      </c>
      <c r="AB40">
        <f t="shared" si="3"/>
        <v>6.9221610000000009</v>
      </c>
      <c r="AC40">
        <v>39</v>
      </c>
      <c r="AE40" s="1">
        <v>44779.364583333336</v>
      </c>
      <c r="AF40">
        <v>9</v>
      </c>
      <c r="AG40">
        <v>2.548</v>
      </c>
      <c r="AH40">
        <v>8.2859999999999996</v>
      </c>
      <c r="AI40">
        <f t="shared" si="4"/>
        <v>32.924643999999994</v>
      </c>
      <c r="AJ40">
        <v>39</v>
      </c>
      <c r="AL40" s="1">
        <v>44779.364583333336</v>
      </c>
      <c r="AM40">
        <v>9</v>
      </c>
      <c r="AN40">
        <v>6.0069999999999997</v>
      </c>
      <c r="AO40">
        <v>10.32</v>
      </c>
      <c r="AP40">
        <f t="shared" si="5"/>
        <v>18.601969000000004</v>
      </c>
    </row>
    <row r="41" spans="1:42" x14ac:dyDescent="0.35">
      <c r="A41">
        <v>40</v>
      </c>
      <c r="C41" s="1">
        <v>44780.072916666664</v>
      </c>
      <c r="D41">
        <v>3</v>
      </c>
      <c r="E41">
        <v>9.1859999999999997E-2</v>
      </c>
      <c r="F41">
        <v>0.1943</v>
      </c>
      <c r="G41">
        <f t="shared" si="0"/>
        <v>1.0493953600000001E-2</v>
      </c>
      <c r="H41">
        <v>40</v>
      </c>
      <c r="J41" s="1">
        <v>44780.072916666664</v>
      </c>
      <c r="K41">
        <v>3</v>
      </c>
      <c r="L41">
        <v>1.377</v>
      </c>
      <c r="M41">
        <v>1.956</v>
      </c>
      <c r="N41">
        <f t="shared" si="1"/>
        <v>0.33524099999999996</v>
      </c>
      <c r="O41">
        <v>40</v>
      </c>
      <c r="Q41" s="1">
        <v>44780.072916666664</v>
      </c>
      <c r="R41">
        <v>3</v>
      </c>
      <c r="S41">
        <v>2.2069999999999999</v>
      </c>
      <c r="T41">
        <v>4.6989999999999998</v>
      </c>
      <c r="U41">
        <f t="shared" si="2"/>
        <v>6.210064</v>
      </c>
      <c r="V41">
        <v>40</v>
      </c>
      <c r="X41" s="1">
        <v>44780.072916666664</v>
      </c>
      <c r="Y41">
        <v>3</v>
      </c>
      <c r="Z41">
        <v>7.42</v>
      </c>
      <c r="AA41">
        <v>12.34</v>
      </c>
      <c r="AB41">
        <f t="shared" si="3"/>
        <v>24.206399999999999</v>
      </c>
      <c r="AC41">
        <v>40</v>
      </c>
      <c r="AE41" s="1">
        <v>44780.072916666664</v>
      </c>
      <c r="AF41">
        <v>3</v>
      </c>
      <c r="AG41">
        <v>3.5569999999999999</v>
      </c>
      <c r="AH41">
        <v>8.9130000000000003</v>
      </c>
      <c r="AI41">
        <f t="shared" si="4"/>
        <v>28.686736</v>
      </c>
      <c r="AJ41">
        <v>40</v>
      </c>
      <c r="AL41" s="1">
        <v>44780.072916666664</v>
      </c>
      <c r="AM41">
        <v>3</v>
      </c>
      <c r="AN41">
        <v>3.82</v>
      </c>
      <c r="AO41">
        <v>7.9249999999999998</v>
      </c>
      <c r="AP41">
        <f t="shared" si="5"/>
        <v>16.851025000000003</v>
      </c>
    </row>
    <row r="42" spans="1:42" x14ac:dyDescent="0.35">
      <c r="A42">
        <v>41</v>
      </c>
      <c r="C42" s="1">
        <v>44780.5</v>
      </c>
      <c r="D42">
        <v>6.5</v>
      </c>
      <c r="E42">
        <v>5.3949999999999998E-2</v>
      </c>
      <c r="F42">
        <v>3.7719999999999997E-2</v>
      </c>
      <c r="G42">
        <f t="shared" si="0"/>
        <v>2.6341290000000007E-4</v>
      </c>
      <c r="H42">
        <v>41</v>
      </c>
      <c r="J42" s="1">
        <v>44780.5</v>
      </c>
      <c r="K42">
        <v>6.5</v>
      </c>
      <c r="L42">
        <v>0.86129999999999995</v>
      </c>
      <c r="M42">
        <v>0.59119999999999995</v>
      </c>
      <c r="N42">
        <f t="shared" si="1"/>
        <v>7.295401E-2</v>
      </c>
      <c r="O42">
        <v>41</v>
      </c>
      <c r="Q42" s="1">
        <v>44780.5</v>
      </c>
      <c r="R42">
        <v>6.5</v>
      </c>
      <c r="S42">
        <v>1.861</v>
      </c>
      <c r="T42">
        <v>1.851</v>
      </c>
      <c r="U42">
        <f t="shared" si="2"/>
        <v>1.0000000000000018E-4</v>
      </c>
      <c r="V42">
        <v>41</v>
      </c>
      <c r="X42" s="1">
        <v>44780.5</v>
      </c>
      <c r="Y42">
        <v>6.5</v>
      </c>
      <c r="Z42">
        <v>19.02</v>
      </c>
      <c r="AA42">
        <v>5.8150000000000004</v>
      </c>
      <c r="AB42">
        <f t="shared" si="3"/>
        <v>174.37202499999995</v>
      </c>
      <c r="AC42">
        <v>41</v>
      </c>
      <c r="AE42" s="1">
        <v>44780.5</v>
      </c>
      <c r="AF42">
        <v>6.5</v>
      </c>
      <c r="AG42">
        <v>1.8720000000000001</v>
      </c>
      <c r="AH42">
        <v>1.742</v>
      </c>
      <c r="AI42">
        <f t="shared" si="4"/>
        <v>1.690000000000003E-2</v>
      </c>
      <c r="AJ42">
        <v>41</v>
      </c>
      <c r="AL42" s="1">
        <v>44780.5</v>
      </c>
      <c r="AM42">
        <v>6.5</v>
      </c>
      <c r="AN42">
        <v>11.03</v>
      </c>
      <c r="AO42">
        <v>2.5070000000000001</v>
      </c>
      <c r="AP42">
        <f t="shared" si="5"/>
        <v>72.641528999999991</v>
      </c>
    </row>
    <row r="43" spans="1:42" x14ac:dyDescent="0.35">
      <c r="A43">
        <v>42</v>
      </c>
      <c r="C43" s="1">
        <v>44788.729166666664</v>
      </c>
      <c r="D43">
        <v>7</v>
      </c>
      <c r="E43">
        <v>6.7210000000000006E-2</v>
      </c>
      <c r="F43">
        <v>6.096E-2</v>
      </c>
      <c r="G43">
        <f t="shared" si="0"/>
        <v>3.9062500000000069E-5</v>
      </c>
      <c r="H43">
        <v>42</v>
      </c>
      <c r="J43" s="1">
        <v>44788.729166666664</v>
      </c>
      <c r="K43">
        <v>7</v>
      </c>
      <c r="L43">
        <v>0.96250000000000002</v>
      </c>
      <c r="M43">
        <v>1.099</v>
      </c>
      <c r="N43">
        <f t="shared" si="1"/>
        <v>1.8632249999999989E-2</v>
      </c>
      <c r="O43">
        <v>42</v>
      </c>
      <c r="Q43" s="1">
        <v>44788.729166666664</v>
      </c>
      <c r="R43">
        <v>7</v>
      </c>
      <c r="S43">
        <v>2.0459999999999998</v>
      </c>
      <c r="T43">
        <v>5.28</v>
      </c>
      <c r="U43">
        <f t="shared" si="2"/>
        <v>10.458756000000003</v>
      </c>
      <c r="V43">
        <v>42</v>
      </c>
      <c r="X43" s="1">
        <v>44788.729166666664</v>
      </c>
      <c r="Y43">
        <v>7</v>
      </c>
      <c r="Z43">
        <v>10.98</v>
      </c>
      <c r="AA43">
        <v>8.3070000000000004</v>
      </c>
      <c r="AB43">
        <f t="shared" si="3"/>
        <v>7.1449290000000003</v>
      </c>
      <c r="AC43">
        <v>42</v>
      </c>
      <c r="AE43" s="1">
        <v>44788.729166666664</v>
      </c>
      <c r="AF43">
        <v>7</v>
      </c>
      <c r="AG43">
        <v>3.1030000000000002</v>
      </c>
      <c r="AH43">
        <v>3.2919999999999998</v>
      </c>
      <c r="AI43">
        <f t="shared" si="4"/>
        <v>3.5720999999999857E-2</v>
      </c>
      <c r="AJ43">
        <v>42</v>
      </c>
      <c r="AL43" s="1">
        <v>44788.729166666664</v>
      </c>
      <c r="AM43">
        <v>7</v>
      </c>
      <c r="AN43">
        <v>4.1829999999999998</v>
      </c>
      <c r="AO43">
        <v>4.55</v>
      </c>
      <c r="AP43">
        <f t="shared" si="5"/>
        <v>0.134689</v>
      </c>
    </row>
    <row r="44" spans="1:42" x14ac:dyDescent="0.35">
      <c r="A44">
        <v>43</v>
      </c>
      <c r="C44" s="1">
        <v>44789.885416666664</v>
      </c>
      <c r="D44">
        <v>16</v>
      </c>
      <c r="E44">
        <v>4.6589999999999999E-2</v>
      </c>
      <c r="F44">
        <v>2.8840000000000001E-2</v>
      </c>
      <c r="G44">
        <f t="shared" si="0"/>
        <v>3.1506249999999997E-4</v>
      </c>
      <c r="H44">
        <v>43</v>
      </c>
      <c r="J44" s="1">
        <v>44789.885416666664</v>
      </c>
      <c r="K44">
        <v>16</v>
      </c>
      <c r="L44">
        <v>0.67069999999999996</v>
      </c>
      <c r="M44">
        <v>0.71379999999999999</v>
      </c>
      <c r="N44">
        <f t="shared" si="1"/>
        <v>1.8576100000000024E-3</v>
      </c>
      <c r="O44">
        <v>43</v>
      </c>
      <c r="Q44" s="1">
        <v>44789.885416666664</v>
      </c>
      <c r="R44">
        <v>16</v>
      </c>
      <c r="S44">
        <v>0.68089999999999995</v>
      </c>
      <c r="T44">
        <v>1.284</v>
      </c>
      <c r="U44">
        <f t="shared" si="2"/>
        <v>0.36372961000000009</v>
      </c>
      <c r="V44">
        <v>43</v>
      </c>
      <c r="X44" s="1">
        <v>44789.885416666664</v>
      </c>
      <c r="Y44">
        <v>16</v>
      </c>
      <c r="Z44">
        <v>4.0709999999999997</v>
      </c>
      <c r="AA44">
        <v>3.3889999999999998</v>
      </c>
      <c r="AB44">
        <f t="shared" si="3"/>
        <v>0.46512399999999993</v>
      </c>
      <c r="AC44">
        <v>43</v>
      </c>
      <c r="AE44" s="1">
        <v>44789.885416666664</v>
      </c>
      <c r="AF44">
        <v>16</v>
      </c>
      <c r="AG44">
        <v>1.256</v>
      </c>
      <c r="AH44">
        <v>1.794</v>
      </c>
      <c r="AI44">
        <f t="shared" si="4"/>
        <v>0.28944400000000003</v>
      </c>
      <c r="AJ44">
        <v>43</v>
      </c>
      <c r="AL44" s="1">
        <v>44789.885416666664</v>
      </c>
      <c r="AM44">
        <v>16</v>
      </c>
      <c r="AN44">
        <v>1.8740000000000001</v>
      </c>
      <c r="AO44">
        <v>3.1909999999999998</v>
      </c>
      <c r="AP44">
        <f t="shared" si="5"/>
        <v>1.7344889999999993</v>
      </c>
    </row>
    <row r="45" spans="1:42" x14ac:dyDescent="0.35">
      <c r="A45">
        <v>44</v>
      </c>
      <c r="C45" s="1">
        <v>44794</v>
      </c>
      <c r="D45">
        <v>11.75</v>
      </c>
      <c r="E45">
        <v>1.53</v>
      </c>
      <c r="F45">
        <v>0.47510000000000002</v>
      </c>
      <c r="G45">
        <f t="shared" si="0"/>
        <v>1.1128140099999999</v>
      </c>
      <c r="H45">
        <v>44</v>
      </c>
      <c r="J45" s="1">
        <v>44794</v>
      </c>
      <c r="K45">
        <v>11.75</v>
      </c>
      <c r="L45">
        <v>20.02</v>
      </c>
      <c r="M45">
        <v>14.35</v>
      </c>
      <c r="N45">
        <f t="shared" si="1"/>
        <v>32.148899999999998</v>
      </c>
      <c r="O45">
        <v>44</v>
      </c>
      <c r="Q45" s="1">
        <v>44794</v>
      </c>
      <c r="R45">
        <v>11.75</v>
      </c>
      <c r="S45">
        <v>25.96</v>
      </c>
      <c r="T45">
        <v>56.99</v>
      </c>
      <c r="U45">
        <f t="shared" si="2"/>
        <v>962.86090000000002</v>
      </c>
      <c r="V45">
        <v>44</v>
      </c>
      <c r="X45" s="1">
        <v>44794</v>
      </c>
      <c r="Y45">
        <v>11.75</v>
      </c>
      <c r="Z45">
        <v>63.01</v>
      </c>
      <c r="AA45">
        <v>59.83</v>
      </c>
      <c r="AB45">
        <f t="shared" si="3"/>
        <v>10.112399999999997</v>
      </c>
      <c r="AC45">
        <v>44</v>
      </c>
      <c r="AE45" s="1">
        <v>44794</v>
      </c>
      <c r="AF45">
        <v>11.75</v>
      </c>
      <c r="AG45">
        <v>50.02</v>
      </c>
      <c r="AH45">
        <v>33.32</v>
      </c>
      <c r="AI45">
        <f t="shared" si="4"/>
        <v>278.8900000000001</v>
      </c>
      <c r="AJ45">
        <v>44</v>
      </c>
      <c r="AL45" s="1">
        <v>44794</v>
      </c>
      <c r="AM45">
        <v>11.75</v>
      </c>
      <c r="AN45">
        <v>31.35</v>
      </c>
      <c r="AO45">
        <v>39.9</v>
      </c>
      <c r="AP45">
        <f t="shared" si="5"/>
        <v>73.102499999999949</v>
      </c>
    </row>
    <row r="46" spans="1:42" x14ac:dyDescent="0.35">
      <c r="A46">
        <v>45</v>
      </c>
      <c r="C46" s="1">
        <v>44794.9375</v>
      </c>
      <c r="D46">
        <v>8.5</v>
      </c>
      <c r="E46">
        <v>4.24E-2</v>
      </c>
      <c r="F46">
        <v>4.9399999999999999E-2</v>
      </c>
      <c r="G46">
        <f t="shared" si="0"/>
        <v>4.8999999999999992E-5</v>
      </c>
      <c r="H46">
        <v>45</v>
      </c>
      <c r="J46" s="1">
        <v>44794.9375</v>
      </c>
      <c r="K46">
        <v>8.5</v>
      </c>
      <c r="L46">
        <v>0.67400000000000004</v>
      </c>
      <c r="M46">
        <v>2.3039999999999998</v>
      </c>
      <c r="N46">
        <f t="shared" si="1"/>
        <v>2.6568999999999998</v>
      </c>
      <c r="O46">
        <v>45</v>
      </c>
      <c r="Q46" s="1">
        <v>44794.9375</v>
      </c>
      <c r="R46">
        <v>8.5</v>
      </c>
      <c r="S46">
        <v>1.5580000000000001</v>
      </c>
      <c r="T46">
        <v>1.978</v>
      </c>
      <c r="U46">
        <f t="shared" si="2"/>
        <v>0.17639999999999995</v>
      </c>
      <c r="V46">
        <v>45</v>
      </c>
      <c r="X46" s="1">
        <v>44794.9375</v>
      </c>
      <c r="Y46">
        <v>8.5</v>
      </c>
      <c r="Z46">
        <v>8.9239999999999995</v>
      </c>
      <c r="AA46">
        <v>7.024</v>
      </c>
      <c r="AB46">
        <f t="shared" si="3"/>
        <v>3.6099999999999981</v>
      </c>
      <c r="AC46">
        <v>45</v>
      </c>
      <c r="AE46" s="1">
        <v>44794.9375</v>
      </c>
      <c r="AF46">
        <v>8.5</v>
      </c>
      <c r="AG46">
        <v>2.4300000000000002</v>
      </c>
      <c r="AH46">
        <v>2.9369999999999998</v>
      </c>
      <c r="AI46">
        <f t="shared" si="4"/>
        <v>0.25704899999999969</v>
      </c>
      <c r="AJ46">
        <v>45</v>
      </c>
      <c r="AL46" s="1">
        <v>44794.9375</v>
      </c>
      <c r="AM46">
        <v>8.5</v>
      </c>
      <c r="AN46">
        <v>3.7069999999999999</v>
      </c>
      <c r="AO46">
        <v>4.7939999999999996</v>
      </c>
      <c r="AP46">
        <f t="shared" si="5"/>
        <v>1.1815689999999994</v>
      </c>
    </row>
    <row r="47" spans="1:42" x14ac:dyDescent="0.35">
      <c r="A47">
        <v>46</v>
      </c>
      <c r="C47" s="1">
        <v>44799.104166666664</v>
      </c>
      <c r="D47">
        <v>3.5</v>
      </c>
      <c r="E47">
        <v>5.1979999999999998E-2</v>
      </c>
      <c r="F47">
        <v>0.17549999999999999</v>
      </c>
      <c r="G47">
        <f t="shared" si="0"/>
        <v>1.5257190399999997E-2</v>
      </c>
      <c r="H47">
        <v>46</v>
      </c>
      <c r="J47" s="1">
        <v>44799.104166666664</v>
      </c>
      <c r="K47">
        <v>3.5</v>
      </c>
      <c r="L47">
        <v>0.77329999999999999</v>
      </c>
      <c r="M47">
        <v>5.2619999999999996</v>
      </c>
      <c r="N47">
        <f t="shared" si="1"/>
        <v>20.148427689999998</v>
      </c>
      <c r="O47">
        <v>46</v>
      </c>
      <c r="Q47" s="1">
        <v>44799.104166666664</v>
      </c>
      <c r="R47">
        <v>3.5</v>
      </c>
      <c r="S47">
        <v>1.381</v>
      </c>
      <c r="T47">
        <v>5.4470000000000001</v>
      </c>
      <c r="U47">
        <f t="shared" si="2"/>
        <v>16.532356</v>
      </c>
      <c r="V47">
        <v>46</v>
      </c>
      <c r="X47" s="1">
        <v>44799.104166666664</v>
      </c>
      <c r="Y47">
        <v>3.5</v>
      </c>
      <c r="Z47">
        <v>2.5209999999999999</v>
      </c>
      <c r="AA47">
        <v>5.1509999999999998</v>
      </c>
      <c r="AB47">
        <f t="shared" si="3"/>
        <v>6.9168999999999992</v>
      </c>
      <c r="AC47">
        <v>46</v>
      </c>
      <c r="AE47" s="1">
        <v>44799.104166666664</v>
      </c>
      <c r="AF47">
        <v>3.5</v>
      </c>
      <c r="AG47">
        <v>2.0249999999999999</v>
      </c>
      <c r="AH47">
        <v>9.2449999999999992</v>
      </c>
      <c r="AI47">
        <f t="shared" si="4"/>
        <v>52.128399999999985</v>
      </c>
      <c r="AJ47">
        <v>46</v>
      </c>
      <c r="AL47" s="1">
        <v>44799.104166666664</v>
      </c>
      <c r="AM47">
        <v>3.5</v>
      </c>
      <c r="AN47">
        <v>1.444</v>
      </c>
      <c r="AO47">
        <v>4.3070000000000004</v>
      </c>
      <c r="AP47">
        <f t="shared" si="5"/>
        <v>8.1967690000000033</v>
      </c>
    </row>
    <row r="48" spans="1:42" x14ac:dyDescent="0.35">
      <c r="A48">
        <v>47</v>
      </c>
      <c r="C48" s="1">
        <v>44802.666666666664</v>
      </c>
      <c r="D48">
        <v>3</v>
      </c>
      <c r="E48">
        <v>0.11020000000000001</v>
      </c>
      <c r="F48">
        <v>0.24410000000000001</v>
      </c>
      <c r="G48">
        <f t="shared" si="0"/>
        <v>1.7929210000000004E-2</v>
      </c>
      <c r="H48">
        <v>47</v>
      </c>
      <c r="J48" s="1">
        <v>44802.666666666664</v>
      </c>
      <c r="K48">
        <v>3</v>
      </c>
      <c r="L48">
        <v>1.5860000000000001</v>
      </c>
      <c r="M48">
        <v>4.2229999999999999</v>
      </c>
      <c r="N48">
        <f t="shared" si="1"/>
        <v>6.9537689999999976</v>
      </c>
      <c r="O48">
        <v>47</v>
      </c>
      <c r="Q48" s="1">
        <v>44802.666666666664</v>
      </c>
      <c r="R48">
        <v>3</v>
      </c>
      <c r="S48">
        <v>5.0060000000000002</v>
      </c>
      <c r="T48">
        <v>17.41</v>
      </c>
      <c r="U48">
        <f t="shared" si="2"/>
        <v>153.859216</v>
      </c>
      <c r="V48">
        <v>47</v>
      </c>
      <c r="X48" s="1">
        <v>44802.666666666664</v>
      </c>
      <c r="Y48">
        <v>3</v>
      </c>
      <c r="Z48">
        <v>26.61</v>
      </c>
      <c r="AA48">
        <v>32.229999999999997</v>
      </c>
      <c r="AB48">
        <f t="shared" si="3"/>
        <v>31.58439999999997</v>
      </c>
      <c r="AC48">
        <v>47</v>
      </c>
      <c r="AE48" s="1">
        <v>44802.666666666664</v>
      </c>
      <c r="AF48">
        <v>3</v>
      </c>
      <c r="AG48">
        <v>5.2469999999999999</v>
      </c>
      <c r="AH48">
        <v>17.47</v>
      </c>
      <c r="AI48">
        <f t="shared" si="4"/>
        <v>149.40172899999999</v>
      </c>
      <c r="AJ48">
        <v>47</v>
      </c>
      <c r="AL48" s="1">
        <v>44802.666666666664</v>
      </c>
      <c r="AM48">
        <v>3</v>
      </c>
      <c r="AN48">
        <v>11.67</v>
      </c>
      <c r="AO48">
        <v>21.1</v>
      </c>
      <c r="AP48">
        <f t="shared" si="5"/>
        <v>88.924900000000022</v>
      </c>
    </row>
    <row r="49" spans="1:42" x14ac:dyDescent="0.35">
      <c r="A49">
        <v>48</v>
      </c>
      <c r="C49" s="1">
        <v>44808.083333333336</v>
      </c>
      <c r="D49">
        <v>4.25</v>
      </c>
      <c r="E49">
        <v>9.7180000000000002E-2</v>
      </c>
      <c r="F49">
        <v>9.7159999999999996E-2</v>
      </c>
      <c r="G49">
        <f t="shared" si="0"/>
        <v>4.0000000000024496E-10</v>
      </c>
      <c r="H49">
        <v>48</v>
      </c>
      <c r="J49" s="1">
        <v>44808.083333333336</v>
      </c>
      <c r="K49">
        <v>4.25</v>
      </c>
      <c r="L49">
        <v>1.3540000000000001</v>
      </c>
      <c r="M49">
        <v>1.1020000000000001</v>
      </c>
      <c r="N49">
        <f t="shared" si="1"/>
        <v>6.3504000000000005E-2</v>
      </c>
      <c r="O49">
        <v>48</v>
      </c>
      <c r="Q49" s="1">
        <v>44808.083333333336</v>
      </c>
      <c r="R49">
        <v>4.25</v>
      </c>
      <c r="S49">
        <v>1.6319999999999999</v>
      </c>
      <c r="T49">
        <v>2.423</v>
      </c>
      <c r="U49">
        <f t="shared" si="2"/>
        <v>0.62568100000000026</v>
      </c>
      <c r="V49">
        <v>48</v>
      </c>
      <c r="X49" s="1">
        <v>44808.083333333336</v>
      </c>
      <c r="Y49">
        <v>4.25</v>
      </c>
      <c r="Z49">
        <v>8.7490000000000006</v>
      </c>
      <c r="AA49">
        <v>9.7710000000000008</v>
      </c>
      <c r="AB49">
        <f t="shared" si="3"/>
        <v>1.0444840000000004</v>
      </c>
      <c r="AC49">
        <v>48</v>
      </c>
      <c r="AE49" s="1">
        <v>44808.083333333336</v>
      </c>
      <c r="AF49">
        <v>4.25</v>
      </c>
      <c r="AG49">
        <v>3.1659999999999999</v>
      </c>
      <c r="AH49">
        <v>2.8090000000000002</v>
      </c>
      <c r="AI49">
        <f t="shared" si="4"/>
        <v>0.12744899999999984</v>
      </c>
      <c r="AJ49">
        <v>48</v>
      </c>
      <c r="AL49" s="1">
        <v>44808.083333333336</v>
      </c>
      <c r="AM49">
        <v>4.25</v>
      </c>
      <c r="AN49">
        <v>3.2639999999999998</v>
      </c>
      <c r="AO49">
        <v>8.3089999999999993</v>
      </c>
      <c r="AP49">
        <f t="shared" si="5"/>
        <v>25.452024999999999</v>
      </c>
    </row>
    <row r="50" spans="1:42" x14ac:dyDescent="0.35">
      <c r="A50">
        <v>49</v>
      </c>
      <c r="C50" s="1">
        <v>44809.15625</v>
      </c>
      <c r="D50">
        <v>22</v>
      </c>
      <c r="E50">
        <v>3.3099999999999997E-2</v>
      </c>
      <c r="F50">
        <v>2.0539999999999999E-2</v>
      </c>
      <c r="G50">
        <f t="shared" si="0"/>
        <v>1.5775359999999997E-4</v>
      </c>
      <c r="H50">
        <v>49</v>
      </c>
      <c r="J50" s="1">
        <v>44809.15625</v>
      </c>
      <c r="K50">
        <v>22</v>
      </c>
      <c r="L50">
        <v>0.52459999999999996</v>
      </c>
      <c r="M50">
        <v>0.44019999999999998</v>
      </c>
      <c r="N50">
        <f t="shared" si="1"/>
        <v>7.1233599999999961E-3</v>
      </c>
      <c r="O50">
        <v>49</v>
      </c>
      <c r="Q50" s="1">
        <v>44809.15625</v>
      </c>
      <c r="R50">
        <v>22</v>
      </c>
      <c r="S50">
        <v>0.93669999999999998</v>
      </c>
      <c r="T50">
        <v>1.0129999999999999</v>
      </c>
      <c r="U50">
        <f t="shared" si="2"/>
        <v>5.8216899999999887E-3</v>
      </c>
      <c r="V50">
        <v>49</v>
      </c>
      <c r="X50" s="1">
        <v>44809.15625</v>
      </c>
      <c r="Y50">
        <v>22</v>
      </c>
      <c r="Z50">
        <v>3.6619999999999999</v>
      </c>
      <c r="AA50">
        <v>2.4590000000000001</v>
      </c>
      <c r="AB50">
        <f t="shared" si="3"/>
        <v>1.4472089999999995</v>
      </c>
      <c r="AC50">
        <v>49</v>
      </c>
      <c r="AE50" s="1">
        <v>44809.15625</v>
      </c>
      <c r="AF50">
        <v>22</v>
      </c>
      <c r="AG50">
        <v>1.484</v>
      </c>
      <c r="AH50">
        <v>1.1080000000000001</v>
      </c>
      <c r="AI50">
        <f t="shared" si="4"/>
        <v>0.14137599999999992</v>
      </c>
      <c r="AJ50">
        <v>49</v>
      </c>
      <c r="AL50" s="1">
        <v>44809.15625</v>
      </c>
      <c r="AM50">
        <v>22</v>
      </c>
      <c r="AN50">
        <v>1.97</v>
      </c>
      <c r="AO50">
        <v>2.577</v>
      </c>
      <c r="AP50">
        <f t="shared" si="5"/>
        <v>0.36844899999999997</v>
      </c>
    </row>
    <row r="51" spans="1:42" x14ac:dyDescent="0.35">
      <c r="A51">
        <v>50</v>
      </c>
      <c r="C51" s="1">
        <v>44815.010416666664</v>
      </c>
      <c r="D51">
        <v>9.75</v>
      </c>
      <c r="E51">
        <v>7.4179999999999996E-2</v>
      </c>
      <c r="F51">
        <v>5.0959999999999998E-2</v>
      </c>
      <c r="G51">
        <f t="shared" si="0"/>
        <v>5.3916839999999984E-4</v>
      </c>
      <c r="H51">
        <v>50</v>
      </c>
      <c r="J51" s="1">
        <v>44815.010416666664</v>
      </c>
      <c r="K51">
        <v>9.75</v>
      </c>
      <c r="L51">
        <v>1.083</v>
      </c>
      <c r="M51">
        <v>1.2450000000000001</v>
      </c>
      <c r="N51">
        <f t="shared" si="1"/>
        <v>2.6244000000000045E-2</v>
      </c>
      <c r="O51">
        <v>50</v>
      </c>
      <c r="Q51" s="1">
        <v>44815.010416666664</v>
      </c>
      <c r="R51">
        <v>9.75</v>
      </c>
      <c r="S51">
        <v>2.6480000000000001</v>
      </c>
      <c r="T51">
        <v>3.2909999999999999</v>
      </c>
      <c r="U51">
        <f t="shared" si="2"/>
        <v>0.41344899999999973</v>
      </c>
      <c r="V51">
        <v>50</v>
      </c>
      <c r="X51" s="1">
        <v>44815.010416666664</v>
      </c>
      <c r="Y51">
        <v>9.75</v>
      </c>
      <c r="Z51">
        <v>13.55</v>
      </c>
      <c r="AA51">
        <v>12.72</v>
      </c>
      <c r="AB51">
        <f t="shared" si="3"/>
        <v>0.68890000000000007</v>
      </c>
      <c r="AC51">
        <v>50</v>
      </c>
      <c r="AE51" s="1">
        <v>44815.010416666664</v>
      </c>
      <c r="AF51">
        <v>9.75</v>
      </c>
      <c r="AG51">
        <v>4.0979999999999999</v>
      </c>
      <c r="AH51">
        <v>3.6179999999999999</v>
      </c>
      <c r="AI51">
        <f t="shared" si="4"/>
        <v>0.23039999999999999</v>
      </c>
      <c r="AJ51">
        <v>50</v>
      </c>
      <c r="AL51" s="1">
        <v>44815.010416666664</v>
      </c>
      <c r="AM51">
        <v>9.75</v>
      </c>
      <c r="AN51">
        <v>5.6050000000000004</v>
      </c>
      <c r="AO51">
        <v>7.6989999999999998</v>
      </c>
      <c r="AP51">
        <f t="shared" si="5"/>
        <v>4.3848359999999973</v>
      </c>
    </row>
    <row r="52" spans="1:42" x14ac:dyDescent="0.35">
      <c r="A52">
        <v>51</v>
      </c>
      <c r="C52" s="1">
        <v>44823.333333333336</v>
      </c>
      <c r="D52">
        <v>5</v>
      </c>
      <c r="E52">
        <v>3.6859999999999997E-2</v>
      </c>
      <c r="F52">
        <v>2.5860000000000001E-2</v>
      </c>
      <c r="G52">
        <f t="shared" si="0"/>
        <v>1.2099999999999991E-4</v>
      </c>
      <c r="H52">
        <v>51</v>
      </c>
      <c r="J52" s="1">
        <v>44823.333333333336</v>
      </c>
      <c r="K52">
        <v>5</v>
      </c>
      <c r="L52">
        <v>0.52749999999999997</v>
      </c>
      <c r="M52">
        <v>1.3620000000000001</v>
      </c>
      <c r="N52">
        <f t="shared" si="1"/>
        <v>0.69639025000000021</v>
      </c>
      <c r="O52">
        <v>51</v>
      </c>
      <c r="Q52" s="1">
        <v>44823.333333333336</v>
      </c>
      <c r="R52">
        <v>5</v>
      </c>
      <c r="S52">
        <v>1.8089999999999999</v>
      </c>
      <c r="T52">
        <v>5.1369999999999996</v>
      </c>
      <c r="U52">
        <f t="shared" si="2"/>
        <v>11.075583999999996</v>
      </c>
      <c r="V52">
        <v>51</v>
      </c>
      <c r="X52" s="1">
        <v>44823.333333333336</v>
      </c>
      <c r="Y52">
        <v>5</v>
      </c>
      <c r="Z52">
        <v>11.56</v>
      </c>
      <c r="AA52">
        <v>17</v>
      </c>
      <c r="AB52">
        <f t="shared" si="3"/>
        <v>29.593599999999995</v>
      </c>
      <c r="AC52">
        <v>51</v>
      </c>
      <c r="AE52" s="1">
        <v>44823.333333333336</v>
      </c>
      <c r="AF52">
        <v>5</v>
      </c>
      <c r="AG52">
        <v>1.744</v>
      </c>
      <c r="AH52">
        <v>2.8679999999999999</v>
      </c>
      <c r="AI52">
        <f t="shared" si="4"/>
        <v>1.2633759999999998</v>
      </c>
      <c r="AJ52">
        <v>51</v>
      </c>
      <c r="AL52" s="1">
        <v>44823.333333333336</v>
      </c>
      <c r="AM52">
        <v>5</v>
      </c>
      <c r="AN52">
        <v>5.99</v>
      </c>
      <c r="AO52">
        <v>18.48</v>
      </c>
      <c r="AP52">
        <f t="shared" si="5"/>
        <v>156.0001</v>
      </c>
    </row>
    <row r="53" spans="1:42" x14ac:dyDescent="0.35">
      <c r="A53">
        <v>52</v>
      </c>
      <c r="C53" s="1">
        <v>44826.125</v>
      </c>
      <c r="D53">
        <v>6</v>
      </c>
      <c r="E53">
        <v>8.1680000000000003E-2</v>
      </c>
      <c r="F53">
        <v>8.233E-2</v>
      </c>
      <c r="G53">
        <f t="shared" si="0"/>
        <v>4.2249999999999712E-7</v>
      </c>
      <c r="H53">
        <v>52</v>
      </c>
      <c r="J53" s="1">
        <v>44826.125</v>
      </c>
      <c r="K53">
        <v>6</v>
      </c>
      <c r="L53">
        <v>1.1679999999999999</v>
      </c>
      <c r="M53">
        <v>2.0030000000000001</v>
      </c>
      <c r="N53">
        <f t="shared" si="1"/>
        <v>0.69722500000000032</v>
      </c>
      <c r="O53">
        <v>52</v>
      </c>
      <c r="Q53" s="1">
        <v>44826.125</v>
      </c>
      <c r="R53">
        <v>6</v>
      </c>
      <c r="S53">
        <v>2.3170000000000002</v>
      </c>
      <c r="T53">
        <v>9.1</v>
      </c>
      <c r="U53">
        <f t="shared" si="2"/>
        <v>46.009088999999996</v>
      </c>
      <c r="V53">
        <v>52</v>
      </c>
      <c r="X53" s="1">
        <v>44826.125</v>
      </c>
      <c r="Y53">
        <v>6</v>
      </c>
      <c r="Z53">
        <v>10.64</v>
      </c>
      <c r="AA53">
        <v>15.01</v>
      </c>
      <c r="AB53">
        <f t="shared" si="3"/>
        <v>19.096899999999994</v>
      </c>
      <c r="AC53">
        <v>52</v>
      </c>
      <c r="AE53" s="1">
        <v>44826.125</v>
      </c>
      <c r="AF53">
        <v>6</v>
      </c>
      <c r="AG53">
        <v>3.6619999999999999</v>
      </c>
      <c r="AH53">
        <v>8.6340000000000003</v>
      </c>
      <c r="AI53">
        <f t="shared" si="4"/>
        <v>24.720784000000005</v>
      </c>
      <c r="AJ53">
        <v>52</v>
      </c>
      <c r="AL53" s="1">
        <v>44826.125</v>
      </c>
      <c r="AM53">
        <v>6</v>
      </c>
      <c r="AN53">
        <v>4.7060000000000004</v>
      </c>
      <c r="AO53">
        <v>13.16</v>
      </c>
      <c r="AP53">
        <f t="shared" si="5"/>
        <v>71.470116000000004</v>
      </c>
    </row>
    <row r="54" spans="1:42" x14ac:dyDescent="0.35">
      <c r="A54">
        <v>53</v>
      </c>
      <c r="C54" s="1">
        <v>44831.4375</v>
      </c>
      <c r="D54">
        <v>10</v>
      </c>
      <c r="E54">
        <v>3.492E-2</v>
      </c>
      <c r="F54">
        <v>2.597E-2</v>
      </c>
      <c r="G54">
        <f t="shared" si="0"/>
        <v>8.0102499999999994E-5</v>
      </c>
      <c r="H54">
        <v>53</v>
      </c>
      <c r="J54" s="1">
        <v>44831.4375</v>
      </c>
      <c r="K54">
        <v>10</v>
      </c>
      <c r="L54">
        <v>0.47810000000000002</v>
      </c>
      <c r="M54">
        <v>1.145</v>
      </c>
      <c r="N54">
        <f t="shared" si="1"/>
        <v>0.44475561000000008</v>
      </c>
      <c r="O54">
        <v>53</v>
      </c>
      <c r="Q54" s="1">
        <v>44831.4375</v>
      </c>
      <c r="R54">
        <v>10</v>
      </c>
      <c r="S54">
        <v>1.5009999999999999</v>
      </c>
      <c r="T54">
        <v>2.339</v>
      </c>
      <c r="U54">
        <f t="shared" si="2"/>
        <v>0.70224400000000009</v>
      </c>
      <c r="V54">
        <v>53</v>
      </c>
      <c r="X54" s="1">
        <v>44831.4375</v>
      </c>
      <c r="Y54">
        <v>10</v>
      </c>
      <c r="Z54">
        <v>5.3810000000000002</v>
      </c>
      <c r="AA54">
        <v>6.69</v>
      </c>
      <c r="AB54">
        <f t="shared" si="3"/>
        <v>1.7134810000000005</v>
      </c>
      <c r="AC54">
        <v>53</v>
      </c>
      <c r="AE54" s="1">
        <v>44831.4375</v>
      </c>
      <c r="AF54">
        <v>10</v>
      </c>
      <c r="AG54">
        <v>1.712</v>
      </c>
      <c r="AH54">
        <v>2.5299999999999998</v>
      </c>
      <c r="AI54">
        <f t="shared" si="4"/>
        <v>0.66912399999999972</v>
      </c>
      <c r="AJ54">
        <v>53</v>
      </c>
      <c r="AL54" s="1">
        <v>44831.4375</v>
      </c>
      <c r="AM54">
        <v>10</v>
      </c>
      <c r="AN54">
        <v>2.9220000000000002</v>
      </c>
      <c r="AO54">
        <v>4.46</v>
      </c>
      <c r="AP54">
        <f t="shared" si="5"/>
        <v>2.3654439999999992</v>
      </c>
    </row>
    <row r="55" spans="1:42" x14ac:dyDescent="0.35">
      <c r="A55">
        <v>54</v>
      </c>
      <c r="C55" s="1">
        <v>44835.166666666664</v>
      </c>
      <c r="D55">
        <v>18</v>
      </c>
      <c r="E55">
        <v>9.0469999999999995E-2</v>
      </c>
      <c r="F55">
        <v>6.8940000000000001E-2</v>
      </c>
      <c r="G55">
        <f t="shared" si="0"/>
        <v>4.6354089999999973E-4</v>
      </c>
      <c r="H55">
        <v>54</v>
      </c>
      <c r="J55" s="1">
        <v>44835.166666666664</v>
      </c>
      <c r="K55">
        <v>18</v>
      </c>
      <c r="L55">
        <v>1.3740000000000001</v>
      </c>
      <c r="M55">
        <v>1.2629999999999999</v>
      </c>
      <c r="N55">
        <f t="shared" si="1"/>
        <v>1.2321000000000047E-2</v>
      </c>
      <c r="O55">
        <v>54</v>
      </c>
      <c r="Q55" s="1">
        <v>44835.166666666664</v>
      </c>
      <c r="R55">
        <v>18</v>
      </c>
      <c r="S55">
        <v>3.427</v>
      </c>
      <c r="T55">
        <v>5.423</v>
      </c>
      <c r="U55">
        <f t="shared" si="2"/>
        <v>3.984016</v>
      </c>
      <c r="V55">
        <v>54</v>
      </c>
      <c r="X55" s="1">
        <v>44835.166666666664</v>
      </c>
      <c r="Y55">
        <v>18</v>
      </c>
      <c r="Z55">
        <v>15.21</v>
      </c>
      <c r="AA55">
        <v>14.32</v>
      </c>
      <c r="AB55">
        <f t="shared" si="3"/>
        <v>0.79210000000000103</v>
      </c>
      <c r="AC55">
        <v>54</v>
      </c>
      <c r="AE55" s="1">
        <v>44835.166666666664</v>
      </c>
      <c r="AF55">
        <v>18</v>
      </c>
      <c r="AG55">
        <v>4.2160000000000002</v>
      </c>
      <c r="AH55">
        <v>9.0890000000000004</v>
      </c>
      <c r="AI55">
        <f t="shared" si="4"/>
        <v>23.746129000000003</v>
      </c>
      <c r="AJ55">
        <v>54</v>
      </c>
      <c r="AL55" s="1">
        <v>44835.166666666664</v>
      </c>
      <c r="AM55">
        <v>18</v>
      </c>
      <c r="AN55">
        <v>6.2889999999999997</v>
      </c>
      <c r="AO55">
        <v>8.9700000000000006</v>
      </c>
      <c r="AP55">
        <f t="shared" si="5"/>
        <v>7.1877610000000054</v>
      </c>
    </row>
    <row r="56" spans="1:42" x14ac:dyDescent="0.35">
      <c r="A56">
        <v>55</v>
      </c>
      <c r="C56" s="1">
        <v>44846.90625</v>
      </c>
      <c r="D56">
        <v>13.75</v>
      </c>
      <c r="E56">
        <v>4.2999999999999997E-2</v>
      </c>
      <c r="F56">
        <v>0.10340000000000001</v>
      </c>
      <c r="G56">
        <f t="shared" si="0"/>
        <v>3.648160000000001E-3</v>
      </c>
      <c r="H56">
        <v>55</v>
      </c>
      <c r="J56" s="1">
        <v>44846.90625</v>
      </c>
      <c r="K56">
        <v>13.75</v>
      </c>
      <c r="L56">
        <v>0.65369999999999995</v>
      </c>
      <c r="M56">
        <v>0</v>
      </c>
      <c r="N56">
        <f t="shared" si="1"/>
        <v>0.42732368999999992</v>
      </c>
      <c r="O56">
        <v>55</v>
      </c>
      <c r="Q56" s="1">
        <v>44846.90625</v>
      </c>
      <c r="R56">
        <v>13.75</v>
      </c>
      <c r="S56">
        <v>1.889</v>
      </c>
      <c r="T56">
        <v>0</v>
      </c>
      <c r="U56">
        <f t="shared" si="2"/>
        <v>3.5683210000000001</v>
      </c>
      <c r="V56">
        <v>55</v>
      </c>
      <c r="X56" s="1">
        <v>44846.90625</v>
      </c>
      <c r="Y56">
        <v>13.75</v>
      </c>
      <c r="Z56">
        <v>11.18</v>
      </c>
      <c r="AA56">
        <v>0</v>
      </c>
      <c r="AB56">
        <f t="shared" si="3"/>
        <v>124.99239999999999</v>
      </c>
      <c r="AC56">
        <v>55</v>
      </c>
      <c r="AE56" s="1">
        <v>44846.90625</v>
      </c>
      <c r="AF56">
        <v>13.75</v>
      </c>
      <c r="AG56">
        <v>2.2930000000000001</v>
      </c>
      <c r="AH56">
        <v>0</v>
      </c>
      <c r="AI56">
        <f t="shared" si="4"/>
        <v>5.2578490000000011</v>
      </c>
      <c r="AJ56">
        <v>55</v>
      </c>
      <c r="AL56" s="1">
        <v>44846.90625</v>
      </c>
      <c r="AM56">
        <v>13.75</v>
      </c>
      <c r="AN56">
        <v>5.2089999999999996</v>
      </c>
      <c r="AO56">
        <v>7.5650000000000004</v>
      </c>
      <c r="AP56">
        <f t="shared" si="5"/>
        <v>5.5507360000000032</v>
      </c>
    </row>
    <row r="57" spans="1:42" x14ac:dyDescent="0.35">
      <c r="A57">
        <v>56</v>
      </c>
      <c r="C57" s="1">
        <v>44860.322916666664</v>
      </c>
      <c r="D57">
        <v>13</v>
      </c>
      <c r="E57">
        <v>5.8630000000000002E-2</v>
      </c>
      <c r="F57">
        <v>8.3970000000000003E-2</v>
      </c>
      <c r="G57">
        <f t="shared" si="0"/>
        <v>6.4211560000000006E-4</v>
      </c>
      <c r="H57">
        <v>56</v>
      </c>
      <c r="J57" s="1">
        <v>44860.322916666664</v>
      </c>
      <c r="K57">
        <v>13</v>
      </c>
      <c r="L57">
        <v>0.87829999999999997</v>
      </c>
      <c r="M57">
        <v>0</v>
      </c>
      <c r="N57">
        <f t="shared" si="1"/>
        <v>0.77141088999999996</v>
      </c>
      <c r="O57">
        <v>56</v>
      </c>
      <c r="Q57" s="1">
        <v>44860.322916666664</v>
      </c>
      <c r="R57">
        <v>13</v>
      </c>
      <c r="S57">
        <v>2.3540000000000001</v>
      </c>
      <c r="T57">
        <v>0</v>
      </c>
      <c r="U57">
        <f t="shared" si="2"/>
        <v>5.5413160000000001</v>
      </c>
      <c r="V57">
        <v>56</v>
      </c>
      <c r="X57" s="1">
        <v>44860.322916666664</v>
      </c>
      <c r="Y57">
        <v>13</v>
      </c>
      <c r="Z57">
        <v>11.69</v>
      </c>
      <c r="AA57">
        <v>0</v>
      </c>
      <c r="AB57">
        <f t="shared" si="3"/>
        <v>136.65609999999998</v>
      </c>
      <c r="AC57">
        <v>56</v>
      </c>
      <c r="AE57" s="1">
        <v>44860.322916666664</v>
      </c>
      <c r="AF57">
        <v>13</v>
      </c>
      <c r="AG57">
        <v>2.9060000000000001</v>
      </c>
      <c r="AH57">
        <v>0</v>
      </c>
      <c r="AI57">
        <f t="shared" si="4"/>
        <v>8.4448360000000005</v>
      </c>
      <c r="AJ57">
        <v>56</v>
      </c>
      <c r="AL57" s="1">
        <v>44860.322916666664</v>
      </c>
      <c r="AM57">
        <v>13</v>
      </c>
      <c r="AN57">
        <v>4.9039999999999999</v>
      </c>
      <c r="AO57">
        <v>10.61</v>
      </c>
      <c r="AP57">
        <f t="shared" si="5"/>
        <v>32.558435999999993</v>
      </c>
    </row>
    <row r="58" spans="1:42" x14ac:dyDescent="0.35">
      <c r="A58">
        <v>57</v>
      </c>
      <c r="C58" s="1">
        <v>44862.375</v>
      </c>
      <c r="D58">
        <v>5</v>
      </c>
      <c r="E58">
        <v>8.8299999999999993E-3</v>
      </c>
      <c r="F58">
        <v>9.3030000000000005E-3</v>
      </c>
      <c r="G58">
        <f t="shared" si="0"/>
        <v>2.2372900000000114E-7</v>
      </c>
      <c r="H58">
        <v>57</v>
      </c>
      <c r="J58" s="1">
        <v>44862.375</v>
      </c>
      <c r="K58">
        <v>5</v>
      </c>
      <c r="L58">
        <v>7.1239999999999998E-2</v>
      </c>
      <c r="M58">
        <v>0</v>
      </c>
      <c r="N58">
        <f t="shared" si="1"/>
        <v>5.0751375999999997E-3</v>
      </c>
      <c r="O58">
        <v>57</v>
      </c>
      <c r="Q58" s="1">
        <v>44862.375</v>
      </c>
      <c r="R58">
        <v>5</v>
      </c>
      <c r="S58">
        <v>0.1779</v>
      </c>
      <c r="T58">
        <v>0</v>
      </c>
      <c r="U58">
        <f t="shared" si="2"/>
        <v>3.1648410000000002E-2</v>
      </c>
      <c r="V58">
        <v>57</v>
      </c>
      <c r="X58" s="1">
        <v>44862.375</v>
      </c>
      <c r="Y58">
        <v>5</v>
      </c>
      <c r="Z58">
        <v>0.57679999999999998</v>
      </c>
      <c r="AA58">
        <v>0</v>
      </c>
      <c r="AB58">
        <f t="shared" si="3"/>
        <v>0.33269823999999998</v>
      </c>
      <c r="AC58">
        <v>57</v>
      </c>
      <c r="AE58" s="1">
        <v>44862.375</v>
      </c>
      <c r="AF58">
        <v>5</v>
      </c>
      <c r="AG58">
        <v>0.31569999999999998</v>
      </c>
      <c r="AH58">
        <v>0</v>
      </c>
      <c r="AI58">
        <f t="shared" si="4"/>
        <v>9.9666489999999983E-2</v>
      </c>
      <c r="AJ58">
        <v>57</v>
      </c>
      <c r="AL58" s="1">
        <v>44862.375</v>
      </c>
      <c r="AM58">
        <v>5</v>
      </c>
      <c r="AN58">
        <v>0.25480000000000003</v>
      </c>
      <c r="AO58">
        <v>0.37190000000000001</v>
      </c>
      <c r="AP58">
        <f t="shared" si="5"/>
        <v>1.3712409999999996E-2</v>
      </c>
    </row>
    <row r="59" spans="1:42" x14ac:dyDescent="0.35">
      <c r="A59">
        <v>58</v>
      </c>
      <c r="C59" s="1">
        <v>44865.270833333336</v>
      </c>
      <c r="D59">
        <v>5.5</v>
      </c>
      <c r="E59">
        <v>5.1150000000000001E-2</v>
      </c>
      <c r="F59">
        <v>4.5499999999999999E-2</v>
      </c>
      <c r="G59">
        <f t="shared" si="0"/>
        <v>3.1922500000000025E-5</v>
      </c>
      <c r="H59">
        <v>58</v>
      </c>
      <c r="J59" s="1">
        <v>44865.270833333336</v>
      </c>
      <c r="K59">
        <v>5.5</v>
      </c>
      <c r="L59">
        <v>0.7167</v>
      </c>
      <c r="M59">
        <v>0</v>
      </c>
      <c r="N59">
        <f t="shared" si="1"/>
        <v>0.51365888999999998</v>
      </c>
      <c r="O59">
        <v>58</v>
      </c>
      <c r="Q59" s="1">
        <v>44865.270833333336</v>
      </c>
      <c r="R59">
        <v>5.5</v>
      </c>
      <c r="S59">
        <v>1.534</v>
      </c>
      <c r="T59">
        <v>0</v>
      </c>
      <c r="U59">
        <f t="shared" si="2"/>
        <v>2.3531560000000002</v>
      </c>
      <c r="V59">
        <v>58</v>
      </c>
      <c r="X59" s="1">
        <v>44865.270833333336</v>
      </c>
      <c r="Y59">
        <v>5.5</v>
      </c>
      <c r="Z59">
        <v>7.8620000000000001</v>
      </c>
      <c r="AA59">
        <v>0</v>
      </c>
      <c r="AB59">
        <f t="shared" si="3"/>
        <v>61.811044000000003</v>
      </c>
      <c r="AC59">
        <v>58</v>
      </c>
      <c r="AE59" s="1">
        <v>44865.270833333336</v>
      </c>
      <c r="AF59">
        <v>5.5</v>
      </c>
      <c r="AG59">
        <v>2.234</v>
      </c>
      <c r="AH59">
        <v>0</v>
      </c>
      <c r="AI59">
        <f t="shared" si="4"/>
        <v>4.9907560000000002</v>
      </c>
      <c r="AJ59">
        <v>58</v>
      </c>
      <c r="AL59" s="1">
        <v>44865.270833333336</v>
      </c>
      <c r="AM59">
        <v>5.5</v>
      </c>
      <c r="AN59">
        <v>3.3450000000000002</v>
      </c>
      <c r="AO59">
        <v>4.2949999999999999</v>
      </c>
      <c r="AP59">
        <f t="shared" si="5"/>
        <v>0.90249999999999952</v>
      </c>
    </row>
    <row r="60" spans="1:42" x14ac:dyDescent="0.35">
      <c r="F60" t="s">
        <v>37</v>
      </c>
      <c r="G60">
        <f>(AVERAGE(G2:G55))^0.5</f>
        <v>0.20459107170574109</v>
      </c>
      <c r="M60" t="s">
        <v>37</v>
      </c>
      <c r="N60">
        <f>(AVERAGE(N2:N55))^0.5</f>
        <v>2.1707790705097012</v>
      </c>
      <c r="T60" t="s">
        <v>37</v>
      </c>
      <c r="U60">
        <f>(AVERAGE(U2:U55))^0.5</f>
        <v>6.9229085189305719</v>
      </c>
      <c r="AA60" t="s">
        <v>37</v>
      </c>
      <c r="AB60">
        <f>(AVERAGE(AB2:AB55))^0.5</f>
        <v>3.9074689093808255</v>
      </c>
      <c r="AH60" t="s">
        <v>37</v>
      </c>
      <c r="AI60">
        <f>(AVERAGE(AI2:AI55))^0.5</f>
        <v>3.8988520237087454</v>
      </c>
      <c r="AO60" t="s">
        <v>37</v>
      </c>
      <c r="AP60">
        <f>(AVERAGE(AP2:AP55))^0.5</f>
        <v>5.5178130844397772</v>
      </c>
    </row>
    <row r="61" spans="1:42" x14ac:dyDescent="0.35">
      <c r="F61" t="s">
        <v>38</v>
      </c>
      <c r="G61">
        <f>(AVERAGE(G39:G49))^0.5</f>
        <v>0.43976139658600405</v>
      </c>
      <c r="M61" t="s">
        <v>38</v>
      </c>
      <c r="N61">
        <f>(AVERAGE(N39:N49))^0.5</f>
        <v>3.6324982953133702</v>
      </c>
      <c r="T61" t="s">
        <v>38</v>
      </c>
      <c r="U61">
        <f>(AVERAGE(U39:U49))^0.5</f>
        <v>12.715232710164464</v>
      </c>
      <c r="AA61" t="s">
        <v>38</v>
      </c>
      <c r="AB61">
        <f>(AVERAGE(AB39:AB49))^0.5</f>
        <v>4.9528543010341739</v>
      </c>
      <c r="AH61" t="s">
        <v>38</v>
      </c>
      <c r="AI61">
        <f>(AVERAGE(AI39:AI49))^0.5</f>
        <v>7.1945918577776187</v>
      </c>
      <c r="AO61" t="s">
        <v>38</v>
      </c>
      <c r="AP61">
        <f>(AVERAGE(AP39:AP49))^0.5</f>
        <v>5.4558814303298586</v>
      </c>
    </row>
    <row r="62" spans="1:42" x14ac:dyDescent="0.35">
      <c r="F62" t="s">
        <v>39</v>
      </c>
      <c r="G62">
        <f>(AVERAGE(G2:G38, G49:G55))^0.5</f>
        <v>5.4982313844792616E-2</v>
      </c>
      <c r="M62" t="s">
        <v>39</v>
      </c>
      <c r="N62">
        <f>(AVERAGE(N2:N38, N49:N55))^0.5</f>
        <v>1.5766855138376374</v>
      </c>
      <c r="T62" t="s">
        <v>39</v>
      </c>
      <c r="U62">
        <f>(AVERAGE(U2:U38, U49:U55))^0.5</f>
        <v>4.2911560132175017</v>
      </c>
      <c r="AA62" t="s">
        <v>39</v>
      </c>
      <c r="AB62">
        <f>(AVERAGE(AB2:AB38, AB49:AB55))^0.5</f>
        <v>3.5537911190982818</v>
      </c>
      <c r="AH62" t="s">
        <v>39</v>
      </c>
      <c r="AI62">
        <f>(AVERAGE(AI2:AI38, AI49:AI55))^0.5</f>
        <v>2.3912735317000209</v>
      </c>
      <c r="AO62" t="s">
        <v>39</v>
      </c>
      <c r="AP62">
        <f>(AVERAGE(AP2:AP38, AP49:AP55))^0.5</f>
        <v>5.522921385380287</v>
      </c>
    </row>
    <row r="64" spans="1:42" x14ac:dyDescent="0.35">
      <c r="A64" t="s">
        <v>37</v>
      </c>
      <c r="B64">
        <f>G60</f>
        <v>0.20459107170574109</v>
      </c>
      <c r="C64">
        <f>N60</f>
        <v>2.1707790705097012</v>
      </c>
      <c r="D64">
        <f>U60</f>
        <v>6.9229085189305719</v>
      </c>
      <c r="E64">
        <f>AB60</f>
        <v>3.9074689093808255</v>
      </c>
      <c r="F64">
        <f>AI60</f>
        <v>3.8988520237087454</v>
      </c>
      <c r="G64">
        <f>AP60</f>
        <v>5.5178130844397772</v>
      </c>
    </row>
    <row r="65" spans="1:7" x14ac:dyDescent="0.35">
      <c r="A65" t="s">
        <v>38</v>
      </c>
      <c r="B65">
        <f>G61</f>
        <v>0.43976139658600405</v>
      </c>
      <c r="C65">
        <f>N61</f>
        <v>3.6324982953133702</v>
      </c>
      <c r="D65">
        <f>U61</f>
        <v>12.715232710164464</v>
      </c>
      <c r="E65">
        <f>AB61</f>
        <v>4.9528543010341739</v>
      </c>
      <c r="F65">
        <f>AI61</f>
        <v>7.1945918577776187</v>
      </c>
      <c r="G65">
        <f>AP61</f>
        <v>5.4558814303298586</v>
      </c>
    </row>
    <row r="66" spans="1:7" x14ac:dyDescent="0.35">
      <c r="A66" t="s">
        <v>39</v>
      </c>
      <c r="B66">
        <f>G62</f>
        <v>5.4982313844792616E-2</v>
      </c>
      <c r="C66">
        <f>N62</f>
        <v>1.5766855138376374</v>
      </c>
      <c r="D66">
        <f>U62</f>
        <v>4.2911560132175017</v>
      </c>
      <c r="E66">
        <f>AB62</f>
        <v>3.5537911190982818</v>
      </c>
      <c r="F66">
        <f>AI62</f>
        <v>2.3912735317000209</v>
      </c>
      <c r="G66">
        <f>AP62</f>
        <v>5.522921385380287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6CB1-58F4-489E-BA3F-EA74BF1E2464}">
  <dimension ref="A1:AP66"/>
  <sheetViews>
    <sheetView topLeftCell="A53" workbookViewId="0">
      <selection activeCell="B64" sqref="B64:G64"/>
    </sheetView>
  </sheetViews>
  <sheetFormatPr defaultRowHeight="14.5" x14ac:dyDescent="0.35"/>
  <sheetData>
    <row r="1" spans="1:42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H1" t="s">
        <v>22</v>
      </c>
      <c r="I1" t="s">
        <v>23</v>
      </c>
      <c r="J1" t="s">
        <v>24</v>
      </c>
      <c r="K1" t="s">
        <v>25</v>
      </c>
      <c r="L1" t="s">
        <v>28</v>
      </c>
      <c r="M1" t="s">
        <v>29</v>
      </c>
      <c r="O1" t="s">
        <v>22</v>
      </c>
      <c r="P1" t="s">
        <v>23</v>
      </c>
      <c r="Q1" t="s">
        <v>24</v>
      </c>
      <c r="R1" t="s">
        <v>25</v>
      </c>
      <c r="S1" t="s">
        <v>30</v>
      </c>
      <c r="T1" t="s">
        <v>31</v>
      </c>
      <c r="V1" t="s">
        <v>22</v>
      </c>
      <c r="W1" t="s">
        <v>23</v>
      </c>
      <c r="X1" t="s">
        <v>24</v>
      </c>
      <c r="Y1" t="s">
        <v>25</v>
      </c>
      <c r="Z1" t="s">
        <v>32</v>
      </c>
      <c r="AA1" t="s">
        <v>33</v>
      </c>
      <c r="AC1" t="s">
        <v>22</v>
      </c>
      <c r="AD1" t="s">
        <v>23</v>
      </c>
      <c r="AE1" t="s">
        <v>24</v>
      </c>
      <c r="AF1" t="s">
        <v>25</v>
      </c>
      <c r="AG1" t="s">
        <v>34</v>
      </c>
      <c r="AH1" t="s">
        <v>34</v>
      </c>
      <c r="AJ1" t="s">
        <v>22</v>
      </c>
      <c r="AK1" t="s">
        <v>23</v>
      </c>
      <c r="AL1" t="s">
        <v>24</v>
      </c>
      <c r="AM1" t="s">
        <v>25</v>
      </c>
      <c r="AN1" t="s">
        <v>35</v>
      </c>
      <c r="AO1" t="s">
        <v>36</v>
      </c>
    </row>
    <row r="2" spans="1:42" x14ac:dyDescent="0.35">
      <c r="A2">
        <v>1</v>
      </c>
      <c r="C2" s="1">
        <v>44623.041666666664</v>
      </c>
      <c r="D2">
        <v>2.5</v>
      </c>
      <c r="E2">
        <v>2.129E-2</v>
      </c>
      <c r="F2">
        <v>7.324E-2</v>
      </c>
      <c r="G2">
        <f>(F2-E2)^2</f>
        <v>2.6988024999999994E-3</v>
      </c>
      <c r="H2">
        <v>1</v>
      </c>
      <c r="J2" s="1">
        <v>44623.041666666664</v>
      </c>
      <c r="K2">
        <v>2.5</v>
      </c>
      <c r="L2">
        <v>0.32679999999999998</v>
      </c>
      <c r="M2">
        <v>0.74390000000000001</v>
      </c>
      <c r="N2">
        <f>(M2-L2)^2</f>
        <v>0.17397241000000002</v>
      </c>
      <c r="O2">
        <v>1</v>
      </c>
      <c r="Q2" s="1">
        <v>44623.041666666664</v>
      </c>
      <c r="R2">
        <v>2.5</v>
      </c>
      <c r="S2">
        <v>0.503</v>
      </c>
      <c r="T2">
        <v>1.3149999999999999</v>
      </c>
      <c r="U2">
        <f>(T2-S2)^2</f>
        <v>0.65934399999999993</v>
      </c>
      <c r="V2">
        <v>1</v>
      </c>
      <c r="X2" s="1">
        <v>44623.041666666664</v>
      </c>
      <c r="Y2">
        <v>2.5</v>
      </c>
      <c r="Z2">
        <v>1.976</v>
      </c>
      <c r="AA2">
        <v>2.7410000000000001</v>
      </c>
      <c r="AB2">
        <f>(AA2-Z2)^2</f>
        <v>0.58522500000000022</v>
      </c>
      <c r="AC2">
        <v>1</v>
      </c>
      <c r="AE2" s="1">
        <v>44623.041666666664</v>
      </c>
      <c r="AF2">
        <v>2.5</v>
      </c>
      <c r="AG2">
        <v>0.97260000000000002</v>
      </c>
      <c r="AH2">
        <v>1.5680000000000001</v>
      </c>
      <c r="AI2">
        <f>(AH2-AG2)^2</f>
        <v>0.35450116000000004</v>
      </c>
      <c r="AJ2">
        <v>1</v>
      </c>
      <c r="AL2" s="1">
        <v>44623.041666666664</v>
      </c>
      <c r="AM2">
        <v>2.5</v>
      </c>
      <c r="AN2">
        <v>1.0449999999999999</v>
      </c>
      <c r="AO2">
        <v>2.137</v>
      </c>
      <c r="AP2">
        <f>(AO2-AN2)^2</f>
        <v>1.1924640000000002</v>
      </c>
    </row>
    <row r="3" spans="1:42" x14ac:dyDescent="0.35">
      <c r="A3">
        <v>2</v>
      </c>
      <c r="C3" s="1">
        <v>44627.03125</v>
      </c>
      <c r="D3">
        <v>21</v>
      </c>
      <c r="E3">
        <v>4.9480000000000003E-2</v>
      </c>
      <c r="F3">
        <v>0.124</v>
      </c>
      <c r="G3">
        <f t="shared" ref="G3:G59" si="0">(F3-E3)^2</f>
        <v>5.5532304000000003E-3</v>
      </c>
      <c r="H3">
        <v>2</v>
      </c>
      <c r="J3" s="1">
        <v>44627.03125</v>
      </c>
      <c r="K3">
        <v>21</v>
      </c>
      <c r="L3">
        <v>0.79790000000000005</v>
      </c>
      <c r="M3">
        <v>1.292</v>
      </c>
      <c r="N3">
        <f t="shared" ref="N3:N59" si="1">(M3-L3)^2</f>
        <v>0.24413480999999998</v>
      </c>
      <c r="O3">
        <v>2</v>
      </c>
      <c r="Q3" s="1">
        <v>44627.03125</v>
      </c>
      <c r="R3">
        <v>21</v>
      </c>
      <c r="S3">
        <v>2.0699999999999998</v>
      </c>
      <c r="T3">
        <v>3.4820000000000002</v>
      </c>
      <c r="U3">
        <f t="shared" ref="U3:U59" si="2">(T3-S3)^2</f>
        <v>1.9937440000000011</v>
      </c>
      <c r="V3">
        <v>2</v>
      </c>
      <c r="X3" s="1">
        <v>44627.03125</v>
      </c>
      <c r="Y3">
        <v>21</v>
      </c>
      <c r="Z3">
        <v>12.1</v>
      </c>
      <c r="AA3">
        <v>13.01</v>
      </c>
      <c r="AB3">
        <f t="shared" ref="AB3:AB59" si="3">(AA3-Z3)^2</f>
        <v>0.82810000000000028</v>
      </c>
      <c r="AC3">
        <v>2</v>
      </c>
      <c r="AE3" s="1">
        <v>44627.03125</v>
      </c>
      <c r="AF3">
        <v>21</v>
      </c>
      <c r="AG3">
        <v>2.9089999999999998</v>
      </c>
      <c r="AH3">
        <v>3.1779999999999999</v>
      </c>
      <c r="AI3">
        <f t="shared" ref="AI3:AI59" si="4">(AH3-AG3)^2</f>
        <v>7.2361000000000064E-2</v>
      </c>
      <c r="AJ3">
        <v>2</v>
      </c>
      <c r="AL3" s="1">
        <v>44627.03125</v>
      </c>
      <c r="AM3">
        <v>21</v>
      </c>
      <c r="AN3">
        <v>5.032</v>
      </c>
      <c r="AO3">
        <v>8.5009999999999994</v>
      </c>
      <c r="AP3">
        <f t="shared" ref="AP3:AP59" si="5">(AO3-AN3)^2</f>
        <v>12.033960999999996</v>
      </c>
    </row>
    <row r="4" spans="1:42" x14ac:dyDescent="0.35">
      <c r="A4">
        <v>3</v>
      </c>
      <c r="C4" s="1">
        <v>44629.166666666664</v>
      </c>
      <c r="D4">
        <v>15</v>
      </c>
      <c r="E4">
        <v>4.7719999999999999E-2</v>
      </c>
      <c r="F4">
        <v>2.1499999999999998E-2</v>
      </c>
      <c r="G4">
        <f t="shared" si="0"/>
        <v>6.8748840000000002E-4</v>
      </c>
      <c r="H4">
        <v>3</v>
      </c>
      <c r="J4" s="1">
        <v>44629.166666666664</v>
      </c>
      <c r="K4">
        <v>15</v>
      </c>
      <c r="L4">
        <v>0.76280000000000003</v>
      </c>
      <c r="M4">
        <v>0.38890000000000002</v>
      </c>
      <c r="N4">
        <f t="shared" si="1"/>
        <v>0.13980121000000001</v>
      </c>
      <c r="O4">
        <v>3</v>
      </c>
      <c r="Q4" s="1">
        <v>44629.166666666664</v>
      </c>
      <c r="R4">
        <v>15</v>
      </c>
      <c r="S4">
        <v>1.6739999999999999</v>
      </c>
      <c r="T4">
        <v>1.052</v>
      </c>
      <c r="U4">
        <f t="shared" si="2"/>
        <v>0.38688399999999984</v>
      </c>
      <c r="V4">
        <v>3</v>
      </c>
      <c r="X4" s="1">
        <v>44629.166666666664</v>
      </c>
      <c r="Y4">
        <v>15</v>
      </c>
      <c r="Z4">
        <v>8.282</v>
      </c>
      <c r="AA4">
        <v>3.1379999999999999</v>
      </c>
      <c r="AB4">
        <f t="shared" si="3"/>
        <v>26.460736000000001</v>
      </c>
      <c r="AC4">
        <v>3</v>
      </c>
      <c r="AE4" s="1">
        <v>44629.166666666664</v>
      </c>
      <c r="AF4">
        <v>15</v>
      </c>
      <c r="AG4">
        <v>2.56</v>
      </c>
      <c r="AH4">
        <v>1.2509999999999999</v>
      </c>
      <c r="AI4">
        <f t="shared" si="4"/>
        <v>1.7134810000000005</v>
      </c>
      <c r="AJ4">
        <v>3</v>
      </c>
      <c r="AL4" s="1">
        <v>44629.166666666664</v>
      </c>
      <c r="AM4">
        <v>15</v>
      </c>
      <c r="AN4">
        <v>3.109</v>
      </c>
      <c r="AO4">
        <v>2.1160000000000001</v>
      </c>
      <c r="AP4">
        <f t="shared" si="5"/>
        <v>0.98604899999999973</v>
      </c>
    </row>
    <row r="5" spans="1:42" x14ac:dyDescent="0.35">
      <c r="A5">
        <v>4</v>
      </c>
      <c r="C5" s="1">
        <v>44631.90625</v>
      </c>
      <c r="D5">
        <v>11.75</v>
      </c>
      <c r="E5">
        <v>3.1419999999999997E-2</v>
      </c>
      <c r="F5">
        <v>7.9760000000000005E-3</v>
      </c>
      <c r="G5">
        <f t="shared" si="0"/>
        <v>5.4962113599999981E-4</v>
      </c>
      <c r="H5">
        <v>4</v>
      </c>
      <c r="J5" s="1">
        <v>44631.90625</v>
      </c>
      <c r="K5">
        <v>11.75</v>
      </c>
      <c r="L5">
        <v>0.53839999999999999</v>
      </c>
      <c r="M5">
        <v>0.24809999999999999</v>
      </c>
      <c r="N5">
        <f t="shared" si="1"/>
        <v>8.4274089999999996E-2</v>
      </c>
      <c r="O5">
        <v>4</v>
      </c>
      <c r="Q5" s="1">
        <v>44631.90625</v>
      </c>
      <c r="R5">
        <v>11.75</v>
      </c>
      <c r="S5">
        <v>1.163</v>
      </c>
      <c r="T5">
        <v>0.60429999999999995</v>
      </c>
      <c r="U5">
        <f t="shared" si="2"/>
        <v>0.31214569000000009</v>
      </c>
      <c r="V5">
        <v>4</v>
      </c>
      <c r="X5" s="1">
        <v>44631.90625</v>
      </c>
      <c r="Y5">
        <v>11.75</v>
      </c>
      <c r="Z5">
        <v>6.66</v>
      </c>
      <c r="AA5">
        <v>1.546</v>
      </c>
      <c r="AB5">
        <f t="shared" si="3"/>
        <v>26.152995999999998</v>
      </c>
      <c r="AC5">
        <v>4</v>
      </c>
      <c r="AE5" s="1">
        <v>44631.90625</v>
      </c>
      <c r="AF5">
        <v>11.75</v>
      </c>
      <c r="AG5">
        <v>1.974</v>
      </c>
      <c r="AH5">
        <v>0.65129999999999999</v>
      </c>
      <c r="AI5">
        <f t="shared" si="4"/>
        <v>1.7495352899999999</v>
      </c>
      <c r="AJ5">
        <v>4</v>
      </c>
      <c r="AL5" s="1">
        <v>44631.90625</v>
      </c>
      <c r="AM5">
        <v>11.75</v>
      </c>
      <c r="AN5">
        <v>2.3919999999999999</v>
      </c>
      <c r="AO5">
        <v>1.145</v>
      </c>
      <c r="AP5">
        <f t="shared" si="5"/>
        <v>1.5550089999999996</v>
      </c>
    </row>
    <row r="6" spans="1:42" x14ac:dyDescent="0.35">
      <c r="A6">
        <v>5</v>
      </c>
      <c r="C6" s="1">
        <v>44638.84375</v>
      </c>
      <c r="D6">
        <v>5</v>
      </c>
      <c r="E6">
        <v>3.8370000000000001E-2</v>
      </c>
      <c r="F6">
        <v>7.3069999999999996E-2</v>
      </c>
      <c r="G6">
        <f t="shared" si="0"/>
        <v>1.2040899999999997E-3</v>
      </c>
      <c r="H6">
        <v>5</v>
      </c>
      <c r="J6" s="1">
        <v>44638.84375</v>
      </c>
      <c r="K6">
        <v>5</v>
      </c>
      <c r="L6">
        <v>0.56499999999999995</v>
      </c>
      <c r="M6">
        <v>1.484</v>
      </c>
      <c r="N6">
        <f t="shared" si="1"/>
        <v>0.84456100000000012</v>
      </c>
      <c r="O6">
        <v>5</v>
      </c>
      <c r="Q6" s="1">
        <v>44638.84375</v>
      </c>
      <c r="R6">
        <v>5</v>
      </c>
      <c r="S6">
        <v>1.1830000000000001</v>
      </c>
      <c r="T6">
        <v>2.431</v>
      </c>
      <c r="U6">
        <f t="shared" si="2"/>
        <v>1.557504</v>
      </c>
      <c r="V6">
        <v>5</v>
      </c>
      <c r="X6" s="1">
        <v>44638.84375</v>
      </c>
      <c r="Y6">
        <v>5</v>
      </c>
      <c r="Z6">
        <v>5.3259999999999996</v>
      </c>
      <c r="AA6">
        <v>6.6520000000000001</v>
      </c>
      <c r="AB6">
        <f t="shared" si="3"/>
        <v>1.7582760000000013</v>
      </c>
      <c r="AC6">
        <v>5</v>
      </c>
      <c r="AE6" s="1">
        <v>44638.84375</v>
      </c>
      <c r="AF6">
        <v>5</v>
      </c>
      <c r="AG6">
        <v>1.726</v>
      </c>
      <c r="AH6">
        <v>3.6030000000000002</v>
      </c>
      <c r="AI6">
        <f t="shared" si="4"/>
        <v>3.5231290000000008</v>
      </c>
      <c r="AJ6">
        <v>5</v>
      </c>
      <c r="AL6" s="1">
        <v>44638.84375</v>
      </c>
      <c r="AM6">
        <v>5</v>
      </c>
      <c r="AN6">
        <v>2.6309999999999998</v>
      </c>
      <c r="AO6">
        <v>4.5199999999999996</v>
      </c>
      <c r="AP6">
        <f t="shared" si="5"/>
        <v>3.5683209999999992</v>
      </c>
    </row>
    <row r="7" spans="1:42" x14ac:dyDescent="0.35">
      <c r="A7">
        <v>6</v>
      </c>
      <c r="C7" s="1">
        <v>44639.354166666664</v>
      </c>
      <c r="D7">
        <v>9</v>
      </c>
      <c r="E7">
        <v>4.546E-2</v>
      </c>
      <c r="F7">
        <v>3.7949999999999998E-2</v>
      </c>
      <c r="G7">
        <f t="shared" si="0"/>
        <v>5.6400100000000043E-5</v>
      </c>
      <c r="H7">
        <v>6</v>
      </c>
      <c r="J7" s="1">
        <v>44639.354166666664</v>
      </c>
      <c r="K7">
        <v>9</v>
      </c>
      <c r="L7">
        <v>0.69350000000000001</v>
      </c>
      <c r="M7">
        <v>0.75880000000000003</v>
      </c>
      <c r="N7">
        <f t="shared" si="1"/>
        <v>4.2640900000000034E-3</v>
      </c>
      <c r="O7">
        <v>6</v>
      </c>
      <c r="Q7" s="1">
        <v>44639.354166666664</v>
      </c>
      <c r="R7">
        <v>9</v>
      </c>
      <c r="S7">
        <v>1.1830000000000001</v>
      </c>
      <c r="T7">
        <v>1.5029999999999999</v>
      </c>
      <c r="U7">
        <f t="shared" si="2"/>
        <v>0.10239999999999989</v>
      </c>
      <c r="V7">
        <v>6</v>
      </c>
      <c r="X7" s="1">
        <v>44639.354166666664</v>
      </c>
      <c r="Y7">
        <v>9</v>
      </c>
      <c r="Z7">
        <v>5.1040000000000001</v>
      </c>
      <c r="AA7">
        <v>2.38</v>
      </c>
      <c r="AB7">
        <f t="shared" si="3"/>
        <v>7.4201760000000014</v>
      </c>
      <c r="AC7">
        <v>6</v>
      </c>
      <c r="AE7" s="1">
        <v>44639.354166666664</v>
      </c>
      <c r="AF7">
        <v>9</v>
      </c>
      <c r="AG7">
        <v>1.883</v>
      </c>
      <c r="AH7">
        <v>1.41</v>
      </c>
      <c r="AI7">
        <f t="shared" si="4"/>
        <v>0.22372900000000009</v>
      </c>
      <c r="AJ7">
        <v>6</v>
      </c>
      <c r="AL7" s="1">
        <v>44639.354166666664</v>
      </c>
      <c r="AM7">
        <v>9</v>
      </c>
      <c r="AN7">
        <v>2.984</v>
      </c>
      <c r="AO7">
        <v>2.0270000000000001</v>
      </c>
      <c r="AP7">
        <f t="shared" si="5"/>
        <v>0.91584899999999969</v>
      </c>
    </row>
    <row r="8" spans="1:42" x14ac:dyDescent="0.35">
      <c r="A8">
        <v>7</v>
      </c>
      <c r="C8" s="1">
        <v>44643.25</v>
      </c>
      <c r="D8">
        <v>6</v>
      </c>
      <c r="E8">
        <v>2.4539999999999999E-2</v>
      </c>
      <c r="F8">
        <v>5.067E-2</v>
      </c>
      <c r="G8">
        <f t="shared" si="0"/>
        <v>6.8277690000000005E-4</v>
      </c>
      <c r="H8">
        <v>7</v>
      </c>
      <c r="J8" s="1">
        <v>44643.25</v>
      </c>
      <c r="K8">
        <v>6</v>
      </c>
      <c r="L8">
        <v>0.3861</v>
      </c>
      <c r="M8">
        <v>0.56059999999999999</v>
      </c>
      <c r="N8">
        <f t="shared" si="1"/>
        <v>3.0450249999999995E-2</v>
      </c>
      <c r="O8">
        <v>7</v>
      </c>
      <c r="Q8" s="1">
        <v>44643.25</v>
      </c>
      <c r="R8">
        <v>6</v>
      </c>
      <c r="S8">
        <v>0.85719999999999996</v>
      </c>
      <c r="T8">
        <v>1.8140000000000001</v>
      </c>
      <c r="U8">
        <f t="shared" si="2"/>
        <v>0.91546624000000021</v>
      </c>
      <c r="V8">
        <v>7</v>
      </c>
      <c r="X8" s="1">
        <v>44643.25</v>
      </c>
      <c r="Y8">
        <v>6</v>
      </c>
      <c r="Z8">
        <v>4.0309999999999997</v>
      </c>
      <c r="AA8">
        <v>2.9729999999999999</v>
      </c>
      <c r="AB8">
        <f t="shared" si="3"/>
        <v>1.1193639999999996</v>
      </c>
      <c r="AC8">
        <v>7</v>
      </c>
      <c r="AE8" s="1">
        <v>44643.25</v>
      </c>
      <c r="AF8">
        <v>6</v>
      </c>
      <c r="AG8">
        <v>1.24</v>
      </c>
      <c r="AH8">
        <v>1.498</v>
      </c>
      <c r="AI8">
        <f t="shared" si="4"/>
        <v>6.6563999999999998E-2</v>
      </c>
      <c r="AJ8">
        <v>7</v>
      </c>
      <c r="AL8" s="1">
        <v>44643.25</v>
      </c>
      <c r="AM8">
        <v>6</v>
      </c>
      <c r="AN8">
        <v>1.7789999999999999</v>
      </c>
      <c r="AO8">
        <v>2.63</v>
      </c>
      <c r="AP8">
        <f t="shared" si="5"/>
        <v>0.72420099999999998</v>
      </c>
    </row>
    <row r="9" spans="1:42" x14ac:dyDescent="0.35">
      <c r="A9">
        <v>8</v>
      </c>
      <c r="C9" s="1">
        <v>44643.802083333336</v>
      </c>
      <c r="D9">
        <v>8.5</v>
      </c>
      <c r="E9">
        <v>6.4689999999999998E-2</v>
      </c>
      <c r="F9">
        <v>0.14149999999999999</v>
      </c>
      <c r="G9">
        <f t="shared" si="0"/>
        <v>5.8997760999999985E-3</v>
      </c>
      <c r="H9">
        <v>8</v>
      </c>
      <c r="J9" s="1">
        <v>44643.802083333336</v>
      </c>
      <c r="K9">
        <v>8.5</v>
      </c>
      <c r="L9">
        <v>1.0669999999999999</v>
      </c>
      <c r="M9">
        <v>1.8580000000000001</v>
      </c>
      <c r="N9">
        <f t="shared" si="1"/>
        <v>0.62568100000000026</v>
      </c>
      <c r="O9">
        <v>8</v>
      </c>
      <c r="Q9" s="1">
        <v>44643.802083333336</v>
      </c>
      <c r="R9">
        <v>8.5</v>
      </c>
      <c r="S9">
        <v>2.4820000000000002</v>
      </c>
      <c r="T9">
        <v>5.8470000000000004</v>
      </c>
      <c r="U9">
        <f t="shared" si="2"/>
        <v>11.323225000000001</v>
      </c>
      <c r="V9">
        <v>8</v>
      </c>
      <c r="X9" s="1">
        <v>44643.802083333336</v>
      </c>
      <c r="Y9">
        <v>8.5</v>
      </c>
      <c r="Z9">
        <v>13.68</v>
      </c>
      <c r="AA9">
        <v>10.93</v>
      </c>
      <c r="AB9">
        <f t="shared" si="3"/>
        <v>7.5625</v>
      </c>
      <c r="AC9">
        <v>8</v>
      </c>
      <c r="AE9" s="1">
        <v>44643.802083333336</v>
      </c>
      <c r="AF9">
        <v>8.5</v>
      </c>
      <c r="AG9">
        <v>3.524</v>
      </c>
      <c r="AH9">
        <v>8.6280000000000001</v>
      </c>
      <c r="AI9">
        <f t="shared" si="4"/>
        <v>26.050816000000001</v>
      </c>
      <c r="AJ9">
        <v>8</v>
      </c>
      <c r="AL9" s="1">
        <v>44643.802083333336</v>
      </c>
      <c r="AM9">
        <v>8.5</v>
      </c>
      <c r="AN9">
        <v>6.2709999999999999</v>
      </c>
      <c r="AO9">
        <v>8.6940000000000008</v>
      </c>
      <c r="AP9">
        <f t="shared" si="5"/>
        <v>5.8709290000000047</v>
      </c>
    </row>
    <row r="10" spans="1:42" x14ac:dyDescent="0.35">
      <c r="A10">
        <v>9</v>
      </c>
      <c r="C10" s="1">
        <v>44646.010416666664</v>
      </c>
      <c r="D10">
        <v>24</v>
      </c>
      <c r="E10">
        <v>1.4019999999999999E-2</v>
      </c>
      <c r="F10">
        <v>3.1789999999999999E-2</v>
      </c>
      <c r="G10">
        <f t="shared" si="0"/>
        <v>3.1577290000000006E-4</v>
      </c>
      <c r="H10">
        <v>9</v>
      </c>
      <c r="J10" s="1">
        <v>44646.010416666664</v>
      </c>
      <c r="K10">
        <v>24</v>
      </c>
      <c r="L10">
        <v>0.2356</v>
      </c>
      <c r="M10">
        <v>0.26069999999999999</v>
      </c>
      <c r="N10">
        <f t="shared" si="1"/>
        <v>6.3000999999999921E-4</v>
      </c>
      <c r="O10">
        <v>9</v>
      </c>
      <c r="Q10" s="1">
        <v>44646.010416666664</v>
      </c>
      <c r="R10">
        <v>24</v>
      </c>
      <c r="S10">
        <v>0.48699999999999999</v>
      </c>
      <c r="T10">
        <v>0.90349999999999997</v>
      </c>
      <c r="U10">
        <f t="shared" si="2"/>
        <v>0.17347224999999999</v>
      </c>
      <c r="V10">
        <v>9</v>
      </c>
      <c r="X10" s="1">
        <v>44646.010416666664</v>
      </c>
      <c r="Y10">
        <v>24</v>
      </c>
      <c r="Z10">
        <v>1.833</v>
      </c>
      <c r="AA10">
        <v>1.883</v>
      </c>
      <c r="AB10">
        <f t="shared" si="3"/>
        <v>2.5000000000000044E-3</v>
      </c>
      <c r="AC10">
        <v>9</v>
      </c>
      <c r="AE10" s="1">
        <v>44646.010416666664</v>
      </c>
      <c r="AF10">
        <v>24</v>
      </c>
      <c r="AG10">
        <v>0.77239999999999998</v>
      </c>
      <c r="AH10">
        <v>0.54549999999999998</v>
      </c>
      <c r="AI10">
        <f t="shared" si="4"/>
        <v>5.1483609999999999E-2</v>
      </c>
      <c r="AJ10">
        <v>9</v>
      </c>
      <c r="AL10" s="1">
        <v>44646.010416666664</v>
      </c>
      <c r="AM10">
        <v>24</v>
      </c>
      <c r="AN10">
        <v>0.81389999999999996</v>
      </c>
      <c r="AO10">
        <v>1.671</v>
      </c>
      <c r="AP10">
        <f t="shared" si="5"/>
        <v>0.73462041000000011</v>
      </c>
    </row>
    <row r="11" spans="1:42" x14ac:dyDescent="0.35">
      <c r="A11">
        <v>10</v>
      </c>
      <c r="C11" s="1">
        <v>44651.302083333336</v>
      </c>
      <c r="D11">
        <v>6</v>
      </c>
      <c r="E11">
        <v>5.0099999999999999E-2</v>
      </c>
      <c r="F11">
        <v>9.8460000000000006E-2</v>
      </c>
      <c r="G11">
        <f t="shared" si="0"/>
        <v>2.3386896000000008E-3</v>
      </c>
      <c r="H11">
        <v>10</v>
      </c>
      <c r="J11" s="1">
        <v>44651.302083333336</v>
      </c>
      <c r="K11">
        <v>6</v>
      </c>
      <c r="L11">
        <v>0.84519999999999995</v>
      </c>
      <c r="M11">
        <v>2.4740000000000002</v>
      </c>
      <c r="N11">
        <f t="shared" si="1"/>
        <v>2.6529894400000007</v>
      </c>
      <c r="O11">
        <v>10</v>
      </c>
      <c r="Q11" s="1">
        <v>44651.302083333336</v>
      </c>
      <c r="R11">
        <v>6</v>
      </c>
      <c r="S11">
        <v>2.198</v>
      </c>
      <c r="T11">
        <v>7.5519999999999996</v>
      </c>
      <c r="U11">
        <f t="shared" si="2"/>
        <v>28.66531599999999</v>
      </c>
      <c r="V11">
        <v>10</v>
      </c>
      <c r="X11" s="1">
        <v>44651.302083333336</v>
      </c>
      <c r="Y11">
        <v>6</v>
      </c>
      <c r="Z11">
        <v>11.17</v>
      </c>
      <c r="AA11">
        <v>13.89</v>
      </c>
      <c r="AB11">
        <f t="shared" si="3"/>
        <v>7.3984000000000032</v>
      </c>
      <c r="AC11">
        <v>10</v>
      </c>
      <c r="AE11" s="1">
        <v>44651.302083333336</v>
      </c>
      <c r="AF11">
        <v>6</v>
      </c>
      <c r="AG11">
        <v>2.9390000000000001</v>
      </c>
      <c r="AH11">
        <v>6.1879999999999997</v>
      </c>
      <c r="AI11">
        <f t="shared" si="4"/>
        <v>10.556000999999998</v>
      </c>
      <c r="AJ11">
        <v>10</v>
      </c>
      <c r="AL11" s="1">
        <v>44651.302083333336</v>
      </c>
      <c r="AM11">
        <v>6</v>
      </c>
      <c r="AN11">
        <v>5.6260000000000003</v>
      </c>
      <c r="AO11">
        <v>9.3279999999999994</v>
      </c>
      <c r="AP11">
        <f t="shared" si="5"/>
        <v>13.704803999999994</v>
      </c>
    </row>
    <row r="12" spans="1:42" x14ac:dyDescent="0.35">
      <c r="A12">
        <v>11</v>
      </c>
      <c r="C12" s="1">
        <v>44656.729166666664</v>
      </c>
      <c r="D12">
        <v>18</v>
      </c>
      <c r="E12">
        <v>5.228E-2</v>
      </c>
      <c r="F12">
        <v>4.929E-2</v>
      </c>
      <c r="G12">
        <f t="shared" si="0"/>
        <v>8.9400999999999976E-6</v>
      </c>
      <c r="H12">
        <v>11</v>
      </c>
      <c r="J12" s="1">
        <v>44656.729166666664</v>
      </c>
      <c r="K12">
        <v>18</v>
      </c>
      <c r="L12">
        <v>0.79769999999999996</v>
      </c>
      <c r="M12">
        <v>0.93400000000000005</v>
      </c>
      <c r="N12">
        <f t="shared" si="1"/>
        <v>1.8577690000000025E-2</v>
      </c>
      <c r="O12">
        <v>11</v>
      </c>
      <c r="Q12" s="1">
        <v>44656.729166666664</v>
      </c>
      <c r="R12">
        <v>18</v>
      </c>
      <c r="S12">
        <v>1.8360000000000001</v>
      </c>
      <c r="T12">
        <v>2.4660000000000002</v>
      </c>
      <c r="U12">
        <f t="shared" si="2"/>
        <v>0.39690000000000014</v>
      </c>
      <c r="V12">
        <v>11</v>
      </c>
      <c r="X12" s="1">
        <v>44656.729166666664</v>
      </c>
      <c r="Y12">
        <v>18</v>
      </c>
      <c r="Z12">
        <v>8.9260000000000002</v>
      </c>
      <c r="AA12">
        <v>9.2629999999999999</v>
      </c>
      <c r="AB12">
        <f t="shared" si="3"/>
        <v>0.11356899999999982</v>
      </c>
      <c r="AC12">
        <v>11</v>
      </c>
      <c r="AE12" s="1">
        <v>44656.729166666664</v>
      </c>
      <c r="AF12">
        <v>18</v>
      </c>
      <c r="AG12">
        <v>2.806</v>
      </c>
      <c r="AH12">
        <v>2.2799999999999998</v>
      </c>
      <c r="AI12">
        <f t="shared" si="4"/>
        <v>0.27667600000000026</v>
      </c>
      <c r="AJ12">
        <v>11</v>
      </c>
      <c r="AL12" s="1">
        <v>44656.729166666664</v>
      </c>
      <c r="AM12">
        <v>18</v>
      </c>
      <c r="AN12">
        <v>3.593</v>
      </c>
      <c r="AO12">
        <v>4.9119999999999999</v>
      </c>
      <c r="AP12">
        <f t="shared" si="5"/>
        <v>1.7397609999999999</v>
      </c>
    </row>
    <row r="13" spans="1:42" x14ac:dyDescent="0.35">
      <c r="A13">
        <v>12</v>
      </c>
      <c r="C13" s="1">
        <v>44657.8125</v>
      </c>
      <c r="D13">
        <v>26.25</v>
      </c>
      <c r="E13">
        <v>5.5649999999999998E-2</v>
      </c>
      <c r="F13">
        <v>7.9189999999999997E-2</v>
      </c>
      <c r="G13">
        <f t="shared" si="0"/>
        <v>5.541315999999999E-4</v>
      </c>
      <c r="H13">
        <v>12</v>
      </c>
      <c r="J13" s="1">
        <v>44657.8125</v>
      </c>
      <c r="K13">
        <v>26.25</v>
      </c>
      <c r="L13">
        <v>0.96189999999999998</v>
      </c>
      <c r="M13">
        <v>1.2609999999999999</v>
      </c>
      <c r="N13">
        <f t="shared" si="1"/>
        <v>8.9460809999999946E-2</v>
      </c>
      <c r="O13">
        <v>12</v>
      </c>
      <c r="Q13" s="1">
        <v>44657.8125</v>
      </c>
      <c r="R13">
        <v>26.25</v>
      </c>
      <c r="S13">
        <v>2.2320000000000002</v>
      </c>
      <c r="T13">
        <v>4.0460000000000003</v>
      </c>
      <c r="U13">
        <f t="shared" si="2"/>
        <v>3.2905960000000003</v>
      </c>
      <c r="V13">
        <v>12</v>
      </c>
      <c r="X13" s="1">
        <v>44657.8125</v>
      </c>
      <c r="Y13">
        <v>26.25</v>
      </c>
      <c r="Z13">
        <v>10.56</v>
      </c>
      <c r="AA13">
        <v>12.91</v>
      </c>
      <c r="AB13">
        <f t="shared" si="3"/>
        <v>5.5224999999999982</v>
      </c>
      <c r="AC13">
        <v>12</v>
      </c>
      <c r="AE13" s="1">
        <v>44657.8125</v>
      </c>
      <c r="AF13">
        <v>26.25</v>
      </c>
      <c r="AG13">
        <v>3.39</v>
      </c>
      <c r="AH13">
        <v>3.6259999999999999</v>
      </c>
      <c r="AI13">
        <f t="shared" si="4"/>
        <v>5.5695999999999891E-2</v>
      </c>
      <c r="AJ13">
        <v>12</v>
      </c>
      <c r="AL13" s="1">
        <v>44657.8125</v>
      </c>
      <c r="AM13">
        <v>26.25</v>
      </c>
      <c r="AN13">
        <v>4.4880000000000004</v>
      </c>
      <c r="AO13">
        <v>8.1430000000000007</v>
      </c>
      <c r="AP13">
        <f t="shared" si="5"/>
        <v>13.359025000000003</v>
      </c>
    </row>
    <row r="14" spans="1:42" x14ac:dyDescent="0.35">
      <c r="A14">
        <v>13</v>
      </c>
      <c r="C14" s="1">
        <v>44660.239583333336</v>
      </c>
      <c r="D14">
        <v>21</v>
      </c>
      <c r="E14">
        <v>1.3690000000000001E-2</v>
      </c>
      <c r="F14">
        <v>2.8969999999999999E-2</v>
      </c>
      <c r="G14">
        <f t="shared" si="0"/>
        <v>2.3347839999999996E-4</v>
      </c>
      <c r="H14">
        <v>13</v>
      </c>
      <c r="J14" s="1">
        <v>44660.239583333336</v>
      </c>
      <c r="K14">
        <v>21</v>
      </c>
      <c r="L14">
        <v>0.31140000000000001</v>
      </c>
      <c r="M14">
        <v>0.41920000000000002</v>
      </c>
      <c r="N14">
        <f t="shared" si="1"/>
        <v>1.1620840000000002E-2</v>
      </c>
      <c r="O14">
        <v>13</v>
      </c>
      <c r="Q14" s="1">
        <v>44660.239583333336</v>
      </c>
      <c r="R14">
        <v>21</v>
      </c>
      <c r="S14">
        <v>0.56459999999999999</v>
      </c>
      <c r="T14">
        <v>1.4470000000000001</v>
      </c>
      <c r="U14">
        <f t="shared" si="2"/>
        <v>0.77862976000000017</v>
      </c>
      <c r="V14">
        <v>13</v>
      </c>
      <c r="X14" s="1">
        <v>44660.239583333336</v>
      </c>
      <c r="Y14">
        <v>21</v>
      </c>
      <c r="Z14">
        <v>2.8010000000000002</v>
      </c>
      <c r="AA14">
        <v>3.7949999999999999</v>
      </c>
      <c r="AB14">
        <f t="shared" si="3"/>
        <v>0.98803599999999958</v>
      </c>
      <c r="AC14">
        <v>13</v>
      </c>
      <c r="AE14" s="1">
        <v>44660.239583333336</v>
      </c>
      <c r="AF14">
        <v>21</v>
      </c>
      <c r="AG14">
        <v>0.99809999999999999</v>
      </c>
      <c r="AH14">
        <v>1.1399999999999999</v>
      </c>
      <c r="AI14">
        <f t="shared" si="4"/>
        <v>2.0135609999999977E-2</v>
      </c>
      <c r="AJ14">
        <v>13</v>
      </c>
      <c r="AL14" s="1">
        <v>44660.239583333336</v>
      </c>
      <c r="AM14">
        <v>21</v>
      </c>
      <c r="AN14">
        <v>1.331</v>
      </c>
      <c r="AO14">
        <v>2.1139999999999999</v>
      </c>
      <c r="AP14">
        <f t="shared" si="5"/>
        <v>0.61308899999999988</v>
      </c>
    </row>
    <row r="15" spans="1:42" x14ac:dyDescent="0.35">
      <c r="A15">
        <v>14</v>
      </c>
      <c r="C15" s="1">
        <v>44662.59375</v>
      </c>
      <c r="D15">
        <v>17</v>
      </c>
      <c r="E15">
        <v>3.7280000000000001E-2</v>
      </c>
      <c r="F15">
        <v>4.7419999999999997E-2</v>
      </c>
      <c r="G15">
        <f t="shared" si="0"/>
        <v>1.0281959999999993E-4</v>
      </c>
      <c r="H15">
        <v>14</v>
      </c>
      <c r="J15" s="1">
        <v>44662.59375</v>
      </c>
      <c r="K15">
        <v>17</v>
      </c>
      <c r="L15">
        <v>0.58079999999999998</v>
      </c>
      <c r="M15">
        <v>0.60609999999999997</v>
      </c>
      <c r="N15">
        <f t="shared" si="1"/>
        <v>6.4008999999999941E-4</v>
      </c>
      <c r="O15">
        <v>14</v>
      </c>
      <c r="Q15" s="1">
        <v>44662.59375</v>
      </c>
      <c r="R15">
        <v>17</v>
      </c>
      <c r="S15">
        <v>1.198</v>
      </c>
      <c r="T15">
        <v>1.996</v>
      </c>
      <c r="U15">
        <f t="shared" si="2"/>
        <v>0.63680400000000004</v>
      </c>
      <c r="V15">
        <v>14</v>
      </c>
      <c r="X15" s="1">
        <v>44662.59375</v>
      </c>
      <c r="Y15">
        <v>17</v>
      </c>
      <c r="Z15">
        <v>6.3310000000000004</v>
      </c>
      <c r="AA15">
        <v>6.8769999999999998</v>
      </c>
      <c r="AB15">
        <f t="shared" si="3"/>
        <v>0.29811599999999933</v>
      </c>
      <c r="AC15">
        <v>14</v>
      </c>
      <c r="AE15" s="1">
        <v>44662.59375</v>
      </c>
      <c r="AF15">
        <v>17</v>
      </c>
      <c r="AG15">
        <v>1.893</v>
      </c>
      <c r="AH15">
        <v>2.1469999999999998</v>
      </c>
      <c r="AI15">
        <f t="shared" si="4"/>
        <v>6.4515999999999893E-2</v>
      </c>
      <c r="AJ15">
        <v>14</v>
      </c>
      <c r="AL15" s="1">
        <v>44662.59375</v>
      </c>
      <c r="AM15">
        <v>17</v>
      </c>
      <c r="AN15">
        <v>2.5609999999999999</v>
      </c>
      <c r="AO15">
        <v>3.9969999999999999</v>
      </c>
      <c r="AP15">
        <f t="shared" si="5"/>
        <v>2.0620959999999999</v>
      </c>
    </row>
    <row r="16" spans="1:42" x14ac:dyDescent="0.35">
      <c r="A16">
        <v>15</v>
      </c>
      <c r="C16" s="1">
        <v>44667.145833333336</v>
      </c>
      <c r="D16">
        <v>11.75</v>
      </c>
      <c r="E16">
        <v>2.9329999999999998E-2</v>
      </c>
      <c r="F16">
        <v>5.2089999999999997E-2</v>
      </c>
      <c r="G16">
        <f t="shared" si="0"/>
        <v>5.1801759999999994E-4</v>
      </c>
      <c r="H16">
        <v>15</v>
      </c>
      <c r="J16" s="1">
        <v>44667.145833333336</v>
      </c>
      <c r="K16">
        <v>11.75</v>
      </c>
      <c r="L16">
        <v>0.44629999999999997</v>
      </c>
      <c r="M16">
        <v>0.439</v>
      </c>
      <c r="N16">
        <f t="shared" si="1"/>
        <v>5.3289999999999607E-5</v>
      </c>
      <c r="O16">
        <v>15</v>
      </c>
      <c r="Q16" s="1">
        <v>44667.145833333336</v>
      </c>
      <c r="R16">
        <v>11.75</v>
      </c>
      <c r="S16">
        <v>0.93489999999999995</v>
      </c>
      <c r="T16">
        <v>1.1859999999999999</v>
      </c>
      <c r="U16">
        <f t="shared" si="2"/>
        <v>6.3051209999999996E-2</v>
      </c>
      <c r="V16">
        <v>15</v>
      </c>
      <c r="X16" s="1">
        <v>44667.145833333336</v>
      </c>
      <c r="Y16">
        <v>11.75</v>
      </c>
      <c r="Z16">
        <v>4.5709999999999997</v>
      </c>
      <c r="AA16">
        <v>3.9830000000000001</v>
      </c>
      <c r="AB16">
        <f t="shared" si="3"/>
        <v>0.34574399999999955</v>
      </c>
      <c r="AC16">
        <v>15</v>
      </c>
      <c r="AE16" s="1">
        <v>44667.145833333336</v>
      </c>
      <c r="AF16">
        <v>11.75</v>
      </c>
      <c r="AG16">
        <v>1.44</v>
      </c>
      <c r="AH16">
        <v>1.38</v>
      </c>
      <c r="AI16">
        <f t="shared" si="4"/>
        <v>3.6000000000000064E-3</v>
      </c>
      <c r="AJ16">
        <v>15</v>
      </c>
      <c r="AL16" s="1">
        <v>44667.145833333336</v>
      </c>
      <c r="AM16">
        <v>11.75</v>
      </c>
      <c r="AN16">
        <v>1.958</v>
      </c>
      <c r="AO16">
        <v>2.339</v>
      </c>
      <c r="AP16">
        <f t="shared" si="5"/>
        <v>0.14516100000000001</v>
      </c>
    </row>
    <row r="17" spans="1:42" x14ac:dyDescent="0.35">
      <c r="A17">
        <v>16</v>
      </c>
      <c r="C17" s="1">
        <v>44669.395833333336</v>
      </c>
      <c r="D17">
        <v>35</v>
      </c>
      <c r="E17">
        <v>3.6749999999999998E-2</v>
      </c>
      <c r="F17">
        <v>5.1499999999999997E-2</v>
      </c>
      <c r="G17">
        <f t="shared" si="0"/>
        <v>2.1756249999999998E-4</v>
      </c>
      <c r="H17">
        <v>16</v>
      </c>
      <c r="J17" s="1">
        <v>44669.395833333336</v>
      </c>
      <c r="K17">
        <v>35</v>
      </c>
      <c r="L17">
        <v>0.64239999999999997</v>
      </c>
      <c r="M17">
        <v>0.71740000000000004</v>
      </c>
      <c r="N17">
        <f t="shared" si="1"/>
        <v>5.6250000000000102E-3</v>
      </c>
      <c r="O17">
        <v>16</v>
      </c>
      <c r="Q17" s="1">
        <v>44669.395833333336</v>
      </c>
      <c r="R17">
        <v>35</v>
      </c>
      <c r="S17">
        <v>1.5269999999999999</v>
      </c>
      <c r="T17">
        <v>1.948</v>
      </c>
      <c r="U17">
        <f t="shared" si="2"/>
        <v>0.17724100000000004</v>
      </c>
      <c r="V17">
        <v>16</v>
      </c>
      <c r="X17" s="1">
        <v>44669.395833333336</v>
      </c>
      <c r="Y17">
        <v>35</v>
      </c>
      <c r="Z17">
        <v>7.8129999999999997</v>
      </c>
      <c r="AA17">
        <v>7.5839999999999996</v>
      </c>
      <c r="AB17">
        <f t="shared" si="3"/>
        <v>5.2441000000000043E-2</v>
      </c>
      <c r="AC17">
        <v>16</v>
      </c>
      <c r="AE17" s="1">
        <v>44669.395833333336</v>
      </c>
      <c r="AF17">
        <v>35</v>
      </c>
      <c r="AG17">
        <v>2.371</v>
      </c>
      <c r="AH17">
        <v>2.0489999999999999</v>
      </c>
      <c r="AI17">
        <f t="shared" si="4"/>
        <v>0.10368400000000004</v>
      </c>
      <c r="AJ17">
        <v>16</v>
      </c>
      <c r="AL17" s="1">
        <v>44669.395833333336</v>
      </c>
      <c r="AM17">
        <v>35</v>
      </c>
      <c r="AN17">
        <v>2.9780000000000002</v>
      </c>
      <c r="AO17">
        <v>3.5979999999999999</v>
      </c>
      <c r="AP17">
        <f t="shared" si="5"/>
        <v>0.38439999999999958</v>
      </c>
    </row>
    <row r="18" spans="1:42" x14ac:dyDescent="0.35">
      <c r="A18">
        <v>17</v>
      </c>
      <c r="C18" s="1">
        <v>44672.28125</v>
      </c>
      <c r="D18">
        <v>5</v>
      </c>
      <c r="E18">
        <v>4.8059999999999999E-2</v>
      </c>
      <c r="F18">
        <v>5.4010000000000002E-2</v>
      </c>
      <c r="G18">
        <f t="shared" si="0"/>
        <v>3.5402500000000046E-5</v>
      </c>
      <c r="H18">
        <v>17</v>
      </c>
      <c r="J18" s="1">
        <v>44672.28125</v>
      </c>
      <c r="K18">
        <v>5</v>
      </c>
      <c r="L18">
        <v>0.72050000000000003</v>
      </c>
      <c r="M18">
        <v>0.92269999999999996</v>
      </c>
      <c r="N18">
        <f t="shared" si="1"/>
        <v>4.0884839999999971E-2</v>
      </c>
      <c r="O18">
        <v>17</v>
      </c>
      <c r="Q18" s="1">
        <v>44672.28125</v>
      </c>
      <c r="R18">
        <v>5</v>
      </c>
      <c r="S18">
        <v>1.5660000000000001</v>
      </c>
      <c r="T18">
        <v>2.323</v>
      </c>
      <c r="U18">
        <f t="shared" si="2"/>
        <v>0.57304899999999981</v>
      </c>
      <c r="V18">
        <v>17</v>
      </c>
      <c r="X18" s="1">
        <v>44672.28125</v>
      </c>
      <c r="Y18">
        <v>5</v>
      </c>
      <c r="Z18">
        <v>7.6029999999999998</v>
      </c>
      <c r="AA18">
        <v>8.4909999999999997</v>
      </c>
      <c r="AB18">
        <f t="shared" si="3"/>
        <v>0.7885439999999998</v>
      </c>
      <c r="AC18">
        <v>17</v>
      </c>
      <c r="AE18" s="1">
        <v>44672.28125</v>
      </c>
      <c r="AF18">
        <v>5</v>
      </c>
      <c r="AG18">
        <v>2.3319999999999999</v>
      </c>
      <c r="AH18">
        <v>2.198</v>
      </c>
      <c r="AI18">
        <f t="shared" si="4"/>
        <v>1.7955999999999972E-2</v>
      </c>
      <c r="AJ18">
        <v>17</v>
      </c>
      <c r="AL18" s="1">
        <v>44672.28125</v>
      </c>
      <c r="AM18">
        <v>5</v>
      </c>
      <c r="AN18">
        <v>2.9990000000000001</v>
      </c>
      <c r="AO18">
        <v>4.2670000000000003</v>
      </c>
      <c r="AP18">
        <f t="shared" si="5"/>
        <v>1.6078240000000006</v>
      </c>
    </row>
    <row r="19" spans="1:42" x14ac:dyDescent="0.35">
      <c r="A19">
        <v>18</v>
      </c>
      <c r="C19" s="1">
        <v>44682.291666666664</v>
      </c>
      <c r="D19">
        <v>10</v>
      </c>
      <c r="E19">
        <v>0.1757</v>
      </c>
      <c r="F19">
        <v>0.31879999999999997</v>
      </c>
      <c r="G19">
        <f t="shared" si="0"/>
        <v>2.0477609999999993E-2</v>
      </c>
      <c r="H19">
        <v>18</v>
      </c>
      <c r="J19" s="1">
        <v>44682.291666666664</v>
      </c>
      <c r="K19">
        <v>10</v>
      </c>
      <c r="L19">
        <v>2.589</v>
      </c>
      <c r="M19">
        <v>6.5579999999999998</v>
      </c>
      <c r="N19">
        <f t="shared" si="1"/>
        <v>15.752960999999999</v>
      </c>
      <c r="O19">
        <v>18</v>
      </c>
      <c r="Q19" s="1">
        <v>44682.291666666664</v>
      </c>
      <c r="R19">
        <v>10</v>
      </c>
      <c r="S19">
        <v>4.2910000000000004</v>
      </c>
      <c r="T19">
        <v>8.7739999999999991</v>
      </c>
      <c r="U19">
        <f t="shared" si="2"/>
        <v>20.097288999999989</v>
      </c>
      <c r="V19">
        <v>18</v>
      </c>
      <c r="X19" s="1">
        <v>44682.291666666664</v>
      </c>
      <c r="Y19">
        <v>10</v>
      </c>
      <c r="Z19">
        <v>17.46</v>
      </c>
      <c r="AA19">
        <v>23.05</v>
      </c>
      <c r="AB19">
        <f t="shared" si="3"/>
        <v>31.248099999999997</v>
      </c>
      <c r="AC19">
        <v>18</v>
      </c>
      <c r="AE19" s="1">
        <v>44682.291666666664</v>
      </c>
      <c r="AF19">
        <v>10</v>
      </c>
      <c r="AG19">
        <v>7.7830000000000004</v>
      </c>
      <c r="AH19">
        <v>8.8729999999999993</v>
      </c>
      <c r="AI19">
        <f t="shared" si="4"/>
        <v>1.1880999999999977</v>
      </c>
      <c r="AJ19">
        <v>18</v>
      </c>
      <c r="AL19" s="1">
        <v>44682.291666666664</v>
      </c>
      <c r="AM19">
        <v>10</v>
      </c>
      <c r="AN19">
        <v>7.2080000000000002</v>
      </c>
      <c r="AO19">
        <v>17.97</v>
      </c>
      <c r="AP19">
        <f t="shared" si="5"/>
        <v>115.82064399999997</v>
      </c>
    </row>
    <row r="20" spans="1:42" x14ac:dyDescent="0.35">
      <c r="A20">
        <v>19</v>
      </c>
      <c r="C20" s="1">
        <v>44684.625</v>
      </c>
      <c r="D20">
        <v>24</v>
      </c>
      <c r="E20">
        <v>0.35420000000000001</v>
      </c>
      <c r="F20">
        <v>0.32669999999999999</v>
      </c>
      <c r="G20">
        <f t="shared" si="0"/>
        <v>7.5625000000000139E-4</v>
      </c>
      <c r="H20">
        <v>19</v>
      </c>
      <c r="J20" s="1">
        <v>44684.625</v>
      </c>
      <c r="K20">
        <v>24</v>
      </c>
      <c r="L20">
        <v>6.149</v>
      </c>
      <c r="M20">
        <v>10.67</v>
      </c>
      <c r="N20">
        <f t="shared" si="1"/>
        <v>20.439440999999999</v>
      </c>
      <c r="O20">
        <v>19</v>
      </c>
      <c r="Q20" s="1">
        <v>44684.625</v>
      </c>
      <c r="R20">
        <v>24</v>
      </c>
      <c r="S20">
        <v>8.9559999999999995</v>
      </c>
      <c r="T20">
        <v>17.13</v>
      </c>
      <c r="U20">
        <f t="shared" si="2"/>
        <v>66.814275999999992</v>
      </c>
      <c r="V20">
        <v>19</v>
      </c>
      <c r="X20" s="1">
        <v>44684.625</v>
      </c>
      <c r="Y20">
        <v>24</v>
      </c>
      <c r="Z20">
        <v>27.93</v>
      </c>
      <c r="AA20">
        <v>32.26</v>
      </c>
      <c r="AB20">
        <f t="shared" si="3"/>
        <v>18.748899999999985</v>
      </c>
      <c r="AC20">
        <v>19</v>
      </c>
      <c r="AE20" s="1">
        <v>44684.625</v>
      </c>
      <c r="AF20">
        <v>24</v>
      </c>
      <c r="AG20">
        <v>14.74</v>
      </c>
      <c r="AH20">
        <v>14.3</v>
      </c>
      <c r="AI20">
        <f t="shared" si="4"/>
        <v>0.19359999999999955</v>
      </c>
      <c r="AJ20">
        <v>19</v>
      </c>
      <c r="AL20" s="1">
        <v>44684.625</v>
      </c>
      <c r="AM20">
        <v>24</v>
      </c>
      <c r="AN20">
        <v>13.03</v>
      </c>
      <c r="AO20">
        <v>23</v>
      </c>
      <c r="AP20">
        <f t="shared" si="5"/>
        <v>99.400900000000007</v>
      </c>
    </row>
    <row r="21" spans="1:42" x14ac:dyDescent="0.35">
      <c r="A21">
        <v>20</v>
      </c>
      <c r="C21" s="1">
        <v>44686.979166666664</v>
      </c>
      <c r="D21">
        <v>45</v>
      </c>
      <c r="E21">
        <v>0.48659999999999998</v>
      </c>
      <c r="F21">
        <v>0.30030000000000001</v>
      </c>
      <c r="G21">
        <f t="shared" si="0"/>
        <v>3.4707689999999985E-2</v>
      </c>
      <c r="H21">
        <v>20</v>
      </c>
      <c r="J21" s="1">
        <v>44686.979166666664</v>
      </c>
      <c r="K21">
        <v>45</v>
      </c>
      <c r="L21">
        <v>9.1159999999999997</v>
      </c>
      <c r="M21">
        <v>5.82</v>
      </c>
      <c r="N21">
        <f t="shared" si="1"/>
        <v>10.863615999999995</v>
      </c>
      <c r="O21">
        <v>20</v>
      </c>
      <c r="Q21" s="1">
        <v>44686.979166666664</v>
      </c>
      <c r="R21">
        <v>45</v>
      </c>
      <c r="S21">
        <v>9.6240000000000006</v>
      </c>
      <c r="T21">
        <v>15.91</v>
      </c>
      <c r="U21">
        <f t="shared" si="2"/>
        <v>39.513795999999992</v>
      </c>
      <c r="V21">
        <v>20</v>
      </c>
      <c r="X21" s="1">
        <v>44686.979166666664</v>
      </c>
      <c r="Y21">
        <v>45</v>
      </c>
      <c r="Z21">
        <v>28.1</v>
      </c>
      <c r="AA21">
        <v>31.25</v>
      </c>
      <c r="AB21">
        <f t="shared" si="3"/>
        <v>9.9224999999999905</v>
      </c>
      <c r="AC21">
        <v>20</v>
      </c>
      <c r="AE21" s="1">
        <v>44686.979166666664</v>
      </c>
      <c r="AF21">
        <v>45</v>
      </c>
      <c r="AG21">
        <v>21.9</v>
      </c>
      <c r="AH21">
        <v>17.03</v>
      </c>
      <c r="AI21">
        <f t="shared" si="4"/>
        <v>23.716899999999974</v>
      </c>
      <c r="AJ21">
        <v>20</v>
      </c>
      <c r="AL21" s="1">
        <v>44686.979166666664</v>
      </c>
      <c r="AM21">
        <v>45</v>
      </c>
      <c r="AN21">
        <v>12.17</v>
      </c>
      <c r="AO21">
        <v>17.28</v>
      </c>
      <c r="AP21">
        <f t="shared" si="5"/>
        <v>26.112100000000012</v>
      </c>
    </row>
    <row r="22" spans="1:42" x14ac:dyDescent="0.35">
      <c r="A22">
        <v>21</v>
      </c>
      <c r="C22" s="1">
        <v>44695.770833333336</v>
      </c>
      <c r="D22">
        <v>3</v>
      </c>
      <c r="E22">
        <v>0.12559999999999999</v>
      </c>
      <c r="F22">
        <v>0.1197</v>
      </c>
      <c r="G22">
        <f t="shared" si="0"/>
        <v>3.4809999999999865E-5</v>
      </c>
      <c r="H22">
        <v>21</v>
      </c>
      <c r="J22" s="1">
        <v>44695.770833333336</v>
      </c>
      <c r="K22">
        <v>3</v>
      </c>
      <c r="L22">
        <v>1.8939999999999999</v>
      </c>
      <c r="M22">
        <v>2.2879999999999998</v>
      </c>
      <c r="N22">
        <f t="shared" si="1"/>
        <v>0.15523599999999993</v>
      </c>
      <c r="O22">
        <v>21</v>
      </c>
      <c r="Q22" s="1">
        <v>44695.770833333336</v>
      </c>
      <c r="R22">
        <v>3</v>
      </c>
      <c r="S22">
        <v>2.5499999999999998</v>
      </c>
      <c r="T22">
        <v>4.9889999999999999</v>
      </c>
      <c r="U22">
        <f t="shared" si="2"/>
        <v>5.9487209999999999</v>
      </c>
      <c r="V22">
        <v>21</v>
      </c>
      <c r="X22" s="1">
        <v>44695.770833333336</v>
      </c>
      <c r="Y22">
        <v>3</v>
      </c>
      <c r="Z22">
        <v>10.95</v>
      </c>
      <c r="AA22">
        <v>22.25</v>
      </c>
      <c r="AB22">
        <f t="shared" si="3"/>
        <v>127.69000000000001</v>
      </c>
      <c r="AC22">
        <v>21</v>
      </c>
      <c r="AE22" s="1">
        <v>44695.770833333336</v>
      </c>
      <c r="AF22">
        <v>3</v>
      </c>
      <c r="AG22">
        <v>4.8499999999999996</v>
      </c>
      <c r="AH22">
        <v>5.1790000000000003</v>
      </c>
      <c r="AI22">
        <f t="shared" si="4"/>
        <v>0.10824100000000041</v>
      </c>
      <c r="AJ22">
        <v>21</v>
      </c>
      <c r="AL22" s="1">
        <v>44695.770833333336</v>
      </c>
      <c r="AM22">
        <v>3</v>
      </c>
      <c r="AN22">
        <v>5.9290000000000003</v>
      </c>
      <c r="AO22">
        <v>15.24</v>
      </c>
      <c r="AP22">
        <f t="shared" si="5"/>
        <v>86.694721000000001</v>
      </c>
    </row>
    <row r="23" spans="1:42" x14ac:dyDescent="0.35">
      <c r="A23">
        <v>22</v>
      </c>
      <c r="C23" s="1">
        <v>44697.291666666664</v>
      </c>
      <c r="D23">
        <v>12.75</v>
      </c>
      <c r="E23">
        <v>9.8640000000000005E-2</v>
      </c>
      <c r="F23">
        <v>0.1045</v>
      </c>
      <c r="G23">
        <f t="shared" si="0"/>
        <v>3.4339599999999884E-5</v>
      </c>
      <c r="H23">
        <v>22</v>
      </c>
      <c r="J23" s="1">
        <v>44697.291666666664</v>
      </c>
      <c r="K23">
        <v>12.75</v>
      </c>
      <c r="L23">
        <v>1.5169999999999999</v>
      </c>
      <c r="M23">
        <v>2.4590000000000001</v>
      </c>
      <c r="N23">
        <f t="shared" si="1"/>
        <v>0.88736400000000037</v>
      </c>
      <c r="O23">
        <v>22</v>
      </c>
      <c r="Q23" s="1">
        <v>44697.291666666664</v>
      </c>
      <c r="R23">
        <v>12.75</v>
      </c>
      <c r="S23">
        <v>3.2</v>
      </c>
      <c r="T23">
        <v>4.415</v>
      </c>
      <c r="U23">
        <f t="shared" si="2"/>
        <v>1.4762249999999997</v>
      </c>
      <c r="V23">
        <v>22</v>
      </c>
      <c r="X23" s="1">
        <v>44697.291666666664</v>
      </c>
      <c r="Y23">
        <v>12.75</v>
      </c>
      <c r="Z23">
        <v>14</v>
      </c>
      <c r="AA23">
        <v>16.32</v>
      </c>
      <c r="AB23">
        <f t="shared" si="3"/>
        <v>5.3824000000000014</v>
      </c>
      <c r="AC23">
        <v>22</v>
      </c>
      <c r="AE23" s="1">
        <v>44697.291666666664</v>
      </c>
      <c r="AF23">
        <v>12.75</v>
      </c>
      <c r="AG23">
        <v>4.8079999999999998</v>
      </c>
      <c r="AH23">
        <v>4.532</v>
      </c>
      <c r="AI23">
        <f t="shared" si="4"/>
        <v>7.6175999999999897E-2</v>
      </c>
      <c r="AJ23">
        <v>22</v>
      </c>
      <c r="AL23" s="1">
        <v>44697.291666666664</v>
      </c>
      <c r="AM23">
        <v>12.75</v>
      </c>
      <c r="AN23">
        <v>6.343</v>
      </c>
      <c r="AO23">
        <v>8.5250000000000004</v>
      </c>
      <c r="AP23">
        <f t="shared" si="5"/>
        <v>4.7611240000000015</v>
      </c>
    </row>
    <row r="24" spans="1:42" x14ac:dyDescent="0.35">
      <c r="A24">
        <v>23</v>
      </c>
      <c r="C24" s="1">
        <v>44699.541666666664</v>
      </c>
      <c r="D24">
        <v>13</v>
      </c>
      <c r="E24">
        <v>2.273E-2</v>
      </c>
      <c r="F24">
        <v>4.7329999999999997E-2</v>
      </c>
      <c r="G24">
        <f t="shared" si="0"/>
        <v>6.0515999999999988E-4</v>
      </c>
      <c r="H24">
        <v>23</v>
      </c>
      <c r="J24" s="1">
        <v>44699.541666666664</v>
      </c>
      <c r="K24">
        <v>13</v>
      </c>
      <c r="L24">
        <v>0.38650000000000001</v>
      </c>
      <c r="M24">
        <v>0.55149999999999999</v>
      </c>
      <c r="N24">
        <f t="shared" si="1"/>
        <v>2.7224999999999992E-2</v>
      </c>
      <c r="O24">
        <v>23</v>
      </c>
      <c r="Q24" s="1">
        <v>44699.541666666664</v>
      </c>
      <c r="R24">
        <v>13</v>
      </c>
      <c r="S24">
        <v>0.83250000000000002</v>
      </c>
      <c r="T24">
        <v>1.246</v>
      </c>
      <c r="U24">
        <f t="shared" si="2"/>
        <v>0.17098224999999997</v>
      </c>
      <c r="V24">
        <v>23</v>
      </c>
      <c r="X24" s="1">
        <v>44699.541666666664</v>
      </c>
      <c r="Y24">
        <v>13</v>
      </c>
      <c r="Z24">
        <v>4.9089999999999998</v>
      </c>
      <c r="AA24">
        <v>5.0810000000000004</v>
      </c>
      <c r="AB24">
        <f t="shared" si="3"/>
        <v>2.9584000000000204E-2</v>
      </c>
      <c r="AC24">
        <v>23</v>
      </c>
      <c r="AE24" s="1">
        <v>44699.541666666664</v>
      </c>
      <c r="AF24">
        <v>13</v>
      </c>
      <c r="AG24">
        <v>1.391</v>
      </c>
      <c r="AH24">
        <v>1.089</v>
      </c>
      <c r="AI24">
        <f t="shared" si="4"/>
        <v>9.1204000000000021E-2</v>
      </c>
      <c r="AJ24">
        <v>23</v>
      </c>
      <c r="AL24" s="1">
        <v>44699.541666666664</v>
      </c>
      <c r="AM24">
        <v>13</v>
      </c>
      <c r="AN24">
        <v>1.625</v>
      </c>
      <c r="AO24">
        <v>3.383</v>
      </c>
      <c r="AP24">
        <f t="shared" si="5"/>
        <v>3.0905640000000001</v>
      </c>
    </row>
    <row r="25" spans="1:42" x14ac:dyDescent="0.35">
      <c r="A25">
        <v>24</v>
      </c>
      <c r="C25" s="1">
        <v>44703.552083333336</v>
      </c>
      <c r="D25">
        <v>7</v>
      </c>
      <c r="E25">
        <v>3.2050000000000002E-2</v>
      </c>
      <c r="F25">
        <v>4.3130000000000002E-2</v>
      </c>
      <c r="G25">
        <f t="shared" si="0"/>
        <v>1.2276639999999998E-4</v>
      </c>
      <c r="H25">
        <v>24</v>
      </c>
      <c r="J25" s="1">
        <v>44703.552083333336</v>
      </c>
      <c r="K25">
        <v>7</v>
      </c>
      <c r="L25">
        <v>0.47710000000000002</v>
      </c>
      <c r="M25">
        <v>0.64380000000000004</v>
      </c>
      <c r="N25">
        <f t="shared" si="1"/>
        <v>2.7788890000000004E-2</v>
      </c>
      <c r="O25">
        <v>24</v>
      </c>
      <c r="Q25" s="1">
        <v>44703.552083333336</v>
      </c>
      <c r="R25">
        <v>7</v>
      </c>
      <c r="S25">
        <v>0.85560000000000003</v>
      </c>
      <c r="T25">
        <v>1.46</v>
      </c>
      <c r="U25">
        <f t="shared" si="2"/>
        <v>0.36529935999999991</v>
      </c>
      <c r="V25">
        <v>24</v>
      </c>
      <c r="X25" s="1">
        <v>44703.552083333336</v>
      </c>
      <c r="Y25">
        <v>7</v>
      </c>
      <c r="Z25">
        <v>3.9460000000000002</v>
      </c>
      <c r="AA25">
        <v>3.4740000000000002</v>
      </c>
      <c r="AB25">
        <f t="shared" si="3"/>
        <v>0.22278399999999998</v>
      </c>
      <c r="AC25">
        <v>24</v>
      </c>
      <c r="AE25" s="1">
        <v>44703.552083333336</v>
      </c>
      <c r="AF25">
        <v>7</v>
      </c>
      <c r="AG25">
        <v>1.359</v>
      </c>
      <c r="AH25">
        <v>1.859</v>
      </c>
      <c r="AI25">
        <f t="shared" si="4"/>
        <v>0.25</v>
      </c>
      <c r="AJ25">
        <v>24</v>
      </c>
      <c r="AL25" s="1">
        <v>44703.552083333336</v>
      </c>
      <c r="AM25">
        <v>7</v>
      </c>
      <c r="AN25">
        <v>2</v>
      </c>
      <c r="AO25">
        <v>2.25</v>
      </c>
      <c r="AP25">
        <f t="shared" si="5"/>
        <v>6.25E-2</v>
      </c>
    </row>
    <row r="26" spans="1:42" x14ac:dyDescent="0.35">
      <c r="A26">
        <v>25</v>
      </c>
      <c r="C26" s="1">
        <v>44707.833333333336</v>
      </c>
      <c r="D26">
        <v>15</v>
      </c>
      <c r="E26">
        <v>3.9710000000000002E-2</v>
      </c>
      <c r="F26">
        <v>6.9029999999999994E-2</v>
      </c>
      <c r="G26">
        <f t="shared" si="0"/>
        <v>8.5966239999999956E-4</v>
      </c>
      <c r="H26">
        <v>25</v>
      </c>
      <c r="J26" s="1">
        <v>44707.833333333336</v>
      </c>
      <c r="K26">
        <v>15</v>
      </c>
      <c r="L26">
        <v>0.60970000000000002</v>
      </c>
      <c r="M26">
        <v>1.1990000000000001</v>
      </c>
      <c r="N26">
        <f t="shared" si="1"/>
        <v>0.34727449000000005</v>
      </c>
      <c r="O26">
        <v>25</v>
      </c>
      <c r="Q26" s="1">
        <v>44707.833333333336</v>
      </c>
      <c r="R26">
        <v>15</v>
      </c>
      <c r="S26">
        <v>1.3680000000000001</v>
      </c>
      <c r="T26">
        <v>2.7090000000000001</v>
      </c>
      <c r="U26">
        <f t="shared" si="2"/>
        <v>1.798281</v>
      </c>
      <c r="V26">
        <v>25</v>
      </c>
      <c r="X26" s="1">
        <v>44707.833333333336</v>
      </c>
      <c r="Y26">
        <v>15</v>
      </c>
      <c r="Z26">
        <v>7.44</v>
      </c>
      <c r="AA26">
        <v>9.2439999999999998</v>
      </c>
      <c r="AB26">
        <f t="shared" si="3"/>
        <v>3.2544159999999978</v>
      </c>
      <c r="AC26">
        <v>25</v>
      </c>
      <c r="AE26" s="1">
        <v>44707.833333333336</v>
      </c>
      <c r="AF26">
        <v>15</v>
      </c>
      <c r="AG26">
        <v>2.1960000000000002</v>
      </c>
      <c r="AH26">
        <v>3.2879999999999998</v>
      </c>
      <c r="AI26">
        <f t="shared" si="4"/>
        <v>1.1924639999999993</v>
      </c>
      <c r="AJ26">
        <v>25</v>
      </c>
      <c r="AL26" s="1">
        <v>44707.833333333336</v>
      </c>
      <c r="AM26">
        <v>15</v>
      </c>
      <c r="AN26">
        <v>2.7290000000000001</v>
      </c>
      <c r="AO26">
        <v>5.3650000000000002</v>
      </c>
      <c r="AP26">
        <f t="shared" si="5"/>
        <v>6.9484960000000004</v>
      </c>
    </row>
    <row r="27" spans="1:42" x14ac:dyDescent="0.35">
      <c r="A27">
        <v>26</v>
      </c>
      <c r="C27" s="1">
        <v>44713.875</v>
      </c>
      <c r="D27">
        <v>6.75</v>
      </c>
      <c r="E27">
        <v>0.15679999999999999</v>
      </c>
      <c r="F27">
        <v>0.129</v>
      </c>
      <c r="G27">
        <f t="shared" si="0"/>
        <v>7.7283999999999957E-4</v>
      </c>
      <c r="H27">
        <v>26</v>
      </c>
      <c r="J27" s="1">
        <v>44713.875</v>
      </c>
      <c r="K27">
        <v>6.75</v>
      </c>
      <c r="L27">
        <v>2.2999999999999998</v>
      </c>
      <c r="M27">
        <v>2.7440000000000002</v>
      </c>
      <c r="N27">
        <f t="shared" si="1"/>
        <v>0.19713600000000034</v>
      </c>
      <c r="O27">
        <v>26</v>
      </c>
      <c r="Q27" s="1">
        <v>44713.875</v>
      </c>
      <c r="R27">
        <v>6.75</v>
      </c>
      <c r="S27">
        <v>3.036</v>
      </c>
      <c r="T27">
        <v>5.16</v>
      </c>
      <c r="U27">
        <f t="shared" si="2"/>
        <v>4.5113760000000003</v>
      </c>
      <c r="V27">
        <v>26</v>
      </c>
      <c r="X27" s="1">
        <v>44713.875</v>
      </c>
      <c r="Y27">
        <v>6.75</v>
      </c>
      <c r="Z27">
        <v>12.74</v>
      </c>
      <c r="AA27">
        <v>16.89</v>
      </c>
      <c r="AB27">
        <f t="shared" si="3"/>
        <v>17.222500000000004</v>
      </c>
      <c r="AC27">
        <v>26</v>
      </c>
      <c r="AE27" s="1">
        <v>44713.875</v>
      </c>
      <c r="AF27">
        <v>6.75</v>
      </c>
      <c r="AG27">
        <v>6.4160000000000004</v>
      </c>
      <c r="AH27">
        <v>6.8040000000000003</v>
      </c>
      <c r="AI27">
        <f t="shared" si="4"/>
        <v>0.15054399999999993</v>
      </c>
      <c r="AJ27">
        <v>26</v>
      </c>
      <c r="AL27" s="1">
        <v>44713.875</v>
      </c>
      <c r="AM27">
        <v>6.75</v>
      </c>
      <c r="AN27">
        <v>6.5810000000000004</v>
      </c>
      <c r="AO27">
        <v>20.71</v>
      </c>
      <c r="AP27">
        <f t="shared" si="5"/>
        <v>199.62864100000004</v>
      </c>
    </row>
    <row r="28" spans="1:42" x14ac:dyDescent="0.35">
      <c r="A28">
        <v>27</v>
      </c>
      <c r="C28" s="1">
        <v>44714.59375</v>
      </c>
      <c r="D28">
        <v>7</v>
      </c>
      <c r="E28">
        <v>0.3584</v>
      </c>
      <c r="F28">
        <v>0.30359999999999998</v>
      </c>
      <c r="G28">
        <f t="shared" si="0"/>
        <v>3.0030400000000015E-3</v>
      </c>
      <c r="H28">
        <v>27</v>
      </c>
      <c r="J28" s="1">
        <v>44714.59375</v>
      </c>
      <c r="K28">
        <v>7</v>
      </c>
      <c r="L28">
        <v>6.3369999999999997</v>
      </c>
      <c r="M28">
        <v>4.7699999999999996</v>
      </c>
      <c r="N28">
        <f t="shared" si="1"/>
        <v>2.4554890000000005</v>
      </c>
      <c r="O28">
        <v>27</v>
      </c>
      <c r="Q28" s="1">
        <v>44714.59375</v>
      </c>
      <c r="R28">
        <v>7</v>
      </c>
      <c r="S28">
        <v>5.8979999999999997</v>
      </c>
      <c r="T28">
        <v>18.55</v>
      </c>
      <c r="U28">
        <f t="shared" si="2"/>
        <v>160.07310400000003</v>
      </c>
      <c r="V28">
        <v>27</v>
      </c>
      <c r="X28" s="1">
        <v>44714.59375</v>
      </c>
      <c r="Y28">
        <v>7</v>
      </c>
      <c r="Z28">
        <v>27.67</v>
      </c>
      <c r="AA28">
        <v>23.12</v>
      </c>
      <c r="AB28">
        <f t="shared" si="3"/>
        <v>20.702500000000008</v>
      </c>
      <c r="AC28">
        <v>27</v>
      </c>
      <c r="AE28" s="1">
        <v>44714.59375</v>
      </c>
      <c r="AF28">
        <v>7</v>
      </c>
      <c r="AG28">
        <v>14.43</v>
      </c>
      <c r="AH28">
        <v>3.8</v>
      </c>
      <c r="AI28">
        <f t="shared" si="4"/>
        <v>112.99689999999998</v>
      </c>
      <c r="AJ28">
        <v>27</v>
      </c>
      <c r="AL28" s="1">
        <v>44714.59375</v>
      </c>
      <c r="AM28">
        <v>7</v>
      </c>
      <c r="AN28">
        <v>11.2</v>
      </c>
      <c r="AO28">
        <v>22.56</v>
      </c>
      <c r="AP28">
        <f t="shared" si="5"/>
        <v>129.0496</v>
      </c>
    </row>
    <row r="29" spans="1:42" x14ac:dyDescent="0.35">
      <c r="A29">
        <v>28</v>
      </c>
      <c r="C29" s="1">
        <v>44719.21875</v>
      </c>
      <c r="D29">
        <v>8</v>
      </c>
      <c r="E29">
        <v>4.3049999999999998E-2</v>
      </c>
      <c r="F29">
        <v>7.3620000000000005E-2</v>
      </c>
      <c r="G29">
        <f t="shared" si="0"/>
        <v>9.3452490000000047E-4</v>
      </c>
      <c r="H29">
        <v>28</v>
      </c>
      <c r="J29" s="1">
        <v>44719.21875</v>
      </c>
      <c r="K29">
        <v>8</v>
      </c>
      <c r="L29">
        <v>0.69640000000000002</v>
      </c>
      <c r="M29">
        <v>1.653</v>
      </c>
      <c r="N29">
        <f t="shared" si="1"/>
        <v>0.91508356000000002</v>
      </c>
      <c r="O29">
        <v>28</v>
      </c>
      <c r="Q29" s="1">
        <v>44719.21875</v>
      </c>
      <c r="R29">
        <v>8</v>
      </c>
      <c r="S29">
        <v>1.5820000000000001</v>
      </c>
      <c r="T29">
        <v>3.7109999999999999</v>
      </c>
      <c r="U29">
        <f t="shared" si="2"/>
        <v>4.5326409999999981</v>
      </c>
      <c r="V29">
        <v>28</v>
      </c>
      <c r="X29" s="1">
        <v>44719.21875</v>
      </c>
      <c r="Y29">
        <v>8</v>
      </c>
      <c r="Z29">
        <v>8.0589999999999993</v>
      </c>
      <c r="AA29">
        <v>10.41</v>
      </c>
      <c r="AB29">
        <f t="shared" si="3"/>
        <v>5.5272010000000042</v>
      </c>
      <c r="AC29">
        <v>28</v>
      </c>
      <c r="AE29" s="1">
        <v>44719.21875</v>
      </c>
      <c r="AF29">
        <v>8</v>
      </c>
      <c r="AG29">
        <v>2.2400000000000002</v>
      </c>
      <c r="AH29">
        <v>2.0139999999999998</v>
      </c>
      <c r="AI29">
        <f t="shared" si="4"/>
        <v>5.1076000000000191E-2</v>
      </c>
      <c r="AJ29">
        <v>28</v>
      </c>
      <c r="AL29" s="1">
        <v>44719.21875</v>
      </c>
      <c r="AM29">
        <v>8</v>
      </c>
      <c r="AN29">
        <v>3.911</v>
      </c>
      <c r="AO29">
        <v>8.5990000000000002</v>
      </c>
      <c r="AP29">
        <f t="shared" si="5"/>
        <v>21.977344000000006</v>
      </c>
    </row>
    <row r="30" spans="1:42" x14ac:dyDescent="0.35">
      <c r="A30">
        <v>29</v>
      </c>
      <c r="C30" s="1">
        <v>44719.8125</v>
      </c>
      <c r="D30">
        <v>3</v>
      </c>
      <c r="E30">
        <v>0.18940000000000001</v>
      </c>
      <c r="F30">
        <v>0.14979999999999999</v>
      </c>
      <c r="G30">
        <f t="shared" si="0"/>
        <v>1.5681600000000018E-3</v>
      </c>
      <c r="H30">
        <v>29</v>
      </c>
      <c r="J30" s="1">
        <v>44719.8125</v>
      </c>
      <c r="K30">
        <v>3</v>
      </c>
      <c r="L30">
        <v>2.444</v>
      </c>
      <c r="M30">
        <v>3.1890000000000001</v>
      </c>
      <c r="N30">
        <f t="shared" si="1"/>
        <v>0.55502500000000021</v>
      </c>
      <c r="O30">
        <v>29</v>
      </c>
      <c r="Q30" s="1">
        <v>44719.8125</v>
      </c>
      <c r="R30">
        <v>3</v>
      </c>
      <c r="S30">
        <v>5.41</v>
      </c>
      <c r="T30">
        <v>18.54</v>
      </c>
      <c r="U30">
        <f t="shared" si="2"/>
        <v>172.39689999999999</v>
      </c>
      <c r="V30">
        <v>29</v>
      </c>
      <c r="X30" s="1">
        <v>44719.8125</v>
      </c>
      <c r="Y30">
        <v>3</v>
      </c>
      <c r="Z30">
        <v>19.190000000000001</v>
      </c>
      <c r="AA30">
        <v>30.1</v>
      </c>
      <c r="AB30">
        <f t="shared" si="3"/>
        <v>119.02810000000001</v>
      </c>
      <c r="AC30">
        <v>29</v>
      </c>
      <c r="AE30" s="1">
        <v>44719.8125</v>
      </c>
      <c r="AF30">
        <v>3</v>
      </c>
      <c r="AG30">
        <v>7.431</v>
      </c>
      <c r="AH30">
        <v>2.6720000000000002</v>
      </c>
      <c r="AI30">
        <f t="shared" si="4"/>
        <v>22.648081000000005</v>
      </c>
      <c r="AJ30">
        <v>29</v>
      </c>
      <c r="AL30" s="1">
        <v>44719.8125</v>
      </c>
      <c r="AM30">
        <v>3</v>
      </c>
      <c r="AN30">
        <v>8.6080000000000005</v>
      </c>
      <c r="AO30">
        <v>15.73</v>
      </c>
      <c r="AP30">
        <f t="shared" si="5"/>
        <v>50.722884000000001</v>
      </c>
    </row>
    <row r="31" spans="1:42" x14ac:dyDescent="0.35">
      <c r="A31">
        <v>30</v>
      </c>
      <c r="C31" s="1">
        <v>44720.875</v>
      </c>
      <c r="D31">
        <v>6.75</v>
      </c>
      <c r="E31">
        <v>0.1222</v>
      </c>
      <c r="F31">
        <v>0.29389999999999999</v>
      </c>
      <c r="G31">
        <f t="shared" si="0"/>
        <v>2.9480889999999996E-2</v>
      </c>
      <c r="H31">
        <v>30</v>
      </c>
      <c r="J31" s="1">
        <v>44720.875</v>
      </c>
      <c r="K31">
        <v>6.75</v>
      </c>
      <c r="L31">
        <v>1.861</v>
      </c>
      <c r="M31">
        <v>6.0839999999999996</v>
      </c>
      <c r="N31">
        <f t="shared" si="1"/>
        <v>17.833728999999998</v>
      </c>
      <c r="O31">
        <v>30</v>
      </c>
      <c r="Q31" s="1">
        <v>44720.875</v>
      </c>
      <c r="R31">
        <v>6.75</v>
      </c>
      <c r="S31">
        <v>3.2650000000000001</v>
      </c>
      <c r="T31">
        <v>8.42</v>
      </c>
      <c r="U31">
        <f t="shared" si="2"/>
        <v>26.574024999999992</v>
      </c>
      <c r="V31">
        <v>30</v>
      </c>
      <c r="X31" s="1">
        <v>44720.875</v>
      </c>
      <c r="Y31">
        <v>6.75</v>
      </c>
      <c r="Z31">
        <v>11.34</v>
      </c>
      <c r="AA31">
        <v>9.8680000000000003</v>
      </c>
      <c r="AB31">
        <f t="shared" si="3"/>
        <v>2.1667839999999985</v>
      </c>
      <c r="AC31">
        <v>30</v>
      </c>
      <c r="AE31" s="1">
        <v>44720.875</v>
      </c>
      <c r="AF31">
        <v>6.75</v>
      </c>
      <c r="AG31">
        <v>5.6950000000000003</v>
      </c>
      <c r="AH31">
        <v>2.2149999999999999</v>
      </c>
      <c r="AI31">
        <f t="shared" si="4"/>
        <v>12.110400000000004</v>
      </c>
      <c r="AJ31">
        <v>30</v>
      </c>
      <c r="AL31" s="1">
        <v>44720.875</v>
      </c>
      <c r="AM31">
        <v>6.75</v>
      </c>
      <c r="AN31">
        <v>4.7699999999999996</v>
      </c>
      <c r="AO31">
        <v>11.94</v>
      </c>
      <c r="AP31">
        <f t="shared" si="5"/>
        <v>51.408899999999996</v>
      </c>
    </row>
    <row r="32" spans="1:42" x14ac:dyDescent="0.35">
      <c r="A32">
        <v>31</v>
      </c>
      <c r="C32" s="1">
        <v>44726.145833333336</v>
      </c>
      <c r="D32">
        <v>8</v>
      </c>
      <c r="E32">
        <v>2.7E-2</v>
      </c>
      <c r="F32">
        <v>1.9259999999999999E-2</v>
      </c>
      <c r="G32">
        <f t="shared" si="0"/>
        <v>5.9907600000000002E-5</v>
      </c>
      <c r="H32">
        <v>31</v>
      </c>
      <c r="J32" s="1">
        <v>44726.145833333336</v>
      </c>
      <c r="K32">
        <v>8</v>
      </c>
      <c r="L32">
        <v>0.3599</v>
      </c>
      <c r="M32">
        <v>0.38419999999999999</v>
      </c>
      <c r="N32">
        <f t="shared" si="1"/>
        <v>5.904899999999994E-4</v>
      </c>
      <c r="O32">
        <v>31</v>
      </c>
      <c r="Q32" s="1">
        <v>44726.145833333336</v>
      </c>
      <c r="R32">
        <v>8</v>
      </c>
      <c r="S32">
        <v>0.71419999999999995</v>
      </c>
      <c r="T32">
        <v>0.90129999999999999</v>
      </c>
      <c r="U32">
        <f t="shared" si="2"/>
        <v>3.5006410000000016E-2</v>
      </c>
      <c r="V32">
        <v>31</v>
      </c>
      <c r="X32" s="1">
        <v>44726.145833333336</v>
      </c>
      <c r="Y32">
        <v>8</v>
      </c>
      <c r="Z32">
        <v>3.3370000000000002</v>
      </c>
      <c r="AA32">
        <v>1.7190000000000001</v>
      </c>
      <c r="AB32">
        <f t="shared" si="3"/>
        <v>2.6179240000000004</v>
      </c>
      <c r="AC32">
        <v>31</v>
      </c>
      <c r="AE32" s="1">
        <v>44726.145833333336</v>
      </c>
      <c r="AF32">
        <v>8</v>
      </c>
      <c r="AG32">
        <v>1.141</v>
      </c>
      <c r="AH32">
        <v>1.139</v>
      </c>
      <c r="AI32">
        <f t="shared" si="4"/>
        <v>4.0000000000000074E-6</v>
      </c>
      <c r="AJ32">
        <v>31</v>
      </c>
      <c r="AL32" s="1">
        <v>44726.145833333336</v>
      </c>
      <c r="AM32">
        <v>8</v>
      </c>
      <c r="AN32">
        <v>1.494</v>
      </c>
      <c r="AO32">
        <v>1.9019999999999999</v>
      </c>
      <c r="AP32">
        <f t="shared" si="5"/>
        <v>0.16646399999999995</v>
      </c>
    </row>
    <row r="33" spans="1:42" x14ac:dyDescent="0.35">
      <c r="A33">
        <v>32</v>
      </c>
      <c r="C33" s="1">
        <v>44744.010416666664</v>
      </c>
      <c r="D33">
        <v>7</v>
      </c>
      <c r="E33">
        <v>1.5720000000000001E-2</v>
      </c>
      <c r="F33">
        <v>8.6639999999999998E-3</v>
      </c>
      <c r="G33">
        <f t="shared" si="0"/>
        <v>4.9787136000000022E-5</v>
      </c>
      <c r="H33">
        <v>32</v>
      </c>
      <c r="J33" s="1">
        <v>44744.010416666664</v>
      </c>
      <c r="K33">
        <v>7</v>
      </c>
      <c r="L33">
        <v>0.19189999999999999</v>
      </c>
      <c r="M33">
        <v>0.25580000000000003</v>
      </c>
      <c r="N33">
        <f t="shared" si="1"/>
        <v>4.0832100000000055E-3</v>
      </c>
      <c r="O33">
        <v>32</v>
      </c>
      <c r="Q33" s="1">
        <v>44744.010416666664</v>
      </c>
      <c r="R33">
        <v>7</v>
      </c>
      <c r="S33">
        <v>0.43719999999999998</v>
      </c>
      <c r="T33">
        <v>0.44650000000000001</v>
      </c>
      <c r="U33">
        <f t="shared" si="2"/>
        <v>8.6490000000000563E-5</v>
      </c>
      <c r="V33">
        <v>32</v>
      </c>
      <c r="X33" s="1">
        <v>44744.010416666664</v>
      </c>
      <c r="Y33">
        <v>7</v>
      </c>
      <c r="Z33">
        <v>2.536</v>
      </c>
      <c r="AA33">
        <v>1.57</v>
      </c>
      <c r="AB33">
        <f t="shared" si="3"/>
        <v>0.93315599999999999</v>
      </c>
      <c r="AC33">
        <v>32</v>
      </c>
      <c r="AE33" s="1">
        <v>44744.010416666664</v>
      </c>
      <c r="AF33">
        <v>7</v>
      </c>
      <c r="AG33">
        <v>0.58630000000000004</v>
      </c>
      <c r="AH33">
        <v>1.095</v>
      </c>
      <c r="AI33">
        <f t="shared" si="4"/>
        <v>0.25877568999999995</v>
      </c>
      <c r="AJ33">
        <v>32</v>
      </c>
      <c r="AL33" s="1">
        <v>44744.010416666664</v>
      </c>
      <c r="AM33">
        <v>7</v>
      </c>
      <c r="AN33">
        <v>1.728</v>
      </c>
      <c r="AO33">
        <v>2.2320000000000002</v>
      </c>
      <c r="AP33">
        <f t="shared" si="5"/>
        <v>0.25401600000000024</v>
      </c>
    </row>
    <row r="34" spans="1:42" x14ac:dyDescent="0.35">
      <c r="A34">
        <v>33</v>
      </c>
      <c r="C34" s="1">
        <v>44747.416666666664</v>
      </c>
      <c r="D34">
        <v>2.75</v>
      </c>
      <c r="E34">
        <v>4.5879999999999997E-2</v>
      </c>
      <c r="F34">
        <v>2.0129999999999999E-2</v>
      </c>
      <c r="G34">
        <f t="shared" si="0"/>
        <v>6.6306249999999991E-4</v>
      </c>
      <c r="H34">
        <v>33</v>
      </c>
      <c r="J34" s="1">
        <v>44747.416666666664</v>
      </c>
      <c r="K34">
        <v>2.75</v>
      </c>
      <c r="L34">
        <v>0.67079999999999995</v>
      </c>
      <c r="M34">
        <v>0.69969999999999999</v>
      </c>
      <c r="N34">
        <f t="shared" si="1"/>
        <v>8.3521000000000214E-4</v>
      </c>
      <c r="O34">
        <v>33</v>
      </c>
      <c r="Q34" s="1">
        <v>44747.416666666664</v>
      </c>
      <c r="R34">
        <v>2.75</v>
      </c>
      <c r="S34">
        <v>0.98939999999999995</v>
      </c>
      <c r="T34">
        <v>1.302</v>
      </c>
      <c r="U34">
        <f t="shared" si="2"/>
        <v>9.7718760000000057E-2</v>
      </c>
      <c r="V34">
        <v>33</v>
      </c>
      <c r="X34" s="1">
        <v>44747.416666666664</v>
      </c>
      <c r="Y34">
        <v>2.75</v>
      </c>
      <c r="Z34">
        <v>3.238</v>
      </c>
      <c r="AA34">
        <v>3.9049999999999998</v>
      </c>
      <c r="AB34">
        <f t="shared" si="3"/>
        <v>0.44488899999999976</v>
      </c>
      <c r="AC34">
        <v>33</v>
      </c>
      <c r="AE34" s="1">
        <v>44747.416666666664</v>
      </c>
      <c r="AF34">
        <v>2.75</v>
      </c>
      <c r="AG34">
        <v>1.5680000000000001</v>
      </c>
      <c r="AH34">
        <v>1.728</v>
      </c>
      <c r="AI34">
        <f t="shared" si="4"/>
        <v>2.5599999999999973E-2</v>
      </c>
      <c r="AJ34">
        <v>33</v>
      </c>
      <c r="AL34" s="1">
        <v>44747.416666666664</v>
      </c>
      <c r="AM34">
        <v>2.75</v>
      </c>
      <c r="AN34">
        <v>1.591</v>
      </c>
      <c r="AO34">
        <v>3.286</v>
      </c>
      <c r="AP34">
        <f t="shared" si="5"/>
        <v>2.8730250000000002</v>
      </c>
    </row>
    <row r="35" spans="1:42" x14ac:dyDescent="0.35">
      <c r="A35">
        <v>34</v>
      </c>
      <c r="C35" s="1">
        <v>44748.708333333336</v>
      </c>
      <c r="D35">
        <v>4.25</v>
      </c>
      <c r="E35">
        <v>0.29630000000000001</v>
      </c>
      <c r="F35">
        <v>0.32269999999999999</v>
      </c>
      <c r="G35">
        <f t="shared" si="0"/>
        <v>6.9695999999999886E-4</v>
      </c>
      <c r="H35">
        <v>34</v>
      </c>
      <c r="J35" s="1">
        <v>44748.708333333336</v>
      </c>
      <c r="K35">
        <v>4.25</v>
      </c>
      <c r="L35">
        <v>3.4529999999999998</v>
      </c>
      <c r="M35">
        <v>4.4139999999999997</v>
      </c>
      <c r="N35">
        <f t="shared" si="1"/>
        <v>0.9235209999999997</v>
      </c>
      <c r="O35">
        <v>34</v>
      </c>
      <c r="Q35" s="1">
        <v>44748.708333333336</v>
      </c>
      <c r="R35">
        <v>4.25</v>
      </c>
      <c r="S35">
        <v>10.86</v>
      </c>
      <c r="T35">
        <v>19.5</v>
      </c>
      <c r="U35">
        <f t="shared" si="2"/>
        <v>74.649600000000007</v>
      </c>
      <c r="V35">
        <v>34</v>
      </c>
      <c r="X35" s="1">
        <v>44748.708333333336</v>
      </c>
      <c r="Y35">
        <v>4.25</v>
      </c>
      <c r="Z35">
        <v>42.68</v>
      </c>
      <c r="AA35">
        <v>47.56</v>
      </c>
      <c r="AB35">
        <f t="shared" si="3"/>
        <v>23.814400000000024</v>
      </c>
      <c r="AC35">
        <v>34</v>
      </c>
      <c r="AE35" s="1">
        <v>44748.708333333336</v>
      </c>
      <c r="AF35">
        <v>4.25</v>
      </c>
      <c r="AG35">
        <v>12.48</v>
      </c>
      <c r="AH35">
        <v>4.6900000000000004</v>
      </c>
      <c r="AI35">
        <f t="shared" si="4"/>
        <v>60.684100000000001</v>
      </c>
      <c r="AJ35">
        <v>34</v>
      </c>
      <c r="AL35" s="1">
        <v>44748.708333333336</v>
      </c>
      <c r="AM35">
        <v>4.25</v>
      </c>
      <c r="AN35">
        <v>24.65</v>
      </c>
      <c r="AO35">
        <v>32.950000000000003</v>
      </c>
      <c r="AP35">
        <f t="shared" si="5"/>
        <v>68.890000000000072</v>
      </c>
    </row>
    <row r="36" spans="1:42" x14ac:dyDescent="0.35">
      <c r="A36">
        <v>35</v>
      </c>
      <c r="C36" s="1">
        <v>44755.833333333336</v>
      </c>
      <c r="D36">
        <v>5.25</v>
      </c>
      <c r="E36">
        <v>3.8129999999999997E-2</v>
      </c>
      <c r="F36">
        <v>3.3439999999999998E-2</v>
      </c>
      <c r="G36">
        <f t="shared" si="0"/>
        <v>2.1996099999999998E-5</v>
      </c>
      <c r="H36">
        <v>35</v>
      </c>
      <c r="J36" s="1">
        <v>44755.833333333336</v>
      </c>
      <c r="K36">
        <v>5.25</v>
      </c>
      <c r="L36">
        <v>0.52780000000000005</v>
      </c>
      <c r="M36">
        <v>0.86899999999999999</v>
      </c>
      <c r="N36">
        <f t="shared" si="1"/>
        <v>0.11641743999999997</v>
      </c>
      <c r="O36">
        <v>35</v>
      </c>
      <c r="Q36" s="1">
        <v>44755.833333333336</v>
      </c>
      <c r="R36">
        <v>5.25</v>
      </c>
      <c r="S36">
        <v>1.002</v>
      </c>
      <c r="T36">
        <v>1.1850000000000001</v>
      </c>
      <c r="U36">
        <f t="shared" si="2"/>
        <v>3.3489000000000019E-2</v>
      </c>
      <c r="V36">
        <v>35</v>
      </c>
      <c r="X36" s="1">
        <v>44755.833333333336</v>
      </c>
      <c r="Y36">
        <v>5.25</v>
      </c>
      <c r="Z36">
        <v>3.39</v>
      </c>
      <c r="AA36">
        <v>3.73</v>
      </c>
      <c r="AB36">
        <f t="shared" si="3"/>
        <v>0.1155999999999999</v>
      </c>
      <c r="AC36">
        <v>35</v>
      </c>
      <c r="AE36" s="1">
        <v>44755.833333333336</v>
      </c>
      <c r="AF36">
        <v>5.25</v>
      </c>
      <c r="AG36">
        <v>1.504</v>
      </c>
      <c r="AH36">
        <v>1.748</v>
      </c>
      <c r="AI36">
        <f t="shared" si="4"/>
        <v>5.9535999999999999E-2</v>
      </c>
      <c r="AJ36">
        <v>35</v>
      </c>
      <c r="AL36" s="1">
        <v>44755.833333333336</v>
      </c>
      <c r="AM36">
        <v>5.25</v>
      </c>
      <c r="AN36">
        <v>1.494</v>
      </c>
      <c r="AO36">
        <v>2.706</v>
      </c>
      <c r="AP36">
        <f t="shared" si="5"/>
        <v>1.468944</v>
      </c>
    </row>
    <row r="37" spans="1:42" x14ac:dyDescent="0.35">
      <c r="A37">
        <v>36</v>
      </c>
      <c r="C37" s="1">
        <v>44759.583333333336</v>
      </c>
      <c r="D37">
        <v>14.5</v>
      </c>
      <c r="E37">
        <v>6.7909999999999998E-2</v>
      </c>
      <c r="F37">
        <v>0.1467</v>
      </c>
      <c r="G37">
        <f t="shared" si="0"/>
        <v>6.2078641E-3</v>
      </c>
      <c r="H37">
        <v>36</v>
      </c>
      <c r="J37" s="1">
        <v>44759.583333333336</v>
      </c>
      <c r="K37">
        <v>14.5</v>
      </c>
      <c r="L37">
        <v>0.99429999999999996</v>
      </c>
      <c r="M37">
        <v>2.694</v>
      </c>
      <c r="N37">
        <f t="shared" si="1"/>
        <v>2.88898009</v>
      </c>
      <c r="O37">
        <v>36</v>
      </c>
      <c r="Q37" s="1">
        <v>44759.583333333336</v>
      </c>
      <c r="R37">
        <v>14.5</v>
      </c>
      <c r="S37">
        <v>3.13</v>
      </c>
      <c r="T37">
        <v>6.57</v>
      </c>
      <c r="U37">
        <f t="shared" si="2"/>
        <v>11.833600000000002</v>
      </c>
      <c r="V37">
        <v>36</v>
      </c>
      <c r="X37" s="1">
        <v>44759.583333333336</v>
      </c>
      <c r="Y37">
        <v>14.5</v>
      </c>
      <c r="Z37">
        <v>18.059999999999999</v>
      </c>
      <c r="AA37">
        <v>17.59</v>
      </c>
      <c r="AB37">
        <f t="shared" si="3"/>
        <v>0.22089999999999893</v>
      </c>
      <c r="AC37">
        <v>36</v>
      </c>
      <c r="AE37" s="1">
        <v>44759.583333333336</v>
      </c>
      <c r="AF37">
        <v>14.5</v>
      </c>
      <c r="AG37">
        <v>3.7440000000000002</v>
      </c>
      <c r="AH37">
        <v>8.7530000000000001</v>
      </c>
      <c r="AI37">
        <f t="shared" si="4"/>
        <v>25.090081000000005</v>
      </c>
      <c r="AJ37">
        <v>36</v>
      </c>
      <c r="AL37" s="1">
        <v>44759.583333333336</v>
      </c>
      <c r="AM37">
        <v>14.5</v>
      </c>
      <c r="AN37">
        <v>8.3879999999999999</v>
      </c>
      <c r="AO37">
        <v>16.2</v>
      </c>
      <c r="AP37">
        <f t="shared" si="5"/>
        <v>61.027343999999992</v>
      </c>
    </row>
    <row r="38" spans="1:42" x14ac:dyDescent="0.35">
      <c r="A38">
        <v>37</v>
      </c>
      <c r="C38" s="1">
        <v>44760.333333333336</v>
      </c>
      <c r="D38">
        <v>7.5</v>
      </c>
      <c r="E38">
        <v>2.647E-2</v>
      </c>
      <c r="F38">
        <v>3.1899999999999998E-2</v>
      </c>
      <c r="G38">
        <f t="shared" si="0"/>
        <v>2.9484899999999972E-5</v>
      </c>
      <c r="H38">
        <v>37</v>
      </c>
      <c r="J38" s="1">
        <v>44760.333333333336</v>
      </c>
      <c r="K38">
        <v>7.5</v>
      </c>
      <c r="L38">
        <v>0.41720000000000002</v>
      </c>
      <c r="M38">
        <v>0.51370000000000005</v>
      </c>
      <c r="N38">
        <f t="shared" si="1"/>
        <v>9.3122500000000063E-3</v>
      </c>
      <c r="O38">
        <v>37</v>
      </c>
      <c r="Q38" s="1">
        <v>44760.333333333336</v>
      </c>
      <c r="R38">
        <v>7.5</v>
      </c>
      <c r="S38">
        <v>1.0089999999999999</v>
      </c>
      <c r="T38">
        <v>1.0920000000000001</v>
      </c>
      <c r="U38">
        <f t="shared" si="2"/>
        <v>6.8890000000000305E-3</v>
      </c>
      <c r="V38">
        <v>37</v>
      </c>
      <c r="X38" s="1">
        <v>44760.333333333336</v>
      </c>
      <c r="Y38">
        <v>7.5</v>
      </c>
      <c r="Z38">
        <v>6.3570000000000002</v>
      </c>
      <c r="AA38">
        <v>6.7160000000000002</v>
      </c>
      <c r="AB38">
        <f t="shared" si="3"/>
        <v>0.128881</v>
      </c>
      <c r="AC38">
        <v>37</v>
      </c>
      <c r="AE38" s="1">
        <v>44760.333333333336</v>
      </c>
      <c r="AF38">
        <v>7.5</v>
      </c>
      <c r="AG38">
        <v>1.5329999999999999</v>
      </c>
      <c r="AH38">
        <v>1.425</v>
      </c>
      <c r="AI38">
        <f t="shared" si="4"/>
        <v>1.1663999999999973E-2</v>
      </c>
      <c r="AJ38">
        <v>37</v>
      </c>
      <c r="AL38" s="1">
        <v>44760.333333333336</v>
      </c>
      <c r="AM38">
        <v>7.5</v>
      </c>
      <c r="AN38">
        <v>2.972</v>
      </c>
      <c r="AO38">
        <v>3.9390000000000001</v>
      </c>
      <c r="AP38">
        <f t="shared" si="5"/>
        <v>0.93508900000000017</v>
      </c>
    </row>
    <row r="39" spans="1:42" x14ac:dyDescent="0.35">
      <c r="A39">
        <v>38</v>
      </c>
      <c r="C39" s="1">
        <v>44778.46875</v>
      </c>
      <c r="D39">
        <v>10</v>
      </c>
      <c r="E39">
        <v>1.78</v>
      </c>
      <c r="F39">
        <v>0.43130000000000002</v>
      </c>
      <c r="G39">
        <f t="shared" si="0"/>
        <v>1.81899169</v>
      </c>
      <c r="H39">
        <v>38</v>
      </c>
      <c r="J39" s="1">
        <v>44778.46875</v>
      </c>
      <c r="K39">
        <v>10</v>
      </c>
      <c r="L39">
        <v>14.18</v>
      </c>
      <c r="M39">
        <v>9.9740000000000002</v>
      </c>
      <c r="N39">
        <f t="shared" si="1"/>
        <v>17.690435999999995</v>
      </c>
      <c r="O39">
        <v>38</v>
      </c>
      <c r="Q39" s="1">
        <v>44778.46875</v>
      </c>
      <c r="R39">
        <v>10</v>
      </c>
      <c r="S39">
        <v>17.64</v>
      </c>
      <c r="T39">
        <v>40.049999999999997</v>
      </c>
      <c r="U39">
        <f t="shared" si="2"/>
        <v>502.20809999999983</v>
      </c>
      <c r="V39">
        <v>38</v>
      </c>
      <c r="X39" s="1">
        <v>44778.46875</v>
      </c>
      <c r="Y39">
        <v>10</v>
      </c>
      <c r="Z39">
        <v>42.45</v>
      </c>
      <c r="AA39">
        <v>37.22</v>
      </c>
      <c r="AB39">
        <f t="shared" si="3"/>
        <v>27.352900000000041</v>
      </c>
      <c r="AC39">
        <v>38</v>
      </c>
      <c r="AE39" s="1">
        <v>44778.46875</v>
      </c>
      <c r="AF39">
        <v>10</v>
      </c>
      <c r="AG39">
        <v>37.1</v>
      </c>
      <c r="AH39">
        <v>42.5</v>
      </c>
      <c r="AI39">
        <f t="shared" si="4"/>
        <v>29.159999999999986</v>
      </c>
      <c r="AJ39">
        <v>38</v>
      </c>
      <c r="AL39" s="1">
        <v>44778.46875</v>
      </c>
      <c r="AM39">
        <v>10</v>
      </c>
      <c r="AN39">
        <v>18.829999999999998</v>
      </c>
      <c r="AO39">
        <v>22.92</v>
      </c>
      <c r="AP39">
        <f t="shared" si="5"/>
        <v>16.728100000000026</v>
      </c>
    </row>
    <row r="40" spans="1:42" x14ac:dyDescent="0.35">
      <c r="A40">
        <v>39</v>
      </c>
      <c r="C40" s="1">
        <v>44779.364583333336</v>
      </c>
      <c r="D40">
        <v>9</v>
      </c>
      <c r="E40">
        <v>5.8999999999999997E-2</v>
      </c>
      <c r="F40">
        <v>7.6130000000000003E-2</v>
      </c>
      <c r="G40">
        <f t="shared" si="0"/>
        <v>2.934369000000002E-4</v>
      </c>
      <c r="H40">
        <v>39</v>
      </c>
      <c r="J40" s="1">
        <v>44779.364583333336</v>
      </c>
      <c r="K40">
        <v>9</v>
      </c>
      <c r="L40">
        <v>0.89019999999999999</v>
      </c>
      <c r="M40">
        <v>1.554</v>
      </c>
      <c r="N40">
        <f t="shared" si="1"/>
        <v>0.44063044000000007</v>
      </c>
      <c r="O40">
        <v>39</v>
      </c>
      <c r="Q40" s="1">
        <v>44779.364583333336</v>
      </c>
      <c r="R40">
        <v>9</v>
      </c>
      <c r="S40">
        <v>1.919</v>
      </c>
      <c r="T40">
        <v>6.3010000000000002</v>
      </c>
      <c r="U40">
        <f t="shared" si="2"/>
        <v>19.201923999999998</v>
      </c>
      <c r="V40">
        <v>39</v>
      </c>
      <c r="X40" s="1">
        <v>44779.364583333336</v>
      </c>
      <c r="Y40">
        <v>9</v>
      </c>
      <c r="Z40">
        <v>8.8949999999999996</v>
      </c>
      <c r="AA40">
        <v>11.82</v>
      </c>
      <c r="AB40">
        <f t="shared" si="3"/>
        <v>8.5556250000000045</v>
      </c>
      <c r="AC40">
        <v>39</v>
      </c>
      <c r="AE40" s="1">
        <v>44779.364583333336</v>
      </c>
      <c r="AF40">
        <v>9</v>
      </c>
      <c r="AG40">
        <v>2.6920000000000002</v>
      </c>
      <c r="AH40">
        <v>8.2859999999999996</v>
      </c>
      <c r="AI40">
        <f t="shared" si="4"/>
        <v>31.292835999999994</v>
      </c>
      <c r="AJ40">
        <v>39</v>
      </c>
      <c r="AL40" s="1">
        <v>44779.364583333336</v>
      </c>
      <c r="AM40">
        <v>9</v>
      </c>
      <c r="AN40">
        <v>6.2270000000000003</v>
      </c>
      <c r="AO40">
        <v>10.32</v>
      </c>
      <c r="AP40">
        <f t="shared" si="5"/>
        <v>16.752648999999998</v>
      </c>
    </row>
    <row r="41" spans="1:42" x14ac:dyDescent="0.35">
      <c r="A41">
        <v>40</v>
      </c>
      <c r="C41" s="1">
        <v>44780.072916666664</v>
      </c>
      <c r="D41">
        <v>3</v>
      </c>
      <c r="E41">
        <v>9.8909999999999998E-2</v>
      </c>
      <c r="F41">
        <v>0.1943</v>
      </c>
      <c r="G41">
        <f t="shared" si="0"/>
        <v>9.0992521E-3</v>
      </c>
      <c r="H41">
        <v>40</v>
      </c>
      <c r="J41" s="1">
        <v>44780.072916666664</v>
      </c>
      <c r="K41">
        <v>3</v>
      </c>
      <c r="L41">
        <v>1.4850000000000001</v>
      </c>
      <c r="M41">
        <v>1.956</v>
      </c>
      <c r="N41">
        <f t="shared" si="1"/>
        <v>0.22184099999999987</v>
      </c>
      <c r="O41">
        <v>40</v>
      </c>
      <c r="Q41" s="1">
        <v>44780.072916666664</v>
      </c>
      <c r="R41">
        <v>3</v>
      </c>
      <c r="S41">
        <v>2.3220000000000001</v>
      </c>
      <c r="T41">
        <v>4.6989999999999998</v>
      </c>
      <c r="U41">
        <f t="shared" si="2"/>
        <v>5.6501289999999988</v>
      </c>
      <c r="V41">
        <v>40</v>
      </c>
      <c r="X41" s="1">
        <v>44780.072916666664</v>
      </c>
      <c r="Y41">
        <v>3</v>
      </c>
      <c r="Z41">
        <v>7.1680000000000001</v>
      </c>
      <c r="AA41">
        <v>12.34</v>
      </c>
      <c r="AB41">
        <f t="shared" si="3"/>
        <v>26.749583999999999</v>
      </c>
      <c r="AC41">
        <v>40</v>
      </c>
      <c r="AE41" s="1">
        <v>44780.072916666664</v>
      </c>
      <c r="AF41">
        <v>3</v>
      </c>
      <c r="AG41">
        <v>3.819</v>
      </c>
      <c r="AH41">
        <v>8.9130000000000003</v>
      </c>
      <c r="AI41">
        <f t="shared" si="4"/>
        <v>25.948836000000004</v>
      </c>
      <c r="AJ41">
        <v>40</v>
      </c>
      <c r="AL41" s="1">
        <v>44780.072916666664</v>
      </c>
      <c r="AM41">
        <v>3</v>
      </c>
      <c r="AN41">
        <v>3.823</v>
      </c>
      <c r="AO41">
        <v>7.9249999999999998</v>
      </c>
      <c r="AP41">
        <f t="shared" si="5"/>
        <v>16.826404000000004</v>
      </c>
    </row>
    <row r="42" spans="1:42" x14ac:dyDescent="0.35">
      <c r="A42">
        <v>41</v>
      </c>
      <c r="C42" s="1">
        <v>44780.5</v>
      </c>
      <c r="D42">
        <v>6.5</v>
      </c>
      <c r="E42">
        <v>5.7599999999999998E-2</v>
      </c>
      <c r="F42">
        <v>3.7719999999999997E-2</v>
      </c>
      <c r="G42">
        <f t="shared" si="0"/>
        <v>3.952144000000001E-4</v>
      </c>
      <c r="H42">
        <v>41</v>
      </c>
      <c r="J42" s="1">
        <v>44780.5</v>
      </c>
      <c r="K42">
        <v>6.5</v>
      </c>
      <c r="L42">
        <v>0.91579999999999995</v>
      </c>
      <c r="M42">
        <v>0.59119999999999995</v>
      </c>
      <c r="N42">
        <f t="shared" si="1"/>
        <v>0.10536516</v>
      </c>
      <c r="O42">
        <v>41</v>
      </c>
      <c r="Q42" s="1">
        <v>44780.5</v>
      </c>
      <c r="R42">
        <v>6.5</v>
      </c>
      <c r="S42">
        <v>1.952</v>
      </c>
      <c r="T42">
        <v>1.851</v>
      </c>
      <c r="U42">
        <f t="shared" si="2"/>
        <v>1.0200999999999997E-2</v>
      </c>
      <c r="V42">
        <v>41</v>
      </c>
      <c r="X42" s="1">
        <v>44780.5</v>
      </c>
      <c r="Y42">
        <v>6.5</v>
      </c>
      <c r="Z42">
        <v>19.41</v>
      </c>
      <c r="AA42">
        <v>5.8150000000000004</v>
      </c>
      <c r="AB42">
        <f t="shared" si="3"/>
        <v>184.82402499999998</v>
      </c>
      <c r="AC42">
        <v>41</v>
      </c>
      <c r="AE42" s="1">
        <v>44780.5</v>
      </c>
      <c r="AF42">
        <v>6.5</v>
      </c>
      <c r="AG42">
        <v>1.964</v>
      </c>
      <c r="AH42">
        <v>1.742</v>
      </c>
      <c r="AI42">
        <f t="shared" si="4"/>
        <v>4.9283999999999988E-2</v>
      </c>
      <c r="AJ42">
        <v>41</v>
      </c>
      <c r="AL42" s="1">
        <v>44780.5</v>
      </c>
      <c r="AM42">
        <v>6.5</v>
      </c>
      <c r="AN42">
        <v>11.14</v>
      </c>
      <c r="AO42">
        <v>2.5070000000000001</v>
      </c>
      <c r="AP42">
        <f t="shared" si="5"/>
        <v>74.528689000000014</v>
      </c>
    </row>
    <row r="43" spans="1:42" x14ac:dyDescent="0.35">
      <c r="A43">
        <v>42</v>
      </c>
      <c r="C43" s="1">
        <v>44788.729166666664</v>
      </c>
      <c r="D43">
        <v>7</v>
      </c>
      <c r="E43">
        <v>6.9599999999999995E-2</v>
      </c>
      <c r="F43">
        <v>6.096E-2</v>
      </c>
      <c r="G43">
        <f t="shared" si="0"/>
        <v>7.4649599999999916E-5</v>
      </c>
      <c r="H43">
        <v>42</v>
      </c>
      <c r="J43" s="1">
        <v>44788.729166666664</v>
      </c>
      <c r="K43">
        <v>7</v>
      </c>
      <c r="L43">
        <v>1.008</v>
      </c>
      <c r="M43">
        <v>1.099</v>
      </c>
      <c r="N43">
        <f t="shared" si="1"/>
        <v>8.280999999999995E-3</v>
      </c>
      <c r="O43">
        <v>42</v>
      </c>
      <c r="Q43" s="1">
        <v>44788.729166666664</v>
      </c>
      <c r="R43">
        <v>7</v>
      </c>
      <c r="S43">
        <v>2.0910000000000002</v>
      </c>
      <c r="T43">
        <v>5.28</v>
      </c>
      <c r="U43">
        <f t="shared" si="2"/>
        <v>10.169721000000001</v>
      </c>
      <c r="V43">
        <v>42</v>
      </c>
      <c r="X43" s="1">
        <v>44788.729166666664</v>
      </c>
      <c r="Y43">
        <v>7</v>
      </c>
      <c r="Z43">
        <v>10.46</v>
      </c>
      <c r="AA43">
        <v>8.3070000000000004</v>
      </c>
      <c r="AB43">
        <f t="shared" si="3"/>
        <v>4.6354090000000019</v>
      </c>
      <c r="AC43">
        <v>42</v>
      </c>
      <c r="AE43" s="1">
        <v>44788.729166666664</v>
      </c>
      <c r="AF43">
        <v>7</v>
      </c>
      <c r="AG43">
        <v>3.2490000000000001</v>
      </c>
      <c r="AH43">
        <v>3.2919999999999998</v>
      </c>
      <c r="AI43">
        <f t="shared" si="4"/>
        <v>1.8489999999999746E-3</v>
      </c>
      <c r="AJ43">
        <v>42</v>
      </c>
      <c r="AL43" s="1">
        <v>44788.729166666664</v>
      </c>
      <c r="AM43">
        <v>7</v>
      </c>
      <c r="AN43">
        <v>4.1829999999999998</v>
      </c>
      <c r="AO43">
        <v>4.55</v>
      </c>
      <c r="AP43">
        <f t="shared" si="5"/>
        <v>0.134689</v>
      </c>
    </row>
    <row r="44" spans="1:42" x14ac:dyDescent="0.35">
      <c r="A44">
        <v>43</v>
      </c>
      <c r="C44" s="1">
        <v>44789.885416666664</v>
      </c>
      <c r="D44">
        <v>16</v>
      </c>
      <c r="E44">
        <v>5.1679999999999997E-2</v>
      </c>
      <c r="F44">
        <v>2.8840000000000001E-2</v>
      </c>
      <c r="G44">
        <f t="shared" si="0"/>
        <v>5.2166559999999981E-4</v>
      </c>
      <c r="H44">
        <v>43</v>
      </c>
      <c r="J44" s="1">
        <v>44789.885416666664</v>
      </c>
      <c r="K44">
        <v>16</v>
      </c>
      <c r="L44">
        <v>0.75060000000000004</v>
      </c>
      <c r="M44">
        <v>0.71379999999999999</v>
      </c>
      <c r="N44">
        <f t="shared" si="1"/>
        <v>1.3542400000000039E-3</v>
      </c>
      <c r="O44">
        <v>43</v>
      </c>
      <c r="Q44" s="1">
        <v>44789.885416666664</v>
      </c>
      <c r="R44">
        <v>16</v>
      </c>
      <c r="S44">
        <v>0.7107</v>
      </c>
      <c r="T44">
        <v>1.284</v>
      </c>
      <c r="U44">
        <f t="shared" si="2"/>
        <v>0.32867289000000005</v>
      </c>
      <c r="V44">
        <v>43</v>
      </c>
      <c r="X44" s="1">
        <v>44789.885416666664</v>
      </c>
      <c r="Y44">
        <v>16</v>
      </c>
      <c r="Z44">
        <v>3.95</v>
      </c>
      <c r="AA44">
        <v>3.3889999999999998</v>
      </c>
      <c r="AB44">
        <f t="shared" si="3"/>
        <v>0.31472100000000042</v>
      </c>
      <c r="AC44">
        <v>43</v>
      </c>
      <c r="AE44" s="1">
        <v>44789.885416666664</v>
      </c>
      <c r="AF44">
        <v>16</v>
      </c>
      <c r="AG44">
        <v>1.3149999999999999</v>
      </c>
      <c r="AH44">
        <v>1.794</v>
      </c>
      <c r="AI44">
        <f t="shared" si="4"/>
        <v>0.22944100000000009</v>
      </c>
      <c r="AJ44">
        <v>43</v>
      </c>
      <c r="AL44" s="1">
        <v>44789.885416666664</v>
      </c>
      <c r="AM44">
        <v>16</v>
      </c>
      <c r="AN44">
        <v>1.903</v>
      </c>
      <c r="AO44">
        <v>3.1909999999999998</v>
      </c>
      <c r="AP44">
        <f t="shared" si="5"/>
        <v>1.6589439999999995</v>
      </c>
    </row>
    <row r="45" spans="1:42" x14ac:dyDescent="0.35">
      <c r="A45">
        <v>44</v>
      </c>
      <c r="C45" s="1">
        <v>44794</v>
      </c>
      <c r="D45">
        <v>11.75</v>
      </c>
      <c r="E45">
        <v>1.831</v>
      </c>
      <c r="F45">
        <v>0.47510000000000002</v>
      </c>
      <c r="G45">
        <f t="shared" si="0"/>
        <v>1.8384648099999996</v>
      </c>
      <c r="H45">
        <v>44</v>
      </c>
      <c r="J45" s="1">
        <v>44794</v>
      </c>
      <c r="K45">
        <v>11.75</v>
      </c>
      <c r="L45">
        <v>14.6</v>
      </c>
      <c r="M45">
        <v>14.35</v>
      </c>
      <c r="N45">
        <f t="shared" si="1"/>
        <v>6.25E-2</v>
      </c>
      <c r="O45">
        <v>44</v>
      </c>
      <c r="Q45" s="1">
        <v>44794</v>
      </c>
      <c r="R45">
        <v>11.75</v>
      </c>
      <c r="S45">
        <v>25.63</v>
      </c>
      <c r="T45">
        <v>56.99</v>
      </c>
      <c r="U45">
        <f t="shared" si="2"/>
        <v>983.44960000000015</v>
      </c>
      <c r="V45">
        <v>44</v>
      </c>
      <c r="X45" s="1">
        <v>44794</v>
      </c>
      <c r="Y45">
        <v>11.75</v>
      </c>
      <c r="Z45">
        <v>64.430000000000007</v>
      </c>
      <c r="AA45">
        <v>59.83</v>
      </c>
      <c r="AB45">
        <f t="shared" si="3"/>
        <v>21.160000000000078</v>
      </c>
      <c r="AC45">
        <v>44</v>
      </c>
      <c r="AE45" s="1">
        <v>44794</v>
      </c>
      <c r="AF45">
        <v>11.75</v>
      </c>
      <c r="AG45">
        <v>47.1</v>
      </c>
      <c r="AH45">
        <v>33.32</v>
      </c>
      <c r="AI45">
        <f t="shared" si="4"/>
        <v>189.88840000000002</v>
      </c>
      <c r="AJ45">
        <v>44</v>
      </c>
      <c r="AL45" s="1">
        <v>44794</v>
      </c>
      <c r="AM45">
        <v>11.75</v>
      </c>
      <c r="AN45">
        <v>34.44</v>
      </c>
      <c r="AO45">
        <v>39.9</v>
      </c>
      <c r="AP45">
        <f t="shared" si="5"/>
        <v>29.811600000000009</v>
      </c>
    </row>
    <row r="46" spans="1:42" x14ac:dyDescent="0.35">
      <c r="A46">
        <v>45</v>
      </c>
      <c r="C46" s="1">
        <v>44794.9375</v>
      </c>
      <c r="D46">
        <v>8.5</v>
      </c>
      <c r="E46">
        <v>4.4699999999999997E-2</v>
      </c>
      <c r="F46">
        <v>4.9399999999999999E-2</v>
      </c>
      <c r="G46">
        <f t="shared" si="0"/>
        <v>2.2090000000000027E-5</v>
      </c>
      <c r="H46">
        <v>45</v>
      </c>
      <c r="J46" s="1">
        <v>44794.9375</v>
      </c>
      <c r="K46">
        <v>8.5</v>
      </c>
      <c r="L46">
        <v>0.71599999999999997</v>
      </c>
      <c r="M46">
        <v>2.3039999999999998</v>
      </c>
      <c r="N46">
        <f t="shared" si="1"/>
        <v>2.5217439999999995</v>
      </c>
      <c r="O46">
        <v>45</v>
      </c>
      <c r="Q46" s="1">
        <v>44794.9375</v>
      </c>
      <c r="R46">
        <v>8.5</v>
      </c>
      <c r="S46">
        <v>1.6519999999999999</v>
      </c>
      <c r="T46">
        <v>1.978</v>
      </c>
      <c r="U46">
        <f t="shared" si="2"/>
        <v>0.10627600000000004</v>
      </c>
      <c r="V46">
        <v>45</v>
      </c>
      <c r="X46" s="1">
        <v>44794.9375</v>
      </c>
      <c r="Y46">
        <v>8.5</v>
      </c>
      <c r="Z46">
        <v>8.7219999999999995</v>
      </c>
      <c r="AA46">
        <v>7.024</v>
      </c>
      <c r="AB46">
        <f t="shared" si="3"/>
        <v>2.8832039999999983</v>
      </c>
      <c r="AC46">
        <v>45</v>
      </c>
      <c r="AE46" s="1">
        <v>44794.9375</v>
      </c>
      <c r="AF46">
        <v>8.5</v>
      </c>
      <c r="AG46">
        <v>2.5720000000000001</v>
      </c>
      <c r="AH46">
        <v>2.9369999999999998</v>
      </c>
      <c r="AI46">
        <f t="shared" si="4"/>
        <v>0.13322499999999984</v>
      </c>
      <c r="AJ46">
        <v>45</v>
      </c>
      <c r="AL46" s="1">
        <v>44794.9375</v>
      </c>
      <c r="AM46">
        <v>8.5</v>
      </c>
      <c r="AN46">
        <v>3.7559999999999998</v>
      </c>
      <c r="AO46">
        <v>4.7939999999999996</v>
      </c>
      <c r="AP46">
        <f t="shared" si="5"/>
        <v>1.0774439999999996</v>
      </c>
    </row>
    <row r="47" spans="1:42" x14ac:dyDescent="0.35">
      <c r="A47">
        <v>46</v>
      </c>
      <c r="C47" s="1">
        <v>44799.104166666664</v>
      </c>
      <c r="D47">
        <v>3.5</v>
      </c>
      <c r="E47">
        <v>5.8599999999999999E-2</v>
      </c>
      <c r="F47">
        <v>0.17549999999999999</v>
      </c>
      <c r="G47">
        <f t="shared" si="0"/>
        <v>1.3665609999999998E-2</v>
      </c>
      <c r="H47">
        <v>46</v>
      </c>
      <c r="J47" s="1">
        <v>44799.104166666664</v>
      </c>
      <c r="K47">
        <v>3.5</v>
      </c>
      <c r="L47">
        <v>0.89170000000000005</v>
      </c>
      <c r="M47">
        <v>5.2619999999999996</v>
      </c>
      <c r="N47">
        <f t="shared" si="1"/>
        <v>19.099522089999994</v>
      </c>
      <c r="O47">
        <v>46</v>
      </c>
      <c r="Q47" s="1">
        <v>44799.104166666664</v>
      </c>
      <c r="R47">
        <v>3.5</v>
      </c>
      <c r="S47">
        <v>1.508</v>
      </c>
      <c r="T47">
        <v>5.4470000000000001</v>
      </c>
      <c r="U47">
        <f t="shared" si="2"/>
        <v>15.515721000000001</v>
      </c>
      <c r="V47">
        <v>46</v>
      </c>
      <c r="X47" s="1">
        <v>44799.104166666664</v>
      </c>
      <c r="Y47">
        <v>3.5</v>
      </c>
      <c r="Z47">
        <v>2.6509999999999998</v>
      </c>
      <c r="AA47">
        <v>5.1509999999999998</v>
      </c>
      <c r="AB47">
        <f t="shared" si="3"/>
        <v>6.25</v>
      </c>
      <c r="AC47">
        <v>46</v>
      </c>
      <c r="AE47" s="1">
        <v>44799.104166666664</v>
      </c>
      <c r="AF47">
        <v>3.5</v>
      </c>
      <c r="AG47">
        <v>2.206</v>
      </c>
      <c r="AH47">
        <v>9.2449999999999992</v>
      </c>
      <c r="AI47">
        <f t="shared" si="4"/>
        <v>49.547520999999996</v>
      </c>
      <c r="AJ47">
        <v>46</v>
      </c>
      <c r="AL47" s="1">
        <v>44799.104166666664</v>
      </c>
      <c r="AM47">
        <v>3.5</v>
      </c>
      <c r="AN47">
        <v>1.8440000000000001</v>
      </c>
      <c r="AO47">
        <v>4.3070000000000004</v>
      </c>
      <c r="AP47">
        <f t="shared" si="5"/>
        <v>6.0663690000000008</v>
      </c>
    </row>
    <row r="48" spans="1:42" x14ac:dyDescent="0.35">
      <c r="A48">
        <v>47</v>
      </c>
      <c r="C48" s="1">
        <v>44802.666666666664</v>
      </c>
      <c r="D48">
        <v>3</v>
      </c>
      <c r="E48">
        <v>0.1181</v>
      </c>
      <c r="F48">
        <v>0.24410000000000001</v>
      </c>
      <c r="G48">
        <f t="shared" si="0"/>
        <v>1.5876000000000001E-2</v>
      </c>
      <c r="H48">
        <v>47</v>
      </c>
      <c r="J48" s="1">
        <v>44802.666666666664</v>
      </c>
      <c r="K48">
        <v>3</v>
      </c>
      <c r="L48">
        <v>1.7310000000000001</v>
      </c>
      <c r="M48">
        <v>4.2229999999999999</v>
      </c>
      <c r="N48">
        <f t="shared" si="1"/>
        <v>6.210064</v>
      </c>
      <c r="O48">
        <v>47</v>
      </c>
      <c r="Q48" s="1">
        <v>44802.666666666664</v>
      </c>
      <c r="R48">
        <v>3</v>
      </c>
      <c r="S48">
        <v>5.2409999999999997</v>
      </c>
      <c r="T48">
        <v>17.41</v>
      </c>
      <c r="U48">
        <f t="shared" si="2"/>
        <v>148.08456100000001</v>
      </c>
      <c r="V48">
        <v>47</v>
      </c>
      <c r="X48" s="1">
        <v>44802.666666666664</v>
      </c>
      <c r="Y48">
        <v>3</v>
      </c>
      <c r="Z48">
        <v>25.9</v>
      </c>
      <c r="AA48">
        <v>32.229999999999997</v>
      </c>
      <c r="AB48">
        <f t="shared" si="3"/>
        <v>40.068899999999978</v>
      </c>
      <c r="AC48">
        <v>47</v>
      </c>
      <c r="AE48" s="1">
        <v>44802.666666666664</v>
      </c>
      <c r="AF48">
        <v>3</v>
      </c>
      <c r="AG48">
        <v>5.5860000000000003</v>
      </c>
      <c r="AH48">
        <v>17.47</v>
      </c>
      <c r="AI48">
        <f t="shared" si="4"/>
        <v>141.22945599999997</v>
      </c>
      <c r="AJ48">
        <v>47</v>
      </c>
      <c r="AL48" s="1">
        <v>44802.666666666664</v>
      </c>
      <c r="AM48">
        <v>3</v>
      </c>
      <c r="AN48">
        <v>12.16</v>
      </c>
      <c r="AO48">
        <v>21.1</v>
      </c>
      <c r="AP48">
        <f t="shared" si="5"/>
        <v>79.923600000000022</v>
      </c>
    </row>
    <row r="49" spans="1:42" x14ac:dyDescent="0.35">
      <c r="A49">
        <v>48</v>
      </c>
      <c r="C49" s="1">
        <v>44808.083333333336</v>
      </c>
      <c r="D49">
        <v>4.25</v>
      </c>
      <c r="E49">
        <v>0.10349999999999999</v>
      </c>
      <c r="F49">
        <v>9.7159999999999996E-2</v>
      </c>
      <c r="G49">
        <f t="shared" si="0"/>
        <v>4.0195599999999978E-5</v>
      </c>
      <c r="H49">
        <v>48</v>
      </c>
      <c r="J49" s="1">
        <v>44808.083333333336</v>
      </c>
      <c r="K49">
        <v>4.25</v>
      </c>
      <c r="L49">
        <v>1.4590000000000001</v>
      </c>
      <c r="M49">
        <v>1.1020000000000001</v>
      </c>
      <c r="N49">
        <f t="shared" si="1"/>
        <v>0.12744899999999998</v>
      </c>
      <c r="O49">
        <v>48</v>
      </c>
      <c r="Q49" s="1">
        <v>44808.083333333336</v>
      </c>
      <c r="R49">
        <v>4.25</v>
      </c>
      <c r="S49">
        <v>1.6930000000000001</v>
      </c>
      <c r="T49">
        <v>2.423</v>
      </c>
      <c r="U49">
        <f t="shared" si="2"/>
        <v>0.53289999999999993</v>
      </c>
      <c r="V49">
        <v>48</v>
      </c>
      <c r="X49" s="1">
        <v>44808.083333333336</v>
      </c>
      <c r="Y49">
        <v>4.25</v>
      </c>
      <c r="Z49">
        <v>8.4190000000000005</v>
      </c>
      <c r="AA49">
        <v>9.7710000000000008</v>
      </c>
      <c r="AB49">
        <f t="shared" si="3"/>
        <v>1.8279040000000009</v>
      </c>
      <c r="AC49">
        <v>48</v>
      </c>
      <c r="AE49" s="1">
        <v>44808.083333333336</v>
      </c>
      <c r="AF49">
        <v>4.25</v>
      </c>
      <c r="AG49">
        <v>3.45</v>
      </c>
      <c r="AH49">
        <v>2.8090000000000002</v>
      </c>
      <c r="AI49">
        <f t="shared" si="4"/>
        <v>0.410881</v>
      </c>
      <c r="AJ49">
        <v>48</v>
      </c>
      <c r="AL49" s="1">
        <v>44808.083333333336</v>
      </c>
      <c r="AM49">
        <v>4.25</v>
      </c>
      <c r="AN49">
        <v>3.3250000000000002</v>
      </c>
      <c r="AO49">
        <v>8.3089999999999993</v>
      </c>
      <c r="AP49">
        <f t="shared" si="5"/>
        <v>24.840255999999989</v>
      </c>
    </row>
    <row r="50" spans="1:42" x14ac:dyDescent="0.35">
      <c r="A50">
        <v>49</v>
      </c>
      <c r="C50" s="1">
        <v>44809.15625</v>
      </c>
      <c r="D50">
        <v>22</v>
      </c>
      <c r="E50">
        <v>3.5450000000000002E-2</v>
      </c>
      <c r="F50">
        <v>2.0539999999999999E-2</v>
      </c>
      <c r="G50">
        <f t="shared" si="0"/>
        <v>2.2230810000000009E-4</v>
      </c>
      <c r="H50">
        <v>49</v>
      </c>
      <c r="J50" s="1">
        <v>44809.15625</v>
      </c>
      <c r="K50">
        <v>22</v>
      </c>
      <c r="L50">
        <v>0.56559999999999999</v>
      </c>
      <c r="M50">
        <v>0.44019999999999998</v>
      </c>
      <c r="N50">
        <f t="shared" si="1"/>
        <v>1.5725160000000002E-2</v>
      </c>
      <c r="O50">
        <v>49</v>
      </c>
      <c r="Q50" s="1">
        <v>44809.15625</v>
      </c>
      <c r="R50">
        <v>22</v>
      </c>
      <c r="S50">
        <v>0.95950000000000002</v>
      </c>
      <c r="T50">
        <v>1.0129999999999999</v>
      </c>
      <c r="U50">
        <f t="shared" si="2"/>
        <v>2.8622499999999872E-3</v>
      </c>
      <c r="V50">
        <v>49</v>
      </c>
      <c r="X50" s="1">
        <v>44809.15625</v>
      </c>
      <c r="Y50">
        <v>22</v>
      </c>
      <c r="Z50">
        <v>3.351</v>
      </c>
      <c r="AA50">
        <v>2.4590000000000001</v>
      </c>
      <c r="AB50">
        <f t="shared" si="3"/>
        <v>0.79566399999999982</v>
      </c>
      <c r="AC50">
        <v>49</v>
      </c>
      <c r="AE50" s="1">
        <v>44809.15625</v>
      </c>
      <c r="AF50">
        <v>22</v>
      </c>
      <c r="AG50">
        <v>1.512</v>
      </c>
      <c r="AH50">
        <v>1.1080000000000001</v>
      </c>
      <c r="AI50">
        <f t="shared" si="4"/>
        <v>0.16321599999999994</v>
      </c>
      <c r="AJ50">
        <v>49</v>
      </c>
      <c r="AL50" s="1">
        <v>44809.15625</v>
      </c>
      <c r="AM50">
        <v>22</v>
      </c>
      <c r="AN50">
        <v>2.1230000000000002</v>
      </c>
      <c r="AO50">
        <v>2.577</v>
      </c>
      <c r="AP50">
        <f t="shared" si="5"/>
        <v>0.20611599999999977</v>
      </c>
    </row>
    <row r="51" spans="1:42" x14ac:dyDescent="0.35">
      <c r="A51">
        <v>50</v>
      </c>
      <c r="C51" s="1">
        <v>44815.010416666664</v>
      </c>
      <c r="D51">
        <v>9.75</v>
      </c>
      <c r="E51">
        <v>7.6469999999999996E-2</v>
      </c>
      <c r="F51">
        <v>5.0959999999999998E-2</v>
      </c>
      <c r="G51">
        <f t="shared" si="0"/>
        <v>6.5076009999999994E-4</v>
      </c>
      <c r="H51">
        <v>50</v>
      </c>
      <c r="J51" s="1">
        <v>44815.010416666664</v>
      </c>
      <c r="K51">
        <v>9.75</v>
      </c>
      <c r="L51">
        <v>1.127</v>
      </c>
      <c r="M51">
        <v>1.2450000000000001</v>
      </c>
      <c r="N51">
        <f t="shared" si="1"/>
        <v>1.3924000000000025E-2</v>
      </c>
      <c r="O51">
        <v>50</v>
      </c>
      <c r="Q51" s="1">
        <v>44815.010416666664</v>
      </c>
      <c r="R51">
        <v>9.75</v>
      </c>
      <c r="S51">
        <v>2.706</v>
      </c>
      <c r="T51">
        <v>3.2909999999999999</v>
      </c>
      <c r="U51">
        <f t="shared" si="2"/>
        <v>0.34222499999999995</v>
      </c>
      <c r="V51">
        <v>50</v>
      </c>
      <c r="X51" s="1">
        <v>44815.010416666664</v>
      </c>
      <c r="Y51">
        <v>9.75</v>
      </c>
      <c r="Z51">
        <v>13.09</v>
      </c>
      <c r="AA51">
        <v>12.72</v>
      </c>
      <c r="AB51">
        <f t="shared" si="3"/>
        <v>0.13689999999999941</v>
      </c>
      <c r="AC51">
        <v>50</v>
      </c>
      <c r="AE51" s="1">
        <v>44815.010416666664</v>
      </c>
      <c r="AF51">
        <v>9.75</v>
      </c>
      <c r="AG51">
        <v>4.234</v>
      </c>
      <c r="AH51">
        <v>3.6179999999999999</v>
      </c>
      <c r="AI51">
        <f t="shared" si="4"/>
        <v>0.37945600000000013</v>
      </c>
      <c r="AJ51">
        <v>50</v>
      </c>
      <c r="AL51" s="1">
        <v>44815.010416666664</v>
      </c>
      <c r="AM51">
        <v>9.75</v>
      </c>
      <c r="AN51">
        <v>5.6909999999999998</v>
      </c>
      <c r="AO51">
        <v>7.6989999999999998</v>
      </c>
      <c r="AP51">
        <f t="shared" si="5"/>
        <v>4.0320640000000001</v>
      </c>
    </row>
    <row r="52" spans="1:42" x14ac:dyDescent="0.35">
      <c r="A52">
        <v>51</v>
      </c>
      <c r="C52" s="1">
        <v>44823.333333333336</v>
      </c>
      <c r="D52">
        <v>5</v>
      </c>
      <c r="E52">
        <v>3.8699999999999998E-2</v>
      </c>
      <c r="F52">
        <v>2.5860000000000001E-2</v>
      </c>
      <c r="G52">
        <f t="shared" si="0"/>
        <v>1.6486559999999992E-4</v>
      </c>
      <c r="H52">
        <v>51</v>
      </c>
      <c r="J52" s="1">
        <v>44823.333333333336</v>
      </c>
      <c r="K52">
        <v>5</v>
      </c>
      <c r="L52">
        <v>0.56169999999999998</v>
      </c>
      <c r="M52">
        <v>1.3620000000000001</v>
      </c>
      <c r="N52">
        <f t="shared" si="1"/>
        <v>0.64048009000000017</v>
      </c>
      <c r="O52">
        <v>51</v>
      </c>
      <c r="Q52" s="1">
        <v>44823.333333333336</v>
      </c>
      <c r="R52">
        <v>5</v>
      </c>
      <c r="S52">
        <v>1.927</v>
      </c>
      <c r="T52">
        <v>5.1369999999999996</v>
      </c>
      <c r="U52">
        <f t="shared" si="2"/>
        <v>10.304099999999996</v>
      </c>
      <c r="V52">
        <v>51</v>
      </c>
      <c r="X52" s="1">
        <v>44823.333333333336</v>
      </c>
      <c r="Y52">
        <v>5</v>
      </c>
      <c r="Z52">
        <v>11.24</v>
      </c>
      <c r="AA52">
        <v>17</v>
      </c>
      <c r="AB52">
        <f t="shared" si="3"/>
        <v>33.177599999999998</v>
      </c>
      <c r="AC52">
        <v>51</v>
      </c>
      <c r="AE52" s="1">
        <v>44823.333333333336</v>
      </c>
      <c r="AF52">
        <v>5</v>
      </c>
      <c r="AG52">
        <v>1.833</v>
      </c>
      <c r="AH52">
        <v>2.8679999999999999</v>
      </c>
      <c r="AI52">
        <f t="shared" si="4"/>
        <v>1.0712249999999999</v>
      </c>
      <c r="AJ52">
        <v>51</v>
      </c>
      <c r="AL52" s="1">
        <v>44823.333333333336</v>
      </c>
      <c r="AM52">
        <v>5</v>
      </c>
      <c r="AN52">
        <v>6.399</v>
      </c>
      <c r="AO52">
        <v>18.48</v>
      </c>
      <c r="AP52">
        <f t="shared" si="5"/>
        <v>145.95056099999999</v>
      </c>
    </row>
    <row r="53" spans="1:42" x14ac:dyDescent="0.35">
      <c r="A53">
        <v>52</v>
      </c>
      <c r="C53" s="1">
        <v>44826.125</v>
      </c>
      <c r="D53">
        <v>6</v>
      </c>
      <c r="E53">
        <v>8.6069999999999994E-2</v>
      </c>
      <c r="F53">
        <v>8.233E-2</v>
      </c>
      <c r="G53">
        <f t="shared" si="0"/>
        <v>1.3987599999999951E-5</v>
      </c>
      <c r="H53">
        <v>52</v>
      </c>
      <c r="J53" s="1">
        <v>44826.125</v>
      </c>
      <c r="K53">
        <v>6</v>
      </c>
      <c r="L53">
        <v>1.2470000000000001</v>
      </c>
      <c r="M53">
        <v>2.0030000000000001</v>
      </c>
      <c r="N53">
        <f t="shared" si="1"/>
        <v>0.57153600000000004</v>
      </c>
      <c r="O53">
        <v>52</v>
      </c>
      <c r="Q53" s="1">
        <v>44826.125</v>
      </c>
      <c r="R53">
        <v>6</v>
      </c>
      <c r="S53">
        <v>2.4300000000000002</v>
      </c>
      <c r="T53">
        <v>9.1</v>
      </c>
      <c r="U53">
        <f t="shared" si="2"/>
        <v>44.488900000000001</v>
      </c>
      <c r="V53">
        <v>52</v>
      </c>
      <c r="X53" s="1">
        <v>44826.125</v>
      </c>
      <c r="Y53">
        <v>6</v>
      </c>
      <c r="Z53">
        <v>10.36</v>
      </c>
      <c r="AA53">
        <v>15.01</v>
      </c>
      <c r="AB53">
        <f t="shared" si="3"/>
        <v>21.622500000000002</v>
      </c>
      <c r="AC53">
        <v>52</v>
      </c>
      <c r="AE53" s="1">
        <v>44826.125</v>
      </c>
      <c r="AF53">
        <v>6</v>
      </c>
      <c r="AG53">
        <v>3.9769999999999999</v>
      </c>
      <c r="AH53">
        <v>8.6340000000000003</v>
      </c>
      <c r="AI53">
        <f t="shared" si="4"/>
        <v>21.687649</v>
      </c>
      <c r="AJ53">
        <v>52</v>
      </c>
      <c r="AL53" s="1">
        <v>44826.125</v>
      </c>
      <c r="AM53">
        <v>6</v>
      </c>
      <c r="AN53">
        <v>4.8979999999999997</v>
      </c>
      <c r="AO53">
        <v>13.16</v>
      </c>
      <c r="AP53">
        <f t="shared" si="5"/>
        <v>68.260644000000013</v>
      </c>
    </row>
    <row r="54" spans="1:42" x14ac:dyDescent="0.35">
      <c r="A54">
        <v>53</v>
      </c>
      <c r="C54" s="1">
        <v>44831.4375</v>
      </c>
      <c r="D54">
        <v>10</v>
      </c>
      <c r="E54">
        <v>3.9640000000000002E-2</v>
      </c>
      <c r="F54">
        <v>2.597E-2</v>
      </c>
      <c r="G54">
        <f t="shared" si="0"/>
        <v>1.8686890000000004E-4</v>
      </c>
      <c r="H54">
        <v>53</v>
      </c>
      <c r="J54" s="1">
        <v>44831.4375</v>
      </c>
      <c r="K54">
        <v>10</v>
      </c>
      <c r="L54">
        <v>0.56489999999999996</v>
      </c>
      <c r="M54">
        <v>1.145</v>
      </c>
      <c r="N54">
        <f t="shared" si="1"/>
        <v>0.33651601000000009</v>
      </c>
      <c r="O54">
        <v>53</v>
      </c>
      <c r="Q54" s="1">
        <v>44831.4375</v>
      </c>
      <c r="R54">
        <v>10</v>
      </c>
      <c r="S54">
        <v>1.621</v>
      </c>
      <c r="T54">
        <v>2.339</v>
      </c>
      <c r="U54">
        <f t="shared" si="2"/>
        <v>0.51552399999999998</v>
      </c>
      <c r="V54">
        <v>53</v>
      </c>
      <c r="X54" s="1">
        <v>44831.4375</v>
      </c>
      <c r="Y54">
        <v>10</v>
      </c>
      <c r="Z54">
        <v>5.3789999999999996</v>
      </c>
      <c r="AA54">
        <v>6.69</v>
      </c>
      <c r="AB54">
        <f t="shared" si="3"/>
        <v>1.7187210000000022</v>
      </c>
      <c r="AC54">
        <v>53</v>
      </c>
      <c r="AE54" s="1">
        <v>44831.4375</v>
      </c>
      <c r="AF54">
        <v>10</v>
      </c>
      <c r="AG54">
        <v>1.794</v>
      </c>
      <c r="AH54">
        <v>2.5299999999999998</v>
      </c>
      <c r="AI54">
        <f t="shared" si="4"/>
        <v>0.54169599999999962</v>
      </c>
      <c r="AJ54">
        <v>53</v>
      </c>
      <c r="AL54" s="1">
        <v>44831.4375</v>
      </c>
      <c r="AM54">
        <v>10</v>
      </c>
      <c r="AN54">
        <v>3.29</v>
      </c>
      <c r="AO54">
        <v>4.46</v>
      </c>
      <c r="AP54">
        <f t="shared" si="5"/>
        <v>1.3688999999999998</v>
      </c>
    </row>
    <row r="55" spans="1:42" x14ac:dyDescent="0.35">
      <c r="A55">
        <v>54</v>
      </c>
      <c r="C55" s="1">
        <v>44835.166666666664</v>
      </c>
      <c r="D55">
        <v>18</v>
      </c>
      <c r="E55">
        <v>9.5630000000000007E-2</v>
      </c>
      <c r="F55">
        <v>6.8940000000000001E-2</v>
      </c>
      <c r="G55">
        <f t="shared" si="0"/>
        <v>7.1235610000000029E-4</v>
      </c>
      <c r="H55">
        <v>54</v>
      </c>
      <c r="J55" s="1">
        <v>44835.166666666664</v>
      </c>
      <c r="K55">
        <v>18</v>
      </c>
      <c r="L55">
        <v>1.46</v>
      </c>
      <c r="M55">
        <v>1.2629999999999999</v>
      </c>
      <c r="N55">
        <f t="shared" si="1"/>
        <v>3.8809000000000024E-2</v>
      </c>
      <c r="O55">
        <v>54</v>
      </c>
      <c r="Q55" s="1">
        <v>44835.166666666664</v>
      </c>
      <c r="R55">
        <v>18</v>
      </c>
      <c r="S55">
        <v>3.57</v>
      </c>
      <c r="T55">
        <v>5.423</v>
      </c>
      <c r="U55">
        <f t="shared" si="2"/>
        <v>3.4336090000000006</v>
      </c>
      <c r="V55">
        <v>54</v>
      </c>
      <c r="X55" s="1">
        <v>44835.166666666664</v>
      </c>
      <c r="Y55">
        <v>18</v>
      </c>
      <c r="Z55">
        <v>14.47</v>
      </c>
      <c r="AA55">
        <v>14.32</v>
      </c>
      <c r="AB55">
        <f t="shared" si="3"/>
        <v>2.2500000000000107E-2</v>
      </c>
      <c r="AC55">
        <v>54</v>
      </c>
      <c r="AE55" s="1">
        <v>44835.166666666664</v>
      </c>
      <c r="AF55">
        <v>18</v>
      </c>
      <c r="AG55">
        <v>4.4260000000000002</v>
      </c>
      <c r="AH55">
        <v>9.0890000000000004</v>
      </c>
      <c r="AI55">
        <f t="shared" si="4"/>
        <v>21.743569000000001</v>
      </c>
      <c r="AJ55">
        <v>54</v>
      </c>
      <c r="AL55" s="1">
        <v>44835.166666666664</v>
      </c>
      <c r="AM55">
        <v>18</v>
      </c>
      <c r="AN55">
        <v>6.5140000000000002</v>
      </c>
      <c r="AO55">
        <v>8.9700000000000006</v>
      </c>
      <c r="AP55">
        <f t="shared" si="5"/>
        <v>6.0319360000000017</v>
      </c>
    </row>
    <row r="56" spans="1:42" x14ac:dyDescent="0.35">
      <c r="A56">
        <v>55</v>
      </c>
      <c r="C56" s="1">
        <v>44846.90625</v>
      </c>
      <c r="D56">
        <v>13.75</v>
      </c>
      <c r="E56">
        <v>4.6059999999999997E-2</v>
      </c>
      <c r="F56">
        <v>0.10340000000000001</v>
      </c>
      <c r="G56">
        <f t="shared" si="0"/>
        <v>3.2878756000000011E-3</v>
      </c>
      <c r="H56">
        <v>55</v>
      </c>
      <c r="J56" s="1">
        <v>44846.90625</v>
      </c>
      <c r="K56">
        <v>13.75</v>
      </c>
      <c r="L56">
        <v>0.69240000000000002</v>
      </c>
      <c r="M56">
        <v>0</v>
      </c>
      <c r="N56">
        <f t="shared" si="1"/>
        <v>0.47941776000000003</v>
      </c>
      <c r="O56">
        <v>55</v>
      </c>
      <c r="Q56" s="1">
        <v>44846.90625</v>
      </c>
      <c r="R56">
        <v>13.75</v>
      </c>
      <c r="S56">
        <v>1.9870000000000001</v>
      </c>
      <c r="T56">
        <v>0</v>
      </c>
      <c r="U56">
        <f t="shared" si="2"/>
        <v>3.9481690000000005</v>
      </c>
      <c r="V56">
        <v>55</v>
      </c>
      <c r="X56" s="1">
        <v>44846.90625</v>
      </c>
      <c r="Y56">
        <v>13.75</v>
      </c>
      <c r="Z56">
        <v>10.47</v>
      </c>
      <c r="AA56">
        <v>0</v>
      </c>
      <c r="AB56">
        <f t="shared" si="3"/>
        <v>109.62090000000002</v>
      </c>
      <c r="AC56">
        <v>55</v>
      </c>
      <c r="AE56" s="1">
        <v>44846.90625</v>
      </c>
      <c r="AF56">
        <v>13.75</v>
      </c>
      <c r="AG56">
        <v>2.4300000000000002</v>
      </c>
      <c r="AH56">
        <v>0</v>
      </c>
      <c r="AI56">
        <f t="shared" si="4"/>
        <v>5.9049000000000005</v>
      </c>
      <c r="AJ56">
        <v>55</v>
      </c>
      <c r="AL56" s="1">
        <v>44846.90625</v>
      </c>
      <c r="AM56">
        <v>13.75</v>
      </c>
      <c r="AN56">
        <v>5.1859999999999999</v>
      </c>
      <c r="AO56">
        <v>7.5650000000000004</v>
      </c>
      <c r="AP56">
        <f t="shared" si="5"/>
        <v>5.6596410000000024</v>
      </c>
    </row>
    <row r="57" spans="1:42" x14ac:dyDescent="0.35">
      <c r="A57">
        <v>56</v>
      </c>
      <c r="C57" s="1">
        <v>44860.322916666664</v>
      </c>
      <c r="D57">
        <v>13</v>
      </c>
      <c r="E57">
        <v>6.1469999999999997E-2</v>
      </c>
      <c r="F57">
        <v>8.3970000000000003E-2</v>
      </c>
      <c r="G57">
        <f t="shared" si="0"/>
        <v>5.062500000000003E-4</v>
      </c>
      <c r="H57">
        <v>56</v>
      </c>
      <c r="J57" s="1">
        <v>44860.322916666664</v>
      </c>
      <c r="K57">
        <v>13</v>
      </c>
      <c r="L57">
        <v>0.93220000000000003</v>
      </c>
      <c r="M57">
        <v>0</v>
      </c>
      <c r="N57">
        <f t="shared" si="1"/>
        <v>0.8689968400000001</v>
      </c>
      <c r="O57">
        <v>56</v>
      </c>
      <c r="Q57" s="1">
        <v>44860.322916666664</v>
      </c>
      <c r="R57">
        <v>13</v>
      </c>
      <c r="S57">
        <v>2.4180000000000001</v>
      </c>
      <c r="T57">
        <v>0</v>
      </c>
      <c r="U57">
        <f t="shared" si="2"/>
        <v>5.8467240000000009</v>
      </c>
      <c r="V57">
        <v>56</v>
      </c>
      <c r="X57" s="1">
        <v>44860.322916666664</v>
      </c>
      <c r="Y57">
        <v>13</v>
      </c>
      <c r="Z57">
        <v>11.27</v>
      </c>
      <c r="AA57">
        <v>0</v>
      </c>
      <c r="AB57">
        <f t="shared" si="3"/>
        <v>127.01289999999999</v>
      </c>
      <c r="AC57">
        <v>56</v>
      </c>
      <c r="AE57" s="1">
        <v>44860.322916666664</v>
      </c>
      <c r="AF57">
        <v>13</v>
      </c>
      <c r="AG57">
        <v>2.9769999999999999</v>
      </c>
      <c r="AH57">
        <v>0</v>
      </c>
      <c r="AI57">
        <f t="shared" si="4"/>
        <v>8.8625289999999985</v>
      </c>
      <c r="AJ57">
        <v>56</v>
      </c>
      <c r="AL57" s="1">
        <v>44860.322916666664</v>
      </c>
      <c r="AM57">
        <v>13</v>
      </c>
      <c r="AN57">
        <v>5.1550000000000002</v>
      </c>
      <c r="AO57">
        <v>10.61</v>
      </c>
      <c r="AP57">
        <f t="shared" si="5"/>
        <v>29.757024999999992</v>
      </c>
    </row>
    <row r="58" spans="1:42" x14ac:dyDescent="0.35">
      <c r="A58">
        <v>57</v>
      </c>
      <c r="C58" s="1">
        <v>44862.375</v>
      </c>
      <c r="D58">
        <v>5</v>
      </c>
      <c r="E58">
        <v>8.829E-3</v>
      </c>
      <c r="F58">
        <v>9.3030000000000005E-3</v>
      </c>
      <c r="G58">
        <f t="shared" si="0"/>
        <v>2.2467600000000044E-7</v>
      </c>
      <c r="H58">
        <v>57</v>
      </c>
      <c r="J58" s="1">
        <v>44862.375</v>
      </c>
      <c r="K58">
        <v>5</v>
      </c>
      <c r="L58">
        <v>7.1550000000000002E-2</v>
      </c>
      <c r="M58">
        <v>0</v>
      </c>
      <c r="N58">
        <f t="shared" si="1"/>
        <v>5.1194025000000001E-3</v>
      </c>
      <c r="O58">
        <v>57</v>
      </c>
      <c r="Q58" s="1">
        <v>44862.375</v>
      </c>
      <c r="R58">
        <v>5</v>
      </c>
      <c r="S58">
        <v>0.18</v>
      </c>
      <c r="T58">
        <v>0</v>
      </c>
      <c r="U58">
        <f t="shared" si="2"/>
        <v>3.2399999999999998E-2</v>
      </c>
      <c r="V58">
        <v>57</v>
      </c>
      <c r="X58" s="1">
        <v>44862.375</v>
      </c>
      <c r="Y58">
        <v>5</v>
      </c>
      <c r="Z58">
        <v>0.57189999999999996</v>
      </c>
      <c r="AA58">
        <v>0</v>
      </c>
      <c r="AB58">
        <f t="shared" si="3"/>
        <v>0.32706960999999996</v>
      </c>
      <c r="AC58">
        <v>57</v>
      </c>
      <c r="AE58" s="1">
        <v>44862.375</v>
      </c>
      <c r="AF58">
        <v>5</v>
      </c>
      <c r="AG58">
        <v>0.31900000000000001</v>
      </c>
      <c r="AH58">
        <v>0</v>
      </c>
      <c r="AI58">
        <f t="shared" si="4"/>
        <v>0.101761</v>
      </c>
      <c r="AJ58">
        <v>57</v>
      </c>
      <c r="AL58" s="1">
        <v>44862.375</v>
      </c>
      <c r="AM58">
        <v>5</v>
      </c>
      <c r="AN58">
        <v>0.25979999999999998</v>
      </c>
      <c r="AO58">
        <v>0.37190000000000001</v>
      </c>
      <c r="AP58">
        <f t="shared" si="5"/>
        <v>1.2566410000000007E-2</v>
      </c>
    </row>
    <row r="59" spans="1:42" x14ac:dyDescent="0.35">
      <c r="A59">
        <v>58</v>
      </c>
      <c r="C59" s="1">
        <v>44865.270833333336</v>
      </c>
      <c r="D59">
        <v>5.5</v>
      </c>
      <c r="E59">
        <v>5.3539999999999997E-2</v>
      </c>
      <c r="F59">
        <v>4.5499999999999999E-2</v>
      </c>
      <c r="G59">
        <f t="shared" si="0"/>
        <v>6.4641599999999981E-5</v>
      </c>
      <c r="H59">
        <v>58</v>
      </c>
      <c r="J59" s="1">
        <v>44865.270833333336</v>
      </c>
      <c r="K59">
        <v>5.5</v>
      </c>
      <c r="L59">
        <v>0.75649999999999995</v>
      </c>
      <c r="M59">
        <v>0</v>
      </c>
      <c r="N59">
        <f t="shared" si="1"/>
        <v>0.57229224999999995</v>
      </c>
      <c r="O59">
        <v>58</v>
      </c>
      <c r="Q59" s="1">
        <v>44865.270833333336</v>
      </c>
      <c r="R59">
        <v>5.5</v>
      </c>
      <c r="S59">
        <v>1.577</v>
      </c>
      <c r="T59">
        <v>0</v>
      </c>
      <c r="U59">
        <f t="shared" si="2"/>
        <v>2.4869289999999999</v>
      </c>
      <c r="V59">
        <v>58</v>
      </c>
      <c r="X59" s="1">
        <v>44865.270833333336</v>
      </c>
      <c r="Y59">
        <v>5.5</v>
      </c>
      <c r="Z59">
        <v>7.1669999999999998</v>
      </c>
      <c r="AA59">
        <v>0</v>
      </c>
      <c r="AB59">
        <f t="shared" si="3"/>
        <v>51.365888999999996</v>
      </c>
      <c r="AC59">
        <v>58</v>
      </c>
      <c r="AE59" s="1">
        <v>44865.270833333336</v>
      </c>
      <c r="AF59">
        <v>5.5</v>
      </c>
      <c r="AG59">
        <v>2.3540000000000001</v>
      </c>
      <c r="AH59">
        <v>0</v>
      </c>
      <c r="AI59">
        <f t="shared" si="4"/>
        <v>5.5413160000000001</v>
      </c>
      <c r="AJ59">
        <v>58</v>
      </c>
      <c r="AL59" s="1">
        <v>44865.270833333336</v>
      </c>
      <c r="AM59">
        <v>5.5</v>
      </c>
      <c r="AN59">
        <v>3.4239999999999999</v>
      </c>
      <c r="AO59">
        <v>4.2949999999999999</v>
      </c>
      <c r="AP59">
        <f t="shared" si="5"/>
        <v>0.75864100000000001</v>
      </c>
    </row>
    <row r="60" spans="1:42" x14ac:dyDescent="0.35">
      <c r="F60" t="s">
        <v>37</v>
      </c>
      <c r="G60">
        <f>(AVERAGE(G2:G55))^0.5</f>
        <v>0.26604578993835992</v>
      </c>
      <c r="M60" t="s">
        <v>37</v>
      </c>
      <c r="N60">
        <f>(AVERAGE(N2:N55))^0.5</f>
        <v>1.5364395270186146</v>
      </c>
      <c r="T60" t="s">
        <v>37</v>
      </c>
      <c r="U60">
        <f>(AVERAGE(U2:U55))^0.5</f>
        <v>6.6489766736443485</v>
      </c>
      <c r="AA60" t="s">
        <v>37</v>
      </c>
      <c r="AB60">
        <f>(AVERAGE(AB2:AB55))^0.5</f>
        <v>3.9882115619614464</v>
      </c>
      <c r="AH60" t="s">
        <v>37</v>
      </c>
      <c r="AI60">
        <f>(AVERAGE(AI2:AI55))^0.5</f>
        <v>3.8951200508290333</v>
      </c>
      <c r="AO60" t="s">
        <v>37</v>
      </c>
      <c r="AP60">
        <f>(AVERAGE(AP2:AP55))^0.5</f>
        <v>5.2470270743253939</v>
      </c>
    </row>
    <row r="61" spans="1:42" x14ac:dyDescent="0.35">
      <c r="F61" t="s">
        <v>38</v>
      </c>
      <c r="G61">
        <f>(AVERAGE(G39:G49))^0.5</f>
        <v>0.57976834042886161</v>
      </c>
      <c r="M61" t="s">
        <v>38</v>
      </c>
      <c r="N61">
        <f>(AVERAGE(N39:N49))^0.5</f>
        <v>2.0557941825263271</v>
      </c>
      <c r="T61" t="s">
        <v>38</v>
      </c>
      <c r="U61">
        <f>(AVERAGE(U39:U49))^0.5</f>
        <v>12.377611040944414</v>
      </c>
      <c r="AA61" t="s">
        <v>38</v>
      </c>
      <c r="AB61">
        <f>(AVERAGE(AB39:AB49))^0.5</f>
        <v>5.4324134264950459</v>
      </c>
      <c r="AH61" t="s">
        <v>38</v>
      </c>
      <c r="AI61">
        <f>(AVERAGE(AI39:AI49))^0.5</f>
        <v>6.5219331280896107</v>
      </c>
      <c r="AO61" t="s">
        <v>38</v>
      </c>
      <c r="AP61">
        <f>(AVERAGE(AP39:AP49))^0.5</f>
        <v>4.9391639336669488</v>
      </c>
    </row>
    <row r="62" spans="1:42" x14ac:dyDescent="0.35">
      <c r="F62" t="s">
        <v>39</v>
      </c>
      <c r="G62">
        <f>(AVERAGE(G2:G38, G49:G55))^0.5</f>
        <v>5.3243682504465852E-2</v>
      </c>
      <c r="M62" t="s">
        <v>39</v>
      </c>
      <c r="N62">
        <f>(AVERAGE(N2:N38, N49:N55))^0.5</f>
        <v>1.357748543796611</v>
      </c>
      <c r="T62" t="s">
        <v>39</v>
      </c>
      <c r="U62">
        <f>(AVERAGE(U2:U38, U49:U55))^0.5</f>
        <v>3.9958933398439318</v>
      </c>
      <c r="AA62" t="s">
        <v>39</v>
      </c>
      <c r="AB62">
        <f>(AVERAGE(AB2:AB38, AB49:AB55))^0.5</f>
        <v>3.4906385551539523</v>
      </c>
      <c r="AH62" t="s">
        <v>39</v>
      </c>
      <c r="AI62">
        <f>(AVERAGE(AI2:AI38, AI49:AI55))^0.5</f>
        <v>2.8276435875445505</v>
      </c>
      <c r="AO62" t="s">
        <v>39</v>
      </c>
      <c r="AP62">
        <f>(AVERAGE(AP2:AP38, AP49:AP55))^0.5</f>
        <v>5.315460598382284</v>
      </c>
    </row>
    <row r="64" spans="1:42" x14ac:dyDescent="0.35">
      <c r="B64">
        <f>G60</f>
        <v>0.26604578993835992</v>
      </c>
      <c r="C64">
        <f>N60</f>
        <v>1.5364395270186146</v>
      </c>
      <c r="D64">
        <f>U60</f>
        <v>6.6489766736443485</v>
      </c>
      <c r="E64">
        <f>AB60</f>
        <v>3.9882115619614464</v>
      </c>
      <c r="F64">
        <f>AI60</f>
        <v>3.8951200508290333</v>
      </c>
      <c r="G64">
        <f>AP60</f>
        <v>5.2470270743253939</v>
      </c>
    </row>
    <row r="65" spans="2:7" x14ac:dyDescent="0.35">
      <c r="B65">
        <f>G61</f>
        <v>0.57976834042886161</v>
      </c>
      <c r="C65">
        <f>N61</f>
        <v>2.0557941825263271</v>
      </c>
      <c r="D65">
        <f>U61</f>
        <v>12.377611040944414</v>
      </c>
      <c r="E65">
        <f>AB61</f>
        <v>5.4324134264950459</v>
      </c>
      <c r="F65">
        <f>AI61</f>
        <v>6.5219331280896107</v>
      </c>
      <c r="G65">
        <f>AP61</f>
        <v>4.9391639336669488</v>
      </c>
    </row>
    <row r="66" spans="2:7" x14ac:dyDescent="0.35">
      <c r="B66">
        <f>G62</f>
        <v>5.3243682504465852E-2</v>
      </c>
      <c r="C66">
        <f>N62</f>
        <v>1.357748543796611</v>
      </c>
      <c r="D66">
        <f>U62</f>
        <v>3.9958933398439318</v>
      </c>
      <c r="E66">
        <f>AB62</f>
        <v>3.4906385551539523</v>
      </c>
      <c r="F66">
        <f>AI62</f>
        <v>2.8276435875445505</v>
      </c>
      <c r="G66">
        <f>AP62</f>
        <v>5.315460598382284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4CDF-0041-450A-9F0E-1FA99BD450E8}">
  <dimension ref="A1:AP66"/>
  <sheetViews>
    <sheetView topLeftCell="A59" workbookViewId="0">
      <selection activeCell="B64" sqref="B64:G66"/>
    </sheetView>
  </sheetViews>
  <sheetFormatPr defaultRowHeight="14.5" x14ac:dyDescent="0.35"/>
  <sheetData>
    <row r="1" spans="1:42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H1" t="s">
        <v>22</v>
      </c>
      <c r="I1" t="s">
        <v>23</v>
      </c>
      <c r="J1" t="s">
        <v>24</v>
      </c>
      <c r="K1" t="s">
        <v>25</v>
      </c>
      <c r="L1" t="s">
        <v>28</v>
      </c>
      <c r="M1" t="s">
        <v>29</v>
      </c>
      <c r="O1" t="s">
        <v>22</v>
      </c>
      <c r="P1" t="s">
        <v>23</v>
      </c>
      <c r="Q1" t="s">
        <v>24</v>
      </c>
      <c r="R1" t="s">
        <v>25</v>
      </c>
      <c r="S1" t="s">
        <v>30</v>
      </c>
      <c r="T1" t="s">
        <v>31</v>
      </c>
      <c r="V1" t="s">
        <v>22</v>
      </c>
      <c r="W1" t="s">
        <v>23</v>
      </c>
      <c r="X1" t="s">
        <v>24</v>
      </c>
      <c r="Y1" t="s">
        <v>25</v>
      </c>
      <c r="Z1" t="s">
        <v>32</v>
      </c>
      <c r="AA1" t="s">
        <v>33</v>
      </c>
      <c r="AC1" t="s">
        <v>22</v>
      </c>
      <c r="AD1" t="s">
        <v>23</v>
      </c>
      <c r="AE1" t="s">
        <v>24</v>
      </c>
      <c r="AF1" t="s">
        <v>25</v>
      </c>
      <c r="AG1" t="s">
        <v>34</v>
      </c>
      <c r="AH1" t="s">
        <v>34</v>
      </c>
      <c r="AJ1" t="s">
        <v>22</v>
      </c>
      <c r="AK1" t="s">
        <v>23</v>
      </c>
      <c r="AL1" t="s">
        <v>24</v>
      </c>
      <c r="AM1" t="s">
        <v>25</v>
      </c>
      <c r="AN1" t="s">
        <v>35</v>
      </c>
      <c r="AO1" t="s">
        <v>36</v>
      </c>
    </row>
    <row r="2" spans="1:42" x14ac:dyDescent="0.35">
      <c r="A2">
        <v>1</v>
      </c>
      <c r="C2" s="1">
        <v>44623.041666666664</v>
      </c>
      <c r="D2">
        <v>2.5</v>
      </c>
      <c r="E2">
        <v>2.3279999999999999E-2</v>
      </c>
      <c r="F2">
        <v>7.324E-2</v>
      </c>
      <c r="G2">
        <f>(F2-E2)^2</f>
        <v>2.4960016000000005E-3</v>
      </c>
      <c r="H2">
        <v>1</v>
      </c>
      <c r="J2" s="1">
        <v>44623.041666666664</v>
      </c>
      <c r="K2">
        <v>2.5</v>
      </c>
      <c r="L2">
        <v>0.35470000000000002</v>
      </c>
      <c r="M2">
        <v>0.74390000000000001</v>
      </c>
      <c r="N2">
        <f>(M2-L2)^2</f>
        <v>0.15147664</v>
      </c>
      <c r="O2">
        <v>1</v>
      </c>
      <c r="Q2" s="1">
        <v>44623.041666666664</v>
      </c>
      <c r="R2">
        <v>2.5</v>
      </c>
      <c r="S2">
        <v>0.53190000000000004</v>
      </c>
      <c r="T2">
        <v>1.3149999999999999</v>
      </c>
      <c r="U2">
        <f>(T2-S2)^2</f>
        <v>0.61324560999999989</v>
      </c>
      <c r="V2">
        <v>1</v>
      </c>
      <c r="X2" s="1">
        <v>44623.041666666664</v>
      </c>
      <c r="Y2">
        <v>2.5</v>
      </c>
      <c r="Z2">
        <v>2.3450000000000002</v>
      </c>
      <c r="AA2">
        <v>2.7410000000000001</v>
      </c>
      <c r="AB2">
        <f>(AA2-Z2)^2</f>
        <v>0.15681599999999993</v>
      </c>
      <c r="AC2">
        <v>1</v>
      </c>
      <c r="AE2" s="1">
        <v>44623.041666666664</v>
      </c>
      <c r="AF2">
        <v>2.5</v>
      </c>
      <c r="AG2">
        <v>1.028</v>
      </c>
      <c r="AH2">
        <v>1.5680000000000001</v>
      </c>
      <c r="AI2">
        <f>(AH2-AG2)^2</f>
        <v>0.29160000000000003</v>
      </c>
      <c r="AJ2">
        <v>1</v>
      </c>
      <c r="AL2" s="1">
        <v>44623.041666666664</v>
      </c>
      <c r="AM2">
        <v>2.5</v>
      </c>
      <c r="AN2">
        <v>1.1419999999999999</v>
      </c>
      <c r="AO2">
        <v>2.137</v>
      </c>
      <c r="AP2">
        <f>(AO2-AN2)^2</f>
        <v>0.99002500000000027</v>
      </c>
    </row>
    <row r="3" spans="1:42" x14ac:dyDescent="0.35">
      <c r="A3">
        <v>2</v>
      </c>
      <c r="C3" s="1">
        <v>44627.03125</v>
      </c>
      <c r="D3">
        <v>21</v>
      </c>
      <c r="E3">
        <v>4.9090000000000002E-2</v>
      </c>
      <c r="F3">
        <v>0.124</v>
      </c>
      <c r="G3">
        <f t="shared" ref="G3:G59" si="0">(F3-E3)^2</f>
        <v>5.6115081000000008E-3</v>
      </c>
      <c r="H3">
        <v>2</v>
      </c>
      <c r="J3" s="1">
        <v>44627.03125</v>
      </c>
      <c r="K3">
        <v>21</v>
      </c>
      <c r="L3">
        <v>0.83450000000000002</v>
      </c>
      <c r="M3">
        <v>1.292</v>
      </c>
      <c r="N3">
        <f t="shared" ref="N3:N59" si="1">(M3-L3)^2</f>
        <v>0.20930625000000003</v>
      </c>
      <c r="O3">
        <v>2</v>
      </c>
      <c r="Q3" s="1">
        <v>44627.03125</v>
      </c>
      <c r="R3">
        <v>21</v>
      </c>
      <c r="S3">
        <v>2.0649999999999999</v>
      </c>
      <c r="T3">
        <v>3.4820000000000002</v>
      </c>
      <c r="U3">
        <f t="shared" ref="U3:U59" si="2">(T3-S3)^2</f>
        <v>2.0078890000000009</v>
      </c>
      <c r="V3">
        <v>2</v>
      </c>
      <c r="X3" s="1">
        <v>44627.03125</v>
      </c>
      <c r="Y3">
        <v>21</v>
      </c>
      <c r="Z3">
        <v>13.02</v>
      </c>
      <c r="AA3">
        <v>13.01</v>
      </c>
      <c r="AB3">
        <f t="shared" ref="AB3:AB59" si="3">(AA3-Z3)^2</f>
        <v>9.9999999999995736E-5</v>
      </c>
      <c r="AC3">
        <v>2</v>
      </c>
      <c r="AE3" s="1">
        <v>44627.03125</v>
      </c>
      <c r="AF3">
        <v>21</v>
      </c>
      <c r="AG3">
        <v>3.004</v>
      </c>
      <c r="AH3">
        <v>3.1779999999999999</v>
      </c>
      <c r="AI3">
        <f t="shared" ref="AI3:AI59" si="4">(AH3-AG3)^2</f>
        <v>3.0275999999999977E-2</v>
      </c>
      <c r="AJ3">
        <v>2</v>
      </c>
      <c r="AL3" s="1">
        <v>44627.03125</v>
      </c>
      <c r="AM3">
        <v>21</v>
      </c>
      <c r="AN3">
        <v>5.391</v>
      </c>
      <c r="AO3">
        <v>8.5009999999999994</v>
      </c>
      <c r="AP3">
        <f t="shared" ref="AP3:AP59" si="5">(AO3-AN3)^2</f>
        <v>9.6720999999999968</v>
      </c>
    </row>
    <row r="4" spans="1:42" x14ac:dyDescent="0.35">
      <c r="A4">
        <v>3</v>
      </c>
      <c r="C4" s="1">
        <v>44629.166666666664</v>
      </c>
      <c r="D4">
        <v>15</v>
      </c>
      <c r="E4">
        <v>4.8239999999999998E-2</v>
      </c>
      <c r="F4">
        <v>2.1499999999999998E-2</v>
      </c>
      <c r="G4">
        <f t="shared" si="0"/>
        <v>7.1502760000000001E-4</v>
      </c>
      <c r="H4">
        <v>3</v>
      </c>
      <c r="J4" s="1">
        <v>44629.166666666664</v>
      </c>
      <c r="K4">
        <v>15</v>
      </c>
      <c r="L4">
        <v>0.76259999999999994</v>
      </c>
      <c r="M4">
        <v>0.38890000000000002</v>
      </c>
      <c r="N4">
        <f t="shared" si="1"/>
        <v>0.13965168999999994</v>
      </c>
      <c r="O4">
        <v>3</v>
      </c>
      <c r="Q4" s="1">
        <v>44629.166666666664</v>
      </c>
      <c r="R4">
        <v>15</v>
      </c>
      <c r="S4">
        <v>1.7030000000000001</v>
      </c>
      <c r="T4">
        <v>1.052</v>
      </c>
      <c r="U4">
        <f t="shared" si="2"/>
        <v>0.42380100000000004</v>
      </c>
      <c r="V4">
        <v>3</v>
      </c>
      <c r="X4" s="1">
        <v>44629.166666666664</v>
      </c>
      <c r="Y4">
        <v>15</v>
      </c>
      <c r="Z4">
        <v>9.0180000000000007</v>
      </c>
      <c r="AA4">
        <v>3.1379999999999999</v>
      </c>
      <c r="AB4">
        <f t="shared" si="3"/>
        <v>34.574400000000011</v>
      </c>
      <c r="AC4">
        <v>3</v>
      </c>
      <c r="AE4" s="1">
        <v>44629.166666666664</v>
      </c>
      <c r="AF4">
        <v>15</v>
      </c>
      <c r="AG4">
        <v>2.6419999999999999</v>
      </c>
      <c r="AH4">
        <v>1.2509999999999999</v>
      </c>
      <c r="AI4">
        <f t="shared" si="4"/>
        <v>1.9348810000000001</v>
      </c>
      <c r="AJ4">
        <v>3</v>
      </c>
      <c r="AL4" s="1">
        <v>44629.166666666664</v>
      </c>
      <c r="AM4">
        <v>15</v>
      </c>
      <c r="AN4">
        <v>3.1960000000000002</v>
      </c>
      <c r="AO4">
        <v>2.1160000000000001</v>
      </c>
      <c r="AP4">
        <f t="shared" si="5"/>
        <v>1.1664000000000001</v>
      </c>
    </row>
    <row r="5" spans="1:42" x14ac:dyDescent="0.35">
      <c r="A5">
        <v>4</v>
      </c>
      <c r="C5" s="1">
        <v>44631.90625</v>
      </c>
      <c r="D5">
        <v>11.75</v>
      </c>
      <c r="E5">
        <v>3.1690000000000003E-2</v>
      </c>
      <c r="F5">
        <v>7.9760000000000005E-3</v>
      </c>
      <c r="G5">
        <f t="shared" si="0"/>
        <v>5.623537960000001E-4</v>
      </c>
      <c r="H5">
        <v>4</v>
      </c>
      <c r="J5" s="1">
        <v>44631.90625</v>
      </c>
      <c r="K5">
        <v>11.75</v>
      </c>
      <c r="L5">
        <v>0.54139999999999999</v>
      </c>
      <c r="M5">
        <v>0.24809999999999999</v>
      </c>
      <c r="N5">
        <f t="shared" si="1"/>
        <v>8.6024890000000007E-2</v>
      </c>
      <c r="O5">
        <v>4</v>
      </c>
      <c r="Q5" s="1">
        <v>44631.90625</v>
      </c>
      <c r="R5">
        <v>11.75</v>
      </c>
      <c r="S5">
        <v>1.175</v>
      </c>
      <c r="T5">
        <v>0.60429999999999995</v>
      </c>
      <c r="U5">
        <f t="shared" si="2"/>
        <v>0.32569849000000012</v>
      </c>
      <c r="V5">
        <v>4</v>
      </c>
      <c r="X5" s="1">
        <v>44631.90625</v>
      </c>
      <c r="Y5">
        <v>11.75</v>
      </c>
      <c r="Z5">
        <v>7.2039999999999997</v>
      </c>
      <c r="AA5">
        <v>1.546</v>
      </c>
      <c r="AB5">
        <f t="shared" si="3"/>
        <v>32.012963999999997</v>
      </c>
      <c r="AC5">
        <v>4</v>
      </c>
      <c r="AE5" s="1">
        <v>44631.90625</v>
      </c>
      <c r="AF5">
        <v>11.75</v>
      </c>
      <c r="AG5">
        <v>1.9710000000000001</v>
      </c>
      <c r="AH5">
        <v>0.65129999999999999</v>
      </c>
      <c r="AI5">
        <f t="shared" si="4"/>
        <v>1.7416080900000002</v>
      </c>
      <c r="AJ5">
        <v>4</v>
      </c>
      <c r="AL5" s="1">
        <v>44631.90625</v>
      </c>
      <c r="AM5">
        <v>11.75</v>
      </c>
      <c r="AN5">
        <v>2.4500000000000002</v>
      </c>
      <c r="AO5">
        <v>1.145</v>
      </c>
      <c r="AP5">
        <f t="shared" si="5"/>
        <v>1.7030250000000005</v>
      </c>
    </row>
    <row r="6" spans="1:42" x14ac:dyDescent="0.35">
      <c r="A6">
        <v>5</v>
      </c>
      <c r="C6" s="1">
        <v>44638.84375</v>
      </c>
      <c r="D6">
        <v>5</v>
      </c>
      <c r="E6">
        <v>3.9949999999999999E-2</v>
      </c>
      <c r="F6">
        <v>7.3069999999999996E-2</v>
      </c>
      <c r="G6">
        <f t="shared" si="0"/>
        <v>1.0969343999999998E-3</v>
      </c>
      <c r="H6">
        <v>5</v>
      </c>
      <c r="J6" s="1">
        <v>44638.84375</v>
      </c>
      <c r="K6">
        <v>5</v>
      </c>
      <c r="L6">
        <v>0.57450000000000001</v>
      </c>
      <c r="M6">
        <v>1.484</v>
      </c>
      <c r="N6">
        <f t="shared" si="1"/>
        <v>0.8271902499999999</v>
      </c>
      <c r="O6">
        <v>5</v>
      </c>
      <c r="Q6" s="1">
        <v>44638.84375</v>
      </c>
      <c r="R6">
        <v>5</v>
      </c>
      <c r="S6">
        <v>1.234</v>
      </c>
      <c r="T6">
        <v>2.431</v>
      </c>
      <c r="U6">
        <f t="shared" si="2"/>
        <v>1.4328090000000002</v>
      </c>
      <c r="V6">
        <v>5</v>
      </c>
      <c r="X6" s="1">
        <v>44638.84375</v>
      </c>
      <c r="Y6">
        <v>5</v>
      </c>
      <c r="Z6">
        <v>6.1139999999999999</v>
      </c>
      <c r="AA6">
        <v>6.6520000000000001</v>
      </c>
      <c r="AB6">
        <f t="shared" si="3"/>
        <v>0.28944400000000026</v>
      </c>
      <c r="AC6">
        <v>5</v>
      </c>
      <c r="AE6" s="1">
        <v>44638.84375</v>
      </c>
      <c r="AF6">
        <v>5</v>
      </c>
      <c r="AG6">
        <v>1.921</v>
      </c>
      <c r="AH6">
        <v>3.6030000000000002</v>
      </c>
      <c r="AI6">
        <f t="shared" si="4"/>
        <v>2.8291240000000006</v>
      </c>
      <c r="AJ6">
        <v>5</v>
      </c>
      <c r="AL6" s="1">
        <v>44638.84375</v>
      </c>
      <c r="AM6">
        <v>5</v>
      </c>
      <c r="AN6">
        <v>2.5099999999999998</v>
      </c>
      <c r="AO6">
        <v>4.5199999999999996</v>
      </c>
      <c r="AP6">
        <f t="shared" si="5"/>
        <v>4.0400999999999989</v>
      </c>
    </row>
    <row r="7" spans="1:42" x14ac:dyDescent="0.35">
      <c r="A7">
        <v>6</v>
      </c>
      <c r="C7" s="1">
        <v>44639.354166666664</v>
      </c>
      <c r="D7">
        <v>9</v>
      </c>
      <c r="E7">
        <v>4.743E-2</v>
      </c>
      <c r="F7">
        <v>3.7949999999999998E-2</v>
      </c>
      <c r="G7">
        <f t="shared" si="0"/>
        <v>8.9870400000000047E-5</v>
      </c>
      <c r="H7">
        <v>6</v>
      </c>
      <c r="J7" s="1">
        <v>44639.354166666664</v>
      </c>
      <c r="K7">
        <v>9</v>
      </c>
      <c r="L7">
        <v>0.70650000000000002</v>
      </c>
      <c r="M7">
        <v>0.75880000000000003</v>
      </c>
      <c r="N7">
        <f t="shared" si="1"/>
        <v>2.7352900000000013E-3</v>
      </c>
      <c r="O7">
        <v>6</v>
      </c>
      <c r="Q7" s="1">
        <v>44639.354166666664</v>
      </c>
      <c r="R7">
        <v>9</v>
      </c>
      <c r="S7">
        <v>1.244</v>
      </c>
      <c r="T7">
        <v>1.5029999999999999</v>
      </c>
      <c r="U7">
        <f t="shared" si="2"/>
        <v>6.7080999999999946E-2</v>
      </c>
      <c r="V7">
        <v>6</v>
      </c>
      <c r="X7" s="1">
        <v>44639.354166666664</v>
      </c>
      <c r="Y7">
        <v>9</v>
      </c>
      <c r="Z7">
        <v>5.9550000000000001</v>
      </c>
      <c r="AA7">
        <v>2.38</v>
      </c>
      <c r="AB7">
        <f t="shared" si="3"/>
        <v>12.780625000000001</v>
      </c>
      <c r="AC7">
        <v>6</v>
      </c>
      <c r="AE7" s="1">
        <v>44639.354166666664</v>
      </c>
      <c r="AF7">
        <v>9</v>
      </c>
      <c r="AG7">
        <v>2.0990000000000002</v>
      </c>
      <c r="AH7">
        <v>1.41</v>
      </c>
      <c r="AI7">
        <f t="shared" si="4"/>
        <v>0.47472100000000039</v>
      </c>
      <c r="AJ7">
        <v>6</v>
      </c>
      <c r="AL7" s="1">
        <v>44639.354166666664</v>
      </c>
      <c r="AM7">
        <v>9</v>
      </c>
      <c r="AN7">
        <v>2.7770000000000001</v>
      </c>
      <c r="AO7">
        <v>2.0270000000000001</v>
      </c>
      <c r="AP7">
        <f t="shared" si="5"/>
        <v>0.5625</v>
      </c>
    </row>
    <row r="8" spans="1:42" x14ac:dyDescent="0.35">
      <c r="A8">
        <v>7</v>
      </c>
      <c r="C8" s="1">
        <v>44643.25</v>
      </c>
      <c r="D8">
        <v>6</v>
      </c>
      <c r="E8">
        <v>2.6009999999999998E-2</v>
      </c>
      <c r="F8">
        <v>5.067E-2</v>
      </c>
      <c r="G8">
        <f t="shared" si="0"/>
        <v>6.081156000000001E-4</v>
      </c>
      <c r="H8">
        <v>7</v>
      </c>
      <c r="J8" s="1">
        <v>44643.25</v>
      </c>
      <c r="K8">
        <v>6</v>
      </c>
      <c r="L8">
        <v>0.4042</v>
      </c>
      <c r="M8">
        <v>0.56059999999999999</v>
      </c>
      <c r="N8">
        <f t="shared" si="1"/>
        <v>2.4460959999999993E-2</v>
      </c>
      <c r="O8">
        <v>7</v>
      </c>
      <c r="Q8" s="1">
        <v>44643.25</v>
      </c>
      <c r="R8">
        <v>6</v>
      </c>
      <c r="S8">
        <v>0.88139999999999996</v>
      </c>
      <c r="T8">
        <v>1.8140000000000001</v>
      </c>
      <c r="U8">
        <f t="shared" si="2"/>
        <v>0.86974276000000017</v>
      </c>
      <c r="V8">
        <v>7</v>
      </c>
      <c r="X8" s="1">
        <v>44643.25</v>
      </c>
      <c r="Y8">
        <v>6</v>
      </c>
      <c r="Z8">
        <v>4.415</v>
      </c>
      <c r="AA8">
        <v>2.9729999999999999</v>
      </c>
      <c r="AB8">
        <f t="shared" si="3"/>
        <v>2.0793640000000004</v>
      </c>
      <c r="AC8">
        <v>7</v>
      </c>
      <c r="AE8" s="1">
        <v>44643.25</v>
      </c>
      <c r="AF8">
        <v>6</v>
      </c>
      <c r="AG8">
        <v>1.296</v>
      </c>
      <c r="AH8">
        <v>1.498</v>
      </c>
      <c r="AI8">
        <f t="shared" si="4"/>
        <v>4.0803999999999986E-2</v>
      </c>
      <c r="AJ8">
        <v>7</v>
      </c>
      <c r="AL8" s="1">
        <v>44643.25</v>
      </c>
      <c r="AM8">
        <v>6</v>
      </c>
      <c r="AN8">
        <v>1.7989999999999999</v>
      </c>
      <c r="AO8">
        <v>2.63</v>
      </c>
      <c r="AP8">
        <f t="shared" si="5"/>
        <v>0.69056099999999998</v>
      </c>
    </row>
    <row r="9" spans="1:42" x14ac:dyDescent="0.35">
      <c r="A9">
        <v>8</v>
      </c>
      <c r="C9" s="1">
        <v>44643.802083333336</v>
      </c>
      <c r="D9">
        <v>8.5</v>
      </c>
      <c r="E9">
        <v>6.6570000000000004E-2</v>
      </c>
      <c r="F9">
        <v>0.14149999999999999</v>
      </c>
      <c r="G9">
        <f t="shared" si="0"/>
        <v>5.6145048999999975E-3</v>
      </c>
      <c r="H9">
        <v>8</v>
      </c>
      <c r="J9" s="1">
        <v>44643.802083333336</v>
      </c>
      <c r="K9">
        <v>8.5</v>
      </c>
      <c r="L9">
        <v>1.0760000000000001</v>
      </c>
      <c r="M9">
        <v>1.8580000000000001</v>
      </c>
      <c r="N9">
        <f t="shared" si="1"/>
        <v>0.61152400000000007</v>
      </c>
      <c r="O9">
        <v>8</v>
      </c>
      <c r="Q9" s="1">
        <v>44643.802083333336</v>
      </c>
      <c r="R9">
        <v>8.5</v>
      </c>
      <c r="S9">
        <v>2.5569999999999999</v>
      </c>
      <c r="T9">
        <v>5.8470000000000004</v>
      </c>
      <c r="U9">
        <f t="shared" si="2"/>
        <v>10.824100000000003</v>
      </c>
      <c r="V9">
        <v>8</v>
      </c>
      <c r="X9" s="1">
        <v>44643.802083333336</v>
      </c>
      <c r="Y9">
        <v>8.5</v>
      </c>
      <c r="Z9">
        <v>14.65</v>
      </c>
      <c r="AA9">
        <v>10.93</v>
      </c>
      <c r="AB9">
        <f t="shared" si="3"/>
        <v>13.838400000000005</v>
      </c>
      <c r="AC9">
        <v>8</v>
      </c>
      <c r="AE9" s="1">
        <v>44643.802083333336</v>
      </c>
      <c r="AF9">
        <v>8.5</v>
      </c>
      <c r="AG9">
        <v>3.7589999999999999</v>
      </c>
      <c r="AH9">
        <v>8.6280000000000001</v>
      </c>
      <c r="AI9">
        <f t="shared" si="4"/>
        <v>23.707160999999999</v>
      </c>
      <c r="AJ9">
        <v>8</v>
      </c>
      <c r="AL9" s="1">
        <v>44643.802083333336</v>
      </c>
      <c r="AM9">
        <v>8.5</v>
      </c>
      <c r="AN9">
        <v>5.8280000000000003</v>
      </c>
      <c r="AO9">
        <v>8.6940000000000008</v>
      </c>
      <c r="AP9">
        <f t="shared" si="5"/>
        <v>8.2139560000000031</v>
      </c>
    </row>
    <row r="10" spans="1:42" x14ac:dyDescent="0.35">
      <c r="A10">
        <v>9</v>
      </c>
      <c r="C10" s="1">
        <v>44646.010416666664</v>
      </c>
      <c r="D10">
        <v>24</v>
      </c>
      <c r="E10">
        <v>1.4489999999999999E-2</v>
      </c>
      <c r="F10">
        <v>3.1789999999999999E-2</v>
      </c>
      <c r="G10">
        <f t="shared" si="0"/>
        <v>2.9928999999999996E-4</v>
      </c>
      <c r="H10">
        <v>9</v>
      </c>
      <c r="J10" s="1">
        <v>44646.010416666664</v>
      </c>
      <c r="K10">
        <v>24</v>
      </c>
      <c r="L10">
        <v>0.24129999999999999</v>
      </c>
      <c r="M10">
        <v>0.26069999999999999</v>
      </c>
      <c r="N10">
        <f t="shared" si="1"/>
        <v>3.7636000000000001E-4</v>
      </c>
      <c r="O10">
        <v>9</v>
      </c>
      <c r="Q10" s="1">
        <v>44646.010416666664</v>
      </c>
      <c r="R10">
        <v>24</v>
      </c>
      <c r="S10">
        <v>0.50180000000000002</v>
      </c>
      <c r="T10">
        <v>0.90349999999999997</v>
      </c>
      <c r="U10">
        <f t="shared" si="2"/>
        <v>0.16136288999999995</v>
      </c>
      <c r="V10">
        <v>9</v>
      </c>
      <c r="X10" s="1">
        <v>44646.010416666664</v>
      </c>
      <c r="Y10">
        <v>24</v>
      </c>
      <c r="Z10">
        <v>2.0699999999999998</v>
      </c>
      <c r="AA10">
        <v>1.883</v>
      </c>
      <c r="AB10">
        <f t="shared" si="3"/>
        <v>3.4968999999999938E-2</v>
      </c>
      <c r="AC10">
        <v>9</v>
      </c>
      <c r="AE10" s="1">
        <v>44646.010416666664</v>
      </c>
      <c r="AF10">
        <v>24</v>
      </c>
      <c r="AG10">
        <v>0.81789999999999996</v>
      </c>
      <c r="AH10">
        <v>0.54549999999999998</v>
      </c>
      <c r="AI10">
        <f t="shared" si="4"/>
        <v>7.4201759999999992E-2</v>
      </c>
      <c r="AJ10">
        <v>9</v>
      </c>
      <c r="AL10" s="1">
        <v>44646.010416666664</v>
      </c>
      <c r="AM10">
        <v>24</v>
      </c>
      <c r="AN10">
        <v>0.79749999999999999</v>
      </c>
      <c r="AO10">
        <v>1.671</v>
      </c>
      <c r="AP10">
        <f t="shared" si="5"/>
        <v>0.7630022500000001</v>
      </c>
    </row>
    <row r="11" spans="1:42" x14ac:dyDescent="0.35">
      <c r="A11">
        <v>10</v>
      </c>
      <c r="C11" s="1">
        <v>44651.302083333336</v>
      </c>
      <c r="D11">
        <v>6</v>
      </c>
      <c r="E11">
        <v>5.5190000000000003E-2</v>
      </c>
      <c r="F11">
        <v>9.8460000000000006E-2</v>
      </c>
      <c r="G11">
        <f t="shared" si="0"/>
        <v>1.8722929000000003E-3</v>
      </c>
      <c r="H11">
        <v>10</v>
      </c>
      <c r="J11" s="1">
        <v>44651.302083333336</v>
      </c>
      <c r="K11">
        <v>6</v>
      </c>
      <c r="L11">
        <v>0.93700000000000006</v>
      </c>
      <c r="M11">
        <v>2.4740000000000002</v>
      </c>
      <c r="N11">
        <f t="shared" si="1"/>
        <v>2.3623690000000006</v>
      </c>
      <c r="O11">
        <v>10</v>
      </c>
      <c r="Q11" s="1">
        <v>44651.302083333336</v>
      </c>
      <c r="R11">
        <v>6</v>
      </c>
      <c r="S11">
        <v>2.2719999999999998</v>
      </c>
      <c r="T11">
        <v>7.5519999999999996</v>
      </c>
      <c r="U11">
        <f t="shared" si="2"/>
        <v>27.878399999999992</v>
      </c>
      <c r="V11">
        <v>10</v>
      </c>
      <c r="X11" s="1">
        <v>44651.302083333336</v>
      </c>
      <c r="Y11">
        <v>6</v>
      </c>
      <c r="Z11">
        <v>12.24</v>
      </c>
      <c r="AA11">
        <v>13.89</v>
      </c>
      <c r="AB11">
        <f t="shared" si="3"/>
        <v>2.722500000000001</v>
      </c>
      <c r="AC11">
        <v>10</v>
      </c>
      <c r="AE11" s="1">
        <v>44651.302083333336</v>
      </c>
      <c r="AF11">
        <v>6</v>
      </c>
      <c r="AG11">
        <v>3.0910000000000002</v>
      </c>
      <c r="AH11">
        <v>6.1879999999999997</v>
      </c>
      <c r="AI11">
        <f t="shared" si="4"/>
        <v>9.591408999999997</v>
      </c>
      <c r="AJ11">
        <v>10</v>
      </c>
      <c r="AL11" s="1">
        <v>44651.302083333336</v>
      </c>
      <c r="AM11">
        <v>6</v>
      </c>
      <c r="AN11">
        <v>6.0890000000000004</v>
      </c>
      <c r="AO11">
        <v>9.3279999999999994</v>
      </c>
      <c r="AP11">
        <f t="shared" si="5"/>
        <v>10.491120999999993</v>
      </c>
    </row>
    <row r="12" spans="1:42" x14ac:dyDescent="0.35">
      <c r="A12">
        <v>11</v>
      </c>
      <c r="C12" s="1">
        <v>44656.729166666664</v>
      </c>
      <c r="D12">
        <v>18</v>
      </c>
      <c r="E12">
        <v>5.5829999999999998E-2</v>
      </c>
      <c r="F12">
        <v>4.929E-2</v>
      </c>
      <c r="G12">
        <f t="shared" si="0"/>
        <v>4.2771599999999962E-5</v>
      </c>
      <c r="H12">
        <v>11</v>
      </c>
      <c r="J12" s="1">
        <v>44656.729166666664</v>
      </c>
      <c r="K12">
        <v>18</v>
      </c>
      <c r="L12">
        <v>1.0589999999999999</v>
      </c>
      <c r="M12">
        <v>0.93400000000000005</v>
      </c>
      <c r="N12">
        <f t="shared" si="1"/>
        <v>1.5624999999999972E-2</v>
      </c>
      <c r="O12">
        <v>11</v>
      </c>
      <c r="Q12" s="1">
        <v>44656.729166666664</v>
      </c>
      <c r="R12">
        <v>18</v>
      </c>
      <c r="S12">
        <v>2.11</v>
      </c>
      <c r="T12">
        <v>2.4660000000000002</v>
      </c>
      <c r="U12">
        <f t="shared" si="2"/>
        <v>0.12673600000000024</v>
      </c>
      <c r="V12">
        <v>11</v>
      </c>
      <c r="X12" s="1">
        <v>44656.729166666664</v>
      </c>
      <c r="Y12">
        <v>18</v>
      </c>
      <c r="Z12">
        <v>11.52</v>
      </c>
      <c r="AA12">
        <v>9.2629999999999999</v>
      </c>
      <c r="AB12">
        <f t="shared" si="3"/>
        <v>5.0940489999999983</v>
      </c>
      <c r="AC12">
        <v>11</v>
      </c>
      <c r="AE12" s="1">
        <v>44656.729166666664</v>
      </c>
      <c r="AF12">
        <v>18</v>
      </c>
      <c r="AG12">
        <v>3.633</v>
      </c>
      <c r="AH12">
        <v>2.2799999999999998</v>
      </c>
      <c r="AI12">
        <f t="shared" si="4"/>
        <v>1.8306090000000006</v>
      </c>
      <c r="AJ12">
        <v>11</v>
      </c>
      <c r="AL12" s="1">
        <v>44656.729166666664</v>
      </c>
      <c r="AM12">
        <v>18</v>
      </c>
      <c r="AN12">
        <v>4.415</v>
      </c>
      <c r="AO12">
        <v>4.9119999999999999</v>
      </c>
      <c r="AP12">
        <f t="shared" si="5"/>
        <v>0.2470089999999999</v>
      </c>
    </row>
    <row r="13" spans="1:42" x14ac:dyDescent="0.35">
      <c r="A13">
        <v>12</v>
      </c>
      <c r="C13" s="1">
        <v>44657.8125</v>
      </c>
      <c r="D13">
        <v>26.25</v>
      </c>
      <c r="E13">
        <v>5.6610000000000001E-2</v>
      </c>
      <c r="F13">
        <v>7.9189999999999997E-2</v>
      </c>
      <c r="G13">
        <f t="shared" si="0"/>
        <v>5.0985639999999986E-4</v>
      </c>
      <c r="H13">
        <v>12</v>
      </c>
      <c r="J13" s="1">
        <v>44657.8125</v>
      </c>
      <c r="K13">
        <v>26.25</v>
      </c>
      <c r="L13">
        <v>0.97119999999999995</v>
      </c>
      <c r="M13">
        <v>1.2609999999999999</v>
      </c>
      <c r="N13">
        <f t="shared" si="1"/>
        <v>8.3984039999999968E-2</v>
      </c>
      <c r="O13">
        <v>12</v>
      </c>
      <c r="Q13" s="1">
        <v>44657.8125</v>
      </c>
      <c r="R13">
        <v>26.25</v>
      </c>
      <c r="S13">
        <v>2.2839999999999998</v>
      </c>
      <c r="T13">
        <v>4.0460000000000003</v>
      </c>
      <c r="U13">
        <f t="shared" si="2"/>
        <v>3.1046440000000017</v>
      </c>
      <c r="V13">
        <v>12</v>
      </c>
      <c r="X13" s="1">
        <v>44657.8125</v>
      </c>
      <c r="Y13">
        <v>26.25</v>
      </c>
      <c r="Z13">
        <v>11.4</v>
      </c>
      <c r="AA13">
        <v>12.91</v>
      </c>
      <c r="AB13">
        <f t="shared" si="3"/>
        <v>2.2800999999999996</v>
      </c>
      <c r="AC13">
        <v>12</v>
      </c>
      <c r="AE13" s="1">
        <v>44657.8125</v>
      </c>
      <c r="AF13">
        <v>26.25</v>
      </c>
      <c r="AG13">
        <v>3.411</v>
      </c>
      <c r="AH13">
        <v>3.6259999999999999</v>
      </c>
      <c r="AI13">
        <f t="shared" si="4"/>
        <v>4.622499999999994E-2</v>
      </c>
      <c r="AJ13">
        <v>12</v>
      </c>
      <c r="AL13" s="1">
        <v>44657.8125</v>
      </c>
      <c r="AM13">
        <v>26.25</v>
      </c>
      <c r="AN13">
        <v>4.5819999999999999</v>
      </c>
      <c r="AO13">
        <v>8.1430000000000007</v>
      </c>
      <c r="AP13">
        <f t="shared" si="5"/>
        <v>12.680721000000005</v>
      </c>
    </row>
    <row r="14" spans="1:42" x14ac:dyDescent="0.35">
      <c r="A14">
        <v>13</v>
      </c>
      <c r="C14" s="1">
        <v>44660.239583333336</v>
      </c>
      <c r="D14">
        <v>21</v>
      </c>
      <c r="E14">
        <v>1.423E-2</v>
      </c>
      <c r="F14">
        <v>2.8969999999999999E-2</v>
      </c>
      <c r="G14">
        <f t="shared" si="0"/>
        <v>2.1726759999999998E-4</v>
      </c>
      <c r="H14">
        <v>13</v>
      </c>
      <c r="J14" s="1">
        <v>44660.239583333336</v>
      </c>
      <c r="K14">
        <v>21</v>
      </c>
      <c r="L14">
        <v>0.30649999999999999</v>
      </c>
      <c r="M14">
        <v>0.41920000000000002</v>
      </c>
      <c r="N14">
        <f t="shared" si="1"/>
        <v>1.2701290000000006E-2</v>
      </c>
      <c r="O14">
        <v>13</v>
      </c>
      <c r="Q14" s="1">
        <v>44660.239583333336</v>
      </c>
      <c r="R14">
        <v>21</v>
      </c>
      <c r="S14">
        <v>0.57150000000000001</v>
      </c>
      <c r="T14">
        <v>1.4470000000000001</v>
      </c>
      <c r="U14">
        <f t="shared" si="2"/>
        <v>0.76650025000000011</v>
      </c>
      <c r="V14">
        <v>13</v>
      </c>
      <c r="X14" s="1">
        <v>44660.239583333336</v>
      </c>
      <c r="Y14">
        <v>21</v>
      </c>
      <c r="Z14">
        <v>3.1080000000000001</v>
      </c>
      <c r="AA14">
        <v>3.7949999999999999</v>
      </c>
      <c r="AB14">
        <f t="shared" si="3"/>
        <v>0.47196899999999975</v>
      </c>
      <c r="AC14">
        <v>13</v>
      </c>
      <c r="AE14" s="1">
        <v>44660.239583333336</v>
      </c>
      <c r="AF14">
        <v>21</v>
      </c>
      <c r="AG14">
        <v>1.02</v>
      </c>
      <c r="AH14">
        <v>1.1399999999999999</v>
      </c>
      <c r="AI14">
        <f t="shared" si="4"/>
        <v>1.4399999999999972E-2</v>
      </c>
      <c r="AJ14">
        <v>13</v>
      </c>
      <c r="AL14" s="1">
        <v>44660.239583333336</v>
      </c>
      <c r="AM14">
        <v>21</v>
      </c>
      <c r="AN14">
        <v>1.2889999999999999</v>
      </c>
      <c r="AO14">
        <v>2.1139999999999999</v>
      </c>
      <c r="AP14">
        <f t="shared" si="5"/>
        <v>0.68062499999999992</v>
      </c>
    </row>
    <row r="15" spans="1:42" x14ac:dyDescent="0.35">
      <c r="A15">
        <v>14</v>
      </c>
      <c r="C15" s="1">
        <v>44662.59375</v>
      </c>
      <c r="D15">
        <v>17</v>
      </c>
      <c r="E15">
        <v>3.8370000000000001E-2</v>
      </c>
      <c r="F15">
        <v>4.7419999999999997E-2</v>
      </c>
      <c r="G15">
        <f t="shared" si="0"/>
        <v>8.1902499999999916E-5</v>
      </c>
      <c r="H15">
        <v>14</v>
      </c>
      <c r="J15" s="1">
        <v>44662.59375</v>
      </c>
      <c r="K15">
        <v>17</v>
      </c>
      <c r="L15">
        <v>0.58440000000000003</v>
      </c>
      <c r="M15">
        <v>0.60609999999999997</v>
      </c>
      <c r="N15">
        <f t="shared" si="1"/>
        <v>4.7088999999999747E-4</v>
      </c>
      <c r="O15">
        <v>14</v>
      </c>
      <c r="Q15" s="1">
        <v>44662.59375</v>
      </c>
      <c r="R15">
        <v>17</v>
      </c>
      <c r="S15">
        <v>1.2250000000000001</v>
      </c>
      <c r="T15">
        <v>1.996</v>
      </c>
      <c r="U15">
        <f t="shared" si="2"/>
        <v>0.59444099999999989</v>
      </c>
      <c r="V15">
        <v>14</v>
      </c>
      <c r="X15" s="1">
        <v>44662.59375</v>
      </c>
      <c r="Y15">
        <v>17</v>
      </c>
      <c r="Z15">
        <v>6.87</v>
      </c>
      <c r="AA15">
        <v>6.8769999999999998</v>
      </c>
      <c r="AB15">
        <f t="shared" si="3"/>
        <v>4.8999999999995424E-5</v>
      </c>
      <c r="AC15">
        <v>14</v>
      </c>
      <c r="AE15" s="1">
        <v>44662.59375</v>
      </c>
      <c r="AF15">
        <v>17</v>
      </c>
      <c r="AG15">
        <v>1.96</v>
      </c>
      <c r="AH15">
        <v>2.1469999999999998</v>
      </c>
      <c r="AI15">
        <f t="shared" si="4"/>
        <v>3.4968999999999938E-2</v>
      </c>
      <c r="AJ15">
        <v>14</v>
      </c>
      <c r="AL15" s="1">
        <v>44662.59375</v>
      </c>
      <c r="AM15">
        <v>17</v>
      </c>
      <c r="AN15">
        <v>2.69</v>
      </c>
      <c r="AO15">
        <v>3.9969999999999999</v>
      </c>
      <c r="AP15">
        <f t="shared" si="5"/>
        <v>1.7082489999999999</v>
      </c>
    </row>
    <row r="16" spans="1:42" x14ac:dyDescent="0.35">
      <c r="A16">
        <v>15</v>
      </c>
      <c r="C16" s="1">
        <v>44667.145833333336</v>
      </c>
      <c r="D16">
        <v>11.75</v>
      </c>
      <c r="E16">
        <v>3.048E-2</v>
      </c>
      <c r="F16">
        <v>5.2089999999999997E-2</v>
      </c>
      <c r="G16">
        <f t="shared" si="0"/>
        <v>4.6699209999999988E-4</v>
      </c>
      <c r="H16">
        <v>15</v>
      </c>
      <c r="J16" s="1">
        <v>44667.145833333336</v>
      </c>
      <c r="K16">
        <v>11.75</v>
      </c>
      <c r="L16">
        <v>0.45519999999999999</v>
      </c>
      <c r="M16">
        <v>0.439</v>
      </c>
      <c r="N16">
        <f t="shared" si="1"/>
        <v>2.6243999999999974E-4</v>
      </c>
      <c r="O16">
        <v>15</v>
      </c>
      <c r="Q16" s="1">
        <v>44667.145833333336</v>
      </c>
      <c r="R16">
        <v>11.75</v>
      </c>
      <c r="S16">
        <v>0.97330000000000005</v>
      </c>
      <c r="T16">
        <v>1.1859999999999999</v>
      </c>
      <c r="U16">
        <f t="shared" si="2"/>
        <v>4.5241289999999955E-2</v>
      </c>
      <c r="V16">
        <v>15</v>
      </c>
      <c r="X16" s="1">
        <v>44667.145833333336</v>
      </c>
      <c r="Y16">
        <v>11.75</v>
      </c>
      <c r="Z16">
        <v>5.226</v>
      </c>
      <c r="AA16">
        <v>3.9830000000000001</v>
      </c>
      <c r="AB16">
        <f t="shared" si="3"/>
        <v>1.5450489999999997</v>
      </c>
      <c r="AC16">
        <v>15</v>
      </c>
      <c r="AE16" s="1">
        <v>44667.145833333336</v>
      </c>
      <c r="AF16">
        <v>11.75</v>
      </c>
      <c r="AG16">
        <v>1.5149999999999999</v>
      </c>
      <c r="AH16">
        <v>1.38</v>
      </c>
      <c r="AI16">
        <f t="shared" si="4"/>
        <v>1.8225000000000002E-2</v>
      </c>
      <c r="AJ16">
        <v>15</v>
      </c>
      <c r="AL16" s="1">
        <v>44667.145833333336</v>
      </c>
      <c r="AM16">
        <v>11.75</v>
      </c>
      <c r="AN16">
        <v>1.966</v>
      </c>
      <c r="AO16">
        <v>2.339</v>
      </c>
      <c r="AP16">
        <f t="shared" si="5"/>
        <v>0.139129</v>
      </c>
    </row>
    <row r="17" spans="1:42" x14ac:dyDescent="0.35">
      <c r="A17">
        <v>16</v>
      </c>
      <c r="C17" s="1">
        <v>44669.395833333336</v>
      </c>
      <c r="D17">
        <v>35</v>
      </c>
      <c r="E17">
        <v>3.6940000000000001E-2</v>
      </c>
      <c r="F17">
        <v>5.1499999999999997E-2</v>
      </c>
      <c r="G17">
        <f t="shared" si="0"/>
        <v>2.1199359999999991E-4</v>
      </c>
      <c r="H17">
        <v>16</v>
      </c>
      <c r="J17" s="1">
        <v>44669.395833333336</v>
      </c>
      <c r="K17">
        <v>35</v>
      </c>
      <c r="L17">
        <v>0.64270000000000005</v>
      </c>
      <c r="M17">
        <v>0.71740000000000004</v>
      </c>
      <c r="N17">
        <f t="shared" si="1"/>
        <v>5.5800899999999985E-3</v>
      </c>
      <c r="O17">
        <v>16</v>
      </c>
      <c r="Q17" s="1">
        <v>44669.395833333336</v>
      </c>
      <c r="R17">
        <v>35</v>
      </c>
      <c r="S17">
        <v>1.548</v>
      </c>
      <c r="T17">
        <v>1.948</v>
      </c>
      <c r="U17">
        <f t="shared" si="2"/>
        <v>0.15999999999999992</v>
      </c>
      <c r="V17">
        <v>16</v>
      </c>
      <c r="X17" s="1">
        <v>44669.395833333336</v>
      </c>
      <c r="Y17">
        <v>35</v>
      </c>
      <c r="Z17">
        <v>8.4489999999999998</v>
      </c>
      <c r="AA17">
        <v>7.5839999999999996</v>
      </c>
      <c r="AB17">
        <f t="shared" si="3"/>
        <v>0.74822500000000036</v>
      </c>
      <c r="AC17">
        <v>16</v>
      </c>
      <c r="AE17" s="1">
        <v>44669.395833333336</v>
      </c>
      <c r="AF17">
        <v>35</v>
      </c>
      <c r="AG17">
        <v>2.3740000000000001</v>
      </c>
      <c r="AH17">
        <v>2.0489999999999999</v>
      </c>
      <c r="AI17">
        <f t="shared" si="4"/>
        <v>0.10562500000000012</v>
      </c>
      <c r="AJ17">
        <v>16</v>
      </c>
      <c r="AL17" s="1">
        <v>44669.395833333336</v>
      </c>
      <c r="AM17">
        <v>35</v>
      </c>
      <c r="AN17">
        <v>3.036</v>
      </c>
      <c r="AO17">
        <v>3.5979999999999999</v>
      </c>
      <c r="AP17">
        <f t="shared" si="5"/>
        <v>0.31584399999999979</v>
      </c>
    </row>
    <row r="18" spans="1:42" x14ac:dyDescent="0.35">
      <c r="A18">
        <v>17</v>
      </c>
      <c r="C18" s="1">
        <v>44672.28125</v>
      </c>
      <c r="D18">
        <v>5</v>
      </c>
      <c r="E18">
        <v>4.904E-2</v>
      </c>
      <c r="F18">
        <v>5.4010000000000002E-2</v>
      </c>
      <c r="G18">
        <f t="shared" si="0"/>
        <v>2.4700900000000023E-5</v>
      </c>
      <c r="H18">
        <v>17</v>
      </c>
      <c r="J18" s="1">
        <v>44672.28125</v>
      </c>
      <c r="K18">
        <v>5</v>
      </c>
      <c r="L18">
        <v>0.72599999999999998</v>
      </c>
      <c r="M18">
        <v>0.92269999999999996</v>
      </c>
      <c r="N18">
        <f t="shared" si="1"/>
        <v>3.8690889999999992E-2</v>
      </c>
      <c r="O18">
        <v>17</v>
      </c>
      <c r="Q18" s="1">
        <v>44672.28125</v>
      </c>
      <c r="R18">
        <v>5</v>
      </c>
      <c r="S18">
        <v>1.615</v>
      </c>
      <c r="T18">
        <v>2.323</v>
      </c>
      <c r="U18">
        <f t="shared" si="2"/>
        <v>0.50126399999999993</v>
      </c>
      <c r="V18">
        <v>17</v>
      </c>
      <c r="X18" s="1">
        <v>44672.28125</v>
      </c>
      <c r="Y18">
        <v>5</v>
      </c>
      <c r="Z18">
        <v>8.7270000000000003</v>
      </c>
      <c r="AA18">
        <v>8.4909999999999997</v>
      </c>
      <c r="AB18">
        <f t="shared" si="3"/>
        <v>5.5696000000000308E-2</v>
      </c>
      <c r="AC18">
        <v>17</v>
      </c>
      <c r="AE18" s="1">
        <v>44672.28125</v>
      </c>
      <c r="AF18">
        <v>5</v>
      </c>
      <c r="AG18">
        <v>2.4319999999999999</v>
      </c>
      <c r="AH18">
        <v>2.198</v>
      </c>
      <c r="AI18">
        <f t="shared" si="4"/>
        <v>5.4755999999999992E-2</v>
      </c>
      <c r="AJ18">
        <v>17</v>
      </c>
      <c r="AL18" s="1">
        <v>44672.28125</v>
      </c>
      <c r="AM18">
        <v>5</v>
      </c>
      <c r="AN18">
        <v>3.0379999999999998</v>
      </c>
      <c r="AO18">
        <v>4.2670000000000003</v>
      </c>
      <c r="AP18">
        <f t="shared" si="5"/>
        <v>1.5104410000000013</v>
      </c>
    </row>
    <row r="19" spans="1:42" x14ac:dyDescent="0.35">
      <c r="A19">
        <v>18</v>
      </c>
      <c r="C19" s="1">
        <v>44682.291666666664</v>
      </c>
      <c r="D19">
        <v>10</v>
      </c>
      <c r="E19">
        <v>0.27550000000000002</v>
      </c>
      <c r="F19">
        <v>0.31879999999999997</v>
      </c>
      <c r="G19">
        <f t="shared" si="0"/>
        <v>1.8748899999999956E-3</v>
      </c>
      <c r="H19">
        <v>18</v>
      </c>
      <c r="J19" s="1">
        <v>44682.291666666664</v>
      </c>
      <c r="K19">
        <v>10</v>
      </c>
      <c r="L19">
        <v>4.5460000000000003</v>
      </c>
      <c r="M19">
        <v>6.5579999999999998</v>
      </c>
      <c r="N19">
        <f t="shared" si="1"/>
        <v>4.048143999999998</v>
      </c>
      <c r="O19">
        <v>18</v>
      </c>
      <c r="Q19" s="1">
        <v>44682.291666666664</v>
      </c>
      <c r="R19">
        <v>10</v>
      </c>
      <c r="S19">
        <v>4.6630000000000003</v>
      </c>
      <c r="T19">
        <v>8.7739999999999991</v>
      </c>
      <c r="U19">
        <f t="shared" si="2"/>
        <v>16.900320999999991</v>
      </c>
      <c r="V19">
        <v>18</v>
      </c>
      <c r="X19" s="1">
        <v>44682.291666666664</v>
      </c>
      <c r="Y19">
        <v>10</v>
      </c>
      <c r="Z19">
        <v>18.63</v>
      </c>
      <c r="AA19">
        <v>23.05</v>
      </c>
      <c r="AB19">
        <f t="shared" si="3"/>
        <v>19.536400000000015</v>
      </c>
      <c r="AC19">
        <v>18</v>
      </c>
      <c r="AE19" s="1">
        <v>44682.291666666664</v>
      </c>
      <c r="AF19">
        <v>10</v>
      </c>
      <c r="AG19">
        <v>9.6989999999999998</v>
      </c>
      <c r="AH19">
        <v>8.8729999999999993</v>
      </c>
      <c r="AI19">
        <f t="shared" si="4"/>
        <v>0.68227600000000088</v>
      </c>
      <c r="AJ19">
        <v>18</v>
      </c>
      <c r="AL19" s="1">
        <v>44682.291666666664</v>
      </c>
      <c r="AM19">
        <v>10</v>
      </c>
      <c r="AN19">
        <v>7.7869999999999999</v>
      </c>
      <c r="AO19">
        <v>17.97</v>
      </c>
      <c r="AP19">
        <f t="shared" si="5"/>
        <v>103.693489</v>
      </c>
    </row>
    <row r="20" spans="1:42" x14ac:dyDescent="0.35">
      <c r="A20">
        <v>19</v>
      </c>
      <c r="C20" s="1">
        <v>44684.625</v>
      </c>
      <c r="D20">
        <v>24</v>
      </c>
      <c r="E20">
        <v>0.6835</v>
      </c>
      <c r="F20">
        <v>0.32669999999999999</v>
      </c>
      <c r="G20">
        <f t="shared" si="0"/>
        <v>0.12730624000000001</v>
      </c>
      <c r="H20">
        <v>19</v>
      </c>
      <c r="J20" s="1">
        <v>44684.625</v>
      </c>
      <c r="K20">
        <v>24</v>
      </c>
      <c r="L20">
        <v>12.58</v>
      </c>
      <c r="M20">
        <v>10.67</v>
      </c>
      <c r="N20">
        <f t="shared" si="1"/>
        <v>3.6481000000000003</v>
      </c>
      <c r="O20">
        <v>19</v>
      </c>
      <c r="Q20" s="1">
        <v>44684.625</v>
      </c>
      <c r="R20">
        <v>24</v>
      </c>
      <c r="S20">
        <v>15.22</v>
      </c>
      <c r="T20">
        <v>17.13</v>
      </c>
      <c r="U20">
        <f t="shared" si="2"/>
        <v>3.6480999999999937</v>
      </c>
      <c r="V20">
        <v>19</v>
      </c>
      <c r="X20" s="1">
        <v>44684.625</v>
      </c>
      <c r="Y20">
        <v>24</v>
      </c>
      <c r="Z20">
        <v>38.56</v>
      </c>
      <c r="AA20">
        <v>32.26</v>
      </c>
      <c r="AB20">
        <f t="shared" si="3"/>
        <v>39.690000000000055</v>
      </c>
      <c r="AC20">
        <v>19</v>
      </c>
      <c r="AE20" s="1">
        <v>44684.625</v>
      </c>
      <c r="AF20">
        <v>24</v>
      </c>
      <c r="AG20">
        <v>30.88</v>
      </c>
      <c r="AH20">
        <v>14.3</v>
      </c>
      <c r="AI20">
        <f t="shared" si="4"/>
        <v>274.89639999999997</v>
      </c>
      <c r="AJ20">
        <v>19</v>
      </c>
      <c r="AL20" s="1">
        <v>44684.625</v>
      </c>
      <c r="AM20">
        <v>24</v>
      </c>
      <c r="AN20">
        <v>14.78</v>
      </c>
      <c r="AO20">
        <v>23</v>
      </c>
      <c r="AP20">
        <f t="shared" si="5"/>
        <v>67.568400000000011</v>
      </c>
    </row>
    <row r="21" spans="1:42" x14ac:dyDescent="0.35">
      <c r="A21">
        <v>20</v>
      </c>
      <c r="C21" s="1">
        <v>44686.979166666664</v>
      </c>
      <c r="D21">
        <v>45</v>
      </c>
      <c r="E21">
        <v>0.5484</v>
      </c>
      <c r="F21">
        <v>0.30030000000000001</v>
      </c>
      <c r="G21">
        <f t="shared" si="0"/>
        <v>6.1553609999999995E-2</v>
      </c>
      <c r="H21">
        <v>20</v>
      </c>
      <c r="J21" s="1">
        <v>44686.979166666664</v>
      </c>
      <c r="K21">
        <v>45</v>
      </c>
      <c r="L21">
        <v>10.19</v>
      </c>
      <c r="M21">
        <v>5.82</v>
      </c>
      <c r="N21">
        <f t="shared" si="1"/>
        <v>19.096899999999994</v>
      </c>
      <c r="O21">
        <v>20</v>
      </c>
      <c r="Q21" s="1">
        <v>44686.979166666664</v>
      </c>
      <c r="R21">
        <v>45</v>
      </c>
      <c r="S21">
        <v>11.11</v>
      </c>
      <c r="T21">
        <v>15.91</v>
      </c>
      <c r="U21">
        <f t="shared" si="2"/>
        <v>23.040000000000006</v>
      </c>
      <c r="V21">
        <v>20</v>
      </c>
      <c r="X21" s="1">
        <v>44686.979166666664</v>
      </c>
      <c r="Y21">
        <v>45</v>
      </c>
      <c r="Z21">
        <v>38.58</v>
      </c>
      <c r="AA21">
        <v>31.25</v>
      </c>
      <c r="AB21">
        <f t="shared" si="3"/>
        <v>53.728899999999975</v>
      </c>
      <c r="AC21">
        <v>20</v>
      </c>
      <c r="AE21" s="1">
        <v>44686.979166666664</v>
      </c>
      <c r="AF21">
        <v>45</v>
      </c>
      <c r="AG21">
        <v>26.2</v>
      </c>
      <c r="AH21">
        <v>17.03</v>
      </c>
      <c r="AI21">
        <f t="shared" si="4"/>
        <v>84.088899999999967</v>
      </c>
      <c r="AJ21">
        <v>20</v>
      </c>
      <c r="AL21" s="1">
        <v>44686.979166666664</v>
      </c>
      <c r="AM21">
        <v>45</v>
      </c>
      <c r="AN21">
        <v>16.079999999999998</v>
      </c>
      <c r="AO21">
        <v>17.28</v>
      </c>
      <c r="AP21">
        <f t="shared" si="5"/>
        <v>1.4400000000000068</v>
      </c>
    </row>
    <row r="22" spans="1:42" x14ac:dyDescent="0.35">
      <c r="A22">
        <v>21</v>
      </c>
      <c r="C22" s="1">
        <v>44695.770833333336</v>
      </c>
      <c r="D22">
        <v>3</v>
      </c>
      <c r="E22">
        <v>0.1298</v>
      </c>
      <c r="F22">
        <v>0.1197</v>
      </c>
      <c r="G22">
        <f t="shared" si="0"/>
        <v>1.0200999999999995E-4</v>
      </c>
      <c r="H22">
        <v>21</v>
      </c>
      <c r="J22" s="1">
        <v>44695.770833333336</v>
      </c>
      <c r="K22">
        <v>3</v>
      </c>
      <c r="L22">
        <v>1.897</v>
      </c>
      <c r="M22">
        <v>2.2879999999999998</v>
      </c>
      <c r="N22">
        <f t="shared" si="1"/>
        <v>0.15288099999999985</v>
      </c>
      <c r="O22">
        <v>21</v>
      </c>
      <c r="Q22" s="1">
        <v>44695.770833333336</v>
      </c>
      <c r="R22">
        <v>3</v>
      </c>
      <c r="S22">
        <v>2.7040000000000002</v>
      </c>
      <c r="T22">
        <v>4.9889999999999999</v>
      </c>
      <c r="U22">
        <f t="shared" si="2"/>
        <v>5.2212249999999987</v>
      </c>
      <c r="V22">
        <v>21</v>
      </c>
      <c r="X22" s="1">
        <v>44695.770833333336</v>
      </c>
      <c r="Y22">
        <v>3</v>
      </c>
      <c r="Z22">
        <v>11.39</v>
      </c>
      <c r="AA22">
        <v>22.25</v>
      </c>
      <c r="AB22">
        <f t="shared" si="3"/>
        <v>117.93959999999998</v>
      </c>
      <c r="AC22">
        <v>21</v>
      </c>
      <c r="AE22" s="1">
        <v>44695.770833333336</v>
      </c>
      <c r="AF22">
        <v>3</v>
      </c>
      <c r="AG22">
        <v>5.1289999999999996</v>
      </c>
      <c r="AH22">
        <v>5.1790000000000003</v>
      </c>
      <c r="AI22">
        <f t="shared" si="4"/>
        <v>2.5000000000000712E-3</v>
      </c>
      <c r="AJ22">
        <v>21</v>
      </c>
      <c r="AL22" s="1">
        <v>44695.770833333336</v>
      </c>
      <c r="AM22">
        <v>3</v>
      </c>
      <c r="AN22">
        <v>5.6749999999999998</v>
      </c>
      <c r="AO22">
        <v>15.24</v>
      </c>
      <c r="AP22">
        <f t="shared" si="5"/>
        <v>91.489225000000019</v>
      </c>
    </row>
    <row r="23" spans="1:42" x14ac:dyDescent="0.35">
      <c r="A23">
        <v>22</v>
      </c>
      <c r="C23" s="1">
        <v>44697.291666666664</v>
      </c>
      <c r="D23">
        <v>12.75</v>
      </c>
      <c r="E23">
        <v>0.1118</v>
      </c>
      <c r="F23">
        <v>0.1045</v>
      </c>
      <c r="G23">
        <f t="shared" si="0"/>
        <v>5.3290000000000013E-5</v>
      </c>
      <c r="H23">
        <v>22</v>
      </c>
      <c r="J23" s="1">
        <v>44697.291666666664</v>
      </c>
      <c r="K23">
        <v>12.75</v>
      </c>
      <c r="L23">
        <v>1.5189999999999999</v>
      </c>
      <c r="M23">
        <v>2.4590000000000001</v>
      </c>
      <c r="N23">
        <f t="shared" si="1"/>
        <v>0.88360000000000027</v>
      </c>
      <c r="O23">
        <v>22</v>
      </c>
      <c r="Q23" s="1">
        <v>44697.291666666664</v>
      </c>
      <c r="R23">
        <v>12.75</v>
      </c>
      <c r="S23">
        <v>3.3410000000000002</v>
      </c>
      <c r="T23">
        <v>4.415</v>
      </c>
      <c r="U23">
        <f t="shared" si="2"/>
        <v>1.1534759999999997</v>
      </c>
      <c r="V23">
        <v>22</v>
      </c>
      <c r="X23" s="1">
        <v>44697.291666666664</v>
      </c>
      <c r="Y23">
        <v>12.75</v>
      </c>
      <c r="Z23">
        <v>14.6</v>
      </c>
      <c r="AA23">
        <v>16.32</v>
      </c>
      <c r="AB23">
        <f t="shared" si="3"/>
        <v>2.9584000000000024</v>
      </c>
      <c r="AC23">
        <v>22</v>
      </c>
      <c r="AE23" s="1">
        <v>44697.291666666664</v>
      </c>
      <c r="AF23">
        <v>12.75</v>
      </c>
      <c r="AG23">
        <v>4.8979999999999997</v>
      </c>
      <c r="AH23">
        <v>4.532</v>
      </c>
      <c r="AI23">
        <f t="shared" si="4"/>
        <v>0.13395599999999974</v>
      </c>
      <c r="AJ23">
        <v>22</v>
      </c>
      <c r="AL23" s="1">
        <v>44697.291666666664</v>
      </c>
      <c r="AM23">
        <v>12.75</v>
      </c>
      <c r="AN23">
        <v>6.5229999999999997</v>
      </c>
      <c r="AO23">
        <v>8.5250000000000004</v>
      </c>
      <c r="AP23">
        <f t="shared" si="5"/>
        <v>4.0080040000000023</v>
      </c>
    </row>
    <row r="24" spans="1:42" x14ac:dyDescent="0.35">
      <c r="A24">
        <v>23</v>
      </c>
      <c r="C24" s="1">
        <v>44699.541666666664</v>
      </c>
      <c r="D24">
        <v>13</v>
      </c>
      <c r="E24">
        <v>2.2890000000000001E-2</v>
      </c>
      <c r="F24">
        <v>4.7329999999999997E-2</v>
      </c>
      <c r="G24">
        <f t="shared" si="0"/>
        <v>5.973135999999998E-4</v>
      </c>
      <c r="H24">
        <v>23</v>
      </c>
      <c r="J24" s="1">
        <v>44699.541666666664</v>
      </c>
      <c r="K24">
        <v>13</v>
      </c>
      <c r="L24">
        <v>0.36809999999999998</v>
      </c>
      <c r="M24">
        <v>0.55149999999999999</v>
      </c>
      <c r="N24">
        <f t="shared" si="1"/>
        <v>3.3635560000000002E-2</v>
      </c>
      <c r="O24">
        <v>23</v>
      </c>
      <c r="Q24" s="1">
        <v>44699.541666666664</v>
      </c>
      <c r="R24">
        <v>13</v>
      </c>
      <c r="S24">
        <v>0.81989999999999996</v>
      </c>
      <c r="T24">
        <v>1.246</v>
      </c>
      <c r="U24">
        <f t="shared" si="2"/>
        <v>0.18156121000000003</v>
      </c>
      <c r="V24">
        <v>23</v>
      </c>
      <c r="X24" s="1">
        <v>44699.541666666664</v>
      </c>
      <c r="Y24">
        <v>13</v>
      </c>
      <c r="Z24">
        <v>5.2130000000000001</v>
      </c>
      <c r="AA24">
        <v>5.0810000000000004</v>
      </c>
      <c r="AB24">
        <f t="shared" si="3"/>
        <v>1.7423999999999915E-2</v>
      </c>
      <c r="AC24">
        <v>23</v>
      </c>
      <c r="AE24" s="1">
        <v>44699.541666666664</v>
      </c>
      <c r="AF24">
        <v>13</v>
      </c>
      <c r="AG24">
        <v>1.343</v>
      </c>
      <c r="AH24">
        <v>1.089</v>
      </c>
      <c r="AI24">
        <f t="shared" si="4"/>
        <v>6.4516000000000004E-2</v>
      </c>
      <c r="AJ24">
        <v>23</v>
      </c>
      <c r="AL24" s="1">
        <v>44699.541666666664</v>
      </c>
      <c r="AM24">
        <v>13</v>
      </c>
      <c r="AN24">
        <v>1.615</v>
      </c>
      <c r="AO24">
        <v>3.383</v>
      </c>
      <c r="AP24">
        <f t="shared" si="5"/>
        <v>3.1258240000000002</v>
      </c>
    </row>
    <row r="25" spans="1:42" x14ac:dyDescent="0.35">
      <c r="A25">
        <v>24</v>
      </c>
      <c r="C25" s="1">
        <v>44703.552083333336</v>
      </c>
      <c r="D25">
        <v>7</v>
      </c>
      <c r="E25">
        <v>3.3419999999999998E-2</v>
      </c>
      <c r="F25">
        <v>4.3130000000000002E-2</v>
      </c>
      <c r="G25">
        <f t="shared" si="0"/>
        <v>9.4284100000000069E-5</v>
      </c>
      <c r="H25">
        <v>24</v>
      </c>
      <c r="J25" s="1">
        <v>44703.552083333336</v>
      </c>
      <c r="K25">
        <v>7</v>
      </c>
      <c r="L25">
        <v>0.48049999999999998</v>
      </c>
      <c r="M25">
        <v>0.64380000000000004</v>
      </c>
      <c r="N25">
        <f t="shared" si="1"/>
        <v>2.6666890000000019E-2</v>
      </c>
      <c r="O25">
        <v>24</v>
      </c>
      <c r="Q25" s="1">
        <v>44703.552083333336</v>
      </c>
      <c r="R25">
        <v>7</v>
      </c>
      <c r="S25">
        <v>0.90529999999999999</v>
      </c>
      <c r="T25">
        <v>1.46</v>
      </c>
      <c r="U25">
        <f t="shared" si="2"/>
        <v>0.30769208999999997</v>
      </c>
      <c r="V25">
        <v>24</v>
      </c>
      <c r="X25" s="1">
        <v>44703.552083333336</v>
      </c>
      <c r="Y25">
        <v>7</v>
      </c>
      <c r="Z25">
        <v>4.6210000000000004</v>
      </c>
      <c r="AA25">
        <v>3.4740000000000002</v>
      </c>
      <c r="AB25">
        <f t="shared" si="3"/>
        <v>1.3156090000000005</v>
      </c>
      <c r="AC25">
        <v>24</v>
      </c>
      <c r="AE25" s="1">
        <v>44703.552083333336</v>
      </c>
      <c r="AF25">
        <v>7</v>
      </c>
      <c r="AG25">
        <v>1.42</v>
      </c>
      <c r="AH25">
        <v>1.859</v>
      </c>
      <c r="AI25">
        <f t="shared" si="4"/>
        <v>0.19272100000000006</v>
      </c>
      <c r="AJ25">
        <v>24</v>
      </c>
      <c r="AL25" s="1">
        <v>44703.552083333336</v>
      </c>
      <c r="AM25">
        <v>7</v>
      </c>
      <c r="AN25">
        <v>2.0569999999999999</v>
      </c>
      <c r="AO25">
        <v>2.25</v>
      </c>
      <c r="AP25">
        <f t="shared" si="5"/>
        <v>3.7249000000000025E-2</v>
      </c>
    </row>
    <row r="26" spans="1:42" x14ac:dyDescent="0.35">
      <c r="A26">
        <v>25</v>
      </c>
      <c r="C26" s="1">
        <v>44707.833333333336</v>
      </c>
      <c r="D26">
        <v>15</v>
      </c>
      <c r="E26">
        <v>4.0599999999999997E-2</v>
      </c>
      <c r="F26">
        <v>6.9029999999999994E-2</v>
      </c>
      <c r="G26">
        <f t="shared" si="0"/>
        <v>8.0826489999999982E-4</v>
      </c>
      <c r="H26">
        <v>25</v>
      </c>
      <c r="J26" s="1">
        <v>44707.833333333336</v>
      </c>
      <c r="K26">
        <v>15</v>
      </c>
      <c r="L26">
        <v>0.61770000000000003</v>
      </c>
      <c r="M26">
        <v>1.1990000000000001</v>
      </c>
      <c r="N26">
        <f t="shared" si="1"/>
        <v>0.33790969000000004</v>
      </c>
      <c r="O26">
        <v>25</v>
      </c>
      <c r="Q26" s="1">
        <v>44707.833333333336</v>
      </c>
      <c r="R26">
        <v>15</v>
      </c>
      <c r="S26">
        <v>1.4</v>
      </c>
      <c r="T26">
        <v>2.7090000000000001</v>
      </c>
      <c r="U26">
        <f t="shared" si="2"/>
        <v>1.7134810000000005</v>
      </c>
      <c r="V26">
        <v>25</v>
      </c>
      <c r="X26" s="1">
        <v>44707.833333333336</v>
      </c>
      <c r="Y26">
        <v>15</v>
      </c>
      <c r="Z26">
        <v>8.02</v>
      </c>
      <c r="AA26">
        <v>9.2439999999999998</v>
      </c>
      <c r="AB26">
        <f t="shared" si="3"/>
        <v>1.4981760000000004</v>
      </c>
      <c r="AC26">
        <v>25</v>
      </c>
      <c r="AE26" s="1">
        <v>44707.833333333336</v>
      </c>
      <c r="AF26">
        <v>15</v>
      </c>
      <c r="AG26">
        <v>2.2029999999999998</v>
      </c>
      <c r="AH26">
        <v>3.2879999999999998</v>
      </c>
      <c r="AI26">
        <f t="shared" si="4"/>
        <v>1.177225</v>
      </c>
      <c r="AJ26">
        <v>25</v>
      </c>
      <c r="AL26" s="1">
        <v>44707.833333333336</v>
      </c>
      <c r="AM26">
        <v>15</v>
      </c>
      <c r="AN26">
        <v>2.8130000000000002</v>
      </c>
      <c r="AO26">
        <v>5.3650000000000002</v>
      </c>
      <c r="AP26">
        <f t="shared" si="5"/>
        <v>6.5127040000000003</v>
      </c>
    </row>
    <row r="27" spans="1:42" x14ac:dyDescent="0.35">
      <c r="A27">
        <v>26</v>
      </c>
      <c r="C27" s="1">
        <v>44713.875</v>
      </c>
      <c r="D27">
        <v>6.75</v>
      </c>
      <c r="E27">
        <v>0.2109</v>
      </c>
      <c r="F27">
        <v>0.129</v>
      </c>
      <c r="G27">
        <f t="shared" si="0"/>
        <v>6.7076100000000001E-3</v>
      </c>
      <c r="H27">
        <v>26</v>
      </c>
      <c r="J27" s="1">
        <v>44713.875</v>
      </c>
      <c r="K27">
        <v>6.75</v>
      </c>
      <c r="L27">
        <v>2.7949999999999999</v>
      </c>
      <c r="M27">
        <v>2.7440000000000002</v>
      </c>
      <c r="N27">
        <f t="shared" si="1"/>
        <v>2.6009999999999705E-3</v>
      </c>
      <c r="O27">
        <v>26</v>
      </c>
      <c r="Q27" s="1">
        <v>44713.875</v>
      </c>
      <c r="R27">
        <v>6.75</v>
      </c>
      <c r="S27">
        <v>3.1419999999999999</v>
      </c>
      <c r="T27">
        <v>5.16</v>
      </c>
      <c r="U27">
        <f t="shared" si="2"/>
        <v>4.0723240000000009</v>
      </c>
      <c r="V27">
        <v>26</v>
      </c>
      <c r="X27" s="1">
        <v>44713.875</v>
      </c>
      <c r="Y27">
        <v>6.75</v>
      </c>
      <c r="Z27">
        <v>13.62</v>
      </c>
      <c r="AA27">
        <v>16.89</v>
      </c>
      <c r="AB27">
        <f t="shared" si="3"/>
        <v>10.692900000000009</v>
      </c>
      <c r="AC27">
        <v>26</v>
      </c>
      <c r="AE27" s="1">
        <v>44713.875</v>
      </c>
      <c r="AF27">
        <v>6.75</v>
      </c>
      <c r="AG27">
        <v>6.9480000000000004</v>
      </c>
      <c r="AH27">
        <v>6.8040000000000003</v>
      </c>
      <c r="AI27">
        <f t="shared" si="4"/>
        <v>2.0736000000000036E-2</v>
      </c>
      <c r="AJ27">
        <v>26</v>
      </c>
      <c r="AL27" s="1">
        <v>44713.875</v>
      </c>
      <c r="AM27">
        <v>6.75</v>
      </c>
      <c r="AN27">
        <v>6.0289999999999999</v>
      </c>
      <c r="AO27">
        <v>20.71</v>
      </c>
      <c r="AP27">
        <f t="shared" si="5"/>
        <v>215.53176100000002</v>
      </c>
    </row>
    <row r="28" spans="1:42" x14ac:dyDescent="0.35">
      <c r="A28">
        <v>27</v>
      </c>
      <c r="C28" s="1">
        <v>44714.59375</v>
      </c>
      <c r="D28">
        <v>7</v>
      </c>
      <c r="E28">
        <v>0.4007</v>
      </c>
      <c r="F28">
        <v>0.30359999999999998</v>
      </c>
      <c r="G28">
        <f t="shared" si="0"/>
        <v>9.4284100000000034E-3</v>
      </c>
      <c r="H28">
        <v>27</v>
      </c>
      <c r="J28" s="1">
        <v>44714.59375</v>
      </c>
      <c r="K28">
        <v>7</v>
      </c>
      <c r="L28">
        <v>7.2679999999999998</v>
      </c>
      <c r="M28">
        <v>4.7699999999999996</v>
      </c>
      <c r="N28">
        <f t="shared" si="1"/>
        <v>6.2400040000000008</v>
      </c>
      <c r="O28">
        <v>27</v>
      </c>
      <c r="Q28" s="1">
        <v>44714.59375</v>
      </c>
      <c r="R28">
        <v>7</v>
      </c>
      <c r="S28">
        <v>6.952</v>
      </c>
      <c r="T28">
        <v>18.55</v>
      </c>
      <c r="U28">
        <f t="shared" si="2"/>
        <v>134.51360400000002</v>
      </c>
      <c r="V28">
        <v>27</v>
      </c>
      <c r="X28" s="1">
        <v>44714.59375</v>
      </c>
      <c r="Y28">
        <v>7</v>
      </c>
      <c r="Z28">
        <v>29.36</v>
      </c>
      <c r="AA28">
        <v>23.12</v>
      </c>
      <c r="AB28">
        <f t="shared" si="3"/>
        <v>38.937599999999982</v>
      </c>
      <c r="AC28">
        <v>27</v>
      </c>
      <c r="AE28" s="1">
        <v>44714.59375</v>
      </c>
      <c r="AF28">
        <v>7</v>
      </c>
      <c r="AG28">
        <v>17.64</v>
      </c>
      <c r="AH28">
        <v>3.8</v>
      </c>
      <c r="AI28">
        <f t="shared" si="4"/>
        <v>191.54560000000001</v>
      </c>
      <c r="AJ28">
        <v>27</v>
      </c>
      <c r="AL28" s="1">
        <v>44714.59375</v>
      </c>
      <c r="AM28">
        <v>7</v>
      </c>
      <c r="AN28">
        <v>11.07</v>
      </c>
      <c r="AO28">
        <v>22.56</v>
      </c>
      <c r="AP28">
        <f t="shared" si="5"/>
        <v>132.02009999999996</v>
      </c>
    </row>
    <row r="29" spans="1:42" x14ac:dyDescent="0.35">
      <c r="A29">
        <v>28</v>
      </c>
      <c r="C29" s="1">
        <v>44719.21875</v>
      </c>
      <c r="D29">
        <v>8</v>
      </c>
      <c r="E29">
        <v>4.614E-2</v>
      </c>
      <c r="F29">
        <v>7.3620000000000005E-2</v>
      </c>
      <c r="G29">
        <f t="shared" si="0"/>
        <v>7.5515040000000025E-4</v>
      </c>
      <c r="H29">
        <v>28</v>
      </c>
      <c r="J29" s="1">
        <v>44719.21875</v>
      </c>
      <c r="K29">
        <v>8</v>
      </c>
      <c r="L29">
        <v>0.73229999999999995</v>
      </c>
      <c r="M29">
        <v>1.653</v>
      </c>
      <c r="N29">
        <f t="shared" si="1"/>
        <v>0.84768849000000013</v>
      </c>
      <c r="O29">
        <v>28</v>
      </c>
      <c r="Q29" s="1">
        <v>44719.21875</v>
      </c>
      <c r="R29">
        <v>8</v>
      </c>
      <c r="S29">
        <v>1.6950000000000001</v>
      </c>
      <c r="T29">
        <v>3.7109999999999999</v>
      </c>
      <c r="U29">
        <f t="shared" si="2"/>
        <v>4.0642560000000003</v>
      </c>
      <c r="V29">
        <v>28</v>
      </c>
      <c r="X29" s="1">
        <v>44719.21875</v>
      </c>
      <c r="Y29">
        <v>8</v>
      </c>
      <c r="Z29">
        <v>9.157</v>
      </c>
      <c r="AA29">
        <v>10.41</v>
      </c>
      <c r="AB29">
        <f t="shared" si="3"/>
        <v>1.5700090000000002</v>
      </c>
      <c r="AC29">
        <v>28</v>
      </c>
      <c r="AE29" s="1">
        <v>44719.21875</v>
      </c>
      <c r="AF29">
        <v>8</v>
      </c>
      <c r="AG29">
        <v>2.367</v>
      </c>
      <c r="AH29">
        <v>2.0139999999999998</v>
      </c>
      <c r="AI29">
        <f t="shared" si="4"/>
        <v>0.12460900000000014</v>
      </c>
      <c r="AJ29">
        <v>28</v>
      </c>
      <c r="AL29" s="1">
        <v>44719.21875</v>
      </c>
      <c r="AM29">
        <v>8</v>
      </c>
      <c r="AN29">
        <v>3.9249999999999998</v>
      </c>
      <c r="AO29">
        <v>8.5990000000000002</v>
      </c>
      <c r="AP29">
        <f t="shared" si="5"/>
        <v>21.846276000000003</v>
      </c>
    </row>
    <row r="30" spans="1:42" x14ac:dyDescent="0.35">
      <c r="A30">
        <v>29</v>
      </c>
      <c r="C30" s="1">
        <v>44719.8125</v>
      </c>
      <c r="D30">
        <v>3</v>
      </c>
      <c r="E30">
        <v>0.33</v>
      </c>
      <c r="F30">
        <v>0.14979999999999999</v>
      </c>
      <c r="G30">
        <f t="shared" si="0"/>
        <v>3.2472040000000008E-2</v>
      </c>
      <c r="H30">
        <v>29</v>
      </c>
      <c r="J30" s="1">
        <v>44719.8125</v>
      </c>
      <c r="K30">
        <v>3</v>
      </c>
      <c r="L30">
        <v>6.0090000000000003</v>
      </c>
      <c r="M30">
        <v>3.1890000000000001</v>
      </c>
      <c r="N30">
        <f t="shared" si="1"/>
        <v>7.9524000000000017</v>
      </c>
      <c r="O30">
        <v>29</v>
      </c>
      <c r="Q30" s="1">
        <v>44719.8125</v>
      </c>
      <c r="R30">
        <v>3</v>
      </c>
      <c r="S30">
        <v>7.9850000000000003</v>
      </c>
      <c r="T30">
        <v>18.54</v>
      </c>
      <c r="U30">
        <f t="shared" si="2"/>
        <v>111.40802499999999</v>
      </c>
      <c r="V30">
        <v>29</v>
      </c>
      <c r="X30" s="1">
        <v>44719.8125</v>
      </c>
      <c r="Y30">
        <v>3</v>
      </c>
      <c r="Z30">
        <v>24.16</v>
      </c>
      <c r="AA30">
        <v>30.1</v>
      </c>
      <c r="AB30">
        <f t="shared" si="3"/>
        <v>35.283600000000014</v>
      </c>
      <c r="AC30">
        <v>29</v>
      </c>
      <c r="AE30" s="1">
        <v>44719.8125</v>
      </c>
      <c r="AF30">
        <v>3</v>
      </c>
      <c r="AG30">
        <v>14.18</v>
      </c>
      <c r="AH30">
        <v>2.6720000000000002</v>
      </c>
      <c r="AI30">
        <f t="shared" si="4"/>
        <v>132.43406399999998</v>
      </c>
      <c r="AJ30">
        <v>29</v>
      </c>
      <c r="AL30" s="1">
        <v>44719.8125</v>
      </c>
      <c r="AM30">
        <v>3</v>
      </c>
      <c r="AN30">
        <v>8.9540000000000006</v>
      </c>
      <c r="AO30">
        <v>15.73</v>
      </c>
      <c r="AP30">
        <f t="shared" si="5"/>
        <v>45.914175999999998</v>
      </c>
    </row>
    <row r="31" spans="1:42" x14ac:dyDescent="0.35">
      <c r="A31">
        <v>30</v>
      </c>
      <c r="C31" s="1">
        <v>44720.875</v>
      </c>
      <c r="D31">
        <v>6.75</v>
      </c>
      <c r="E31">
        <v>0.2281</v>
      </c>
      <c r="F31">
        <v>0.29389999999999999</v>
      </c>
      <c r="G31">
        <f t="shared" si="0"/>
        <v>4.3296400000000001E-3</v>
      </c>
      <c r="H31">
        <v>30</v>
      </c>
      <c r="J31" s="1">
        <v>44720.875</v>
      </c>
      <c r="K31">
        <v>6.75</v>
      </c>
      <c r="L31">
        <v>3.1339999999999999</v>
      </c>
      <c r="M31">
        <v>6.0839999999999996</v>
      </c>
      <c r="N31">
        <f t="shared" si="1"/>
        <v>8.7024999999999988</v>
      </c>
      <c r="O31">
        <v>30</v>
      </c>
      <c r="Q31" s="1">
        <v>44720.875</v>
      </c>
      <c r="R31">
        <v>6.75</v>
      </c>
      <c r="S31">
        <v>3.569</v>
      </c>
      <c r="T31">
        <v>8.42</v>
      </c>
      <c r="U31">
        <f t="shared" si="2"/>
        <v>23.532201000000001</v>
      </c>
      <c r="V31">
        <v>30</v>
      </c>
      <c r="X31" s="1">
        <v>44720.875</v>
      </c>
      <c r="Y31">
        <v>6.75</v>
      </c>
      <c r="Z31">
        <v>12.42</v>
      </c>
      <c r="AA31">
        <v>9.8680000000000003</v>
      </c>
      <c r="AB31">
        <f t="shared" si="3"/>
        <v>6.5127039999999976</v>
      </c>
      <c r="AC31">
        <v>30</v>
      </c>
      <c r="AE31" s="1">
        <v>44720.875</v>
      </c>
      <c r="AF31">
        <v>6.75</v>
      </c>
      <c r="AG31">
        <v>7.1029999999999998</v>
      </c>
      <c r="AH31">
        <v>2.2149999999999999</v>
      </c>
      <c r="AI31">
        <f t="shared" si="4"/>
        <v>23.892543999999997</v>
      </c>
      <c r="AJ31">
        <v>30</v>
      </c>
      <c r="AL31" s="1">
        <v>44720.875</v>
      </c>
      <c r="AM31">
        <v>6.75</v>
      </c>
      <c r="AN31">
        <v>4.7889999999999997</v>
      </c>
      <c r="AO31">
        <v>11.94</v>
      </c>
      <c r="AP31">
        <f t="shared" si="5"/>
        <v>51.136800999999998</v>
      </c>
    </row>
    <row r="32" spans="1:42" x14ac:dyDescent="0.35">
      <c r="A32">
        <v>31</v>
      </c>
      <c r="C32" s="1">
        <v>44726.145833333336</v>
      </c>
      <c r="D32">
        <v>8</v>
      </c>
      <c r="E32">
        <v>2.8160000000000001E-2</v>
      </c>
      <c r="F32">
        <v>1.9259999999999999E-2</v>
      </c>
      <c r="G32">
        <f t="shared" si="0"/>
        <v>7.9210000000000036E-5</v>
      </c>
      <c r="H32">
        <v>31</v>
      </c>
      <c r="J32" s="1">
        <v>44726.145833333336</v>
      </c>
      <c r="K32">
        <v>8</v>
      </c>
      <c r="L32">
        <v>0.36520000000000002</v>
      </c>
      <c r="M32">
        <v>0.38419999999999999</v>
      </c>
      <c r="N32">
        <f t="shared" si="1"/>
        <v>3.6099999999999853E-4</v>
      </c>
      <c r="O32">
        <v>31</v>
      </c>
      <c r="Q32" s="1">
        <v>44726.145833333336</v>
      </c>
      <c r="R32">
        <v>8</v>
      </c>
      <c r="S32">
        <v>0.749</v>
      </c>
      <c r="T32">
        <v>0.90129999999999999</v>
      </c>
      <c r="U32">
        <f t="shared" si="2"/>
        <v>2.3195289999999997E-2</v>
      </c>
      <c r="V32">
        <v>31</v>
      </c>
      <c r="X32" s="1">
        <v>44726.145833333336</v>
      </c>
      <c r="Y32">
        <v>8</v>
      </c>
      <c r="Z32">
        <v>3.93</v>
      </c>
      <c r="AA32">
        <v>1.7190000000000001</v>
      </c>
      <c r="AB32">
        <f t="shared" si="3"/>
        <v>4.8885210000000017</v>
      </c>
      <c r="AC32">
        <v>31</v>
      </c>
      <c r="AE32" s="1">
        <v>44726.145833333336</v>
      </c>
      <c r="AF32">
        <v>8</v>
      </c>
      <c r="AG32">
        <v>1.1639999999999999</v>
      </c>
      <c r="AH32">
        <v>1.139</v>
      </c>
      <c r="AI32">
        <f t="shared" si="4"/>
        <v>6.2499999999999557E-4</v>
      </c>
      <c r="AJ32">
        <v>31</v>
      </c>
      <c r="AL32" s="1">
        <v>44726.145833333336</v>
      </c>
      <c r="AM32">
        <v>8</v>
      </c>
      <c r="AN32">
        <v>1.494</v>
      </c>
      <c r="AO32">
        <v>1.9019999999999999</v>
      </c>
      <c r="AP32">
        <f t="shared" si="5"/>
        <v>0.16646399999999995</v>
      </c>
    </row>
    <row r="33" spans="1:42" x14ac:dyDescent="0.35">
      <c r="A33">
        <v>32</v>
      </c>
      <c r="C33" s="1">
        <v>44744.010416666664</v>
      </c>
      <c r="D33">
        <v>7</v>
      </c>
      <c r="E33">
        <v>1.7129999999999999E-2</v>
      </c>
      <c r="F33">
        <v>8.6639999999999998E-3</v>
      </c>
      <c r="G33">
        <f t="shared" si="0"/>
        <v>7.167315599999999E-5</v>
      </c>
      <c r="H33">
        <v>32</v>
      </c>
      <c r="J33" s="1">
        <v>44744.010416666664</v>
      </c>
      <c r="K33">
        <v>7</v>
      </c>
      <c r="L33">
        <v>0.20760000000000001</v>
      </c>
      <c r="M33">
        <v>0.25580000000000003</v>
      </c>
      <c r="N33">
        <f t="shared" si="1"/>
        <v>2.323240000000002E-3</v>
      </c>
      <c r="O33">
        <v>32</v>
      </c>
      <c r="Q33" s="1">
        <v>44744.010416666664</v>
      </c>
      <c r="R33">
        <v>7</v>
      </c>
      <c r="S33">
        <v>0.47</v>
      </c>
      <c r="T33">
        <v>0.44650000000000001</v>
      </c>
      <c r="U33">
        <f t="shared" si="2"/>
        <v>5.5224999999999838E-4</v>
      </c>
      <c r="V33">
        <v>32</v>
      </c>
      <c r="X33" s="1">
        <v>44744.010416666664</v>
      </c>
      <c r="Y33">
        <v>7</v>
      </c>
      <c r="Z33">
        <v>3.1240000000000001</v>
      </c>
      <c r="AA33">
        <v>1.57</v>
      </c>
      <c r="AB33">
        <f t="shared" si="3"/>
        <v>2.4149160000000003</v>
      </c>
      <c r="AC33">
        <v>32</v>
      </c>
      <c r="AE33" s="1">
        <v>44744.010416666664</v>
      </c>
      <c r="AF33">
        <v>7</v>
      </c>
      <c r="AG33">
        <v>0.65539999999999998</v>
      </c>
      <c r="AH33">
        <v>1.095</v>
      </c>
      <c r="AI33">
        <f t="shared" si="4"/>
        <v>0.19324816</v>
      </c>
      <c r="AJ33">
        <v>32</v>
      </c>
      <c r="AL33" s="1">
        <v>44744.010416666664</v>
      </c>
      <c r="AM33">
        <v>7</v>
      </c>
      <c r="AN33">
        <v>1.6</v>
      </c>
      <c r="AO33">
        <v>2.2320000000000002</v>
      </c>
      <c r="AP33">
        <f t="shared" si="5"/>
        <v>0.39942400000000017</v>
      </c>
    </row>
    <row r="34" spans="1:42" x14ac:dyDescent="0.35">
      <c r="A34">
        <v>33</v>
      </c>
      <c r="C34" s="1">
        <v>44747.416666666664</v>
      </c>
      <c r="D34">
        <v>2.75</v>
      </c>
      <c r="E34">
        <v>4.9009999999999998E-2</v>
      </c>
      <c r="F34">
        <v>2.0129999999999999E-2</v>
      </c>
      <c r="G34">
        <f t="shared" si="0"/>
        <v>8.3405440000000001E-4</v>
      </c>
      <c r="H34">
        <v>33</v>
      </c>
      <c r="J34" s="1">
        <v>44747.416666666664</v>
      </c>
      <c r="K34">
        <v>2.75</v>
      </c>
      <c r="L34">
        <v>0.70279999999999998</v>
      </c>
      <c r="M34">
        <v>0.69969999999999999</v>
      </c>
      <c r="N34">
        <f t="shared" si="1"/>
        <v>9.6099999999999486E-6</v>
      </c>
      <c r="O34">
        <v>33</v>
      </c>
      <c r="Q34" s="1">
        <v>44747.416666666664</v>
      </c>
      <c r="R34">
        <v>2.75</v>
      </c>
      <c r="S34">
        <v>1.095</v>
      </c>
      <c r="T34">
        <v>1.302</v>
      </c>
      <c r="U34">
        <f t="shared" si="2"/>
        <v>4.2849000000000033E-2</v>
      </c>
      <c r="V34">
        <v>33</v>
      </c>
      <c r="X34" s="1">
        <v>44747.416666666664</v>
      </c>
      <c r="Y34">
        <v>2.75</v>
      </c>
      <c r="Z34">
        <v>3.569</v>
      </c>
      <c r="AA34">
        <v>3.9049999999999998</v>
      </c>
      <c r="AB34">
        <f t="shared" si="3"/>
        <v>0.1128959999999999</v>
      </c>
      <c r="AC34">
        <v>33</v>
      </c>
      <c r="AE34" s="1">
        <v>44747.416666666664</v>
      </c>
      <c r="AF34">
        <v>2.75</v>
      </c>
      <c r="AG34">
        <v>1.629</v>
      </c>
      <c r="AH34">
        <v>1.728</v>
      </c>
      <c r="AI34">
        <f t="shared" si="4"/>
        <v>9.8009999999999955E-3</v>
      </c>
      <c r="AJ34">
        <v>33</v>
      </c>
      <c r="AL34" s="1">
        <v>44747.416666666664</v>
      </c>
      <c r="AM34">
        <v>2.75</v>
      </c>
      <c r="AN34">
        <v>1.919</v>
      </c>
      <c r="AO34">
        <v>3.286</v>
      </c>
      <c r="AP34">
        <f t="shared" si="5"/>
        <v>1.868689</v>
      </c>
    </row>
    <row r="35" spans="1:42" x14ac:dyDescent="0.35">
      <c r="A35">
        <v>34</v>
      </c>
      <c r="C35" s="1">
        <v>44748.708333333336</v>
      </c>
      <c r="D35">
        <v>4.25</v>
      </c>
      <c r="E35">
        <v>0.57999999999999996</v>
      </c>
      <c r="F35">
        <v>0.32269999999999999</v>
      </c>
      <c r="G35">
        <f t="shared" si="0"/>
        <v>6.6203289999999984E-2</v>
      </c>
      <c r="H35">
        <v>34</v>
      </c>
      <c r="J35" s="1">
        <v>44748.708333333336</v>
      </c>
      <c r="K35">
        <v>4.25</v>
      </c>
      <c r="L35">
        <v>10.29</v>
      </c>
      <c r="M35">
        <v>4.4139999999999997</v>
      </c>
      <c r="N35">
        <f t="shared" si="1"/>
        <v>34.527375999999997</v>
      </c>
      <c r="O35">
        <v>34</v>
      </c>
      <c r="Q35" s="1">
        <v>44748.708333333336</v>
      </c>
      <c r="R35">
        <v>4.25</v>
      </c>
      <c r="S35">
        <v>19.46</v>
      </c>
      <c r="T35">
        <v>19.5</v>
      </c>
      <c r="U35">
        <f t="shared" si="2"/>
        <v>1.5999999999999318E-3</v>
      </c>
      <c r="V35">
        <v>34</v>
      </c>
      <c r="X35" s="1">
        <v>44748.708333333336</v>
      </c>
      <c r="Y35">
        <v>4.25</v>
      </c>
      <c r="Z35">
        <v>61.46</v>
      </c>
      <c r="AA35">
        <v>47.56</v>
      </c>
      <c r="AB35">
        <f t="shared" si="3"/>
        <v>193.20999999999995</v>
      </c>
      <c r="AC35">
        <v>34</v>
      </c>
      <c r="AE35" s="1">
        <v>44748.708333333336</v>
      </c>
      <c r="AF35">
        <v>4.25</v>
      </c>
      <c r="AG35">
        <v>29.82</v>
      </c>
      <c r="AH35">
        <v>4.6900000000000004</v>
      </c>
      <c r="AI35">
        <f t="shared" si="4"/>
        <v>631.51689999999996</v>
      </c>
      <c r="AJ35">
        <v>34</v>
      </c>
      <c r="AL35" s="1">
        <v>44748.708333333336</v>
      </c>
      <c r="AM35">
        <v>4.25</v>
      </c>
      <c r="AN35">
        <v>32.76</v>
      </c>
      <c r="AO35">
        <v>32.950000000000003</v>
      </c>
      <c r="AP35">
        <f t="shared" si="5"/>
        <v>3.6100000000001839E-2</v>
      </c>
    </row>
    <row r="36" spans="1:42" x14ac:dyDescent="0.35">
      <c r="A36">
        <v>35</v>
      </c>
      <c r="C36" s="1">
        <v>44755.833333333336</v>
      </c>
      <c r="D36">
        <v>5.25</v>
      </c>
      <c r="E36">
        <v>3.8940000000000002E-2</v>
      </c>
      <c r="F36">
        <v>3.3439999999999998E-2</v>
      </c>
      <c r="G36">
        <f t="shared" si="0"/>
        <v>3.0250000000000054E-5</v>
      </c>
      <c r="H36">
        <v>35</v>
      </c>
      <c r="J36" s="1">
        <v>44755.833333333336</v>
      </c>
      <c r="K36">
        <v>5.25</v>
      </c>
      <c r="L36">
        <v>0.53090000000000004</v>
      </c>
      <c r="M36">
        <v>0.86899999999999999</v>
      </c>
      <c r="N36">
        <f t="shared" si="1"/>
        <v>0.11431160999999997</v>
      </c>
      <c r="O36">
        <v>35</v>
      </c>
      <c r="Q36" s="1">
        <v>44755.833333333336</v>
      </c>
      <c r="R36">
        <v>5.25</v>
      </c>
      <c r="S36">
        <v>1.046</v>
      </c>
      <c r="T36">
        <v>1.1850000000000001</v>
      </c>
      <c r="U36">
        <f t="shared" si="2"/>
        <v>1.9321000000000005E-2</v>
      </c>
      <c r="V36">
        <v>35</v>
      </c>
      <c r="X36" s="1">
        <v>44755.833333333336</v>
      </c>
      <c r="Y36">
        <v>5.25</v>
      </c>
      <c r="Z36">
        <v>4.181</v>
      </c>
      <c r="AA36">
        <v>3.73</v>
      </c>
      <c r="AB36">
        <f t="shared" si="3"/>
        <v>0.20340100000000005</v>
      </c>
      <c r="AC36">
        <v>35</v>
      </c>
      <c r="AE36" s="1">
        <v>44755.833333333336</v>
      </c>
      <c r="AF36">
        <v>5.25</v>
      </c>
      <c r="AG36">
        <v>1.625</v>
      </c>
      <c r="AH36">
        <v>1.748</v>
      </c>
      <c r="AI36">
        <f t="shared" si="4"/>
        <v>1.5129E-2</v>
      </c>
      <c r="AJ36">
        <v>35</v>
      </c>
      <c r="AL36" s="1">
        <v>44755.833333333336</v>
      </c>
      <c r="AM36">
        <v>5.25</v>
      </c>
      <c r="AN36">
        <v>1.4419999999999999</v>
      </c>
      <c r="AO36">
        <v>2.706</v>
      </c>
      <c r="AP36">
        <f t="shared" si="5"/>
        <v>1.597696</v>
      </c>
    </row>
    <row r="37" spans="1:42" x14ac:dyDescent="0.35">
      <c r="A37">
        <v>36</v>
      </c>
      <c r="C37" s="1">
        <v>44759.583333333336</v>
      </c>
      <c r="D37">
        <v>14.5</v>
      </c>
      <c r="E37">
        <v>6.7390000000000005E-2</v>
      </c>
      <c r="F37">
        <v>0.1467</v>
      </c>
      <c r="G37">
        <f t="shared" si="0"/>
        <v>6.2900760999999991E-3</v>
      </c>
      <c r="H37">
        <v>36</v>
      </c>
      <c r="J37" s="1">
        <v>44759.583333333336</v>
      </c>
      <c r="K37">
        <v>14.5</v>
      </c>
      <c r="L37">
        <v>1.0149999999999999</v>
      </c>
      <c r="M37">
        <v>2.694</v>
      </c>
      <c r="N37">
        <f t="shared" si="1"/>
        <v>2.8190410000000004</v>
      </c>
      <c r="O37">
        <v>36</v>
      </c>
      <c r="Q37" s="1">
        <v>44759.583333333336</v>
      </c>
      <c r="R37">
        <v>14.5</v>
      </c>
      <c r="S37">
        <v>3.2480000000000002</v>
      </c>
      <c r="T37">
        <v>6.57</v>
      </c>
      <c r="U37">
        <f t="shared" si="2"/>
        <v>11.035684</v>
      </c>
      <c r="V37">
        <v>36</v>
      </c>
      <c r="X37" s="1">
        <v>44759.583333333336</v>
      </c>
      <c r="Y37">
        <v>14.5</v>
      </c>
      <c r="Z37">
        <v>19.07</v>
      </c>
      <c r="AA37">
        <v>17.59</v>
      </c>
      <c r="AB37">
        <f t="shared" si="3"/>
        <v>2.1904000000000012</v>
      </c>
      <c r="AC37">
        <v>36</v>
      </c>
      <c r="AE37" s="1">
        <v>44759.583333333336</v>
      </c>
      <c r="AF37">
        <v>14.5</v>
      </c>
      <c r="AG37">
        <v>3.8450000000000002</v>
      </c>
      <c r="AH37">
        <v>8.7530000000000001</v>
      </c>
      <c r="AI37">
        <f t="shared" si="4"/>
        <v>24.088463999999995</v>
      </c>
      <c r="AJ37">
        <v>36</v>
      </c>
      <c r="AL37" s="1">
        <v>44759.583333333336</v>
      </c>
      <c r="AM37">
        <v>14.5</v>
      </c>
      <c r="AN37">
        <v>8.7889999999999997</v>
      </c>
      <c r="AO37">
        <v>16.2</v>
      </c>
      <c r="AP37">
        <f t="shared" si="5"/>
        <v>54.922920999999995</v>
      </c>
    </row>
    <row r="38" spans="1:42" x14ac:dyDescent="0.35">
      <c r="A38">
        <v>37</v>
      </c>
      <c r="C38" s="1">
        <v>44760.333333333336</v>
      </c>
      <c r="D38">
        <v>7.5</v>
      </c>
      <c r="E38">
        <v>2.801E-2</v>
      </c>
      <c r="F38">
        <v>3.1899999999999998E-2</v>
      </c>
      <c r="G38">
        <f t="shared" si="0"/>
        <v>1.5132099999999982E-5</v>
      </c>
      <c r="H38">
        <v>37</v>
      </c>
      <c r="J38" s="1">
        <v>44760.333333333336</v>
      </c>
      <c r="K38">
        <v>7.5</v>
      </c>
      <c r="L38">
        <v>0.4224</v>
      </c>
      <c r="M38">
        <v>0.51370000000000005</v>
      </c>
      <c r="N38">
        <f t="shared" si="1"/>
        <v>8.3356900000000084E-3</v>
      </c>
      <c r="O38">
        <v>37</v>
      </c>
      <c r="Q38" s="1">
        <v>44760.333333333336</v>
      </c>
      <c r="R38">
        <v>7.5</v>
      </c>
      <c r="S38">
        <v>1.034</v>
      </c>
      <c r="T38">
        <v>1.0920000000000001</v>
      </c>
      <c r="U38">
        <f t="shared" si="2"/>
        <v>3.3640000000000059E-3</v>
      </c>
      <c r="V38">
        <v>37</v>
      </c>
      <c r="X38" s="1">
        <v>44760.333333333336</v>
      </c>
      <c r="Y38">
        <v>7.5</v>
      </c>
      <c r="Z38">
        <v>7.024</v>
      </c>
      <c r="AA38">
        <v>6.7160000000000002</v>
      </c>
      <c r="AB38">
        <f t="shared" si="3"/>
        <v>9.4863999999999893E-2</v>
      </c>
      <c r="AC38">
        <v>37</v>
      </c>
      <c r="AE38" s="1">
        <v>44760.333333333336</v>
      </c>
      <c r="AF38">
        <v>7.5</v>
      </c>
      <c r="AG38">
        <v>1.57</v>
      </c>
      <c r="AH38">
        <v>1.425</v>
      </c>
      <c r="AI38">
        <f t="shared" si="4"/>
        <v>2.1025000000000005E-2</v>
      </c>
      <c r="AJ38">
        <v>37</v>
      </c>
      <c r="AL38" s="1">
        <v>44760.333333333336</v>
      </c>
      <c r="AM38">
        <v>7.5</v>
      </c>
      <c r="AN38">
        <v>3.024</v>
      </c>
      <c r="AO38">
        <v>3.9390000000000001</v>
      </c>
      <c r="AP38">
        <f t="shared" si="5"/>
        <v>0.83722500000000011</v>
      </c>
    </row>
    <row r="39" spans="1:42" x14ac:dyDescent="0.35">
      <c r="A39">
        <v>38</v>
      </c>
      <c r="C39" s="1">
        <v>44778.46875</v>
      </c>
      <c r="D39">
        <v>10</v>
      </c>
      <c r="E39">
        <v>2.6070000000000002</v>
      </c>
      <c r="F39">
        <v>0.43130000000000002</v>
      </c>
      <c r="G39">
        <f t="shared" si="0"/>
        <v>4.7336704899999997</v>
      </c>
      <c r="H39">
        <v>38</v>
      </c>
      <c r="J39" s="1">
        <v>44778.46875</v>
      </c>
      <c r="K39">
        <v>10</v>
      </c>
      <c r="L39">
        <v>21.41</v>
      </c>
      <c r="M39">
        <v>9.9740000000000002</v>
      </c>
      <c r="N39">
        <f t="shared" si="1"/>
        <v>130.782096</v>
      </c>
      <c r="O39">
        <v>38</v>
      </c>
      <c r="Q39" s="1">
        <v>44778.46875</v>
      </c>
      <c r="R39">
        <v>10</v>
      </c>
      <c r="S39">
        <v>22.82</v>
      </c>
      <c r="T39">
        <v>40.049999999999997</v>
      </c>
      <c r="U39">
        <f t="shared" si="2"/>
        <v>296.8728999999999</v>
      </c>
      <c r="V39">
        <v>38</v>
      </c>
      <c r="X39" s="1">
        <v>44778.46875</v>
      </c>
      <c r="Y39">
        <v>10</v>
      </c>
      <c r="Z39">
        <v>48.18</v>
      </c>
      <c r="AA39">
        <v>37.22</v>
      </c>
      <c r="AB39">
        <f t="shared" si="3"/>
        <v>120.12160000000002</v>
      </c>
      <c r="AC39">
        <v>38</v>
      </c>
      <c r="AE39" s="1">
        <v>44778.46875</v>
      </c>
      <c r="AF39">
        <v>10</v>
      </c>
      <c r="AG39">
        <v>55.55</v>
      </c>
      <c r="AH39">
        <v>42.5</v>
      </c>
      <c r="AI39">
        <f t="shared" si="4"/>
        <v>170.30249999999992</v>
      </c>
      <c r="AJ39">
        <v>38</v>
      </c>
      <c r="AL39" s="1">
        <v>44778.46875</v>
      </c>
      <c r="AM39">
        <v>10</v>
      </c>
      <c r="AN39">
        <v>20.03</v>
      </c>
      <c r="AO39">
        <v>22.92</v>
      </c>
      <c r="AP39">
        <f t="shared" si="5"/>
        <v>8.3521000000000036</v>
      </c>
    </row>
    <row r="40" spans="1:42" x14ac:dyDescent="0.35">
      <c r="A40">
        <v>39</v>
      </c>
      <c r="C40" s="1">
        <v>44779.364583333336</v>
      </c>
      <c r="D40">
        <v>9</v>
      </c>
      <c r="E40">
        <v>6.3060000000000005E-2</v>
      </c>
      <c r="F40">
        <v>7.6130000000000003E-2</v>
      </c>
      <c r="G40">
        <f t="shared" si="0"/>
        <v>1.7082489999999996E-4</v>
      </c>
      <c r="H40">
        <v>39</v>
      </c>
      <c r="J40" s="1">
        <v>44779.364583333336</v>
      </c>
      <c r="K40">
        <v>9</v>
      </c>
      <c r="L40">
        <v>0.9214</v>
      </c>
      <c r="M40">
        <v>1.554</v>
      </c>
      <c r="N40">
        <f t="shared" si="1"/>
        <v>0.40018276000000008</v>
      </c>
      <c r="O40">
        <v>39</v>
      </c>
      <c r="Q40" s="1">
        <v>44779.364583333336</v>
      </c>
      <c r="R40">
        <v>9</v>
      </c>
      <c r="S40">
        <v>2.121</v>
      </c>
      <c r="T40">
        <v>6.3010000000000002</v>
      </c>
      <c r="U40">
        <f t="shared" si="2"/>
        <v>17.472399999999997</v>
      </c>
      <c r="V40">
        <v>39</v>
      </c>
      <c r="X40" s="1">
        <v>44779.364583333336</v>
      </c>
      <c r="Y40">
        <v>9</v>
      </c>
      <c r="Z40">
        <v>9.8859999999999992</v>
      </c>
      <c r="AA40">
        <v>11.82</v>
      </c>
      <c r="AB40">
        <f t="shared" si="3"/>
        <v>3.7403560000000042</v>
      </c>
      <c r="AC40">
        <v>39</v>
      </c>
      <c r="AE40" s="1">
        <v>44779.364583333336</v>
      </c>
      <c r="AF40">
        <v>9</v>
      </c>
      <c r="AG40">
        <v>2.8420000000000001</v>
      </c>
      <c r="AH40">
        <v>8.2859999999999996</v>
      </c>
      <c r="AI40">
        <f t="shared" si="4"/>
        <v>29.637135999999991</v>
      </c>
      <c r="AJ40">
        <v>39</v>
      </c>
      <c r="AL40" s="1">
        <v>44779.364583333336</v>
      </c>
      <c r="AM40">
        <v>9</v>
      </c>
      <c r="AN40">
        <v>6.0789999999999997</v>
      </c>
      <c r="AO40">
        <v>10.32</v>
      </c>
      <c r="AP40">
        <f t="shared" si="5"/>
        <v>17.986081000000006</v>
      </c>
    </row>
    <row r="41" spans="1:42" x14ac:dyDescent="0.35">
      <c r="A41">
        <v>40</v>
      </c>
      <c r="C41" s="1">
        <v>44780.072916666664</v>
      </c>
      <c r="D41">
        <v>3</v>
      </c>
      <c r="E41">
        <v>0.1051</v>
      </c>
      <c r="F41">
        <v>0.1943</v>
      </c>
      <c r="G41">
        <f t="shared" si="0"/>
        <v>7.9566400000000009E-3</v>
      </c>
      <c r="H41">
        <v>40</v>
      </c>
      <c r="J41" s="1">
        <v>44780.072916666664</v>
      </c>
      <c r="K41">
        <v>3</v>
      </c>
      <c r="L41">
        <v>1.554</v>
      </c>
      <c r="M41">
        <v>1.956</v>
      </c>
      <c r="N41">
        <f t="shared" si="1"/>
        <v>0.16160399999999994</v>
      </c>
      <c r="O41">
        <v>40</v>
      </c>
      <c r="Q41" s="1">
        <v>44780.072916666664</v>
      </c>
      <c r="R41">
        <v>3</v>
      </c>
      <c r="S41">
        <v>2.5059999999999998</v>
      </c>
      <c r="T41">
        <v>4.6989999999999998</v>
      </c>
      <c r="U41">
        <f t="shared" si="2"/>
        <v>4.8092490000000003</v>
      </c>
      <c r="V41">
        <v>40</v>
      </c>
      <c r="X41" s="1">
        <v>44780.072916666664</v>
      </c>
      <c r="Y41">
        <v>3</v>
      </c>
      <c r="Z41">
        <v>8.2970000000000006</v>
      </c>
      <c r="AA41">
        <v>12.34</v>
      </c>
      <c r="AB41">
        <f t="shared" si="3"/>
        <v>16.345848999999994</v>
      </c>
      <c r="AC41">
        <v>40</v>
      </c>
      <c r="AE41" s="1">
        <v>44780.072916666664</v>
      </c>
      <c r="AF41">
        <v>3</v>
      </c>
      <c r="AG41">
        <v>3.915</v>
      </c>
      <c r="AH41">
        <v>8.9130000000000003</v>
      </c>
      <c r="AI41">
        <f t="shared" si="4"/>
        <v>24.980004000000001</v>
      </c>
      <c r="AJ41">
        <v>40</v>
      </c>
      <c r="AL41" s="1">
        <v>44780.072916666664</v>
      </c>
      <c r="AM41">
        <v>3</v>
      </c>
      <c r="AN41">
        <v>3.887</v>
      </c>
      <c r="AO41">
        <v>7.9249999999999998</v>
      </c>
      <c r="AP41">
        <f t="shared" si="5"/>
        <v>16.305444000000001</v>
      </c>
    </row>
    <row r="42" spans="1:42" x14ac:dyDescent="0.35">
      <c r="A42">
        <v>41</v>
      </c>
      <c r="C42" s="1">
        <v>44780.5</v>
      </c>
      <c r="D42">
        <v>6.5</v>
      </c>
      <c r="E42">
        <v>6.0740000000000002E-2</v>
      </c>
      <c r="F42">
        <v>3.7719999999999997E-2</v>
      </c>
      <c r="G42">
        <f t="shared" si="0"/>
        <v>5.2992040000000027E-4</v>
      </c>
      <c r="H42">
        <v>41</v>
      </c>
      <c r="J42" s="1">
        <v>44780.5</v>
      </c>
      <c r="K42">
        <v>6.5</v>
      </c>
      <c r="L42">
        <v>0.95430000000000004</v>
      </c>
      <c r="M42">
        <v>0.59119999999999995</v>
      </c>
      <c r="N42">
        <f t="shared" si="1"/>
        <v>0.13184161000000005</v>
      </c>
      <c r="O42">
        <v>41</v>
      </c>
      <c r="Q42" s="1">
        <v>44780.5</v>
      </c>
      <c r="R42">
        <v>6.5</v>
      </c>
      <c r="S42">
        <v>2.1120000000000001</v>
      </c>
      <c r="T42">
        <v>1.851</v>
      </c>
      <c r="U42">
        <f t="shared" si="2"/>
        <v>6.8121000000000057E-2</v>
      </c>
      <c r="V42">
        <v>41</v>
      </c>
      <c r="X42" s="1">
        <v>44780.5</v>
      </c>
      <c r="Y42">
        <v>6.5</v>
      </c>
      <c r="Z42">
        <v>21.31</v>
      </c>
      <c r="AA42">
        <v>5.8150000000000004</v>
      </c>
      <c r="AB42">
        <f t="shared" si="3"/>
        <v>240.09502499999991</v>
      </c>
      <c r="AC42">
        <v>41</v>
      </c>
      <c r="AE42" s="1">
        <v>44780.5</v>
      </c>
      <c r="AF42">
        <v>6.5</v>
      </c>
      <c r="AG42">
        <v>1.9810000000000001</v>
      </c>
      <c r="AH42">
        <v>1.742</v>
      </c>
      <c r="AI42">
        <f t="shared" si="4"/>
        <v>5.7121000000000047E-2</v>
      </c>
      <c r="AJ42">
        <v>41</v>
      </c>
      <c r="AL42" s="1">
        <v>44780.5</v>
      </c>
      <c r="AM42">
        <v>6.5</v>
      </c>
      <c r="AN42">
        <v>11.26</v>
      </c>
      <c r="AO42">
        <v>2.5070000000000001</v>
      </c>
      <c r="AP42">
        <f t="shared" si="5"/>
        <v>76.615009000000001</v>
      </c>
    </row>
    <row r="43" spans="1:42" x14ac:dyDescent="0.35">
      <c r="A43">
        <v>42</v>
      </c>
      <c r="C43" s="1">
        <v>44788.729166666664</v>
      </c>
      <c r="D43">
        <v>7</v>
      </c>
      <c r="E43">
        <v>7.0110000000000006E-2</v>
      </c>
      <c r="F43">
        <v>6.096E-2</v>
      </c>
      <c r="G43">
        <f t="shared" si="0"/>
        <v>8.3722500000000098E-5</v>
      </c>
      <c r="H43">
        <v>42</v>
      </c>
      <c r="J43" s="1">
        <v>44788.729166666664</v>
      </c>
      <c r="K43">
        <v>7</v>
      </c>
      <c r="L43">
        <v>1.012</v>
      </c>
      <c r="M43">
        <v>1.099</v>
      </c>
      <c r="N43">
        <f t="shared" si="1"/>
        <v>7.5689999999999941E-3</v>
      </c>
      <c r="O43">
        <v>42</v>
      </c>
      <c r="Q43" s="1">
        <v>44788.729166666664</v>
      </c>
      <c r="R43">
        <v>7</v>
      </c>
      <c r="S43">
        <v>2.1379999999999999</v>
      </c>
      <c r="T43">
        <v>5.28</v>
      </c>
      <c r="U43">
        <f t="shared" si="2"/>
        <v>9.8721640000000015</v>
      </c>
      <c r="V43">
        <v>42</v>
      </c>
      <c r="X43" s="1">
        <v>44788.729166666664</v>
      </c>
      <c r="Y43">
        <v>7</v>
      </c>
      <c r="Z43">
        <v>11.25</v>
      </c>
      <c r="AA43">
        <v>8.3070000000000004</v>
      </c>
      <c r="AB43">
        <f t="shared" si="3"/>
        <v>8.661248999999998</v>
      </c>
      <c r="AC43">
        <v>42</v>
      </c>
      <c r="AE43" s="1">
        <v>44788.729166666664</v>
      </c>
      <c r="AF43">
        <v>7</v>
      </c>
      <c r="AG43">
        <v>3.2709999999999999</v>
      </c>
      <c r="AH43">
        <v>3.2919999999999998</v>
      </c>
      <c r="AI43">
        <f t="shared" si="4"/>
        <v>4.4099999999999614E-4</v>
      </c>
      <c r="AJ43">
        <v>42</v>
      </c>
      <c r="AL43" s="1">
        <v>44788.729166666664</v>
      </c>
      <c r="AM43">
        <v>7</v>
      </c>
      <c r="AN43">
        <v>4.298</v>
      </c>
      <c r="AO43">
        <v>4.55</v>
      </c>
      <c r="AP43">
        <f t="shared" si="5"/>
        <v>6.3503999999999894E-2</v>
      </c>
    </row>
    <row r="44" spans="1:42" x14ac:dyDescent="0.35">
      <c r="A44">
        <v>43</v>
      </c>
      <c r="C44" s="1">
        <v>44789.885416666664</v>
      </c>
      <c r="D44">
        <v>16</v>
      </c>
      <c r="E44">
        <v>5.5199999999999999E-2</v>
      </c>
      <c r="F44">
        <v>2.8840000000000001E-2</v>
      </c>
      <c r="G44">
        <f t="shared" si="0"/>
        <v>6.9484959999999987E-4</v>
      </c>
      <c r="H44">
        <v>43</v>
      </c>
      <c r="J44" s="1">
        <v>44789.885416666664</v>
      </c>
      <c r="K44">
        <v>16</v>
      </c>
      <c r="L44">
        <v>0.78549999999999998</v>
      </c>
      <c r="M44">
        <v>0.71379999999999999</v>
      </c>
      <c r="N44">
        <f t="shared" si="1"/>
        <v>5.1408899999999978E-3</v>
      </c>
      <c r="O44">
        <v>43</v>
      </c>
      <c r="Q44" s="1">
        <v>44789.885416666664</v>
      </c>
      <c r="R44">
        <v>16</v>
      </c>
      <c r="S44">
        <v>0.74280000000000002</v>
      </c>
      <c r="T44">
        <v>1.284</v>
      </c>
      <c r="U44">
        <f t="shared" si="2"/>
        <v>0.29289744000000001</v>
      </c>
      <c r="V44">
        <v>43</v>
      </c>
      <c r="X44" s="1">
        <v>44789.885416666664</v>
      </c>
      <c r="Y44">
        <v>16</v>
      </c>
      <c r="Z44">
        <v>4.5010000000000003</v>
      </c>
      <c r="AA44">
        <v>3.3889999999999998</v>
      </c>
      <c r="AB44">
        <f t="shared" si="3"/>
        <v>1.2365440000000012</v>
      </c>
      <c r="AC44">
        <v>43</v>
      </c>
      <c r="AE44" s="1">
        <v>44789.885416666664</v>
      </c>
      <c r="AF44">
        <v>16</v>
      </c>
      <c r="AG44">
        <v>1.4550000000000001</v>
      </c>
      <c r="AH44">
        <v>1.794</v>
      </c>
      <c r="AI44">
        <f t="shared" si="4"/>
        <v>0.11492099999999998</v>
      </c>
      <c r="AJ44">
        <v>43</v>
      </c>
      <c r="AL44" s="1">
        <v>44789.885416666664</v>
      </c>
      <c r="AM44">
        <v>16</v>
      </c>
      <c r="AN44">
        <v>1.917</v>
      </c>
      <c r="AO44">
        <v>3.1909999999999998</v>
      </c>
      <c r="AP44">
        <f t="shared" si="5"/>
        <v>1.6230759999999995</v>
      </c>
    </row>
    <row r="45" spans="1:42" x14ac:dyDescent="0.35">
      <c r="A45">
        <v>44</v>
      </c>
      <c r="C45" s="1">
        <v>44794</v>
      </c>
      <c r="D45">
        <v>11.75</v>
      </c>
      <c r="E45">
        <v>2.5569999999999999</v>
      </c>
      <c r="F45">
        <v>0.47510000000000002</v>
      </c>
      <c r="G45">
        <f t="shared" si="0"/>
        <v>4.3343076100000006</v>
      </c>
      <c r="H45">
        <v>44</v>
      </c>
      <c r="J45" s="1">
        <v>44794</v>
      </c>
      <c r="K45">
        <v>11.75</v>
      </c>
      <c r="L45">
        <v>21.7</v>
      </c>
      <c r="M45">
        <v>14.35</v>
      </c>
      <c r="N45">
        <f t="shared" si="1"/>
        <v>54.022499999999994</v>
      </c>
      <c r="O45">
        <v>44</v>
      </c>
      <c r="Q45" s="1">
        <v>44794</v>
      </c>
      <c r="R45">
        <v>11.75</v>
      </c>
      <c r="S45">
        <v>31.96</v>
      </c>
      <c r="T45">
        <v>56.99</v>
      </c>
      <c r="U45">
        <f t="shared" si="2"/>
        <v>626.5009</v>
      </c>
      <c r="V45">
        <v>44</v>
      </c>
      <c r="X45" s="1">
        <v>44794</v>
      </c>
      <c r="Y45">
        <v>11.75</v>
      </c>
      <c r="Z45">
        <v>75.760000000000005</v>
      </c>
      <c r="AA45">
        <v>59.83</v>
      </c>
      <c r="AB45">
        <f t="shared" si="3"/>
        <v>253.76490000000021</v>
      </c>
      <c r="AC45">
        <v>44</v>
      </c>
      <c r="AE45" s="1">
        <v>44794</v>
      </c>
      <c r="AF45">
        <v>11.75</v>
      </c>
      <c r="AG45">
        <v>64.19</v>
      </c>
      <c r="AH45">
        <v>33.32</v>
      </c>
      <c r="AI45">
        <f t="shared" si="4"/>
        <v>952.95689999999979</v>
      </c>
      <c r="AJ45">
        <v>44</v>
      </c>
      <c r="AL45" s="1">
        <v>44794</v>
      </c>
      <c r="AM45">
        <v>11.75</v>
      </c>
      <c r="AN45">
        <v>44.32</v>
      </c>
      <c r="AO45">
        <v>39.9</v>
      </c>
      <c r="AP45">
        <f t="shared" si="5"/>
        <v>19.536400000000015</v>
      </c>
    </row>
    <row r="46" spans="1:42" x14ac:dyDescent="0.35">
      <c r="A46">
        <v>45</v>
      </c>
      <c r="C46" s="1">
        <v>44794.9375</v>
      </c>
      <c r="D46">
        <v>8.5</v>
      </c>
      <c r="E46">
        <v>4.5940000000000002E-2</v>
      </c>
      <c r="F46">
        <v>4.9399999999999999E-2</v>
      </c>
      <c r="G46">
        <f t="shared" si="0"/>
        <v>1.1971599999999985E-5</v>
      </c>
      <c r="H46">
        <v>45</v>
      </c>
      <c r="J46" s="1">
        <v>44794.9375</v>
      </c>
      <c r="K46">
        <v>8.5</v>
      </c>
      <c r="L46">
        <v>0.68799999999999994</v>
      </c>
      <c r="M46">
        <v>2.3039999999999998</v>
      </c>
      <c r="N46">
        <f t="shared" si="1"/>
        <v>2.6114559999999996</v>
      </c>
      <c r="O46">
        <v>45</v>
      </c>
      <c r="Q46" s="1">
        <v>44794.9375</v>
      </c>
      <c r="R46">
        <v>8.5</v>
      </c>
      <c r="S46">
        <v>1.631</v>
      </c>
      <c r="T46">
        <v>1.978</v>
      </c>
      <c r="U46">
        <f t="shared" si="2"/>
        <v>0.12040899999999999</v>
      </c>
      <c r="V46">
        <v>45</v>
      </c>
      <c r="X46" s="1">
        <v>44794.9375</v>
      </c>
      <c r="Y46">
        <v>8.5</v>
      </c>
      <c r="Z46">
        <v>9.3320000000000007</v>
      </c>
      <c r="AA46">
        <v>7.024</v>
      </c>
      <c r="AB46">
        <f t="shared" si="3"/>
        <v>5.3268640000000032</v>
      </c>
      <c r="AC46">
        <v>45</v>
      </c>
      <c r="AE46" s="1">
        <v>44794.9375</v>
      </c>
      <c r="AF46">
        <v>8.5</v>
      </c>
      <c r="AG46">
        <v>2.4950000000000001</v>
      </c>
      <c r="AH46">
        <v>2.9369999999999998</v>
      </c>
      <c r="AI46">
        <f t="shared" si="4"/>
        <v>0.19536399999999976</v>
      </c>
      <c r="AJ46">
        <v>45</v>
      </c>
      <c r="AL46" s="1">
        <v>44794.9375</v>
      </c>
      <c r="AM46">
        <v>8.5</v>
      </c>
      <c r="AN46">
        <v>3.7549999999999999</v>
      </c>
      <c r="AO46">
        <v>4.7939999999999996</v>
      </c>
      <c r="AP46">
        <f t="shared" si="5"/>
        <v>1.0795209999999993</v>
      </c>
    </row>
    <row r="47" spans="1:42" x14ac:dyDescent="0.35">
      <c r="A47">
        <v>46</v>
      </c>
      <c r="C47" s="1">
        <v>44799.104166666664</v>
      </c>
      <c r="D47">
        <v>3.5</v>
      </c>
      <c r="E47">
        <v>6.062E-2</v>
      </c>
      <c r="F47">
        <v>0.17549999999999999</v>
      </c>
      <c r="G47">
        <f t="shared" si="0"/>
        <v>1.3197414399999996E-2</v>
      </c>
      <c r="H47">
        <v>46</v>
      </c>
      <c r="J47" s="1">
        <v>44799.104166666664</v>
      </c>
      <c r="K47">
        <v>3.5</v>
      </c>
      <c r="L47">
        <v>0.87109999999999999</v>
      </c>
      <c r="M47">
        <v>5.2619999999999996</v>
      </c>
      <c r="N47">
        <f t="shared" si="1"/>
        <v>19.280002809999996</v>
      </c>
      <c r="O47">
        <v>46</v>
      </c>
      <c r="Q47" s="1">
        <v>44799.104166666664</v>
      </c>
      <c r="R47">
        <v>3.5</v>
      </c>
      <c r="S47">
        <v>1.554</v>
      </c>
      <c r="T47">
        <v>5.4470000000000001</v>
      </c>
      <c r="U47">
        <f t="shared" si="2"/>
        <v>15.155448999999999</v>
      </c>
      <c r="V47">
        <v>46</v>
      </c>
      <c r="X47" s="1">
        <v>44799.104166666664</v>
      </c>
      <c r="Y47">
        <v>3.5</v>
      </c>
      <c r="Z47">
        <v>3.2810000000000001</v>
      </c>
      <c r="AA47">
        <v>5.1509999999999998</v>
      </c>
      <c r="AB47">
        <f t="shared" si="3"/>
        <v>3.4968999999999988</v>
      </c>
      <c r="AC47">
        <v>46</v>
      </c>
      <c r="AE47" s="1">
        <v>44799.104166666664</v>
      </c>
      <c r="AF47">
        <v>3.5</v>
      </c>
      <c r="AG47">
        <v>2.5030000000000001</v>
      </c>
      <c r="AH47">
        <v>9.2449999999999992</v>
      </c>
      <c r="AI47">
        <f t="shared" si="4"/>
        <v>45.454563999999991</v>
      </c>
      <c r="AJ47">
        <v>46</v>
      </c>
      <c r="AL47" s="1">
        <v>44799.104166666664</v>
      </c>
      <c r="AM47">
        <v>3.5</v>
      </c>
      <c r="AN47">
        <v>1.827</v>
      </c>
      <c r="AO47">
        <v>4.3070000000000004</v>
      </c>
      <c r="AP47">
        <f t="shared" si="5"/>
        <v>6.1504000000000021</v>
      </c>
    </row>
    <row r="48" spans="1:42" x14ac:dyDescent="0.35">
      <c r="A48">
        <v>47</v>
      </c>
      <c r="C48" s="1">
        <v>44802.666666666664</v>
      </c>
      <c r="D48">
        <v>3</v>
      </c>
      <c r="E48">
        <v>0.12740000000000001</v>
      </c>
      <c r="F48">
        <v>0.24410000000000001</v>
      </c>
      <c r="G48">
        <f t="shared" si="0"/>
        <v>1.361889E-2</v>
      </c>
      <c r="H48">
        <v>47</v>
      </c>
      <c r="J48" s="1">
        <v>44802.666666666664</v>
      </c>
      <c r="K48">
        <v>3</v>
      </c>
      <c r="L48">
        <v>1.827</v>
      </c>
      <c r="M48">
        <v>4.2229999999999999</v>
      </c>
      <c r="N48">
        <f t="shared" si="1"/>
        <v>5.7408159999999997</v>
      </c>
      <c r="O48">
        <v>47</v>
      </c>
      <c r="Q48" s="1">
        <v>44802.666666666664</v>
      </c>
      <c r="R48">
        <v>3</v>
      </c>
      <c r="S48">
        <v>5.6859999999999999</v>
      </c>
      <c r="T48">
        <v>17.41</v>
      </c>
      <c r="U48">
        <f t="shared" si="2"/>
        <v>137.45217600000001</v>
      </c>
      <c r="V48">
        <v>47</v>
      </c>
      <c r="X48" s="1">
        <v>44802.666666666664</v>
      </c>
      <c r="Y48">
        <v>3</v>
      </c>
      <c r="Z48">
        <v>28.15</v>
      </c>
      <c r="AA48">
        <v>32.229999999999997</v>
      </c>
      <c r="AB48">
        <f t="shared" si="3"/>
        <v>16.646399999999986</v>
      </c>
      <c r="AC48">
        <v>47</v>
      </c>
      <c r="AE48" s="1">
        <v>44802.666666666664</v>
      </c>
      <c r="AF48">
        <v>3</v>
      </c>
      <c r="AG48">
        <v>6.234</v>
      </c>
      <c r="AH48">
        <v>17.47</v>
      </c>
      <c r="AI48">
        <f t="shared" si="4"/>
        <v>126.24769599999998</v>
      </c>
      <c r="AJ48">
        <v>47</v>
      </c>
      <c r="AL48" s="1">
        <v>44802.666666666664</v>
      </c>
      <c r="AM48">
        <v>3</v>
      </c>
      <c r="AN48">
        <v>12.25</v>
      </c>
      <c r="AO48">
        <v>21.1</v>
      </c>
      <c r="AP48">
        <f t="shared" si="5"/>
        <v>78.322500000000019</v>
      </c>
    </row>
    <row r="49" spans="1:42" x14ac:dyDescent="0.35">
      <c r="A49">
        <v>48</v>
      </c>
      <c r="C49" s="1">
        <v>44808.083333333336</v>
      </c>
      <c r="D49">
        <v>4.25</v>
      </c>
      <c r="E49">
        <v>0.10630000000000001</v>
      </c>
      <c r="F49">
        <v>9.7159999999999996E-2</v>
      </c>
      <c r="G49">
        <f t="shared" si="0"/>
        <v>8.3539600000000165E-5</v>
      </c>
      <c r="H49">
        <v>48</v>
      </c>
      <c r="J49" s="1">
        <v>44808.083333333336</v>
      </c>
      <c r="K49">
        <v>4.25</v>
      </c>
      <c r="L49">
        <v>1.504</v>
      </c>
      <c r="M49">
        <v>1.1020000000000001</v>
      </c>
      <c r="N49">
        <f t="shared" si="1"/>
        <v>0.16160399999999994</v>
      </c>
      <c r="O49">
        <v>48</v>
      </c>
      <c r="Q49" s="1">
        <v>44808.083333333336</v>
      </c>
      <c r="R49">
        <v>4.25</v>
      </c>
      <c r="S49">
        <v>1.736</v>
      </c>
      <c r="T49">
        <v>2.423</v>
      </c>
      <c r="U49">
        <f t="shared" si="2"/>
        <v>0.47196900000000008</v>
      </c>
      <c r="V49">
        <v>48</v>
      </c>
      <c r="X49" s="1">
        <v>44808.083333333336</v>
      </c>
      <c r="Y49">
        <v>4.25</v>
      </c>
      <c r="Z49">
        <v>9.1980000000000004</v>
      </c>
      <c r="AA49">
        <v>9.7710000000000008</v>
      </c>
      <c r="AB49">
        <f t="shared" si="3"/>
        <v>0.32832900000000048</v>
      </c>
      <c r="AC49">
        <v>48</v>
      </c>
      <c r="AE49" s="1">
        <v>44808.083333333336</v>
      </c>
      <c r="AF49">
        <v>4.25</v>
      </c>
      <c r="AG49">
        <v>3.6949999999999998</v>
      </c>
      <c r="AH49">
        <v>2.8090000000000002</v>
      </c>
      <c r="AI49">
        <f t="shared" si="4"/>
        <v>0.78499599999999947</v>
      </c>
      <c r="AJ49">
        <v>48</v>
      </c>
      <c r="AL49" s="1">
        <v>44808.083333333336</v>
      </c>
      <c r="AM49">
        <v>4.25</v>
      </c>
      <c r="AN49">
        <v>3.4209999999999998</v>
      </c>
      <c r="AO49">
        <v>8.3089999999999993</v>
      </c>
      <c r="AP49">
        <f t="shared" si="5"/>
        <v>23.892543999999997</v>
      </c>
    </row>
    <row r="50" spans="1:42" x14ac:dyDescent="0.35">
      <c r="A50">
        <v>49</v>
      </c>
      <c r="C50" s="1">
        <v>44809.15625</v>
      </c>
      <c r="D50">
        <v>22</v>
      </c>
      <c r="E50">
        <v>3.721E-2</v>
      </c>
      <c r="F50">
        <v>2.0539999999999999E-2</v>
      </c>
      <c r="G50">
        <f t="shared" si="0"/>
        <v>2.7788890000000004E-4</v>
      </c>
      <c r="H50">
        <v>49</v>
      </c>
      <c r="J50" s="1">
        <v>44809.15625</v>
      </c>
      <c r="K50">
        <v>22</v>
      </c>
      <c r="L50">
        <v>0.57679999999999998</v>
      </c>
      <c r="M50">
        <v>0.44019999999999998</v>
      </c>
      <c r="N50">
        <f t="shared" si="1"/>
        <v>1.8659559999999999E-2</v>
      </c>
      <c r="O50">
        <v>49</v>
      </c>
      <c r="Q50" s="1">
        <v>44809.15625</v>
      </c>
      <c r="R50">
        <v>22</v>
      </c>
      <c r="S50">
        <v>1.008</v>
      </c>
      <c r="T50">
        <v>1.0129999999999999</v>
      </c>
      <c r="U50">
        <f t="shared" si="2"/>
        <v>2.4999999999998934E-5</v>
      </c>
      <c r="V50">
        <v>49</v>
      </c>
      <c r="X50" s="1">
        <v>44809.15625</v>
      </c>
      <c r="Y50">
        <v>22</v>
      </c>
      <c r="Z50">
        <v>3.9790000000000001</v>
      </c>
      <c r="AA50">
        <v>2.4590000000000001</v>
      </c>
      <c r="AB50">
        <f t="shared" si="3"/>
        <v>2.3104</v>
      </c>
      <c r="AC50">
        <v>49</v>
      </c>
      <c r="AE50" s="1">
        <v>44809.15625</v>
      </c>
      <c r="AF50">
        <v>22</v>
      </c>
      <c r="AG50">
        <v>1.6759999999999999</v>
      </c>
      <c r="AH50">
        <v>1.1080000000000001</v>
      </c>
      <c r="AI50">
        <f t="shared" si="4"/>
        <v>0.3226239999999998</v>
      </c>
      <c r="AJ50">
        <v>49</v>
      </c>
      <c r="AL50" s="1">
        <v>44809.15625</v>
      </c>
      <c r="AM50">
        <v>22</v>
      </c>
      <c r="AN50">
        <v>1.988</v>
      </c>
      <c r="AO50">
        <v>2.577</v>
      </c>
      <c r="AP50">
        <f t="shared" si="5"/>
        <v>0.34692099999999998</v>
      </c>
    </row>
    <row r="51" spans="1:42" x14ac:dyDescent="0.35">
      <c r="A51">
        <v>50</v>
      </c>
      <c r="C51" s="1">
        <v>44815.010416666664</v>
      </c>
      <c r="D51">
        <v>9.75</v>
      </c>
      <c r="E51">
        <v>0.1613</v>
      </c>
      <c r="F51">
        <v>5.0959999999999998E-2</v>
      </c>
      <c r="G51">
        <f t="shared" si="0"/>
        <v>1.2174915599999999E-2</v>
      </c>
      <c r="H51">
        <v>50</v>
      </c>
      <c r="J51" s="1">
        <v>44815.010416666664</v>
      </c>
      <c r="K51">
        <v>9.75</v>
      </c>
      <c r="L51">
        <v>2.7669999999999999</v>
      </c>
      <c r="M51">
        <v>1.2450000000000001</v>
      </c>
      <c r="N51">
        <f t="shared" si="1"/>
        <v>2.3164839999999995</v>
      </c>
      <c r="O51">
        <v>50</v>
      </c>
      <c r="Q51" s="1">
        <v>44815.010416666664</v>
      </c>
      <c r="R51">
        <v>9.75</v>
      </c>
      <c r="S51">
        <v>4.42</v>
      </c>
      <c r="T51">
        <v>3.2909999999999999</v>
      </c>
      <c r="U51">
        <f t="shared" si="2"/>
        <v>1.2746409999999999</v>
      </c>
      <c r="V51">
        <v>50</v>
      </c>
      <c r="X51" s="1">
        <v>44815.010416666664</v>
      </c>
      <c r="Y51">
        <v>9.75</v>
      </c>
      <c r="Z51">
        <v>19.45</v>
      </c>
      <c r="AA51">
        <v>12.72</v>
      </c>
      <c r="AB51">
        <f t="shared" si="3"/>
        <v>45.292899999999982</v>
      </c>
      <c r="AC51">
        <v>50</v>
      </c>
      <c r="AE51" s="1">
        <v>44815.010416666664</v>
      </c>
      <c r="AF51">
        <v>9.75</v>
      </c>
      <c r="AG51">
        <v>8.34</v>
      </c>
      <c r="AH51">
        <v>3.6179999999999999</v>
      </c>
      <c r="AI51">
        <f t="shared" si="4"/>
        <v>22.297283999999994</v>
      </c>
      <c r="AJ51">
        <v>50</v>
      </c>
      <c r="AL51" s="1">
        <v>44815.010416666664</v>
      </c>
      <c r="AM51">
        <v>9.75</v>
      </c>
      <c r="AN51">
        <v>7.891</v>
      </c>
      <c r="AO51">
        <v>7.6989999999999998</v>
      </c>
      <c r="AP51">
        <f t="shared" si="5"/>
        <v>3.6864000000000063E-2</v>
      </c>
    </row>
    <row r="52" spans="1:42" x14ac:dyDescent="0.35">
      <c r="A52">
        <v>51</v>
      </c>
      <c r="C52" s="1">
        <v>44823.333333333336</v>
      </c>
      <c r="D52">
        <v>5</v>
      </c>
      <c r="E52">
        <v>4.0120000000000003E-2</v>
      </c>
      <c r="F52">
        <v>2.5860000000000001E-2</v>
      </c>
      <c r="G52">
        <f t="shared" si="0"/>
        <v>2.0334760000000006E-4</v>
      </c>
      <c r="H52">
        <v>51</v>
      </c>
      <c r="J52" s="1">
        <v>44823.333333333336</v>
      </c>
      <c r="K52">
        <v>5</v>
      </c>
      <c r="L52">
        <v>0.57079999999999997</v>
      </c>
      <c r="M52">
        <v>1.3620000000000001</v>
      </c>
      <c r="N52">
        <f t="shared" si="1"/>
        <v>0.62599744000000024</v>
      </c>
      <c r="O52">
        <v>51</v>
      </c>
      <c r="Q52" s="1">
        <v>44823.333333333336</v>
      </c>
      <c r="R52">
        <v>5</v>
      </c>
      <c r="S52">
        <v>1.956</v>
      </c>
      <c r="T52">
        <v>5.1369999999999996</v>
      </c>
      <c r="U52">
        <f t="shared" si="2"/>
        <v>10.118760999999997</v>
      </c>
      <c r="V52">
        <v>51</v>
      </c>
      <c r="X52" s="1">
        <v>44823.333333333336</v>
      </c>
      <c r="Y52">
        <v>5</v>
      </c>
      <c r="Z52">
        <v>12.25</v>
      </c>
      <c r="AA52">
        <v>17</v>
      </c>
      <c r="AB52">
        <f t="shared" si="3"/>
        <v>22.5625</v>
      </c>
      <c r="AC52">
        <v>51</v>
      </c>
      <c r="AE52" s="1">
        <v>44823.333333333336</v>
      </c>
      <c r="AF52">
        <v>5</v>
      </c>
      <c r="AG52">
        <v>1.911</v>
      </c>
      <c r="AH52">
        <v>2.8679999999999999</v>
      </c>
      <c r="AI52">
        <f t="shared" si="4"/>
        <v>0.91584899999999969</v>
      </c>
      <c r="AJ52">
        <v>51</v>
      </c>
      <c r="AL52" s="1">
        <v>44823.333333333336</v>
      </c>
      <c r="AM52">
        <v>5</v>
      </c>
      <c r="AN52">
        <v>5.4390000000000001</v>
      </c>
      <c r="AO52">
        <v>18.48</v>
      </c>
      <c r="AP52">
        <f t="shared" si="5"/>
        <v>170.06768100000002</v>
      </c>
    </row>
    <row r="53" spans="1:42" x14ac:dyDescent="0.35">
      <c r="A53">
        <v>52</v>
      </c>
      <c r="C53" s="1">
        <v>44826.125</v>
      </c>
      <c r="D53">
        <v>6</v>
      </c>
      <c r="E53">
        <v>9.2329999999999995E-2</v>
      </c>
      <c r="F53">
        <v>8.233E-2</v>
      </c>
      <c r="G53">
        <f t="shared" si="0"/>
        <v>9.9999999999999896E-5</v>
      </c>
      <c r="H53">
        <v>52</v>
      </c>
      <c r="J53" s="1">
        <v>44826.125</v>
      </c>
      <c r="K53">
        <v>6</v>
      </c>
      <c r="L53">
        <v>1.3140000000000001</v>
      </c>
      <c r="M53">
        <v>2.0030000000000001</v>
      </c>
      <c r="N53">
        <f t="shared" si="1"/>
        <v>0.47472100000000006</v>
      </c>
      <c r="O53">
        <v>52</v>
      </c>
      <c r="Q53" s="1">
        <v>44826.125</v>
      </c>
      <c r="R53">
        <v>6</v>
      </c>
      <c r="S53">
        <v>2.6389999999999998</v>
      </c>
      <c r="T53">
        <v>9.1</v>
      </c>
      <c r="U53">
        <f t="shared" si="2"/>
        <v>41.744521000000006</v>
      </c>
      <c r="V53">
        <v>52</v>
      </c>
      <c r="X53" s="1">
        <v>44826.125</v>
      </c>
      <c r="Y53">
        <v>6</v>
      </c>
      <c r="Z53">
        <v>11.74</v>
      </c>
      <c r="AA53">
        <v>15.01</v>
      </c>
      <c r="AB53">
        <f t="shared" si="3"/>
        <v>10.692899999999998</v>
      </c>
      <c r="AC53">
        <v>52</v>
      </c>
      <c r="AE53" s="1">
        <v>44826.125</v>
      </c>
      <c r="AF53">
        <v>6</v>
      </c>
      <c r="AG53">
        <v>4.3520000000000003</v>
      </c>
      <c r="AH53">
        <v>8.6340000000000003</v>
      </c>
      <c r="AI53">
        <f t="shared" si="4"/>
        <v>18.335523999999999</v>
      </c>
      <c r="AJ53">
        <v>52</v>
      </c>
      <c r="AL53" s="1">
        <v>44826.125</v>
      </c>
      <c r="AM53">
        <v>6</v>
      </c>
      <c r="AN53">
        <v>4.7969999999999997</v>
      </c>
      <c r="AO53">
        <v>13.16</v>
      </c>
      <c r="AP53">
        <f t="shared" si="5"/>
        <v>69.939768999999998</v>
      </c>
    </row>
    <row r="54" spans="1:42" x14ac:dyDescent="0.35">
      <c r="A54">
        <v>53</v>
      </c>
      <c r="C54" s="1">
        <v>44831.4375</v>
      </c>
      <c r="D54">
        <v>10</v>
      </c>
      <c r="E54">
        <v>4.3720000000000002E-2</v>
      </c>
      <c r="F54">
        <v>2.597E-2</v>
      </c>
      <c r="G54">
        <f t="shared" si="0"/>
        <v>3.1506250000000008E-4</v>
      </c>
      <c r="H54">
        <v>53</v>
      </c>
      <c r="J54" s="1">
        <v>44831.4375</v>
      </c>
      <c r="K54">
        <v>10</v>
      </c>
      <c r="L54">
        <v>0.61419999999999997</v>
      </c>
      <c r="M54">
        <v>1.145</v>
      </c>
      <c r="N54">
        <f t="shared" si="1"/>
        <v>0.28174864000000005</v>
      </c>
      <c r="O54">
        <v>53</v>
      </c>
      <c r="Q54" s="1">
        <v>44831.4375</v>
      </c>
      <c r="R54">
        <v>10</v>
      </c>
      <c r="S54">
        <v>1.712</v>
      </c>
      <c r="T54">
        <v>2.339</v>
      </c>
      <c r="U54">
        <f t="shared" si="2"/>
        <v>0.39312900000000001</v>
      </c>
      <c r="V54">
        <v>53</v>
      </c>
      <c r="X54" s="1">
        <v>44831.4375</v>
      </c>
      <c r="Y54">
        <v>10</v>
      </c>
      <c r="Z54">
        <v>5.8479999999999999</v>
      </c>
      <c r="AA54">
        <v>6.69</v>
      </c>
      <c r="AB54">
        <f t="shared" si="3"/>
        <v>0.70896400000000093</v>
      </c>
      <c r="AC54">
        <v>53</v>
      </c>
      <c r="AE54" s="1">
        <v>44831.4375</v>
      </c>
      <c r="AF54">
        <v>10</v>
      </c>
      <c r="AG54">
        <v>1.845</v>
      </c>
      <c r="AH54">
        <v>2.5299999999999998</v>
      </c>
      <c r="AI54">
        <f t="shared" si="4"/>
        <v>0.46922499999999978</v>
      </c>
      <c r="AJ54">
        <v>53</v>
      </c>
      <c r="AL54" s="1">
        <v>44831.4375</v>
      </c>
      <c r="AM54">
        <v>10</v>
      </c>
      <c r="AN54">
        <v>3.13</v>
      </c>
      <c r="AO54">
        <v>4.46</v>
      </c>
      <c r="AP54">
        <f t="shared" si="5"/>
        <v>1.7689000000000001</v>
      </c>
    </row>
    <row r="55" spans="1:42" x14ac:dyDescent="0.35">
      <c r="A55">
        <v>54</v>
      </c>
      <c r="C55" s="1">
        <v>44835.166666666664</v>
      </c>
      <c r="D55">
        <v>18</v>
      </c>
      <c r="E55">
        <v>0.11119999999999999</v>
      </c>
      <c r="F55">
        <v>6.8940000000000001E-2</v>
      </c>
      <c r="G55">
        <f t="shared" si="0"/>
        <v>1.7859075999999993E-3</v>
      </c>
      <c r="H55">
        <v>54</v>
      </c>
      <c r="J55" s="1">
        <v>44835.166666666664</v>
      </c>
      <c r="K55">
        <v>18</v>
      </c>
      <c r="L55">
        <v>1.788</v>
      </c>
      <c r="M55">
        <v>1.2629999999999999</v>
      </c>
      <c r="N55">
        <f t="shared" si="1"/>
        <v>0.27562500000000012</v>
      </c>
      <c r="O55">
        <v>54</v>
      </c>
      <c r="Q55" s="1">
        <v>44835.166666666664</v>
      </c>
      <c r="R55">
        <v>18</v>
      </c>
      <c r="S55">
        <v>3.74</v>
      </c>
      <c r="T55">
        <v>5.423</v>
      </c>
      <c r="U55">
        <f t="shared" si="2"/>
        <v>2.8324889999999994</v>
      </c>
      <c r="V55">
        <v>54</v>
      </c>
      <c r="X55" s="1">
        <v>44835.166666666664</v>
      </c>
      <c r="Y55">
        <v>18</v>
      </c>
      <c r="Z55">
        <v>16.13</v>
      </c>
      <c r="AA55">
        <v>14.32</v>
      </c>
      <c r="AB55">
        <f t="shared" si="3"/>
        <v>3.2760999999999956</v>
      </c>
      <c r="AC55">
        <v>54</v>
      </c>
      <c r="AE55" s="1">
        <v>44835.166666666664</v>
      </c>
      <c r="AF55">
        <v>18</v>
      </c>
      <c r="AG55">
        <v>5.032</v>
      </c>
      <c r="AH55">
        <v>9.0890000000000004</v>
      </c>
      <c r="AI55">
        <f t="shared" si="4"/>
        <v>16.459249000000003</v>
      </c>
      <c r="AJ55">
        <v>54</v>
      </c>
      <c r="AL55" s="1">
        <v>44835.166666666664</v>
      </c>
      <c r="AM55">
        <v>18</v>
      </c>
      <c r="AN55">
        <v>6.593</v>
      </c>
      <c r="AO55">
        <v>8.9700000000000006</v>
      </c>
      <c r="AP55">
        <f t="shared" si="5"/>
        <v>5.6501290000000033</v>
      </c>
    </row>
    <row r="56" spans="1:42" x14ac:dyDescent="0.35">
      <c r="A56">
        <v>55</v>
      </c>
      <c r="C56" s="1">
        <v>44846.90625</v>
      </c>
      <c r="D56">
        <v>13.75</v>
      </c>
      <c r="E56">
        <v>4.7969999999999999E-2</v>
      </c>
      <c r="F56">
        <v>0.10340000000000001</v>
      </c>
      <c r="G56">
        <f t="shared" si="0"/>
        <v>3.0724849000000006E-3</v>
      </c>
      <c r="H56">
        <v>55</v>
      </c>
      <c r="J56" s="1">
        <v>44846.90625</v>
      </c>
      <c r="K56">
        <v>13.75</v>
      </c>
      <c r="L56">
        <v>0.70720000000000005</v>
      </c>
      <c r="M56">
        <v>0</v>
      </c>
      <c r="N56">
        <f t="shared" si="1"/>
        <v>0.50013184000000011</v>
      </c>
      <c r="O56">
        <v>55</v>
      </c>
      <c r="Q56" s="1">
        <v>44846.90625</v>
      </c>
      <c r="R56">
        <v>13.75</v>
      </c>
      <c r="S56">
        <v>2.1030000000000002</v>
      </c>
      <c r="T56">
        <v>0</v>
      </c>
      <c r="U56">
        <f t="shared" si="2"/>
        <v>4.4226090000000005</v>
      </c>
      <c r="V56">
        <v>55</v>
      </c>
      <c r="X56" s="1">
        <v>44846.90625</v>
      </c>
      <c r="Y56">
        <v>13.75</v>
      </c>
      <c r="Z56">
        <v>11.81</v>
      </c>
      <c r="AA56">
        <v>0</v>
      </c>
      <c r="AB56">
        <f t="shared" si="3"/>
        <v>139.4761</v>
      </c>
      <c r="AC56">
        <v>55</v>
      </c>
      <c r="AE56" s="1">
        <v>44846.90625</v>
      </c>
      <c r="AF56">
        <v>13.75</v>
      </c>
      <c r="AG56">
        <v>2.5920000000000001</v>
      </c>
      <c r="AH56">
        <v>0</v>
      </c>
      <c r="AI56">
        <f t="shared" si="4"/>
        <v>6.718464</v>
      </c>
      <c r="AJ56">
        <v>55</v>
      </c>
      <c r="AL56" s="1">
        <v>44846.90625</v>
      </c>
      <c r="AM56">
        <v>13.75</v>
      </c>
      <c r="AN56">
        <v>5.375</v>
      </c>
      <c r="AO56">
        <v>7.5650000000000004</v>
      </c>
      <c r="AP56">
        <f t="shared" si="5"/>
        <v>4.7961000000000018</v>
      </c>
    </row>
    <row r="57" spans="1:42" x14ac:dyDescent="0.35">
      <c r="A57">
        <v>56</v>
      </c>
      <c r="C57" s="1">
        <v>44860.322916666664</v>
      </c>
      <c r="D57">
        <v>13</v>
      </c>
      <c r="E57">
        <v>6.3930000000000001E-2</v>
      </c>
      <c r="F57">
        <v>8.3970000000000003E-2</v>
      </c>
      <c r="G57">
        <f t="shared" si="0"/>
        <v>4.0160160000000012E-4</v>
      </c>
      <c r="H57">
        <v>56</v>
      </c>
      <c r="J57" s="1">
        <v>44860.322916666664</v>
      </c>
      <c r="K57">
        <v>13</v>
      </c>
      <c r="L57">
        <v>0.96140000000000003</v>
      </c>
      <c r="M57">
        <v>0</v>
      </c>
      <c r="N57">
        <f t="shared" si="1"/>
        <v>0.92428996000000008</v>
      </c>
      <c r="O57">
        <v>56</v>
      </c>
      <c r="Q57" s="1">
        <v>44860.322916666664</v>
      </c>
      <c r="R57">
        <v>13</v>
      </c>
      <c r="S57">
        <v>2.5219999999999998</v>
      </c>
      <c r="T57">
        <v>0</v>
      </c>
      <c r="U57">
        <f t="shared" si="2"/>
        <v>6.3604839999999987</v>
      </c>
      <c r="V57">
        <v>56</v>
      </c>
      <c r="X57" s="1">
        <v>44860.322916666664</v>
      </c>
      <c r="Y57">
        <v>13</v>
      </c>
      <c r="Z57">
        <v>12.32</v>
      </c>
      <c r="AA57">
        <v>0</v>
      </c>
      <c r="AB57">
        <f t="shared" si="3"/>
        <v>151.7824</v>
      </c>
      <c r="AC57">
        <v>56</v>
      </c>
      <c r="AE57" s="1">
        <v>44860.322916666664</v>
      </c>
      <c r="AF57">
        <v>13</v>
      </c>
      <c r="AG57">
        <v>3.173</v>
      </c>
      <c r="AH57">
        <v>0</v>
      </c>
      <c r="AI57">
        <f t="shared" si="4"/>
        <v>10.067928999999999</v>
      </c>
      <c r="AJ57">
        <v>56</v>
      </c>
      <c r="AL57" s="1">
        <v>44860.322916666664</v>
      </c>
      <c r="AM57">
        <v>13</v>
      </c>
      <c r="AN57">
        <v>5.181</v>
      </c>
      <c r="AO57">
        <v>10.61</v>
      </c>
      <c r="AP57">
        <f t="shared" si="5"/>
        <v>29.474040999999993</v>
      </c>
    </row>
    <row r="58" spans="1:42" x14ac:dyDescent="0.35">
      <c r="A58">
        <v>57</v>
      </c>
      <c r="C58" s="1">
        <v>44862.375</v>
      </c>
      <c r="D58">
        <v>5</v>
      </c>
      <c r="E58">
        <v>8.8299999999999993E-3</v>
      </c>
      <c r="F58">
        <v>9.3030000000000005E-3</v>
      </c>
      <c r="G58">
        <f t="shared" si="0"/>
        <v>2.2372900000000114E-7</v>
      </c>
      <c r="H58">
        <v>57</v>
      </c>
      <c r="J58" s="1">
        <v>44862.375</v>
      </c>
      <c r="K58">
        <v>5</v>
      </c>
      <c r="L58">
        <v>7.0779999999999996E-2</v>
      </c>
      <c r="M58">
        <v>0</v>
      </c>
      <c r="N58">
        <f t="shared" si="1"/>
        <v>5.0098083999999994E-3</v>
      </c>
      <c r="O58">
        <v>57</v>
      </c>
      <c r="Q58" s="1">
        <v>44862.375</v>
      </c>
      <c r="R58">
        <v>5</v>
      </c>
      <c r="S58">
        <v>0.1782</v>
      </c>
      <c r="T58">
        <v>0</v>
      </c>
      <c r="U58">
        <f t="shared" si="2"/>
        <v>3.1755239999999997E-2</v>
      </c>
      <c r="V58">
        <v>57</v>
      </c>
      <c r="X58" s="1">
        <v>44862.375</v>
      </c>
      <c r="Y58">
        <v>5</v>
      </c>
      <c r="Z58">
        <v>0.58460000000000001</v>
      </c>
      <c r="AA58">
        <v>0</v>
      </c>
      <c r="AB58">
        <f t="shared" si="3"/>
        <v>0.34175716</v>
      </c>
      <c r="AC58">
        <v>57</v>
      </c>
      <c r="AE58" s="1">
        <v>44862.375</v>
      </c>
      <c r="AF58">
        <v>5</v>
      </c>
      <c r="AG58">
        <v>0.317</v>
      </c>
      <c r="AH58">
        <v>0</v>
      </c>
      <c r="AI58">
        <f t="shared" si="4"/>
        <v>0.10048900000000001</v>
      </c>
      <c r="AJ58">
        <v>57</v>
      </c>
      <c r="AL58" s="1">
        <v>44862.375</v>
      </c>
      <c r="AM58">
        <v>5</v>
      </c>
      <c r="AN58">
        <v>0.25800000000000001</v>
      </c>
      <c r="AO58">
        <v>0.37190000000000001</v>
      </c>
      <c r="AP58">
        <f t="shared" si="5"/>
        <v>1.2973210000000001E-2</v>
      </c>
    </row>
    <row r="59" spans="1:42" x14ac:dyDescent="0.35">
      <c r="A59">
        <v>58</v>
      </c>
      <c r="C59" s="1">
        <v>44865.270833333336</v>
      </c>
      <c r="D59">
        <v>5.5</v>
      </c>
      <c r="E59">
        <v>5.5570000000000001E-2</v>
      </c>
      <c r="F59">
        <v>4.5499999999999999E-2</v>
      </c>
      <c r="G59">
        <f t="shared" si="0"/>
        <v>1.0140490000000006E-4</v>
      </c>
      <c r="H59">
        <v>58</v>
      </c>
      <c r="J59" s="1">
        <v>44865.270833333336</v>
      </c>
      <c r="K59">
        <v>5.5</v>
      </c>
      <c r="L59">
        <v>0.77700000000000002</v>
      </c>
      <c r="M59">
        <v>0</v>
      </c>
      <c r="N59">
        <f t="shared" si="1"/>
        <v>0.60372900000000007</v>
      </c>
      <c r="O59">
        <v>58</v>
      </c>
      <c r="Q59" s="1">
        <v>44865.270833333336</v>
      </c>
      <c r="R59">
        <v>5.5</v>
      </c>
      <c r="S59">
        <v>1.643</v>
      </c>
      <c r="T59">
        <v>0</v>
      </c>
      <c r="U59">
        <f t="shared" si="2"/>
        <v>2.699449</v>
      </c>
      <c r="V59">
        <v>58</v>
      </c>
      <c r="X59" s="1">
        <v>44865.270833333336</v>
      </c>
      <c r="Y59">
        <v>5.5</v>
      </c>
      <c r="Z59">
        <v>8.2910000000000004</v>
      </c>
      <c r="AA59">
        <v>0</v>
      </c>
      <c r="AB59">
        <f t="shared" si="3"/>
        <v>68.740681000000009</v>
      </c>
      <c r="AC59">
        <v>58</v>
      </c>
      <c r="AE59" s="1">
        <v>44865.270833333336</v>
      </c>
      <c r="AF59">
        <v>5.5</v>
      </c>
      <c r="AG59">
        <v>2.42</v>
      </c>
      <c r="AH59">
        <v>0</v>
      </c>
      <c r="AI59">
        <f t="shared" si="4"/>
        <v>5.8563999999999998</v>
      </c>
      <c r="AJ59">
        <v>58</v>
      </c>
      <c r="AL59" s="1">
        <v>44865.270833333336</v>
      </c>
      <c r="AM59">
        <v>5.5</v>
      </c>
      <c r="AN59">
        <v>3.4369999999999998</v>
      </c>
      <c r="AO59">
        <v>4.2949999999999999</v>
      </c>
      <c r="AP59">
        <f t="shared" si="5"/>
        <v>0.73616400000000015</v>
      </c>
    </row>
    <row r="60" spans="1:42" x14ac:dyDescent="0.35">
      <c r="F60" t="s">
        <v>37</v>
      </c>
      <c r="G60">
        <f>(AVERAGE(G2:G55))^0.5</f>
        <v>0.41853604689998525</v>
      </c>
      <c r="M60" t="s">
        <v>37</v>
      </c>
      <c r="N60">
        <f>(AVERAGE(N2:N55))^0.5</f>
        <v>2.4010617537988388</v>
      </c>
      <c r="T60" t="s">
        <v>37</v>
      </c>
      <c r="U60">
        <f>(AVERAGE(U2:U55))^0.5</f>
        <v>5.368353752367252</v>
      </c>
      <c r="AA60" t="s">
        <v>37</v>
      </c>
      <c r="AB60">
        <f>(AVERAGE(AB2:AB55))^0.5</f>
        <v>5.084633383848649</v>
      </c>
      <c r="AH60" t="s">
        <v>37</v>
      </c>
      <c r="AI60">
        <f>(AVERAGE(AI2:AI55))^0.5</f>
        <v>7.223230568937768</v>
      </c>
      <c r="AO60" t="s">
        <v>37</v>
      </c>
      <c r="AP60">
        <f>(AVERAGE(AP2:AP55))^0.5</f>
        <v>5.0138035005040509</v>
      </c>
    </row>
    <row r="61" spans="1:42" x14ac:dyDescent="0.35">
      <c r="F61" t="s">
        <v>38</v>
      </c>
      <c r="G61">
        <f>(AVERAGE(G39:G49))^0.5</f>
        <v>0.90976150086412511</v>
      </c>
      <c r="M61" t="s">
        <v>38</v>
      </c>
      <c r="N61">
        <f>(AVERAGE(N39:N49))^0.5</f>
        <v>4.4035606777614946</v>
      </c>
      <c r="T61" t="s">
        <v>38</v>
      </c>
      <c r="U61">
        <f>(AVERAGE(U39:U49))^0.5</f>
        <v>10.041226991485923</v>
      </c>
      <c r="AA61" t="s">
        <v>38</v>
      </c>
      <c r="AB61">
        <f>(AVERAGE(AB39:AB49))^0.5</f>
        <v>7.8030531087633781</v>
      </c>
      <c r="AH61" t="s">
        <v>38</v>
      </c>
      <c r="AI61">
        <f>(AVERAGE(AI39:AI49))^0.5</f>
        <v>11.081235749106355</v>
      </c>
      <c r="AO61" t="s">
        <v>38</v>
      </c>
      <c r="AP61">
        <f>(AVERAGE(AP39:AP49))^0.5</f>
        <v>4.7666128530549967</v>
      </c>
    </row>
    <row r="62" spans="1:42" x14ac:dyDescent="0.35">
      <c r="F62" t="s">
        <v>39</v>
      </c>
      <c r="G62">
        <f>(AVERAGE(G2:G38, G49:G55))^0.5</f>
        <v>8.9831722043344622E-2</v>
      </c>
      <c r="M62" t="s">
        <v>39</v>
      </c>
      <c r="N62">
        <f>(AVERAGE(N2:N38, N49:N55))^0.5</f>
        <v>1.4937145460988432</v>
      </c>
      <c r="T62" t="s">
        <v>39</v>
      </c>
      <c r="U62">
        <f>(AVERAGE(U2:U38, U49:U55))^0.5</f>
        <v>3.1895472859511238</v>
      </c>
      <c r="AA62" t="s">
        <v>39</v>
      </c>
      <c r="AB62">
        <f>(AVERAGE(AB2:AB38, AB49:AB55))^0.5</f>
        <v>4.0638459504625555</v>
      </c>
      <c r="AH62" t="s">
        <v>39</v>
      </c>
      <c r="AI62">
        <f>(AVERAGE(AI2:AI38, AI49:AI55))^0.5</f>
        <v>5.7751556157900117</v>
      </c>
      <c r="AO62" t="s">
        <v>39</v>
      </c>
      <c r="AP62">
        <f>(AVERAGE(AP2:AP38, AP49:AP55))^0.5</f>
        <v>5.0709290529672444</v>
      </c>
    </row>
    <row r="64" spans="1:42" x14ac:dyDescent="0.35">
      <c r="B64">
        <f>G60</f>
        <v>0.41853604689998525</v>
      </c>
      <c r="C64">
        <f>N60</f>
        <v>2.4010617537988388</v>
      </c>
      <c r="D64">
        <f>U60</f>
        <v>5.368353752367252</v>
      </c>
      <c r="E64">
        <f>AB60</f>
        <v>5.084633383848649</v>
      </c>
      <c r="F64">
        <f>AI60</f>
        <v>7.223230568937768</v>
      </c>
      <c r="G64">
        <f>AP60</f>
        <v>5.0138035005040509</v>
      </c>
    </row>
    <row r="65" spans="2:7" x14ac:dyDescent="0.35">
      <c r="B65">
        <f>G61</f>
        <v>0.90976150086412511</v>
      </c>
      <c r="C65">
        <f>N61</f>
        <v>4.4035606777614946</v>
      </c>
      <c r="D65">
        <f>U61</f>
        <v>10.041226991485923</v>
      </c>
      <c r="E65">
        <f>AB61</f>
        <v>7.8030531087633781</v>
      </c>
      <c r="F65">
        <f>AI61</f>
        <v>11.081235749106355</v>
      </c>
      <c r="G65">
        <f>AP61</f>
        <v>4.7666128530549967</v>
      </c>
    </row>
    <row r="66" spans="2:7" x14ac:dyDescent="0.35">
      <c r="B66">
        <f>G62</f>
        <v>8.9831722043344622E-2</v>
      </c>
      <c r="C66">
        <f>N62</f>
        <v>1.4937145460988432</v>
      </c>
      <c r="D66">
        <f>U62</f>
        <v>3.1895472859511238</v>
      </c>
      <c r="E66">
        <f>AB62</f>
        <v>4.0638459504625555</v>
      </c>
      <c r="F66">
        <f>AI62</f>
        <v>5.7751556157900117</v>
      </c>
      <c r="G66">
        <f>AP62</f>
        <v>5.0709290529672444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E5F6-C790-4237-A1F2-3D2DCD85627C}">
  <dimension ref="A1:AP68"/>
  <sheetViews>
    <sheetView topLeftCell="A54" workbookViewId="0">
      <selection activeCell="A66" sqref="A60:XFD66"/>
    </sheetView>
  </sheetViews>
  <sheetFormatPr defaultRowHeight="14.5" x14ac:dyDescent="0.35"/>
  <sheetData>
    <row r="1" spans="1:42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54</v>
      </c>
      <c r="H1" t="s">
        <v>22</v>
      </c>
      <c r="I1" t="s">
        <v>23</v>
      </c>
      <c r="J1" t="s">
        <v>24</v>
      </c>
      <c r="K1" t="s">
        <v>25</v>
      </c>
      <c r="L1" t="s">
        <v>28</v>
      </c>
      <c r="M1" t="s">
        <v>29</v>
      </c>
      <c r="N1" t="s">
        <v>54</v>
      </c>
      <c r="O1" t="s">
        <v>22</v>
      </c>
      <c r="P1" t="s">
        <v>23</v>
      </c>
      <c r="Q1" t="s">
        <v>24</v>
      </c>
      <c r="R1" t="s">
        <v>25</v>
      </c>
      <c r="S1" t="s">
        <v>30</v>
      </c>
      <c r="T1" t="s">
        <v>31</v>
      </c>
      <c r="U1" t="s">
        <v>54</v>
      </c>
      <c r="V1" t="s">
        <v>22</v>
      </c>
      <c r="W1" t="s">
        <v>23</v>
      </c>
      <c r="X1" t="s">
        <v>24</v>
      </c>
      <c r="Y1" t="s">
        <v>25</v>
      </c>
      <c r="Z1" t="s">
        <v>32</v>
      </c>
      <c r="AA1" t="s">
        <v>33</v>
      </c>
      <c r="AB1" t="s">
        <v>54</v>
      </c>
      <c r="AC1" t="s">
        <v>22</v>
      </c>
      <c r="AD1" t="s">
        <v>23</v>
      </c>
      <c r="AE1" t="s">
        <v>24</v>
      </c>
      <c r="AF1" t="s">
        <v>25</v>
      </c>
      <c r="AG1" t="s">
        <v>34</v>
      </c>
      <c r="AH1" t="s">
        <v>34</v>
      </c>
      <c r="AI1" t="s">
        <v>54</v>
      </c>
      <c r="AJ1" t="s">
        <v>22</v>
      </c>
      <c r="AK1" t="s">
        <v>23</v>
      </c>
      <c r="AL1" t="s">
        <v>24</v>
      </c>
      <c r="AM1" t="s">
        <v>25</v>
      </c>
      <c r="AN1" t="s">
        <v>35</v>
      </c>
      <c r="AO1" t="s">
        <v>36</v>
      </c>
      <c r="AP1" t="s">
        <v>54</v>
      </c>
    </row>
    <row r="2" spans="1:42" x14ac:dyDescent="0.35">
      <c r="A2">
        <v>1</v>
      </c>
      <c r="C2" s="1">
        <v>44623.041666666664</v>
      </c>
      <c r="D2">
        <v>2.5</v>
      </c>
      <c r="E2">
        <v>2.1819999999999999E-2</v>
      </c>
      <c r="F2">
        <v>7.324E-2</v>
      </c>
      <c r="G2">
        <f>(E2-F2)^2</f>
        <v>2.6440164E-3</v>
      </c>
      <c r="H2">
        <v>1</v>
      </c>
      <c r="J2" s="1">
        <v>44623.041666666664</v>
      </c>
      <c r="K2">
        <v>2.5</v>
      </c>
      <c r="L2">
        <v>0.68320000000000003</v>
      </c>
      <c r="M2">
        <v>0.74390000000000001</v>
      </c>
      <c r="N2">
        <f>(L2-M2)^2</f>
        <v>3.6844899999999973E-3</v>
      </c>
      <c r="O2">
        <v>1</v>
      </c>
      <c r="Q2" s="1">
        <v>44623.041666666664</v>
      </c>
      <c r="R2">
        <v>2.5</v>
      </c>
      <c r="S2">
        <v>0.94320000000000004</v>
      </c>
      <c r="T2">
        <v>1.3149999999999999</v>
      </c>
      <c r="U2">
        <f>(S2-T2)^2</f>
        <v>0.13823523999999993</v>
      </c>
      <c r="V2">
        <v>1</v>
      </c>
      <c r="X2" s="1">
        <v>44623.041666666664</v>
      </c>
      <c r="Y2">
        <v>2.5</v>
      </c>
      <c r="Z2">
        <v>6.4619999999999997</v>
      </c>
      <c r="AA2">
        <v>2.7410000000000001</v>
      </c>
      <c r="AB2">
        <f>(Z2-AA2)^2</f>
        <v>13.845840999999997</v>
      </c>
      <c r="AC2">
        <v>1</v>
      </c>
      <c r="AE2" s="1">
        <v>44623.041666666664</v>
      </c>
      <c r="AF2">
        <v>2.5</v>
      </c>
      <c r="AG2">
        <v>2.032</v>
      </c>
      <c r="AH2">
        <v>1.5680000000000001</v>
      </c>
      <c r="AI2">
        <f>(AG2-AH2)^2</f>
        <v>0.21529599999999996</v>
      </c>
      <c r="AJ2">
        <v>1</v>
      </c>
      <c r="AL2" s="1">
        <v>44623.041666666664</v>
      </c>
      <c r="AM2">
        <v>2.5</v>
      </c>
      <c r="AN2">
        <v>1.87</v>
      </c>
      <c r="AO2">
        <v>2.137</v>
      </c>
      <c r="AP2">
        <f>(AN2-AO2)^2</f>
        <v>7.128899999999995E-2</v>
      </c>
    </row>
    <row r="3" spans="1:42" x14ac:dyDescent="0.35">
      <c r="A3">
        <v>2</v>
      </c>
      <c r="C3" s="1">
        <v>44627.03125</v>
      </c>
      <c r="D3">
        <v>21</v>
      </c>
      <c r="E3">
        <v>4.6949999999999999E-2</v>
      </c>
      <c r="F3">
        <v>0.124</v>
      </c>
      <c r="G3">
        <f t="shared" ref="G3:G55" si="0">(E3-F3)^2</f>
        <v>5.9367025000000009E-3</v>
      </c>
      <c r="H3">
        <v>2</v>
      </c>
      <c r="J3" s="1">
        <v>44627.03125</v>
      </c>
      <c r="K3">
        <v>21</v>
      </c>
      <c r="L3">
        <v>1.1080000000000001</v>
      </c>
      <c r="M3">
        <v>1.292</v>
      </c>
      <c r="N3">
        <f t="shared" ref="N3:N55" si="1">(L3-M3)^2</f>
        <v>3.3855999999999976E-2</v>
      </c>
      <c r="O3">
        <v>2</v>
      </c>
      <c r="Q3" s="1">
        <v>44627.03125</v>
      </c>
      <c r="R3">
        <v>21</v>
      </c>
      <c r="S3">
        <v>2.343</v>
      </c>
      <c r="T3">
        <v>3.4820000000000002</v>
      </c>
      <c r="U3">
        <f t="shared" ref="U3:U55" si="2">(S3-T3)^2</f>
        <v>1.2973210000000006</v>
      </c>
      <c r="V3">
        <v>2</v>
      </c>
      <c r="X3" s="1">
        <v>44627.03125</v>
      </c>
      <c r="Y3">
        <v>21</v>
      </c>
      <c r="Z3">
        <v>14.91</v>
      </c>
      <c r="AA3">
        <v>13.01</v>
      </c>
      <c r="AB3">
        <f t="shared" ref="AB3:AB55" si="3">(Z3-AA3)^2</f>
        <v>3.6100000000000012</v>
      </c>
      <c r="AC3">
        <v>2</v>
      </c>
      <c r="AE3" s="1">
        <v>44627.03125</v>
      </c>
      <c r="AF3">
        <v>21</v>
      </c>
      <c r="AG3">
        <v>3.7429999999999999</v>
      </c>
      <c r="AH3">
        <v>3.1779999999999999</v>
      </c>
      <c r="AI3">
        <f t="shared" ref="AI3:AI55" si="4">(AG3-AH3)^2</f>
        <v>0.31922499999999993</v>
      </c>
      <c r="AJ3">
        <v>2</v>
      </c>
      <c r="AL3" s="1">
        <v>44627.03125</v>
      </c>
      <c r="AM3">
        <v>21</v>
      </c>
      <c r="AN3">
        <v>6.1829999999999998</v>
      </c>
      <c r="AO3">
        <v>8.5009999999999994</v>
      </c>
      <c r="AP3">
        <f t="shared" ref="AP3:AP55" si="5">(AN3-AO3)^2</f>
        <v>5.373123999999998</v>
      </c>
    </row>
    <row r="4" spans="1:42" x14ac:dyDescent="0.35">
      <c r="A4">
        <v>3</v>
      </c>
      <c r="C4" s="1">
        <v>44629.166666666664</v>
      </c>
      <c r="D4">
        <v>15</v>
      </c>
      <c r="E4">
        <v>4.7070000000000001E-2</v>
      </c>
      <c r="F4">
        <v>2.1499999999999998E-2</v>
      </c>
      <c r="G4">
        <f t="shared" si="0"/>
        <v>6.538249000000001E-4</v>
      </c>
      <c r="H4">
        <v>3</v>
      </c>
      <c r="J4" s="1">
        <v>44629.166666666664</v>
      </c>
      <c r="K4">
        <v>15</v>
      </c>
      <c r="L4">
        <v>1.02</v>
      </c>
      <c r="M4">
        <v>0.38890000000000002</v>
      </c>
      <c r="N4">
        <f t="shared" si="1"/>
        <v>0.39828721</v>
      </c>
      <c r="O4">
        <v>3</v>
      </c>
      <c r="Q4" s="1">
        <v>44629.166666666664</v>
      </c>
      <c r="R4">
        <v>15</v>
      </c>
      <c r="S4">
        <v>1.978</v>
      </c>
      <c r="T4">
        <v>1.052</v>
      </c>
      <c r="U4">
        <f t="shared" si="2"/>
        <v>0.8574759999999999</v>
      </c>
      <c r="V4">
        <v>3</v>
      </c>
      <c r="X4" s="1">
        <v>44629.166666666664</v>
      </c>
      <c r="Y4">
        <v>15</v>
      </c>
      <c r="Z4">
        <v>10.8</v>
      </c>
      <c r="AA4">
        <v>3.1379999999999999</v>
      </c>
      <c r="AB4">
        <f t="shared" si="3"/>
        <v>58.706244000000012</v>
      </c>
      <c r="AC4">
        <v>3</v>
      </c>
      <c r="AE4" s="1">
        <v>44629.166666666664</v>
      </c>
      <c r="AF4">
        <v>15</v>
      </c>
      <c r="AG4">
        <v>3.3420000000000001</v>
      </c>
      <c r="AH4">
        <v>1.2509999999999999</v>
      </c>
      <c r="AI4">
        <f t="shared" si="4"/>
        <v>4.372281000000001</v>
      </c>
      <c r="AJ4">
        <v>3</v>
      </c>
      <c r="AL4" s="1">
        <v>44629.166666666664</v>
      </c>
      <c r="AM4">
        <v>15</v>
      </c>
      <c r="AN4">
        <v>3.8650000000000002</v>
      </c>
      <c r="AO4">
        <v>2.1160000000000001</v>
      </c>
      <c r="AP4">
        <f t="shared" si="5"/>
        <v>3.0590010000000003</v>
      </c>
    </row>
    <row r="5" spans="1:42" x14ac:dyDescent="0.35">
      <c r="A5">
        <v>4</v>
      </c>
      <c r="C5" s="1">
        <v>44631.90625</v>
      </c>
      <c r="D5">
        <v>11.75</v>
      </c>
      <c r="E5">
        <v>3.177E-2</v>
      </c>
      <c r="F5">
        <v>7.9760000000000005E-3</v>
      </c>
      <c r="G5">
        <f t="shared" si="0"/>
        <v>5.6615443599999991E-4</v>
      </c>
      <c r="H5">
        <v>4</v>
      </c>
      <c r="J5" s="1">
        <v>44631.90625</v>
      </c>
      <c r="K5">
        <v>11.75</v>
      </c>
      <c r="L5">
        <v>0.78310000000000002</v>
      </c>
      <c r="M5">
        <v>0.24809999999999999</v>
      </c>
      <c r="N5">
        <f t="shared" si="1"/>
        <v>0.28622500000000001</v>
      </c>
      <c r="O5">
        <v>4</v>
      </c>
      <c r="Q5" s="1">
        <v>44631.90625</v>
      </c>
      <c r="R5">
        <v>11.75</v>
      </c>
      <c r="S5">
        <v>1.4339999999999999</v>
      </c>
      <c r="T5">
        <v>0.60429999999999995</v>
      </c>
      <c r="U5">
        <f t="shared" si="2"/>
        <v>0.68840208999999997</v>
      </c>
      <c r="V5">
        <v>4</v>
      </c>
      <c r="X5" s="1">
        <v>44631.90625</v>
      </c>
      <c r="Y5">
        <v>11.75</v>
      </c>
      <c r="Z5">
        <v>8.8089999999999993</v>
      </c>
      <c r="AA5">
        <v>1.546</v>
      </c>
      <c r="AB5">
        <f t="shared" si="3"/>
        <v>52.751168999999983</v>
      </c>
      <c r="AC5">
        <v>4</v>
      </c>
      <c r="AE5" s="1">
        <v>44631.90625</v>
      </c>
      <c r="AF5">
        <v>11.75</v>
      </c>
      <c r="AG5">
        <v>2.6419999999999999</v>
      </c>
      <c r="AH5">
        <v>0.65129999999999999</v>
      </c>
      <c r="AI5">
        <f t="shared" si="4"/>
        <v>3.9628864899999998</v>
      </c>
      <c r="AJ5">
        <v>4</v>
      </c>
      <c r="AL5" s="1">
        <v>44631.90625</v>
      </c>
      <c r="AM5">
        <v>11.75</v>
      </c>
      <c r="AN5">
        <v>3.0419999999999998</v>
      </c>
      <c r="AO5">
        <v>1.145</v>
      </c>
      <c r="AP5">
        <f t="shared" si="5"/>
        <v>3.5986089999999993</v>
      </c>
    </row>
    <row r="6" spans="1:42" x14ac:dyDescent="0.35">
      <c r="A6">
        <v>5</v>
      </c>
      <c r="C6" s="1">
        <v>44638.84375</v>
      </c>
      <c r="D6">
        <v>5</v>
      </c>
      <c r="E6">
        <v>3.8109999999999998E-2</v>
      </c>
      <c r="F6">
        <v>7.3069999999999996E-2</v>
      </c>
      <c r="G6">
        <f t="shared" si="0"/>
        <v>1.2222015999999998E-3</v>
      </c>
      <c r="H6">
        <v>5</v>
      </c>
      <c r="J6" s="1">
        <v>44638.84375</v>
      </c>
      <c r="K6">
        <v>5</v>
      </c>
      <c r="L6">
        <v>0.70930000000000004</v>
      </c>
      <c r="M6">
        <v>1.484</v>
      </c>
      <c r="N6">
        <f t="shared" si="1"/>
        <v>0.60016008999999992</v>
      </c>
      <c r="O6">
        <v>5</v>
      </c>
      <c r="Q6" s="1">
        <v>44638.84375</v>
      </c>
      <c r="R6">
        <v>5</v>
      </c>
      <c r="S6">
        <v>1.32</v>
      </c>
      <c r="T6">
        <v>2.431</v>
      </c>
      <c r="U6">
        <f t="shared" si="2"/>
        <v>1.234321</v>
      </c>
      <c r="V6">
        <v>5</v>
      </c>
      <c r="X6" s="1">
        <v>44638.84375</v>
      </c>
      <c r="Y6">
        <v>5</v>
      </c>
      <c r="Z6">
        <v>7.45</v>
      </c>
      <c r="AA6">
        <v>6.6520000000000001</v>
      </c>
      <c r="AB6">
        <f t="shared" si="3"/>
        <v>0.63680400000000004</v>
      </c>
      <c r="AC6">
        <v>5</v>
      </c>
      <c r="AE6" s="1">
        <v>44638.84375</v>
      </c>
      <c r="AF6">
        <v>5</v>
      </c>
      <c r="AG6">
        <v>2.1579999999999999</v>
      </c>
      <c r="AH6">
        <v>3.6030000000000002</v>
      </c>
      <c r="AI6">
        <f t="shared" si="4"/>
        <v>2.0880250000000009</v>
      </c>
      <c r="AJ6">
        <v>5</v>
      </c>
      <c r="AL6" s="1">
        <v>44638.84375</v>
      </c>
      <c r="AM6">
        <v>5</v>
      </c>
      <c r="AN6">
        <v>2.972</v>
      </c>
      <c r="AO6">
        <v>4.5199999999999996</v>
      </c>
      <c r="AP6">
        <f t="shared" si="5"/>
        <v>2.3963039999999989</v>
      </c>
    </row>
    <row r="7" spans="1:42" x14ac:dyDescent="0.35">
      <c r="A7">
        <v>6</v>
      </c>
      <c r="C7" s="1">
        <v>44639.354166666664</v>
      </c>
      <c r="D7">
        <v>9</v>
      </c>
      <c r="E7">
        <v>4.614E-2</v>
      </c>
      <c r="F7">
        <v>3.7949999999999998E-2</v>
      </c>
      <c r="G7">
        <f t="shared" si="0"/>
        <v>6.707610000000004E-5</v>
      </c>
      <c r="H7">
        <v>6</v>
      </c>
      <c r="J7" s="1">
        <v>44639.354166666664</v>
      </c>
      <c r="K7">
        <v>9</v>
      </c>
      <c r="L7">
        <v>0.85370000000000001</v>
      </c>
      <c r="M7">
        <v>0.75880000000000003</v>
      </c>
      <c r="N7">
        <f t="shared" si="1"/>
        <v>9.0060099999999966E-3</v>
      </c>
      <c r="O7">
        <v>6</v>
      </c>
      <c r="Q7" s="1">
        <v>44639.354166666664</v>
      </c>
      <c r="R7">
        <v>9</v>
      </c>
      <c r="S7">
        <v>1.3819999999999999</v>
      </c>
      <c r="T7">
        <v>1.5029999999999999</v>
      </c>
      <c r="U7">
        <f t="shared" si="2"/>
        <v>1.4641E-2</v>
      </c>
      <c r="V7">
        <v>6</v>
      </c>
      <c r="X7" s="1">
        <v>44639.354166666664</v>
      </c>
      <c r="Y7">
        <v>9</v>
      </c>
      <c r="Z7">
        <v>7.3250000000000002</v>
      </c>
      <c r="AA7">
        <v>2.38</v>
      </c>
      <c r="AB7">
        <f t="shared" si="3"/>
        <v>24.453025000000004</v>
      </c>
      <c r="AC7">
        <v>6</v>
      </c>
      <c r="AE7" s="1">
        <v>44639.354166666664</v>
      </c>
      <c r="AF7">
        <v>9</v>
      </c>
      <c r="AG7">
        <v>2.3690000000000002</v>
      </c>
      <c r="AH7">
        <v>1.41</v>
      </c>
      <c r="AI7">
        <f t="shared" si="4"/>
        <v>0.91968100000000053</v>
      </c>
      <c r="AJ7">
        <v>6</v>
      </c>
      <c r="AL7" s="1">
        <v>44639.354166666664</v>
      </c>
      <c r="AM7">
        <v>9</v>
      </c>
      <c r="AN7">
        <v>3.2</v>
      </c>
      <c r="AO7">
        <v>2.0270000000000001</v>
      </c>
      <c r="AP7">
        <f t="shared" si="5"/>
        <v>1.3759290000000002</v>
      </c>
    </row>
    <row r="8" spans="1:42" x14ac:dyDescent="0.35">
      <c r="A8">
        <v>7</v>
      </c>
      <c r="C8" s="1">
        <v>44643.25</v>
      </c>
      <c r="D8">
        <v>6</v>
      </c>
      <c r="E8">
        <v>2.5090000000000001E-2</v>
      </c>
      <c r="F8">
        <v>5.067E-2</v>
      </c>
      <c r="G8">
        <f t="shared" si="0"/>
        <v>6.5433639999999996E-4</v>
      </c>
      <c r="H8">
        <v>7</v>
      </c>
      <c r="J8" s="1">
        <v>44643.25</v>
      </c>
      <c r="K8">
        <v>6</v>
      </c>
      <c r="L8">
        <v>0.52739999999999998</v>
      </c>
      <c r="M8">
        <v>0.56059999999999999</v>
      </c>
      <c r="N8">
        <f t="shared" si="1"/>
        <v>1.1022400000000004E-3</v>
      </c>
      <c r="O8">
        <v>7</v>
      </c>
      <c r="Q8" s="1">
        <v>44643.25</v>
      </c>
      <c r="R8">
        <v>6</v>
      </c>
      <c r="S8">
        <v>0.98140000000000005</v>
      </c>
      <c r="T8">
        <v>1.8140000000000001</v>
      </c>
      <c r="U8">
        <f t="shared" si="2"/>
        <v>0.69322276000000005</v>
      </c>
      <c r="V8">
        <v>7</v>
      </c>
      <c r="X8" s="1">
        <v>44643.25</v>
      </c>
      <c r="Y8">
        <v>6</v>
      </c>
      <c r="Z8">
        <v>5.1589999999999998</v>
      </c>
      <c r="AA8">
        <v>2.9729999999999999</v>
      </c>
      <c r="AB8">
        <f t="shared" si="3"/>
        <v>4.7785959999999994</v>
      </c>
      <c r="AC8">
        <v>7</v>
      </c>
      <c r="AE8" s="1">
        <v>44643.25</v>
      </c>
      <c r="AF8">
        <v>6</v>
      </c>
      <c r="AG8">
        <v>1.5209999999999999</v>
      </c>
      <c r="AH8">
        <v>1.498</v>
      </c>
      <c r="AI8">
        <f t="shared" si="4"/>
        <v>5.2899999999999584E-4</v>
      </c>
      <c r="AJ8">
        <v>7</v>
      </c>
      <c r="AL8" s="1">
        <v>44643.25</v>
      </c>
      <c r="AM8">
        <v>6</v>
      </c>
      <c r="AN8">
        <v>2.02</v>
      </c>
      <c r="AO8">
        <v>2.63</v>
      </c>
      <c r="AP8">
        <f t="shared" si="5"/>
        <v>0.37209999999999988</v>
      </c>
    </row>
    <row r="9" spans="1:42" x14ac:dyDescent="0.35">
      <c r="A9">
        <v>8</v>
      </c>
      <c r="C9" s="1">
        <v>44643.802083333336</v>
      </c>
      <c r="D9">
        <v>8.5</v>
      </c>
      <c r="E9">
        <v>6.4630000000000007E-2</v>
      </c>
      <c r="F9">
        <v>0.14149999999999999</v>
      </c>
      <c r="G9">
        <f t="shared" si="0"/>
        <v>5.908996899999997E-3</v>
      </c>
      <c r="H9">
        <v>8</v>
      </c>
      <c r="J9" s="1">
        <v>44643.802083333336</v>
      </c>
      <c r="K9">
        <v>8.5</v>
      </c>
      <c r="L9">
        <v>1.1859999999999999</v>
      </c>
      <c r="M9">
        <v>1.8580000000000001</v>
      </c>
      <c r="N9">
        <f t="shared" si="1"/>
        <v>0.45158400000000021</v>
      </c>
      <c r="O9">
        <v>8</v>
      </c>
      <c r="Q9" s="1">
        <v>44643.802083333336</v>
      </c>
      <c r="R9">
        <v>8.5</v>
      </c>
      <c r="S9">
        <v>2.5979999999999999</v>
      </c>
      <c r="T9">
        <v>5.8470000000000004</v>
      </c>
      <c r="U9">
        <f t="shared" si="2"/>
        <v>10.556001000000004</v>
      </c>
      <c r="V9">
        <v>8</v>
      </c>
      <c r="X9" s="1">
        <v>44643.802083333336</v>
      </c>
      <c r="Y9">
        <v>8.5</v>
      </c>
      <c r="Z9">
        <v>15.64</v>
      </c>
      <c r="AA9">
        <v>10.93</v>
      </c>
      <c r="AB9">
        <f t="shared" si="3"/>
        <v>22.184100000000008</v>
      </c>
      <c r="AC9">
        <v>8</v>
      </c>
      <c r="AE9" s="1">
        <v>44643.802083333336</v>
      </c>
      <c r="AF9">
        <v>8.5</v>
      </c>
      <c r="AG9">
        <v>3.9359999999999999</v>
      </c>
      <c r="AH9">
        <v>8.6280000000000001</v>
      </c>
      <c r="AI9">
        <f t="shared" si="4"/>
        <v>22.014864000000003</v>
      </c>
      <c r="AJ9">
        <v>8</v>
      </c>
      <c r="AL9" s="1">
        <v>44643.802083333336</v>
      </c>
      <c r="AM9">
        <v>8.5</v>
      </c>
      <c r="AN9">
        <v>6.1130000000000004</v>
      </c>
      <c r="AO9">
        <v>8.6940000000000008</v>
      </c>
      <c r="AP9">
        <f t="shared" si="5"/>
        <v>6.6615610000000025</v>
      </c>
    </row>
    <row r="10" spans="1:42" x14ac:dyDescent="0.35">
      <c r="A10">
        <v>9</v>
      </c>
      <c r="C10" s="1">
        <v>44646.010416666664</v>
      </c>
      <c r="D10">
        <v>24</v>
      </c>
      <c r="E10">
        <v>1.4540000000000001E-2</v>
      </c>
      <c r="F10">
        <v>3.1789999999999999E-2</v>
      </c>
      <c r="G10">
        <f t="shared" si="0"/>
        <v>2.9756249999999992E-4</v>
      </c>
      <c r="H10">
        <v>9</v>
      </c>
      <c r="J10" s="1">
        <v>44646.010416666664</v>
      </c>
      <c r="K10">
        <v>24</v>
      </c>
      <c r="L10">
        <v>0.317</v>
      </c>
      <c r="M10">
        <v>0.26069999999999999</v>
      </c>
      <c r="N10">
        <f t="shared" si="1"/>
        <v>3.1696900000000019E-3</v>
      </c>
      <c r="O10">
        <v>9</v>
      </c>
      <c r="Q10" s="1">
        <v>44646.010416666664</v>
      </c>
      <c r="R10">
        <v>24</v>
      </c>
      <c r="S10">
        <v>0.55330000000000001</v>
      </c>
      <c r="T10">
        <v>0.90349999999999997</v>
      </c>
      <c r="U10">
        <f t="shared" si="2"/>
        <v>0.12264003999999996</v>
      </c>
      <c r="V10">
        <v>9</v>
      </c>
      <c r="X10" s="1">
        <v>44646.010416666664</v>
      </c>
      <c r="Y10">
        <v>24</v>
      </c>
      <c r="Z10">
        <v>2.5350000000000001</v>
      </c>
      <c r="AA10">
        <v>1.883</v>
      </c>
      <c r="AB10">
        <f t="shared" si="3"/>
        <v>0.42510400000000015</v>
      </c>
      <c r="AC10">
        <v>9</v>
      </c>
      <c r="AE10" s="1">
        <v>44646.010416666664</v>
      </c>
      <c r="AF10">
        <v>24</v>
      </c>
      <c r="AG10">
        <v>0.95840000000000003</v>
      </c>
      <c r="AH10">
        <v>0.54549999999999998</v>
      </c>
      <c r="AI10">
        <f t="shared" si="4"/>
        <v>0.17048641000000003</v>
      </c>
      <c r="AJ10">
        <v>9</v>
      </c>
      <c r="AL10" s="1">
        <v>44646.010416666664</v>
      </c>
      <c r="AM10">
        <v>24</v>
      </c>
      <c r="AN10">
        <v>0.90969999999999995</v>
      </c>
      <c r="AO10">
        <v>1.671</v>
      </c>
      <c r="AP10">
        <f t="shared" si="5"/>
        <v>0.57957769000000015</v>
      </c>
    </row>
    <row r="11" spans="1:42" x14ac:dyDescent="0.35">
      <c r="A11">
        <v>10</v>
      </c>
      <c r="C11" s="1">
        <v>44651.302083333336</v>
      </c>
      <c r="D11">
        <v>6</v>
      </c>
      <c r="E11">
        <v>5.3069999999999999E-2</v>
      </c>
      <c r="F11">
        <v>9.8460000000000006E-2</v>
      </c>
      <c r="G11">
        <f t="shared" si="0"/>
        <v>2.0602521000000007E-3</v>
      </c>
      <c r="H11">
        <v>10</v>
      </c>
      <c r="J11" s="1">
        <v>44651.302083333336</v>
      </c>
      <c r="K11">
        <v>6</v>
      </c>
      <c r="L11">
        <v>0.90590000000000004</v>
      </c>
      <c r="M11">
        <v>2.4740000000000002</v>
      </c>
      <c r="N11">
        <f t="shared" si="1"/>
        <v>2.4589376100000009</v>
      </c>
      <c r="O11">
        <v>10</v>
      </c>
      <c r="Q11" s="1">
        <v>44651.302083333336</v>
      </c>
      <c r="R11">
        <v>6</v>
      </c>
      <c r="S11">
        <v>2.42</v>
      </c>
      <c r="T11">
        <v>7.5519999999999996</v>
      </c>
      <c r="U11">
        <f t="shared" si="2"/>
        <v>26.337423999999995</v>
      </c>
      <c r="V11">
        <v>10</v>
      </c>
      <c r="X11" s="1">
        <v>44651.302083333336</v>
      </c>
      <c r="Y11">
        <v>6</v>
      </c>
      <c r="Z11">
        <v>12.97</v>
      </c>
      <c r="AA11">
        <v>13.89</v>
      </c>
      <c r="AB11">
        <f t="shared" si="3"/>
        <v>0.84639999999999982</v>
      </c>
      <c r="AC11">
        <v>10</v>
      </c>
      <c r="AE11" s="1">
        <v>44651.302083333336</v>
      </c>
      <c r="AF11">
        <v>6</v>
      </c>
      <c r="AG11">
        <v>3.133</v>
      </c>
      <c r="AH11">
        <v>6.1879999999999997</v>
      </c>
      <c r="AI11">
        <f t="shared" si="4"/>
        <v>9.3330249999999975</v>
      </c>
      <c r="AJ11">
        <v>10</v>
      </c>
      <c r="AL11" s="1">
        <v>44651.302083333336</v>
      </c>
      <c r="AM11">
        <v>6</v>
      </c>
      <c r="AN11">
        <v>6.2220000000000004</v>
      </c>
      <c r="AO11">
        <v>9.3279999999999994</v>
      </c>
      <c r="AP11">
        <f t="shared" si="5"/>
        <v>9.6472359999999941</v>
      </c>
    </row>
    <row r="12" spans="1:42" x14ac:dyDescent="0.35">
      <c r="A12">
        <v>11</v>
      </c>
      <c r="C12" s="1">
        <v>44656.729166666664</v>
      </c>
      <c r="D12">
        <v>18</v>
      </c>
      <c r="E12">
        <v>5.2040000000000003E-2</v>
      </c>
      <c r="F12">
        <v>4.929E-2</v>
      </c>
      <c r="G12">
        <f t="shared" si="0"/>
        <v>7.5625000000000136E-6</v>
      </c>
      <c r="H12">
        <v>11</v>
      </c>
      <c r="J12" s="1">
        <v>44656.729166666664</v>
      </c>
      <c r="K12">
        <v>18</v>
      </c>
      <c r="L12">
        <v>0.82040000000000002</v>
      </c>
      <c r="M12">
        <v>0.93400000000000005</v>
      </c>
      <c r="N12">
        <f t="shared" si="1"/>
        <v>1.2904960000000007E-2</v>
      </c>
      <c r="O12">
        <v>11</v>
      </c>
      <c r="Q12" s="1">
        <v>44656.729166666664</v>
      </c>
      <c r="R12">
        <v>18</v>
      </c>
      <c r="S12">
        <v>1.8959999999999999</v>
      </c>
      <c r="T12">
        <v>2.4660000000000002</v>
      </c>
      <c r="U12">
        <f t="shared" si="2"/>
        <v>0.3249000000000003</v>
      </c>
      <c r="V12">
        <v>11</v>
      </c>
      <c r="X12" s="1">
        <v>44656.729166666664</v>
      </c>
      <c r="Y12">
        <v>18</v>
      </c>
      <c r="Z12">
        <v>10.050000000000001</v>
      </c>
      <c r="AA12">
        <v>9.2629999999999999</v>
      </c>
      <c r="AB12">
        <f t="shared" si="3"/>
        <v>0.61936900000000128</v>
      </c>
      <c r="AC12">
        <v>11</v>
      </c>
      <c r="AE12" s="1">
        <v>44656.729166666664</v>
      </c>
      <c r="AF12">
        <v>18</v>
      </c>
      <c r="AG12">
        <v>2.9350000000000001</v>
      </c>
      <c r="AH12">
        <v>2.2799999999999998</v>
      </c>
      <c r="AI12">
        <f t="shared" si="4"/>
        <v>0.42902500000000032</v>
      </c>
      <c r="AJ12">
        <v>11</v>
      </c>
      <c r="AL12" s="1">
        <v>44656.729166666664</v>
      </c>
      <c r="AM12">
        <v>18</v>
      </c>
      <c r="AN12">
        <v>3.7050000000000001</v>
      </c>
      <c r="AO12">
        <v>4.9119999999999999</v>
      </c>
      <c r="AP12">
        <f t="shared" si="5"/>
        <v>1.4568489999999996</v>
      </c>
    </row>
    <row r="13" spans="1:42" x14ac:dyDescent="0.35">
      <c r="A13">
        <v>12</v>
      </c>
      <c r="C13" s="1">
        <v>44657.8125</v>
      </c>
      <c r="D13">
        <v>26.25</v>
      </c>
      <c r="E13">
        <v>5.5039999999999999E-2</v>
      </c>
      <c r="F13">
        <v>7.9189999999999997E-2</v>
      </c>
      <c r="G13">
        <f t="shared" si="0"/>
        <v>5.8322249999999995E-4</v>
      </c>
      <c r="H13">
        <v>12</v>
      </c>
      <c r="J13" s="1">
        <v>44657.8125</v>
      </c>
      <c r="K13">
        <v>26.25</v>
      </c>
      <c r="L13">
        <v>0.9788</v>
      </c>
      <c r="M13">
        <v>1.2609999999999999</v>
      </c>
      <c r="N13">
        <f t="shared" si="1"/>
        <v>7.9636839999999945E-2</v>
      </c>
      <c r="O13">
        <v>12</v>
      </c>
      <c r="Q13" s="1">
        <v>44657.8125</v>
      </c>
      <c r="R13">
        <v>26.25</v>
      </c>
      <c r="S13">
        <v>2.2810000000000001</v>
      </c>
      <c r="T13">
        <v>4.0460000000000003</v>
      </c>
      <c r="U13">
        <f t="shared" si="2"/>
        <v>3.1152250000000006</v>
      </c>
      <c r="V13">
        <v>12</v>
      </c>
      <c r="X13" s="1">
        <v>44657.8125</v>
      </c>
      <c r="Y13">
        <v>26.25</v>
      </c>
      <c r="Z13">
        <v>11.81</v>
      </c>
      <c r="AA13">
        <v>12.91</v>
      </c>
      <c r="AB13">
        <f t="shared" si="3"/>
        <v>1.2099999999999993</v>
      </c>
      <c r="AC13">
        <v>12</v>
      </c>
      <c r="AE13" s="1">
        <v>44657.8125</v>
      </c>
      <c r="AF13">
        <v>26.25</v>
      </c>
      <c r="AG13">
        <v>3.4860000000000002</v>
      </c>
      <c r="AH13">
        <v>3.6259999999999999</v>
      </c>
      <c r="AI13">
        <f t="shared" si="4"/>
        <v>1.9599999999999909E-2</v>
      </c>
      <c r="AJ13">
        <v>12</v>
      </c>
      <c r="AL13" s="1">
        <v>44657.8125</v>
      </c>
      <c r="AM13">
        <v>26.25</v>
      </c>
      <c r="AN13">
        <v>4.5919999999999996</v>
      </c>
      <c r="AO13">
        <v>8.1430000000000007</v>
      </c>
      <c r="AP13">
        <f t="shared" si="5"/>
        <v>12.609601000000007</v>
      </c>
    </row>
    <row r="14" spans="1:42" x14ac:dyDescent="0.35">
      <c r="A14">
        <v>13</v>
      </c>
      <c r="C14" s="1">
        <v>44660.239583333336</v>
      </c>
      <c r="D14">
        <v>21</v>
      </c>
      <c r="E14">
        <v>1.387E-2</v>
      </c>
      <c r="F14">
        <v>2.8969999999999999E-2</v>
      </c>
      <c r="G14">
        <f t="shared" si="0"/>
        <v>2.2800999999999995E-4</v>
      </c>
      <c r="H14">
        <v>13</v>
      </c>
      <c r="J14" s="1">
        <v>44660.239583333336</v>
      </c>
      <c r="K14">
        <v>21</v>
      </c>
      <c r="L14">
        <v>0.32819999999999999</v>
      </c>
      <c r="M14">
        <v>0.41920000000000002</v>
      </c>
      <c r="N14">
        <f t="shared" si="1"/>
        <v>8.2810000000000054E-3</v>
      </c>
      <c r="O14">
        <v>13</v>
      </c>
      <c r="Q14" s="1">
        <v>44660.239583333336</v>
      </c>
      <c r="R14">
        <v>21</v>
      </c>
      <c r="S14">
        <v>0.60519999999999996</v>
      </c>
      <c r="T14">
        <v>1.4470000000000001</v>
      </c>
      <c r="U14">
        <f t="shared" si="2"/>
        <v>0.70862724000000021</v>
      </c>
      <c r="V14">
        <v>13</v>
      </c>
      <c r="X14" s="1">
        <v>44660.239583333336</v>
      </c>
      <c r="Y14">
        <v>21</v>
      </c>
      <c r="Z14">
        <v>3.544</v>
      </c>
      <c r="AA14">
        <v>3.7949999999999999</v>
      </c>
      <c r="AB14">
        <f t="shared" si="3"/>
        <v>6.3000999999999946E-2</v>
      </c>
      <c r="AC14">
        <v>13</v>
      </c>
      <c r="AE14" s="1">
        <v>44660.239583333336</v>
      </c>
      <c r="AF14">
        <v>21</v>
      </c>
      <c r="AG14">
        <v>1.1020000000000001</v>
      </c>
      <c r="AH14">
        <v>1.1399999999999999</v>
      </c>
      <c r="AI14">
        <f t="shared" si="4"/>
        <v>1.4439999999999857E-3</v>
      </c>
      <c r="AJ14">
        <v>13</v>
      </c>
      <c r="AL14" s="1">
        <v>44660.239583333336</v>
      </c>
      <c r="AM14">
        <v>21</v>
      </c>
      <c r="AN14">
        <v>1.319</v>
      </c>
      <c r="AO14">
        <v>2.1139999999999999</v>
      </c>
      <c r="AP14">
        <f t="shared" si="5"/>
        <v>0.63202499999999984</v>
      </c>
    </row>
    <row r="15" spans="1:42" x14ac:dyDescent="0.35">
      <c r="A15">
        <v>14</v>
      </c>
      <c r="C15" s="1">
        <v>44662.59375</v>
      </c>
      <c r="D15">
        <v>17</v>
      </c>
      <c r="E15">
        <v>3.678E-2</v>
      </c>
      <c r="F15">
        <v>4.7419999999999997E-2</v>
      </c>
      <c r="G15">
        <f t="shared" si="0"/>
        <v>1.1320959999999993E-4</v>
      </c>
      <c r="H15">
        <v>14</v>
      </c>
      <c r="J15" s="1">
        <v>44662.59375</v>
      </c>
      <c r="K15">
        <v>17</v>
      </c>
      <c r="L15">
        <v>0.58560000000000001</v>
      </c>
      <c r="M15">
        <v>0.60609999999999997</v>
      </c>
      <c r="N15">
        <f t="shared" si="1"/>
        <v>4.2024999999999848E-4</v>
      </c>
      <c r="O15">
        <v>14</v>
      </c>
      <c r="Q15" s="1">
        <v>44662.59375</v>
      </c>
      <c r="R15">
        <v>17</v>
      </c>
      <c r="S15">
        <v>1.2230000000000001</v>
      </c>
      <c r="T15">
        <v>1.996</v>
      </c>
      <c r="U15">
        <f t="shared" si="2"/>
        <v>0.59752899999999987</v>
      </c>
      <c r="V15">
        <v>14</v>
      </c>
      <c r="X15" s="1">
        <v>44662.59375</v>
      </c>
      <c r="Y15">
        <v>17</v>
      </c>
      <c r="Z15">
        <v>7.3849999999999998</v>
      </c>
      <c r="AA15">
        <v>6.8769999999999998</v>
      </c>
      <c r="AB15">
        <f t="shared" si="3"/>
        <v>0.25806400000000002</v>
      </c>
      <c r="AC15">
        <v>14</v>
      </c>
      <c r="AE15" s="1">
        <v>44662.59375</v>
      </c>
      <c r="AF15">
        <v>17</v>
      </c>
      <c r="AG15">
        <v>2.016</v>
      </c>
      <c r="AH15">
        <v>2.1469999999999998</v>
      </c>
      <c r="AI15">
        <f t="shared" si="4"/>
        <v>1.7160999999999944E-2</v>
      </c>
      <c r="AJ15">
        <v>14</v>
      </c>
      <c r="AL15" s="1">
        <v>44662.59375</v>
      </c>
      <c r="AM15">
        <v>17</v>
      </c>
      <c r="AN15">
        <v>2.7610000000000001</v>
      </c>
      <c r="AO15">
        <v>3.9969999999999999</v>
      </c>
      <c r="AP15">
        <f t="shared" si="5"/>
        <v>1.5276959999999995</v>
      </c>
    </row>
    <row r="16" spans="1:42" x14ac:dyDescent="0.35">
      <c r="A16">
        <v>15</v>
      </c>
      <c r="C16" s="1">
        <v>44667.145833333336</v>
      </c>
      <c r="D16">
        <v>11.75</v>
      </c>
      <c r="E16">
        <v>2.9700000000000001E-2</v>
      </c>
      <c r="F16">
        <v>5.2089999999999997E-2</v>
      </c>
      <c r="G16">
        <f t="shared" si="0"/>
        <v>5.0131209999999989E-4</v>
      </c>
      <c r="H16">
        <v>15</v>
      </c>
      <c r="J16" s="1">
        <v>44667.145833333336</v>
      </c>
      <c r="K16">
        <v>11.75</v>
      </c>
      <c r="L16">
        <v>0.4526</v>
      </c>
      <c r="M16">
        <v>0.439</v>
      </c>
      <c r="N16">
        <f t="shared" si="1"/>
        <v>1.8496000000000002E-4</v>
      </c>
      <c r="O16">
        <v>15</v>
      </c>
      <c r="Q16" s="1">
        <v>44667.145833333336</v>
      </c>
      <c r="R16">
        <v>11.75</v>
      </c>
      <c r="S16">
        <v>0.96740000000000004</v>
      </c>
      <c r="T16">
        <v>1.1859999999999999</v>
      </c>
      <c r="U16">
        <f t="shared" si="2"/>
        <v>4.7785959999999961E-2</v>
      </c>
      <c r="V16">
        <v>15</v>
      </c>
      <c r="X16" s="1">
        <v>44667.145833333336</v>
      </c>
      <c r="Y16">
        <v>11.75</v>
      </c>
      <c r="Z16">
        <v>5.37</v>
      </c>
      <c r="AA16">
        <v>3.9830000000000001</v>
      </c>
      <c r="AB16">
        <f t="shared" si="3"/>
        <v>1.9237690000000001</v>
      </c>
      <c r="AC16">
        <v>15</v>
      </c>
      <c r="AE16" s="1">
        <v>44667.145833333336</v>
      </c>
      <c r="AF16">
        <v>11.75</v>
      </c>
      <c r="AG16">
        <v>1.52</v>
      </c>
      <c r="AH16">
        <v>1.38</v>
      </c>
      <c r="AI16">
        <f t="shared" si="4"/>
        <v>1.9600000000000034E-2</v>
      </c>
      <c r="AJ16">
        <v>15</v>
      </c>
      <c r="AL16" s="1">
        <v>44667.145833333336</v>
      </c>
      <c r="AM16">
        <v>11.75</v>
      </c>
      <c r="AN16">
        <v>2.0019999999999998</v>
      </c>
      <c r="AO16">
        <v>2.339</v>
      </c>
      <c r="AP16">
        <f t="shared" si="5"/>
        <v>0.11356900000000013</v>
      </c>
    </row>
    <row r="17" spans="1:42" x14ac:dyDescent="0.35">
      <c r="A17">
        <v>16</v>
      </c>
      <c r="C17" s="1">
        <v>44669.395833333336</v>
      </c>
      <c r="D17">
        <v>35</v>
      </c>
      <c r="E17">
        <v>3.6240000000000001E-2</v>
      </c>
      <c r="F17">
        <v>5.1499999999999997E-2</v>
      </c>
      <c r="G17">
        <f t="shared" si="0"/>
        <v>2.3286759999999987E-4</v>
      </c>
      <c r="H17">
        <v>16</v>
      </c>
      <c r="J17" s="1">
        <v>44669.395833333336</v>
      </c>
      <c r="K17">
        <v>35</v>
      </c>
      <c r="L17">
        <v>0.66539999999999999</v>
      </c>
      <c r="M17">
        <v>0.71740000000000004</v>
      </c>
      <c r="N17">
        <f t="shared" si="1"/>
        <v>2.704000000000005E-3</v>
      </c>
      <c r="O17">
        <v>16</v>
      </c>
      <c r="Q17" s="1">
        <v>44669.395833333336</v>
      </c>
      <c r="R17">
        <v>35</v>
      </c>
      <c r="S17">
        <v>1.591</v>
      </c>
      <c r="T17">
        <v>1.948</v>
      </c>
      <c r="U17">
        <f t="shared" si="2"/>
        <v>0.12744899999999998</v>
      </c>
      <c r="V17">
        <v>16</v>
      </c>
      <c r="X17" s="1">
        <v>44669.395833333336</v>
      </c>
      <c r="Y17">
        <v>35</v>
      </c>
      <c r="Z17">
        <v>8.7880000000000003</v>
      </c>
      <c r="AA17">
        <v>7.5839999999999996</v>
      </c>
      <c r="AB17">
        <f t="shared" si="3"/>
        <v>1.4496160000000016</v>
      </c>
      <c r="AC17">
        <v>16</v>
      </c>
      <c r="AE17" s="1">
        <v>44669.395833333336</v>
      </c>
      <c r="AF17">
        <v>35</v>
      </c>
      <c r="AG17">
        <v>2.4980000000000002</v>
      </c>
      <c r="AH17">
        <v>2.0489999999999999</v>
      </c>
      <c r="AI17">
        <f t="shared" si="4"/>
        <v>0.20160100000000025</v>
      </c>
      <c r="AJ17">
        <v>16</v>
      </c>
      <c r="AL17" s="1">
        <v>44669.395833333336</v>
      </c>
      <c r="AM17">
        <v>35</v>
      </c>
      <c r="AN17">
        <v>3.081</v>
      </c>
      <c r="AO17">
        <v>3.5979999999999999</v>
      </c>
      <c r="AP17">
        <f t="shared" si="5"/>
        <v>0.26728899999999989</v>
      </c>
    </row>
    <row r="18" spans="1:42" x14ac:dyDescent="0.35">
      <c r="A18">
        <v>17</v>
      </c>
      <c r="C18" s="1">
        <v>44672.28125</v>
      </c>
      <c r="D18">
        <v>5</v>
      </c>
      <c r="E18">
        <v>4.8219999999999999E-2</v>
      </c>
      <c r="F18">
        <v>5.4010000000000002E-2</v>
      </c>
      <c r="G18">
        <f t="shared" si="0"/>
        <v>3.352410000000004E-5</v>
      </c>
      <c r="H18">
        <v>17</v>
      </c>
      <c r="J18" s="1">
        <v>44672.28125</v>
      </c>
      <c r="K18">
        <v>5</v>
      </c>
      <c r="L18">
        <v>0.72989999999999999</v>
      </c>
      <c r="M18">
        <v>0.92269999999999996</v>
      </c>
      <c r="N18">
        <f t="shared" si="1"/>
        <v>3.7171839999999991E-2</v>
      </c>
      <c r="O18">
        <v>17</v>
      </c>
      <c r="Q18" s="1">
        <v>44672.28125</v>
      </c>
      <c r="R18">
        <v>5</v>
      </c>
      <c r="S18">
        <v>1.62</v>
      </c>
      <c r="T18">
        <v>2.323</v>
      </c>
      <c r="U18">
        <f t="shared" si="2"/>
        <v>0.49420899999999979</v>
      </c>
      <c r="V18">
        <v>17</v>
      </c>
      <c r="X18" s="1">
        <v>44672.28125</v>
      </c>
      <c r="Y18">
        <v>5</v>
      </c>
      <c r="Z18">
        <v>8.9879999999999995</v>
      </c>
      <c r="AA18">
        <v>8.4909999999999997</v>
      </c>
      <c r="AB18">
        <f t="shared" si="3"/>
        <v>0.2470089999999999</v>
      </c>
      <c r="AC18">
        <v>17</v>
      </c>
      <c r="AE18" s="1">
        <v>44672.28125</v>
      </c>
      <c r="AF18">
        <v>5</v>
      </c>
      <c r="AG18">
        <v>2.4580000000000002</v>
      </c>
      <c r="AH18">
        <v>2.198</v>
      </c>
      <c r="AI18">
        <f t="shared" si="4"/>
        <v>6.7600000000000118E-2</v>
      </c>
      <c r="AJ18">
        <v>17</v>
      </c>
      <c r="AL18" s="1">
        <v>44672.28125</v>
      </c>
      <c r="AM18">
        <v>5</v>
      </c>
      <c r="AN18">
        <v>3.105</v>
      </c>
      <c r="AO18">
        <v>4.2670000000000003</v>
      </c>
      <c r="AP18">
        <f t="shared" si="5"/>
        <v>1.3502440000000009</v>
      </c>
    </row>
    <row r="19" spans="1:42" x14ac:dyDescent="0.35">
      <c r="A19">
        <v>18</v>
      </c>
      <c r="C19" s="1">
        <v>44682.291666666664</v>
      </c>
      <c r="D19">
        <v>10</v>
      </c>
      <c r="E19">
        <v>0.18110000000000001</v>
      </c>
      <c r="F19">
        <v>0.31879999999999997</v>
      </c>
      <c r="G19">
        <f t="shared" si="0"/>
        <v>1.8961289999999988E-2</v>
      </c>
      <c r="H19">
        <v>18</v>
      </c>
      <c r="J19" s="1">
        <v>44682.291666666664</v>
      </c>
      <c r="K19">
        <v>10</v>
      </c>
      <c r="L19">
        <v>2.7210000000000001</v>
      </c>
      <c r="M19">
        <v>6.5579999999999998</v>
      </c>
      <c r="N19">
        <f t="shared" si="1"/>
        <v>14.722568999999998</v>
      </c>
      <c r="O19">
        <v>18</v>
      </c>
      <c r="Q19" s="1">
        <v>44682.291666666664</v>
      </c>
      <c r="R19">
        <v>10</v>
      </c>
      <c r="S19">
        <v>4.6059999999999999</v>
      </c>
      <c r="T19">
        <v>8.7739999999999991</v>
      </c>
      <c r="U19">
        <f t="shared" si="2"/>
        <v>17.372223999999992</v>
      </c>
      <c r="V19">
        <v>18</v>
      </c>
      <c r="X19" s="1">
        <v>44682.291666666664</v>
      </c>
      <c r="Y19">
        <v>10</v>
      </c>
      <c r="Z19">
        <v>18.440000000000001</v>
      </c>
      <c r="AA19">
        <v>23.05</v>
      </c>
      <c r="AB19">
        <f t="shared" si="3"/>
        <v>21.252099999999995</v>
      </c>
      <c r="AC19">
        <v>18</v>
      </c>
      <c r="AE19" s="1">
        <v>44682.291666666664</v>
      </c>
      <c r="AF19">
        <v>10</v>
      </c>
      <c r="AG19">
        <v>7.9459999999999997</v>
      </c>
      <c r="AH19">
        <v>8.8729999999999993</v>
      </c>
      <c r="AI19">
        <f t="shared" si="4"/>
        <v>0.85932899999999923</v>
      </c>
      <c r="AJ19">
        <v>18</v>
      </c>
      <c r="AL19" s="1">
        <v>44682.291666666664</v>
      </c>
      <c r="AM19">
        <v>10</v>
      </c>
      <c r="AN19">
        <v>7.8129999999999997</v>
      </c>
      <c r="AO19">
        <v>17.97</v>
      </c>
      <c r="AP19">
        <f t="shared" si="5"/>
        <v>103.164649</v>
      </c>
    </row>
    <row r="20" spans="1:42" x14ac:dyDescent="0.35">
      <c r="A20">
        <v>19</v>
      </c>
      <c r="C20" s="1">
        <v>44684.625</v>
      </c>
      <c r="D20">
        <v>24</v>
      </c>
      <c r="E20">
        <v>0.50090000000000001</v>
      </c>
      <c r="F20">
        <v>0.32669999999999999</v>
      </c>
      <c r="G20">
        <f t="shared" si="0"/>
        <v>3.0345640000000007E-2</v>
      </c>
      <c r="H20">
        <v>19</v>
      </c>
      <c r="J20" s="1">
        <v>44684.625</v>
      </c>
      <c r="K20">
        <v>24</v>
      </c>
      <c r="L20">
        <v>8.7140000000000004</v>
      </c>
      <c r="M20">
        <v>10.67</v>
      </c>
      <c r="N20">
        <f t="shared" si="1"/>
        <v>3.8259359999999982</v>
      </c>
      <c r="O20">
        <v>19</v>
      </c>
      <c r="Q20" s="1">
        <v>44684.625</v>
      </c>
      <c r="R20">
        <v>24</v>
      </c>
      <c r="S20">
        <v>9.4369999999999994</v>
      </c>
      <c r="T20">
        <v>17.13</v>
      </c>
      <c r="U20">
        <f t="shared" si="2"/>
        <v>59.182248999999992</v>
      </c>
      <c r="V20">
        <v>19</v>
      </c>
      <c r="X20" s="1">
        <v>44684.625</v>
      </c>
      <c r="Y20">
        <v>24</v>
      </c>
      <c r="Z20">
        <v>28.83</v>
      </c>
      <c r="AA20">
        <v>32.26</v>
      </c>
      <c r="AB20">
        <f t="shared" si="3"/>
        <v>11.764899999999997</v>
      </c>
      <c r="AC20">
        <v>19</v>
      </c>
      <c r="AE20" s="1">
        <v>44684.625</v>
      </c>
      <c r="AF20">
        <v>24</v>
      </c>
      <c r="AG20">
        <v>19.55</v>
      </c>
      <c r="AH20">
        <v>14.3</v>
      </c>
      <c r="AI20">
        <f t="shared" si="4"/>
        <v>27.5625</v>
      </c>
      <c r="AJ20">
        <v>19</v>
      </c>
      <c r="AL20" s="1">
        <v>44684.625</v>
      </c>
      <c r="AM20">
        <v>24</v>
      </c>
      <c r="AN20">
        <v>13.14</v>
      </c>
      <c r="AO20">
        <v>23</v>
      </c>
      <c r="AP20">
        <f t="shared" si="5"/>
        <v>97.219599999999986</v>
      </c>
    </row>
    <row r="21" spans="1:42" x14ac:dyDescent="0.35">
      <c r="A21">
        <v>20</v>
      </c>
      <c r="C21" s="1">
        <v>44686.979166666664</v>
      </c>
      <c r="D21">
        <v>45</v>
      </c>
      <c r="E21">
        <v>0.49640000000000001</v>
      </c>
      <c r="F21">
        <v>0.30030000000000001</v>
      </c>
      <c r="G21">
        <f t="shared" si="0"/>
        <v>3.8455209999999997E-2</v>
      </c>
      <c r="H21">
        <v>20</v>
      </c>
      <c r="J21" s="1">
        <v>44686.979166666664</v>
      </c>
      <c r="K21">
        <v>45</v>
      </c>
      <c r="L21">
        <v>9.44</v>
      </c>
      <c r="M21">
        <v>5.82</v>
      </c>
      <c r="N21">
        <f t="shared" si="1"/>
        <v>13.104399999999995</v>
      </c>
      <c r="O21">
        <v>20</v>
      </c>
      <c r="Q21" s="1">
        <v>44686.979166666664</v>
      </c>
      <c r="R21">
        <v>45</v>
      </c>
      <c r="S21">
        <v>10.5</v>
      </c>
      <c r="T21">
        <v>15.91</v>
      </c>
      <c r="U21">
        <f t="shared" si="2"/>
        <v>29.2681</v>
      </c>
      <c r="V21">
        <v>20</v>
      </c>
      <c r="X21" s="1">
        <v>44686.979166666664</v>
      </c>
      <c r="Y21">
        <v>45</v>
      </c>
      <c r="Z21">
        <v>34.43</v>
      </c>
      <c r="AA21">
        <v>31.25</v>
      </c>
      <c r="AB21">
        <f t="shared" si="3"/>
        <v>10.112399999999997</v>
      </c>
      <c r="AC21">
        <v>20</v>
      </c>
      <c r="AE21" s="1">
        <v>44686.979166666664</v>
      </c>
      <c r="AF21">
        <v>45</v>
      </c>
      <c r="AG21">
        <v>23.93</v>
      </c>
      <c r="AH21">
        <v>17.03</v>
      </c>
      <c r="AI21">
        <f t="shared" si="4"/>
        <v>47.609999999999978</v>
      </c>
      <c r="AJ21">
        <v>20</v>
      </c>
      <c r="AL21" s="1">
        <v>44686.979166666664</v>
      </c>
      <c r="AM21">
        <v>45</v>
      </c>
      <c r="AN21">
        <v>13.41</v>
      </c>
      <c r="AO21">
        <v>17.28</v>
      </c>
      <c r="AP21">
        <f t="shared" si="5"/>
        <v>14.976900000000008</v>
      </c>
    </row>
    <row r="22" spans="1:42" x14ac:dyDescent="0.35">
      <c r="A22">
        <v>21</v>
      </c>
      <c r="C22" s="1">
        <v>44695.770833333336</v>
      </c>
      <c r="D22">
        <v>3</v>
      </c>
      <c r="E22">
        <v>0.12379999999999999</v>
      </c>
      <c r="F22">
        <v>0.1197</v>
      </c>
      <c r="G22">
        <f t="shared" si="0"/>
        <v>1.6809999999999939E-5</v>
      </c>
      <c r="H22">
        <v>21</v>
      </c>
      <c r="J22" s="1">
        <v>44695.770833333336</v>
      </c>
      <c r="K22">
        <v>3</v>
      </c>
      <c r="L22">
        <v>1.861</v>
      </c>
      <c r="M22">
        <v>2.2879999999999998</v>
      </c>
      <c r="N22">
        <f t="shared" si="1"/>
        <v>0.18232899999999985</v>
      </c>
      <c r="O22">
        <v>21</v>
      </c>
      <c r="Q22" s="1">
        <v>44695.770833333336</v>
      </c>
      <c r="R22">
        <v>3</v>
      </c>
      <c r="S22">
        <v>2.6259999999999999</v>
      </c>
      <c r="T22">
        <v>4.9889999999999999</v>
      </c>
      <c r="U22">
        <f t="shared" si="2"/>
        <v>5.5837690000000002</v>
      </c>
      <c r="V22">
        <v>21</v>
      </c>
      <c r="X22" s="1">
        <v>44695.770833333336</v>
      </c>
      <c r="Y22">
        <v>3</v>
      </c>
      <c r="Z22">
        <v>11.69</v>
      </c>
      <c r="AA22">
        <v>22.25</v>
      </c>
      <c r="AB22">
        <f t="shared" si="3"/>
        <v>111.51360000000001</v>
      </c>
      <c r="AC22">
        <v>21</v>
      </c>
      <c r="AE22" s="1">
        <v>44695.770833333336</v>
      </c>
      <c r="AF22">
        <v>3</v>
      </c>
      <c r="AG22">
        <v>4.9400000000000004</v>
      </c>
      <c r="AH22">
        <v>5.1790000000000003</v>
      </c>
      <c r="AI22">
        <f t="shared" si="4"/>
        <v>5.7120999999999943E-2</v>
      </c>
      <c r="AJ22">
        <v>21</v>
      </c>
      <c r="AL22" s="1">
        <v>44695.770833333336</v>
      </c>
      <c r="AM22">
        <v>3</v>
      </c>
      <c r="AN22">
        <v>5.6340000000000003</v>
      </c>
      <c r="AO22">
        <v>15.24</v>
      </c>
      <c r="AP22">
        <f t="shared" si="5"/>
        <v>92.275235999999992</v>
      </c>
    </row>
    <row r="23" spans="1:42" x14ac:dyDescent="0.35">
      <c r="A23">
        <v>22</v>
      </c>
      <c r="C23" s="1">
        <v>44697.291666666664</v>
      </c>
      <c r="D23">
        <v>12.75</v>
      </c>
      <c r="E23">
        <v>9.8409999999999997E-2</v>
      </c>
      <c r="F23">
        <v>0.1045</v>
      </c>
      <c r="G23">
        <f t="shared" si="0"/>
        <v>3.7088099999999981E-5</v>
      </c>
      <c r="H23">
        <v>22</v>
      </c>
      <c r="J23" s="1">
        <v>44697.291666666664</v>
      </c>
      <c r="K23">
        <v>12.75</v>
      </c>
      <c r="L23">
        <v>1.5129999999999999</v>
      </c>
      <c r="M23">
        <v>2.4590000000000001</v>
      </c>
      <c r="N23">
        <f t="shared" si="1"/>
        <v>0.89491600000000038</v>
      </c>
      <c r="O23">
        <v>22</v>
      </c>
      <c r="Q23" s="1">
        <v>44697.291666666664</v>
      </c>
      <c r="R23">
        <v>12.75</v>
      </c>
      <c r="S23">
        <v>3.2749999999999999</v>
      </c>
      <c r="T23">
        <v>4.415</v>
      </c>
      <c r="U23">
        <f t="shared" si="2"/>
        <v>1.2996000000000003</v>
      </c>
      <c r="V23">
        <v>22</v>
      </c>
      <c r="X23" s="1">
        <v>44697.291666666664</v>
      </c>
      <c r="Y23">
        <v>12.75</v>
      </c>
      <c r="Z23">
        <v>14.61</v>
      </c>
      <c r="AA23">
        <v>16.32</v>
      </c>
      <c r="AB23">
        <f t="shared" si="3"/>
        <v>2.9241000000000028</v>
      </c>
      <c r="AC23">
        <v>22</v>
      </c>
      <c r="AE23" s="1">
        <v>44697.291666666664</v>
      </c>
      <c r="AF23">
        <v>12.75</v>
      </c>
      <c r="AG23">
        <v>4.742</v>
      </c>
      <c r="AH23">
        <v>4.532</v>
      </c>
      <c r="AI23">
        <f t="shared" si="4"/>
        <v>4.4099999999999986E-2</v>
      </c>
      <c r="AJ23">
        <v>22</v>
      </c>
      <c r="AL23" s="1">
        <v>44697.291666666664</v>
      </c>
      <c r="AM23">
        <v>12.75</v>
      </c>
      <c r="AN23">
        <v>6.56</v>
      </c>
      <c r="AO23">
        <v>8.5250000000000004</v>
      </c>
      <c r="AP23">
        <f t="shared" si="5"/>
        <v>3.8612250000000028</v>
      </c>
    </row>
    <row r="24" spans="1:42" x14ac:dyDescent="0.35">
      <c r="A24">
        <v>23</v>
      </c>
      <c r="C24" s="1">
        <v>44699.541666666664</v>
      </c>
      <c r="D24">
        <v>13</v>
      </c>
      <c r="E24">
        <v>2.3120000000000002E-2</v>
      </c>
      <c r="F24">
        <v>4.7329999999999997E-2</v>
      </c>
      <c r="G24">
        <f t="shared" si="0"/>
        <v>5.8612409999999975E-4</v>
      </c>
      <c r="H24">
        <v>23</v>
      </c>
      <c r="J24" s="1">
        <v>44699.541666666664</v>
      </c>
      <c r="K24">
        <v>13</v>
      </c>
      <c r="L24">
        <v>0.3967</v>
      </c>
      <c r="M24">
        <v>0.55149999999999999</v>
      </c>
      <c r="N24">
        <f t="shared" si="1"/>
        <v>2.3963039999999998E-2</v>
      </c>
      <c r="O24">
        <v>23</v>
      </c>
      <c r="Q24" s="1">
        <v>44699.541666666664</v>
      </c>
      <c r="R24">
        <v>13</v>
      </c>
      <c r="S24">
        <v>0.86719999999999997</v>
      </c>
      <c r="T24">
        <v>1.246</v>
      </c>
      <c r="U24">
        <f t="shared" si="2"/>
        <v>0.14348944000000002</v>
      </c>
      <c r="V24">
        <v>23</v>
      </c>
      <c r="X24" s="1">
        <v>44699.541666666664</v>
      </c>
      <c r="Y24">
        <v>13</v>
      </c>
      <c r="Z24">
        <v>5.6769999999999996</v>
      </c>
      <c r="AA24">
        <v>5.0810000000000004</v>
      </c>
      <c r="AB24">
        <f t="shared" si="3"/>
        <v>0.35521599999999903</v>
      </c>
      <c r="AC24">
        <v>23</v>
      </c>
      <c r="AE24" s="1">
        <v>44699.541666666664</v>
      </c>
      <c r="AF24">
        <v>13</v>
      </c>
      <c r="AG24">
        <v>1.4590000000000001</v>
      </c>
      <c r="AH24">
        <v>1.089</v>
      </c>
      <c r="AI24">
        <f t="shared" si="4"/>
        <v>0.13690000000000008</v>
      </c>
      <c r="AJ24">
        <v>23</v>
      </c>
      <c r="AL24" s="1">
        <v>44699.541666666664</v>
      </c>
      <c r="AM24">
        <v>13</v>
      </c>
      <c r="AN24">
        <v>1.6819999999999999</v>
      </c>
      <c r="AO24">
        <v>3.383</v>
      </c>
      <c r="AP24">
        <f t="shared" si="5"/>
        <v>2.8934010000000003</v>
      </c>
    </row>
    <row r="25" spans="1:42" x14ac:dyDescent="0.35">
      <c r="A25">
        <v>24</v>
      </c>
      <c r="C25" s="1">
        <v>44703.552083333336</v>
      </c>
      <c r="D25">
        <v>7</v>
      </c>
      <c r="E25">
        <v>3.2410000000000001E-2</v>
      </c>
      <c r="F25">
        <v>4.3130000000000002E-2</v>
      </c>
      <c r="G25">
        <f t="shared" si="0"/>
        <v>1.1491840000000001E-4</v>
      </c>
      <c r="H25">
        <v>24</v>
      </c>
      <c r="J25" s="1">
        <v>44703.552083333336</v>
      </c>
      <c r="K25">
        <v>7</v>
      </c>
      <c r="L25">
        <v>0.4743</v>
      </c>
      <c r="M25">
        <v>0.64380000000000004</v>
      </c>
      <c r="N25">
        <f t="shared" si="1"/>
        <v>2.8730250000000013E-2</v>
      </c>
      <c r="O25">
        <v>24</v>
      </c>
      <c r="Q25" s="1">
        <v>44703.552083333336</v>
      </c>
      <c r="R25">
        <v>7</v>
      </c>
      <c r="S25">
        <v>0.89390000000000003</v>
      </c>
      <c r="T25">
        <v>1.46</v>
      </c>
      <c r="U25">
        <f t="shared" si="2"/>
        <v>0.32046920999999995</v>
      </c>
      <c r="V25">
        <v>24</v>
      </c>
      <c r="X25" s="1">
        <v>44703.552083333336</v>
      </c>
      <c r="Y25">
        <v>7</v>
      </c>
      <c r="Z25">
        <v>4.7610000000000001</v>
      </c>
      <c r="AA25">
        <v>3.4740000000000002</v>
      </c>
      <c r="AB25">
        <f t="shared" si="3"/>
        <v>1.6563689999999998</v>
      </c>
      <c r="AC25">
        <v>24</v>
      </c>
      <c r="AE25" s="1">
        <v>44703.552083333336</v>
      </c>
      <c r="AF25">
        <v>7</v>
      </c>
      <c r="AG25">
        <v>1.401</v>
      </c>
      <c r="AH25">
        <v>1.859</v>
      </c>
      <c r="AI25">
        <f t="shared" si="4"/>
        <v>0.20976399999999998</v>
      </c>
      <c r="AJ25">
        <v>24</v>
      </c>
      <c r="AL25" s="1">
        <v>44703.552083333336</v>
      </c>
      <c r="AM25">
        <v>7</v>
      </c>
      <c r="AN25">
        <v>2.0750000000000002</v>
      </c>
      <c r="AO25">
        <v>2.25</v>
      </c>
      <c r="AP25">
        <f t="shared" si="5"/>
        <v>3.0624999999999937E-2</v>
      </c>
    </row>
    <row r="26" spans="1:42" x14ac:dyDescent="0.35">
      <c r="A26">
        <v>25</v>
      </c>
      <c r="C26" s="1">
        <v>44707.833333333336</v>
      </c>
      <c r="D26">
        <v>15</v>
      </c>
      <c r="E26">
        <v>4.0379999999999999E-2</v>
      </c>
      <c r="F26">
        <v>6.9029999999999994E-2</v>
      </c>
      <c r="G26">
        <f t="shared" si="0"/>
        <v>8.2082249999999976E-4</v>
      </c>
      <c r="H26">
        <v>25</v>
      </c>
      <c r="J26" s="1">
        <v>44707.833333333336</v>
      </c>
      <c r="K26">
        <v>15</v>
      </c>
      <c r="L26">
        <v>0.63070000000000004</v>
      </c>
      <c r="M26">
        <v>1.1990000000000001</v>
      </c>
      <c r="N26">
        <f t="shared" si="1"/>
        <v>0.32296489</v>
      </c>
      <c r="O26">
        <v>25</v>
      </c>
      <c r="Q26" s="1">
        <v>44707.833333333336</v>
      </c>
      <c r="R26">
        <v>15</v>
      </c>
      <c r="S26">
        <v>1.4370000000000001</v>
      </c>
      <c r="T26">
        <v>2.7090000000000001</v>
      </c>
      <c r="U26">
        <f t="shared" si="2"/>
        <v>1.6179840000000001</v>
      </c>
      <c r="V26">
        <v>25</v>
      </c>
      <c r="X26" s="1">
        <v>44707.833333333336</v>
      </c>
      <c r="Y26">
        <v>15</v>
      </c>
      <c r="Z26">
        <v>8.2669999999999995</v>
      </c>
      <c r="AA26">
        <v>9.2439999999999998</v>
      </c>
      <c r="AB26">
        <f t="shared" si="3"/>
        <v>0.95452900000000063</v>
      </c>
      <c r="AC26">
        <v>25</v>
      </c>
      <c r="AE26" s="1">
        <v>44707.833333333336</v>
      </c>
      <c r="AF26">
        <v>15</v>
      </c>
      <c r="AG26">
        <v>2.282</v>
      </c>
      <c r="AH26">
        <v>3.2879999999999998</v>
      </c>
      <c r="AI26">
        <f t="shared" si="4"/>
        <v>1.0120359999999995</v>
      </c>
      <c r="AJ26">
        <v>25</v>
      </c>
      <c r="AL26" s="1">
        <v>44707.833333333336</v>
      </c>
      <c r="AM26">
        <v>15</v>
      </c>
      <c r="AN26">
        <v>2.8639999999999999</v>
      </c>
      <c r="AO26">
        <v>5.3650000000000002</v>
      </c>
      <c r="AP26">
        <f t="shared" si="5"/>
        <v>6.2550010000000018</v>
      </c>
    </row>
    <row r="27" spans="1:42" x14ac:dyDescent="0.35">
      <c r="A27">
        <v>26</v>
      </c>
      <c r="C27" s="1">
        <v>44713.875</v>
      </c>
      <c r="D27">
        <v>6.75</v>
      </c>
      <c r="E27">
        <v>0.14879999999999999</v>
      </c>
      <c r="F27">
        <v>0.129</v>
      </c>
      <c r="G27">
        <f t="shared" si="0"/>
        <v>3.9203999999999937E-4</v>
      </c>
      <c r="H27">
        <v>26</v>
      </c>
      <c r="J27" s="1">
        <v>44713.875</v>
      </c>
      <c r="K27">
        <v>6.75</v>
      </c>
      <c r="L27">
        <v>2.2469999999999999</v>
      </c>
      <c r="M27">
        <v>2.7440000000000002</v>
      </c>
      <c r="N27">
        <f t="shared" si="1"/>
        <v>0.24700900000000034</v>
      </c>
      <c r="O27">
        <v>26</v>
      </c>
      <c r="Q27" s="1">
        <v>44713.875</v>
      </c>
      <c r="R27">
        <v>6.75</v>
      </c>
      <c r="S27">
        <v>2.948</v>
      </c>
      <c r="T27">
        <v>5.16</v>
      </c>
      <c r="U27">
        <f t="shared" si="2"/>
        <v>4.8929440000000008</v>
      </c>
      <c r="V27">
        <v>26</v>
      </c>
      <c r="X27" s="1">
        <v>44713.875</v>
      </c>
      <c r="Y27">
        <v>6.75</v>
      </c>
      <c r="Z27">
        <v>13.55</v>
      </c>
      <c r="AA27">
        <v>16.89</v>
      </c>
      <c r="AB27">
        <f t="shared" si="3"/>
        <v>11.1556</v>
      </c>
      <c r="AC27">
        <v>26</v>
      </c>
      <c r="AE27" s="1">
        <v>44713.875</v>
      </c>
      <c r="AF27">
        <v>6.75</v>
      </c>
      <c r="AG27">
        <v>6.2880000000000003</v>
      </c>
      <c r="AH27">
        <v>6.8040000000000003</v>
      </c>
      <c r="AI27">
        <f t="shared" si="4"/>
        <v>0.26625599999999999</v>
      </c>
      <c r="AJ27">
        <v>26</v>
      </c>
      <c r="AL27" s="1">
        <v>44713.875</v>
      </c>
      <c r="AM27">
        <v>6.75</v>
      </c>
      <c r="AN27">
        <v>5.8579999999999997</v>
      </c>
      <c r="AO27">
        <v>20.71</v>
      </c>
      <c r="AP27">
        <f t="shared" si="5"/>
        <v>220.58190400000001</v>
      </c>
    </row>
    <row r="28" spans="1:42" x14ac:dyDescent="0.35">
      <c r="A28">
        <v>27</v>
      </c>
      <c r="C28" s="1">
        <v>44714.59375</v>
      </c>
      <c r="D28">
        <v>7</v>
      </c>
      <c r="E28">
        <v>0.24349999999999999</v>
      </c>
      <c r="F28">
        <v>0.30359999999999998</v>
      </c>
      <c r="G28">
        <f t="shared" si="0"/>
        <v>3.6120099999999984E-3</v>
      </c>
      <c r="H28">
        <v>27</v>
      </c>
      <c r="J28" s="1">
        <v>44714.59375</v>
      </c>
      <c r="K28">
        <v>7</v>
      </c>
      <c r="L28">
        <v>3.5840000000000001</v>
      </c>
      <c r="M28">
        <v>4.7699999999999996</v>
      </c>
      <c r="N28">
        <f t="shared" si="1"/>
        <v>1.4065959999999988</v>
      </c>
      <c r="O28">
        <v>27</v>
      </c>
      <c r="Q28" s="1">
        <v>44714.59375</v>
      </c>
      <c r="R28">
        <v>7</v>
      </c>
      <c r="S28">
        <v>5.19</v>
      </c>
      <c r="T28">
        <v>18.55</v>
      </c>
      <c r="U28">
        <f t="shared" si="2"/>
        <v>178.4896</v>
      </c>
      <c r="V28">
        <v>27</v>
      </c>
      <c r="X28" s="1">
        <v>44714.59375</v>
      </c>
      <c r="Y28">
        <v>7</v>
      </c>
      <c r="Z28">
        <v>28.02</v>
      </c>
      <c r="AA28">
        <v>23.12</v>
      </c>
      <c r="AB28">
        <f t="shared" si="3"/>
        <v>24.009999999999987</v>
      </c>
      <c r="AC28">
        <v>27</v>
      </c>
      <c r="AE28" s="1">
        <v>44714.59375</v>
      </c>
      <c r="AF28">
        <v>7</v>
      </c>
      <c r="AG28">
        <v>10.07</v>
      </c>
      <c r="AH28">
        <v>3.8</v>
      </c>
      <c r="AI28">
        <f t="shared" si="4"/>
        <v>39.312900000000006</v>
      </c>
      <c r="AJ28">
        <v>27</v>
      </c>
      <c r="AL28" s="1">
        <v>44714.59375</v>
      </c>
      <c r="AM28">
        <v>7</v>
      </c>
      <c r="AN28">
        <v>11.61</v>
      </c>
      <c r="AO28">
        <v>22.56</v>
      </c>
      <c r="AP28">
        <f t="shared" si="5"/>
        <v>119.90249999999999</v>
      </c>
    </row>
    <row r="29" spans="1:42" x14ac:dyDescent="0.35">
      <c r="A29">
        <v>28</v>
      </c>
      <c r="C29" s="1">
        <v>44719.21875</v>
      </c>
      <c r="D29">
        <v>8</v>
      </c>
      <c r="E29">
        <v>4.3709999999999999E-2</v>
      </c>
      <c r="F29">
        <v>7.3620000000000005E-2</v>
      </c>
      <c r="G29">
        <f t="shared" si="0"/>
        <v>8.9460810000000033E-4</v>
      </c>
      <c r="H29">
        <v>28</v>
      </c>
      <c r="J29" s="1">
        <v>44719.21875</v>
      </c>
      <c r="K29">
        <v>8</v>
      </c>
      <c r="L29">
        <v>0.70169999999999999</v>
      </c>
      <c r="M29">
        <v>1.653</v>
      </c>
      <c r="N29">
        <f t="shared" si="1"/>
        <v>0.90497169000000011</v>
      </c>
      <c r="O29">
        <v>28</v>
      </c>
      <c r="Q29" s="1">
        <v>44719.21875</v>
      </c>
      <c r="R29">
        <v>8</v>
      </c>
      <c r="S29">
        <v>1.645</v>
      </c>
      <c r="T29">
        <v>3.7109999999999999</v>
      </c>
      <c r="U29">
        <f t="shared" si="2"/>
        <v>4.2683559999999989</v>
      </c>
      <c r="V29">
        <v>28</v>
      </c>
      <c r="X29" s="1">
        <v>44719.21875</v>
      </c>
      <c r="Y29">
        <v>8</v>
      </c>
      <c r="Z29">
        <v>9.1470000000000002</v>
      </c>
      <c r="AA29">
        <v>10.41</v>
      </c>
      <c r="AB29">
        <f t="shared" si="3"/>
        <v>1.5951689999999998</v>
      </c>
      <c r="AC29">
        <v>28</v>
      </c>
      <c r="AE29" s="1">
        <v>44719.21875</v>
      </c>
      <c r="AF29">
        <v>8</v>
      </c>
      <c r="AG29">
        <v>2.242</v>
      </c>
      <c r="AH29">
        <v>2.0139999999999998</v>
      </c>
      <c r="AI29">
        <f t="shared" si="4"/>
        <v>5.1984000000000093E-2</v>
      </c>
      <c r="AJ29">
        <v>28</v>
      </c>
      <c r="AL29" s="1">
        <v>44719.21875</v>
      </c>
      <c r="AM29">
        <v>8</v>
      </c>
      <c r="AN29">
        <v>3.8759999999999999</v>
      </c>
      <c r="AO29">
        <v>8.5990000000000002</v>
      </c>
      <c r="AP29">
        <f t="shared" si="5"/>
        <v>22.306729000000008</v>
      </c>
    </row>
    <row r="30" spans="1:42" x14ac:dyDescent="0.35">
      <c r="A30">
        <v>29</v>
      </c>
      <c r="C30" s="1">
        <v>44719.8125</v>
      </c>
      <c r="D30">
        <v>3</v>
      </c>
      <c r="E30">
        <v>0.19620000000000001</v>
      </c>
      <c r="F30">
        <v>0.14979999999999999</v>
      </c>
      <c r="G30">
        <f t="shared" si="0"/>
        <v>2.1529600000000024E-3</v>
      </c>
      <c r="H30">
        <v>29</v>
      </c>
      <c r="J30" s="1">
        <v>44719.8125</v>
      </c>
      <c r="K30">
        <v>3</v>
      </c>
      <c r="L30">
        <v>2.3570000000000002</v>
      </c>
      <c r="M30">
        <v>3.1890000000000001</v>
      </c>
      <c r="N30">
        <f t="shared" si="1"/>
        <v>0.69222399999999973</v>
      </c>
      <c r="O30">
        <v>29</v>
      </c>
      <c r="Q30" s="1">
        <v>44719.8125</v>
      </c>
      <c r="R30">
        <v>3</v>
      </c>
      <c r="S30">
        <v>5.5359999999999996</v>
      </c>
      <c r="T30">
        <v>18.54</v>
      </c>
      <c r="U30">
        <f t="shared" si="2"/>
        <v>169.104016</v>
      </c>
      <c r="V30">
        <v>29</v>
      </c>
      <c r="X30" s="1">
        <v>44719.8125</v>
      </c>
      <c r="Y30">
        <v>3</v>
      </c>
      <c r="Z30">
        <v>20.99</v>
      </c>
      <c r="AA30">
        <v>30.1</v>
      </c>
      <c r="AB30">
        <f t="shared" si="3"/>
        <v>82.99210000000005</v>
      </c>
      <c r="AC30">
        <v>29</v>
      </c>
      <c r="AE30" s="1">
        <v>44719.8125</v>
      </c>
      <c r="AF30">
        <v>3</v>
      </c>
      <c r="AG30">
        <v>8.0069999999999997</v>
      </c>
      <c r="AH30">
        <v>2.6720000000000002</v>
      </c>
      <c r="AI30">
        <f t="shared" si="4"/>
        <v>28.462224999999989</v>
      </c>
      <c r="AJ30">
        <v>29</v>
      </c>
      <c r="AL30" s="1">
        <v>44719.8125</v>
      </c>
      <c r="AM30">
        <v>3</v>
      </c>
      <c r="AN30">
        <v>8.7100000000000009</v>
      </c>
      <c r="AO30">
        <v>15.73</v>
      </c>
      <c r="AP30">
        <f t="shared" si="5"/>
        <v>49.280399999999993</v>
      </c>
    </row>
    <row r="31" spans="1:42" x14ac:dyDescent="0.35">
      <c r="A31">
        <v>30</v>
      </c>
      <c r="C31" s="1">
        <v>44720.875</v>
      </c>
      <c r="D31">
        <v>6.75</v>
      </c>
      <c r="E31">
        <v>0.1186</v>
      </c>
      <c r="F31">
        <v>0.29389999999999999</v>
      </c>
      <c r="G31">
        <f t="shared" si="0"/>
        <v>3.0730090000000005E-2</v>
      </c>
      <c r="H31">
        <v>30</v>
      </c>
      <c r="J31" s="1">
        <v>44720.875</v>
      </c>
      <c r="K31">
        <v>6.75</v>
      </c>
      <c r="L31">
        <v>1.8320000000000001</v>
      </c>
      <c r="M31">
        <v>6.0839999999999996</v>
      </c>
      <c r="N31">
        <f t="shared" si="1"/>
        <v>18.079503999999996</v>
      </c>
      <c r="O31">
        <v>30</v>
      </c>
      <c r="Q31" s="1">
        <v>44720.875</v>
      </c>
      <c r="R31">
        <v>6.75</v>
      </c>
      <c r="S31">
        <v>3.27</v>
      </c>
      <c r="T31">
        <v>8.42</v>
      </c>
      <c r="U31">
        <f t="shared" si="2"/>
        <v>26.522500000000004</v>
      </c>
      <c r="V31">
        <v>30</v>
      </c>
      <c r="X31" s="1">
        <v>44720.875</v>
      </c>
      <c r="Y31">
        <v>6.75</v>
      </c>
      <c r="Z31">
        <v>12.53</v>
      </c>
      <c r="AA31">
        <v>9.8680000000000003</v>
      </c>
      <c r="AB31">
        <f t="shared" si="3"/>
        <v>7.0862439999999944</v>
      </c>
      <c r="AC31">
        <v>30</v>
      </c>
      <c r="AE31" s="1">
        <v>44720.875</v>
      </c>
      <c r="AF31">
        <v>6.75</v>
      </c>
      <c r="AG31">
        <v>5.8040000000000003</v>
      </c>
      <c r="AH31">
        <v>2.2149999999999999</v>
      </c>
      <c r="AI31">
        <f t="shared" si="4"/>
        <v>12.880921000000003</v>
      </c>
      <c r="AJ31">
        <v>30</v>
      </c>
      <c r="AL31" s="1">
        <v>44720.875</v>
      </c>
      <c r="AM31">
        <v>6.75</v>
      </c>
      <c r="AN31">
        <v>4.5750000000000002</v>
      </c>
      <c r="AO31">
        <v>11.94</v>
      </c>
      <c r="AP31">
        <f t="shared" si="5"/>
        <v>54.243224999999988</v>
      </c>
    </row>
    <row r="32" spans="1:42" x14ac:dyDescent="0.35">
      <c r="A32">
        <v>31</v>
      </c>
      <c r="C32" s="1">
        <v>44726.145833333336</v>
      </c>
      <c r="D32">
        <v>8</v>
      </c>
      <c r="E32">
        <v>2.8049999999999999E-2</v>
      </c>
      <c r="F32">
        <v>1.9259999999999999E-2</v>
      </c>
      <c r="G32">
        <f t="shared" si="0"/>
        <v>7.7264099999999991E-5</v>
      </c>
      <c r="H32">
        <v>31</v>
      </c>
      <c r="J32" s="1">
        <v>44726.145833333336</v>
      </c>
      <c r="K32">
        <v>8</v>
      </c>
      <c r="L32">
        <v>0.35770000000000002</v>
      </c>
      <c r="M32">
        <v>0.38419999999999999</v>
      </c>
      <c r="N32">
        <f t="shared" si="1"/>
        <v>7.0224999999999834E-4</v>
      </c>
      <c r="O32">
        <v>31</v>
      </c>
      <c r="Q32" s="1">
        <v>44726.145833333336</v>
      </c>
      <c r="R32">
        <v>8</v>
      </c>
      <c r="S32">
        <v>0.7339</v>
      </c>
      <c r="T32">
        <v>0.90129999999999999</v>
      </c>
      <c r="U32">
        <f t="shared" si="2"/>
        <v>2.8022759999999997E-2</v>
      </c>
      <c r="V32">
        <v>31</v>
      </c>
      <c r="X32" s="1">
        <v>44726.145833333336</v>
      </c>
      <c r="Y32">
        <v>8</v>
      </c>
      <c r="Z32">
        <v>4.0229999999999997</v>
      </c>
      <c r="AA32">
        <v>1.7190000000000001</v>
      </c>
      <c r="AB32">
        <f t="shared" si="3"/>
        <v>5.3084159999999976</v>
      </c>
      <c r="AC32">
        <v>31</v>
      </c>
      <c r="AE32" s="1">
        <v>44726.145833333336</v>
      </c>
      <c r="AF32">
        <v>8</v>
      </c>
      <c r="AG32">
        <v>1.149</v>
      </c>
      <c r="AH32">
        <v>1.139</v>
      </c>
      <c r="AI32">
        <f t="shared" si="4"/>
        <v>1.0000000000000018E-4</v>
      </c>
      <c r="AJ32">
        <v>31</v>
      </c>
      <c r="AL32" s="1">
        <v>44726.145833333336</v>
      </c>
      <c r="AM32">
        <v>8</v>
      </c>
      <c r="AN32">
        <v>1.512</v>
      </c>
      <c r="AO32">
        <v>1.9019999999999999</v>
      </c>
      <c r="AP32">
        <f t="shared" si="5"/>
        <v>0.15209999999999993</v>
      </c>
    </row>
    <row r="33" spans="1:42" x14ac:dyDescent="0.35">
      <c r="A33">
        <v>32</v>
      </c>
      <c r="C33" s="1">
        <v>44744.010416666664</v>
      </c>
      <c r="D33">
        <v>7</v>
      </c>
      <c r="E33">
        <v>1.6320000000000001E-2</v>
      </c>
      <c r="F33">
        <v>8.6639999999999998E-3</v>
      </c>
      <c r="G33">
        <f t="shared" si="0"/>
        <v>5.8614336000000018E-5</v>
      </c>
      <c r="H33">
        <v>32</v>
      </c>
      <c r="J33" s="1">
        <v>44744.010416666664</v>
      </c>
      <c r="K33">
        <v>7</v>
      </c>
      <c r="L33">
        <v>0.19139999999999999</v>
      </c>
      <c r="M33">
        <v>0.25580000000000003</v>
      </c>
      <c r="N33">
        <f t="shared" si="1"/>
        <v>4.1473600000000053E-3</v>
      </c>
      <c r="O33">
        <v>32</v>
      </c>
      <c r="Q33" s="1">
        <v>44744.010416666664</v>
      </c>
      <c r="R33">
        <v>7</v>
      </c>
      <c r="S33">
        <v>0.4516</v>
      </c>
      <c r="T33">
        <v>0.44650000000000001</v>
      </c>
      <c r="U33">
        <f t="shared" si="2"/>
        <v>2.6009999999999932E-5</v>
      </c>
      <c r="V33">
        <v>32</v>
      </c>
      <c r="X33" s="1">
        <v>44744.010416666664</v>
      </c>
      <c r="Y33">
        <v>7</v>
      </c>
      <c r="Z33">
        <v>3.052</v>
      </c>
      <c r="AA33">
        <v>1.57</v>
      </c>
      <c r="AB33">
        <f t="shared" si="3"/>
        <v>2.1963240000000002</v>
      </c>
      <c r="AC33">
        <v>32</v>
      </c>
      <c r="AE33" s="1">
        <v>44744.010416666664</v>
      </c>
      <c r="AF33">
        <v>7</v>
      </c>
      <c r="AG33">
        <v>0.64610000000000001</v>
      </c>
      <c r="AH33">
        <v>1.095</v>
      </c>
      <c r="AI33">
        <f t="shared" si="4"/>
        <v>0.20151120999999997</v>
      </c>
      <c r="AJ33">
        <v>32</v>
      </c>
      <c r="AL33" s="1">
        <v>44744.010416666664</v>
      </c>
      <c r="AM33">
        <v>7</v>
      </c>
      <c r="AN33">
        <v>1.5589999999999999</v>
      </c>
      <c r="AO33">
        <v>2.2320000000000002</v>
      </c>
      <c r="AP33">
        <f t="shared" si="5"/>
        <v>0.45292900000000036</v>
      </c>
    </row>
    <row r="34" spans="1:42" x14ac:dyDescent="0.35">
      <c r="A34">
        <v>33</v>
      </c>
      <c r="C34" s="1">
        <v>44747.416666666664</v>
      </c>
      <c r="D34">
        <v>2.75</v>
      </c>
      <c r="E34">
        <v>4.607E-2</v>
      </c>
      <c r="F34">
        <v>2.0129999999999999E-2</v>
      </c>
      <c r="G34">
        <f t="shared" si="0"/>
        <v>6.7288360000000008E-4</v>
      </c>
      <c r="H34">
        <v>33</v>
      </c>
      <c r="J34" s="1">
        <v>44747.416666666664</v>
      </c>
      <c r="K34">
        <v>2.75</v>
      </c>
      <c r="L34">
        <v>0.65429999999999999</v>
      </c>
      <c r="M34">
        <v>0.69969999999999999</v>
      </c>
      <c r="N34">
        <f t="shared" si="1"/>
        <v>2.0611599999999998E-3</v>
      </c>
      <c r="O34">
        <v>33</v>
      </c>
      <c r="Q34" s="1">
        <v>44747.416666666664</v>
      </c>
      <c r="R34">
        <v>2.75</v>
      </c>
      <c r="S34">
        <v>1.056</v>
      </c>
      <c r="T34">
        <v>1.302</v>
      </c>
      <c r="U34">
        <f t="shared" si="2"/>
        <v>6.0516E-2</v>
      </c>
      <c r="V34">
        <v>33</v>
      </c>
      <c r="X34" s="1">
        <v>44747.416666666664</v>
      </c>
      <c r="Y34">
        <v>2.75</v>
      </c>
      <c r="Z34">
        <v>3.6160000000000001</v>
      </c>
      <c r="AA34">
        <v>3.9049999999999998</v>
      </c>
      <c r="AB34">
        <f t="shared" si="3"/>
        <v>8.3520999999999831E-2</v>
      </c>
      <c r="AC34">
        <v>33</v>
      </c>
      <c r="AE34" s="1">
        <v>44747.416666666664</v>
      </c>
      <c r="AF34">
        <v>2.75</v>
      </c>
      <c r="AG34">
        <v>1.5409999999999999</v>
      </c>
      <c r="AH34">
        <v>1.728</v>
      </c>
      <c r="AI34">
        <f t="shared" si="4"/>
        <v>3.4969000000000021E-2</v>
      </c>
      <c r="AJ34">
        <v>33</v>
      </c>
      <c r="AL34" s="1">
        <v>44747.416666666664</v>
      </c>
      <c r="AM34">
        <v>2.75</v>
      </c>
      <c r="AN34">
        <v>1.782</v>
      </c>
      <c r="AO34">
        <v>3.286</v>
      </c>
      <c r="AP34">
        <f t="shared" si="5"/>
        <v>2.262016</v>
      </c>
    </row>
    <row r="35" spans="1:42" x14ac:dyDescent="0.35">
      <c r="A35">
        <v>34</v>
      </c>
      <c r="C35" s="1">
        <v>44748.708333333336</v>
      </c>
      <c r="D35">
        <v>4.25</v>
      </c>
      <c r="E35">
        <v>0.50580000000000003</v>
      </c>
      <c r="F35">
        <v>0.32269999999999999</v>
      </c>
      <c r="G35">
        <f t="shared" si="0"/>
        <v>3.3525610000000018E-2</v>
      </c>
      <c r="H35">
        <v>34</v>
      </c>
      <c r="J35" s="1">
        <v>44748.708333333336</v>
      </c>
      <c r="K35">
        <v>4.25</v>
      </c>
      <c r="L35">
        <v>6.5759999999999996</v>
      </c>
      <c r="M35">
        <v>4.4139999999999997</v>
      </c>
      <c r="N35">
        <f t="shared" si="1"/>
        <v>4.6742439999999998</v>
      </c>
      <c r="O35">
        <v>34</v>
      </c>
      <c r="Q35" s="1">
        <v>44748.708333333336</v>
      </c>
      <c r="R35">
        <v>4.25</v>
      </c>
      <c r="S35">
        <v>11.2</v>
      </c>
      <c r="T35">
        <v>19.5</v>
      </c>
      <c r="U35">
        <f t="shared" si="2"/>
        <v>68.890000000000015</v>
      </c>
      <c r="V35">
        <v>34</v>
      </c>
      <c r="X35" s="1">
        <v>44748.708333333336</v>
      </c>
      <c r="Y35">
        <v>4.25</v>
      </c>
      <c r="Z35">
        <v>47.67</v>
      </c>
      <c r="AA35">
        <v>47.56</v>
      </c>
      <c r="AB35">
        <f t="shared" si="3"/>
        <v>1.2099999999999875E-2</v>
      </c>
      <c r="AC35">
        <v>34</v>
      </c>
      <c r="AE35" s="1">
        <v>44748.708333333336</v>
      </c>
      <c r="AF35">
        <v>4.25</v>
      </c>
      <c r="AG35">
        <v>16.98</v>
      </c>
      <c r="AH35">
        <v>4.6900000000000004</v>
      </c>
      <c r="AI35">
        <f t="shared" si="4"/>
        <v>151.04409999999999</v>
      </c>
      <c r="AJ35">
        <v>34</v>
      </c>
      <c r="AL35" s="1">
        <v>44748.708333333336</v>
      </c>
      <c r="AM35">
        <v>4.25</v>
      </c>
      <c r="AN35">
        <v>25.02</v>
      </c>
      <c r="AO35">
        <v>32.950000000000003</v>
      </c>
      <c r="AP35">
        <f t="shared" si="5"/>
        <v>62.884900000000052</v>
      </c>
    </row>
    <row r="36" spans="1:42" x14ac:dyDescent="0.35">
      <c r="A36">
        <v>35</v>
      </c>
      <c r="C36" s="1">
        <v>44755.833333333336</v>
      </c>
      <c r="D36">
        <v>5.25</v>
      </c>
      <c r="E36">
        <v>3.8089999999999999E-2</v>
      </c>
      <c r="F36">
        <v>3.3439999999999998E-2</v>
      </c>
      <c r="G36">
        <f t="shared" si="0"/>
        <v>2.1622500000000012E-5</v>
      </c>
      <c r="H36">
        <v>35</v>
      </c>
      <c r="J36" s="1">
        <v>44755.833333333336</v>
      </c>
      <c r="K36">
        <v>5.25</v>
      </c>
      <c r="L36">
        <v>0.51219999999999999</v>
      </c>
      <c r="M36">
        <v>0.86899999999999999</v>
      </c>
      <c r="N36">
        <f t="shared" si="1"/>
        <v>0.12730624000000001</v>
      </c>
      <c r="O36">
        <v>35</v>
      </c>
      <c r="Q36" s="1">
        <v>44755.833333333336</v>
      </c>
      <c r="R36">
        <v>5.25</v>
      </c>
      <c r="S36">
        <v>1.0089999999999999</v>
      </c>
      <c r="T36">
        <v>1.1850000000000001</v>
      </c>
      <c r="U36">
        <f t="shared" si="2"/>
        <v>3.0976000000000056E-2</v>
      </c>
      <c r="V36">
        <v>35</v>
      </c>
      <c r="X36" s="1">
        <v>44755.833333333336</v>
      </c>
      <c r="Y36">
        <v>5.25</v>
      </c>
      <c r="Z36">
        <v>4.3209999999999997</v>
      </c>
      <c r="AA36">
        <v>3.73</v>
      </c>
      <c r="AB36">
        <f t="shared" si="3"/>
        <v>0.34928099999999968</v>
      </c>
      <c r="AC36">
        <v>35</v>
      </c>
      <c r="AE36" s="1">
        <v>44755.833333333336</v>
      </c>
      <c r="AF36">
        <v>5.25</v>
      </c>
      <c r="AG36">
        <v>1.5620000000000001</v>
      </c>
      <c r="AH36">
        <v>1.748</v>
      </c>
      <c r="AI36">
        <f t="shared" si="4"/>
        <v>3.4595999999999981E-2</v>
      </c>
      <c r="AJ36">
        <v>35</v>
      </c>
      <c r="AL36" s="1">
        <v>44755.833333333336</v>
      </c>
      <c r="AM36">
        <v>5.25</v>
      </c>
      <c r="AN36">
        <v>1.4039999999999999</v>
      </c>
      <c r="AO36">
        <v>2.706</v>
      </c>
      <c r="AP36">
        <f t="shared" si="5"/>
        <v>1.6952040000000002</v>
      </c>
    </row>
    <row r="37" spans="1:42" x14ac:dyDescent="0.35">
      <c r="A37">
        <v>36</v>
      </c>
      <c r="C37" s="1">
        <v>44759.583333333336</v>
      </c>
      <c r="D37">
        <v>14.5</v>
      </c>
      <c r="E37">
        <v>6.472E-2</v>
      </c>
      <c r="F37">
        <v>0.1467</v>
      </c>
      <c r="G37">
        <f t="shared" si="0"/>
        <v>6.7207203999999996E-3</v>
      </c>
      <c r="H37">
        <v>36</v>
      </c>
      <c r="J37" s="1">
        <v>44759.583333333336</v>
      </c>
      <c r="K37">
        <v>14.5</v>
      </c>
      <c r="L37">
        <v>1.01</v>
      </c>
      <c r="M37">
        <v>2.694</v>
      </c>
      <c r="N37">
        <f t="shared" si="1"/>
        <v>2.8358559999999997</v>
      </c>
      <c r="O37">
        <v>36</v>
      </c>
      <c r="Q37" s="1">
        <v>44759.583333333336</v>
      </c>
      <c r="R37">
        <v>14.5</v>
      </c>
      <c r="S37">
        <v>3.149</v>
      </c>
      <c r="T37">
        <v>6.57</v>
      </c>
      <c r="U37">
        <f t="shared" si="2"/>
        <v>11.703241000000002</v>
      </c>
      <c r="V37">
        <v>36</v>
      </c>
      <c r="X37" s="1">
        <v>44759.583333333336</v>
      </c>
      <c r="Y37">
        <v>14.5</v>
      </c>
      <c r="Z37">
        <v>18.940000000000001</v>
      </c>
      <c r="AA37">
        <v>17.59</v>
      </c>
      <c r="AB37">
        <f t="shared" si="3"/>
        <v>1.8225000000000038</v>
      </c>
      <c r="AC37">
        <v>36</v>
      </c>
      <c r="AE37" s="1">
        <v>44759.583333333336</v>
      </c>
      <c r="AF37">
        <v>14.5</v>
      </c>
      <c r="AG37">
        <v>3.68</v>
      </c>
      <c r="AH37">
        <v>8.7530000000000001</v>
      </c>
      <c r="AI37">
        <f t="shared" si="4"/>
        <v>25.735329000000004</v>
      </c>
      <c r="AJ37">
        <v>36</v>
      </c>
      <c r="AL37" s="1">
        <v>44759.583333333336</v>
      </c>
      <c r="AM37">
        <v>14.5</v>
      </c>
      <c r="AN37">
        <v>8.8919999999999995</v>
      </c>
      <c r="AO37">
        <v>16.2</v>
      </c>
      <c r="AP37">
        <f t="shared" si="5"/>
        <v>53.406863999999999</v>
      </c>
    </row>
    <row r="38" spans="1:42" x14ac:dyDescent="0.35">
      <c r="A38">
        <v>37</v>
      </c>
      <c r="C38" s="1">
        <v>44760.333333333336</v>
      </c>
      <c r="D38">
        <v>7.5</v>
      </c>
      <c r="E38">
        <v>2.6919999999999999E-2</v>
      </c>
      <c r="F38">
        <v>3.1899999999999998E-2</v>
      </c>
      <c r="G38">
        <f t="shared" si="0"/>
        <v>2.4800399999999984E-5</v>
      </c>
      <c r="H38">
        <v>37</v>
      </c>
      <c r="J38" s="1">
        <v>44760.333333333336</v>
      </c>
      <c r="K38">
        <v>7.5</v>
      </c>
      <c r="L38">
        <v>0.41899999999999998</v>
      </c>
      <c r="M38">
        <v>0.51370000000000005</v>
      </c>
      <c r="N38">
        <f t="shared" si="1"/>
        <v>8.9680900000000119E-3</v>
      </c>
      <c r="O38">
        <v>37</v>
      </c>
      <c r="Q38" s="1">
        <v>44760.333333333336</v>
      </c>
      <c r="R38">
        <v>7.5</v>
      </c>
      <c r="S38">
        <v>1.028</v>
      </c>
      <c r="T38">
        <v>1.0920000000000001</v>
      </c>
      <c r="U38">
        <f t="shared" si="2"/>
        <v>4.0960000000000076E-3</v>
      </c>
      <c r="V38">
        <v>37</v>
      </c>
      <c r="X38" s="1">
        <v>44760.333333333336</v>
      </c>
      <c r="Y38">
        <v>7.5</v>
      </c>
      <c r="Z38">
        <v>7.2439999999999998</v>
      </c>
      <c r="AA38">
        <v>6.7160000000000002</v>
      </c>
      <c r="AB38">
        <f t="shared" si="3"/>
        <v>0.27878399999999953</v>
      </c>
      <c r="AC38">
        <v>37</v>
      </c>
      <c r="AE38" s="1">
        <v>44760.333333333336</v>
      </c>
      <c r="AF38">
        <v>7.5</v>
      </c>
      <c r="AG38">
        <v>1.611</v>
      </c>
      <c r="AH38">
        <v>1.425</v>
      </c>
      <c r="AI38">
        <f t="shared" si="4"/>
        <v>3.4595999999999981E-2</v>
      </c>
      <c r="AJ38">
        <v>37</v>
      </c>
      <c r="AL38" s="1">
        <v>44760.333333333336</v>
      </c>
      <c r="AM38">
        <v>7.5</v>
      </c>
      <c r="AN38">
        <v>3.0169999999999999</v>
      </c>
      <c r="AO38">
        <v>3.9390000000000001</v>
      </c>
      <c r="AP38">
        <f t="shared" si="5"/>
        <v>0.85008400000000028</v>
      </c>
    </row>
    <row r="39" spans="1:42" x14ac:dyDescent="0.35">
      <c r="A39">
        <v>38</v>
      </c>
      <c r="C39" s="1">
        <v>44778.46875</v>
      </c>
      <c r="D39">
        <v>10</v>
      </c>
      <c r="E39">
        <v>1.667</v>
      </c>
      <c r="F39">
        <v>0.43130000000000002</v>
      </c>
      <c r="G39">
        <f t="shared" si="0"/>
        <v>1.5269544900000001</v>
      </c>
      <c r="H39">
        <v>38</v>
      </c>
      <c r="J39" s="1">
        <v>44778.46875</v>
      </c>
      <c r="K39">
        <v>10</v>
      </c>
      <c r="L39">
        <v>23.19</v>
      </c>
      <c r="M39">
        <v>9.9740000000000002</v>
      </c>
      <c r="N39">
        <f t="shared" si="1"/>
        <v>174.66265600000003</v>
      </c>
      <c r="O39">
        <v>38</v>
      </c>
      <c r="Q39" s="1">
        <v>44778.46875</v>
      </c>
      <c r="R39">
        <v>10</v>
      </c>
      <c r="S39">
        <v>17.850000000000001</v>
      </c>
      <c r="T39">
        <v>40.049999999999997</v>
      </c>
      <c r="U39">
        <f t="shared" si="2"/>
        <v>492.8399999999998</v>
      </c>
      <c r="V39">
        <v>38</v>
      </c>
      <c r="X39" s="1">
        <v>44778.46875</v>
      </c>
      <c r="Y39">
        <v>10</v>
      </c>
      <c r="Z39">
        <v>44.03</v>
      </c>
      <c r="AA39">
        <v>37.22</v>
      </c>
      <c r="AB39">
        <f t="shared" si="3"/>
        <v>46.376100000000029</v>
      </c>
      <c r="AC39">
        <v>38</v>
      </c>
      <c r="AE39" s="1">
        <v>44778.46875</v>
      </c>
      <c r="AF39">
        <v>10</v>
      </c>
      <c r="AG39">
        <v>47.58</v>
      </c>
      <c r="AH39">
        <v>42.5</v>
      </c>
      <c r="AI39">
        <f t="shared" si="4"/>
        <v>25.806399999999982</v>
      </c>
      <c r="AJ39">
        <v>38</v>
      </c>
      <c r="AL39" s="1">
        <v>44778.46875</v>
      </c>
      <c r="AM39">
        <v>10</v>
      </c>
      <c r="AN39">
        <v>18.98</v>
      </c>
      <c r="AO39">
        <v>22.92</v>
      </c>
      <c r="AP39">
        <f t="shared" si="5"/>
        <v>15.523600000000011</v>
      </c>
    </row>
    <row r="40" spans="1:42" x14ac:dyDescent="0.35">
      <c r="A40">
        <v>39</v>
      </c>
      <c r="C40" s="1">
        <v>44779.364583333336</v>
      </c>
      <c r="D40">
        <v>9</v>
      </c>
      <c r="E40">
        <v>6.0299999999999999E-2</v>
      </c>
      <c r="F40">
        <v>7.6130000000000003E-2</v>
      </c>
      <c r="G40">
        <f t="shared" si="0"/>
        <v>2.5058890000000014E-4</v>
      </c>
      <c r="H40">
        <v>39</v>
      </c>
      <c r="J40" s="1">
        <v>44779.364583333336</v>
      </c>
      <c r="K40">
        <v>9</v>
      </c>
      <c r="L40">
        <v>0.88729999999999998</v>
      </c>
      <c r="M40">
        <v>1.554</v>
      </c>
      <c r="N40">
        <f t="shared" si="1"/>
        <v>0.44448889000000008</v>
      </c>
      <c r="O40">
        <v>39</v>
      </c>
      <c r="Q40" s="1">
        <v>44779.364583333336</v>
      </c>
      <c r="R40">
        <v>9</v>
      </c>
      <c r="S40">
        <v>2.1070000000000002</v>
      </c>
      <c r="T40">
        <v>6.3010000000000002</v>
      </c>
      <c r="U40">
        <f t="shared" si="2"/>
        <v>17.589635999999999</v>
      </c>
      <c r="V40">
        <v>39</v>
      </c>
      <c r="X40" s="1">
        <v>44779.364583333336</v>
      </c>
      <c r="Y40">
        <v>9</v>
      </c>
      <c r="Z40">
        <v>10.16</v>
      </c>
      <c r="AA40">
        <v>11.82</v>
      </c>
      <c r="AB40">
        <f t="shared" si="3"/>
        <v>2.7556000000000003</v>
      </c>
      <c r="AC40">
        <v>39</v>
      </c>
      <c r="AE40" s="1">
        <v>44779.364583333336</v>
      </c>
      <c r="AF40">
        <v>9</v>
      </c>
      <c r="AG40">
        <v>2.746</v>
      </c>
      <c r="AH40">
        <v>8.2859999999999996</v>
      </c>
      <c r="AI40">
        <f t="shared" si="4"/>
        <v>30.69159999999999</v>
      </c>
      <c r="AJ40">
        <v>39</v>
      </c>
      <c r="AL40" s="1">
        <v>44779.364583333336</v>
      </c>
      <c r="AM40">
        <v>9</v>
      </c>
      <c r="AN40">
        <v>5.976</v>
      </c>
      <c r="AO40">
        <v>10.32</v>
      </c>
      <c r="AP40">
        <f t="shared" si="5"/>
        <v>18.870336000000002</v>
      </c>
    </row>
    <row r="41" spans="1:42" x14ac:dyDescent="0.35">
      <c r="A41">
        <v>40</v>
      </c>
      <c r="C41" s="1">
        <v>44780.072916666664</v>
      </c>
      <c r="D41">
        <v>3</v>
      </c>
      <c r="E41">
        <v>0.10009999999999999</v>
      </c>
      <c r="F41">
        <v>0.1943</v>
      </c>
      <c r="G41">
        <f t="shared" si="0"/>
        <v>8.8736400000000003E-3</v>
      </c>
      <c r="H41">
        <v>40</v>
      </c>
      <c r="J41" s="1">
        <v>44780.072916666664</v>
      </c>
      <c r="K41">
        <v>3</v>
      </c>
      <c r="L41">
        <v>1.4890000000000001</v>
      </c>
      <c r="M41">
        <v>1.956</v>
      </c>
      <c r="N41">
        <f t="shared" si="1"/>
        <v>0.21808899999999987</v>
      </c>
      <c r="O41">
        <v>40</v>
      </c>
      <c r="Q41" s="1">
        <v>44780.072916666664</v>
      </c>
      <c r="R41">
        <v>3</v>
      </c>
      <c r="S41">
        <v>2.411</v>
      </c>
      <c r="T41">
        <v>4.6989999999999998</v>
      </c>
      <c r="U41">
        <f t="shared" si="2"/>
        <v>5.2349439999999987</v>
      </c>
      <c r="V41">
        <v>40</v>
      </c>
      <c r="X41" s="1">
        <v>44780.072916666664</v>
      </c>
      <c r="Y41">
        <v>3</v>
      </c>
      <c r="Z41">
        <v>8.4550000000000001</v>
      </c>
      <c r="AA41">
        <v>12.34</v>
      </c>
      <c r="AB41">
        <f t="shared" si="3"/>
        <v>15.093224999999999</v>
      </c>
      <c r="AC41">
        <v>40</v>
      </c>
      <c r="AE41" s="1">
        <v>44780.072916666664</v>
      </c>
      <c r="AF41">
        <v>3</v>
      </c>
      <c r="AG41">
        <v>3.8029999999999999</v>
      </c>
      <c r="AH41">
        <v>8.9130000000000003</v>
      </c>
      <c r="AI41">
        <f t="shared" si="4"/>
        <v>26.112100000000002</v>
      </c>
      <c r="AJ41">
        <v>40</v>
      </c>
      <c r="AL41" s="1">
        <v>44780.072916666664</v>
      </c>
      <c r="AM41">
        <v>3</v>
      </c>
      <c r="AN41">
        <v>3.883</v>
      </c>
      <c r="AO41">
        <v>7.9249999999999998</v>
      </c>
      <c r="AP41">
        <f t="shared" si="5"/>
        <v>16.337764</v>
      </c>
    </row>
    <row r="42" spans="1:42" x14ac:dyDescent="0.35">
      <c r="A42">
        <v>41</v>
      </c>
      <c r="C42" s="1">
        <v>44780.5</v>
      </c>
      <c r="D42">
        <v>6.5</v>
      </c>
      <c r="E42">
        <v>5.849E-2</v>
      </c>
      <c r="F42">
        <v>3.7719999999999997E-2</v>
      </c>
      <c r="G42">
        <f t="shared" si="0"/>
        <v>4.3139290000000015E-4</v>
      </c>
      <c r="H42">
        <v>41</v>
      </c>
      <c r="J42" s="1">
        <v>44780.5</v>
      </c>
      <c r="K42">
        <v>6.5</v>
      </c>
      <c r="L42">
        <v>0.92479999999999996</v>
      </c>
      <c r="M42">
        <v>0.59119999999999995</v>
      </c>
      <c r="N42">
        <f t="shared" si="1"/>
        <v>0.11128896000000001</v>
      </c>
      <c r="O42">
        <v>41</v>
      </c>
      <c r="Q42" s="1">
        <v>44780.5</v>
      </c>
      <c r="R42">
        <v>6.5</v>
      </c>
      <c r="S42">
        <v>2.0569999999999999</v>
      </c>
      <c r="T42">
        <v>1.851</v>
      </c>
      <c r="U42">
        <f t="shared" si="2"/>
        <v>4.2435999999999981E-2</v>
      </c>
      <c r="V42">
        <v>41</v>
      </c>
      <c r="X42" s="1">
        <v>44780.5</v>
      </c>
      <c r="Y42">
        <v>6.5</v>
      </c>
      <c r="Z42">
        <v>19.96</v>
      </c>
      <c r="AA42">
        <v>5.8150000000000004</v>
      </c>
      <c r="AB42">
        <f t="shared" si="3"/>
        <v>200.08102499999998</v>
      </c>
      <c r="AC42">
        <v>41</v>
      </c>
      <c r="AE42" s="1">
        <v>44780.5</v>
      </c>
      <c r="AF42">
        <v>6.5</v>
      </c>
      <c r="AG42">
        <v>1.976</v>
      </c>
      <c r="AH42">
        <v>1.742</v>
      </c>
      <c r="AI42">
        <f t="shared" si="4"/>
        <v>5.4755999999999992E-2</v>
      </c>
      <c r="AJ42">
        <v>41</v>
      </c>
      <c r="AL42" s="1">
        <v>44780.5</v>
      </c>
      <c r="AM42">
        <v>6.5</v>
      </c>
      <c r="AN42">
        <v>11.2</v>
      </c>
      <c r="AO42">
        <v>2.5070000000000001</v>
      </c>
      <c r="AP42">
        <f t="shared" si="5"/>
        <v>75.568248999999994</v>
      </c>
    </row>
    <row r="43" spans="1:42" x14ac:dyDescent="0.35">
      <c r="A43">
        <v>42</v>
      </c>
      <c r="C43" s="1">
        <v>44788.729166666664</v>
      </c>
      <c r="D43">
        <v>7</v>
      </c>
      <c r="E43">
        <v>6.8379999999999996E-2</v>
      </c>
      <c r="F43">
        <v>6.096E-2</v>
      </c>
      <c r="G43">
        <f t="shared" si="0"/>
        <v>5.5056399999999943E-5</v>
      </c>
      <c r="H43">
        <v>42</v>
      </c>
      <c r="J43" s="1">
        <v>44788.729166666664</v>
      </c>
      <c r="K43">
        <v>7</v>
      </c>
      <c r="L43">
        <v>0.98899999999999999</v>
      </c>
      <c r="M43">
        <v>1.099</v>
      </c>
      <c r="N43">
        <f t="shared" si="1"/>
        <v>1.2099999999999998E-2</v>
      </c>
      <c r="O43">
        <v>42</v>
      </c>
      <c r="Q43" s="1">
        <v>44788.729166666664</v>
      </c>
      <c r="R43">
        <v>7</v>
      </c>
      <c r="S43">
        <v>2.0670000000000002</v>
      </c>
      <c r="T43">
        <v>5.28</v>
      </c>
      <c r="U43">
        <f t="shared" si="2"/>
        <v>10.323369000000001</v>
      </c>
      <c r="V43">
        <v>42</v>
      </c>
      <c r="X43" s="1">
        <v>44788.729166666664</v>
      </c>
      <c r="Y43">
        <v>7</v>
      </c>
      <c r="Z43">
        <v>11.36</v>
      </c>
      <c r="AA43">
        <v>8.3070000000000004</v>
      </c>
      <c r="AB43">
        <f t="shared" si="3"/>
        <v>9.3208089999999935</v>
      </c>
      <c r="AC43">
        <v>42</v>
      </c>
      <c r="AE43" s="1">
        <v>44788.729166666664</v>
      </c>
      <c r="AF43">
        <v>7</v>
      </c>
      <c r="AG43">
        <v>3.1960000000000002</v>
      </c>
      <c r="AH43">
        <v>3.2919999999999998</v>
      </c>
      <c r="AI43">
        <f t="shared" si="4"/>
        <v>9.2159999999999308E-3</v>
      </c>
      <c r="AJ43">
        <v>42</v>
      </c>
      <c r="AL43" s="1">
        <v>44788.729166666664</v>
      </c>
      <c r="AM43">
        <v>7</v>
      </c>
      <c r="AN43">
        <v>4.1920000000000002</v>
      </c>
      <c r="AO43">
        <v>4.55</v>
      </c>
      <c r="AP43">
        <f t="shared" si="5"/>
        <v>0.12816399999999975</v>
      </c>
    </row>
    <row r="44" spans="1:42" x14ac:dyDescent="0.35">
      <c r="A44">
        <v>43</v>
      </c>
      <c r="C44" s="1">
        <v>44789.885416666664</v>
      </c>
      <c r="D44">
        <v>16</v>
      </c>
      <c r="E44">
        <v>5.2089999999999997E-2</v>
      </c>
      <c r="F44">
        <v>2.8840000000000001E-2</v>
      </c>
      <c r="G44">
        <f t="shared" si="0"/>
        <v>5.4056249999999981E-4</v>
      </c>
      <c r="H44">
        <v>43</v>
      </c>
      <c r="J44" s="1">
        <v>44789.885416666664</v>
      </c>
      <c r="K44">
        <v>16</v>
      </c>
      <c r="L44">
        <v>0.74719999999999998</v>
      </c>
      <c r="M44">
        <v>0.71379999999999999</v>
      </c>
      <c r="N44">
        <f t="shared" si="1"/>
        <v>1.1155599999999989E-3</v>
      </c>
      <c r="O44">
        <v>43</v>
      </c>
      <c r="Q44" s="1">
        <v>44789.885416666664</v>
      </c>
      <c r="R44">
        <v>16</v>
      </c>
      <c r="S44">
        <v>0.74490000000000001</v>
      </c>
      <c r="T44">
        <v>1.284</v>
      </c>
      <c r="U44">
        <f t="shared" si="2"/>
        <v>0.29062881000000002</v>
      </c>
      <c r="V44">
        <v>43</v>
      </c>
      <c r="X44" s="1">
        <v>44789.885416666664</v>
      </c>
      <c r="Y44">
        <v>16</v>
      </c>
      <c r="Z44">
        <v>4.7190000000000003</v>
      </c>
      <c r="AA44">
        <v>3.3889999999999998</v>
      </c>
      <c r="AB44">
        <f t="shared" si="3"/>
        <v>1.7689000000000015</v>
      </c>
      <c r="AC44">
        <v>43</v>
      </c>
      <c r="AE44" s="1">
        <v>44789.885416666664</v>
      </c>
      <c r="AF44">
        <v>16</v>
      </c>
      <c r="AG44">
        <v>1.4339999999999999</v>
      </c>
      <c r="AH44">
        <v>1.794</v>
      </c>
      <c r="AI44">
        <f t="shared" si="4"/>
        <v>0.12960000000000008</v>
      </c>
      <c r="AJ44">
        <v>43</v>
      </c>
      <c r="AL44" s="1">
        <v>44789.885416666664</v>
      </c>
      <c r="AM44">
        <v>16</v>
      </c>
      <c r="AN44">
        <v>1.929</v>
      </c>
      <c r="AO44">
        <v>3.1909999999999998</v>
      </c>
      <c r="AP44">
        <f t="shared" si="5"/>
        <v>1.5926439999999995</v>
      </c>
    </row>
    <row r="45" spans="1:42" x14ac:dyDescent="0.35">
      <c r="A45">
        <v>44</v>
      </c>
      <c r="C45" s="1">
        <v>44794</v>
      </c>
      <c r="D45">
        <v>11.75</v>
      </c>
      <c r="E45">
        <v>1.6479999999999999</v>
      </c>
      <c r="F45">
        <v>0.47510000000000002</v>
      </c>
      <c r="G45">
        <f t="shared" si="0"/>
        <v>1.3756944099999997</v>
      </c>
      <c r="H45">
        <v>44</v>
      </c>
      <c r="J45" s="1">
        <v>44794</v>
      </c>
      <c r="K45">
        <v>11.75</v>
      </c>
      <c r="L45">
        <v>25.57</v>
      </c>
      <c r="M45">
        <v>14.35</v>
      </c>
      <c r="N45">
        <f t="shared" si="1"/>
        <v>125.88840000000002</v>
      </c>
      <c r="O45">
        <v>44</v>
      </c>
      <c r="Q45" s="1">
        <v>44794</v>
      </c>
      <c r="R45">
        <v>11.75</v>
      </c>
      <c r="S45">
        <v>29.94</v>
      </c>
      <c r="T45">
        <v>56.99</v>
      </c>
      <c r="U45">
        <f t="shared" si="2"/>
        <v>731.70249999999999</v>
      </c>
      <c r="V45">
        <v>44</v>
      </c>
      <c r="X45" s="1">
        <v>44794</v>
      </c>
      <c r="Y45">
        <v>11.75</v>
      </c>
      <c r="Z45">
        <v>69.63</v>
      </c>
      <c r="AA45">
        <v>59.83</v>
      </c>
      <c r="AB45">
        <f t="shared" si="3"/>
        <v>96.039999999999949</v>
      </c>
      <c r="AC45">
        <v>44</v>
      </c>
      <c r="AE45" s="1">
        <v>44794</v>
      </c>
      <c r="AF45">
        <v>11.75</v>
      </c>
      <c r="AG45">
        <v>60.17</v>
      </c>
      <c r="AH45">
        <v>33.32</v>
      </c>
      <c r="AI45">
        <f t="shared" si="4"/>
        <v>720.92250000000013</v>
      </c>
      <c r="AJ45">
        <v>44</v>
      </c>
      <c r="AL45" s="1">
        <v>44794</v>
      </c>
      <c r="AM45">
        <v>11.75</v>
      </c>
      <c r="AN45">
        <v>36.28</v>
      </c>
      <c r="AO45">
        <v>39.9</v>
      </c>
      <c r="AP45">
        <f t="shared" si="5"/>
        <v>13.104399999999982</v>
      </c>
    </row>
    <row r="46" spans="1:42" x14ac:dyDescent="0.35">
      <c r="A46">
        <v>45</v>
      </c>
      <c r="C46" s="1">
        <v>44794.9375</v>
      </c>
      <c r="D46">
        <v>8.5</v>
      </c>
      <c r="E46">
        <v>4.5159999999999999E-2</v>
      </c>
      <c r="F46">
        <v>4.9399999999999999E-2</v>
      </c>
      <c r="G46">
        <f t="shared" si="0"/>
        <v>1.7977600000000006E-5</v>
      </c>
      <c r="H46">
        <v>45</v>
      </c>
      <c r="J46" s="1">
        <v>44794.9375</v>
      </c>
      <c r="K46">
        <v>8.5</v>
      </c>
      <c r="L46">
        <v>0.68189999999999995</v>
      </c>
      <c r="M46">
        <v>2.3039999999999998</v>
      </c>
      <c r="N46">
        <f t="shared" si="1"/>
        <v>2.6312084099999997</v>
      </c>
      <c r="O46">
        <v>45</v>
      </c>
      <c r="Q46" s="1">
        <v>44794.9375</v>
      </c>
      <c r="R46">
        <v>8.5</v>
      </c>
      <c r="S46">
        <v>1.623</v>
      </c>
      <c r="T46">
        <v>1.978</v>
      </c>
      <c r="U46">
        <f t="shared" si="2"/>
        <v>0.126025</v>
      </c>
      <c r="V46">
        <v>45</v>
      </c>
      <c r="X46" s="1">
        <v>44794.9375</v>
      </c>
      <c r="Y46">
        <v>8.5</v>
      </c>
      <c r="Z46">
        <v>9.5370000000000008</v>
      </c>
      <c r="AA46">
        <v>7.024</v>
      </c>
      <c r="AB46">
        <f t="shared" si="3"/>
        <v>6.3151690000000036</v>
      </c>
      <c r="AC46">
        <v>45</v>
      </c>
      <c r="AE46" s="1">
        <v>44794.9375</v>
      </c>
      <c r="AF46">
        <v>8.5</v>
      </c>
      <c r="AG46">
        <v>2.5070000000000001</v>
      </c>
      <c r="AH46">
        <v>2.9369999999999998</v>
      </c>
      <c r="AI46">
        <f t="shared" si="4"/>
        <v>0.18489999999999976</v>
      </c>
      <c r="AJ46">
        <v>45</v>
      </c>
      <c r="AL46" s="1">
        <v>44794.9375</v>
      </c>
      <c r="AM46">
        <v>8.5</v>
      </c>
      <c r="AN46">
        <v>3.7719999999999998</v>
      </c>
      <c r="AO46">
        <v>4.7939999999999996</v>
      </c>
      <c r="AP46">
        <f t="shared" si="5"/>
        <v>1.0444839999999995</v>
      </c>
    </row>
    <row r="47" spans="1:42" x14ac:dyDescent="0.35">
      <c r="A47">
        <v>46</v>
      </c>
      <c r="C47" s="1">
        <v>44799.104166666664</v>
      </c>
      <c r="D47">
        <v>3.5</v>
      </c>
      <c r="E47">
        <v>5.6710000000000003E-2</v>
      </c>
      <c r="F47">
        <v>0.17549999999999999</v>
      </c>
      <c r="G47">
        <f t="shared" si="0"/>
        <v>1.4111064099999996E-2</v>
      </c>
      <c r="H47">
        <v>46</v>
      </c>
      <c r="J47" s="1">
        <v>44799.104166666664</v>
      </c>
      <c r="K47">
        <v>3.5</v>
      </c>
      <c r="L47">
        <v>0.81330000000000002</v>
      </c>
      <c r="M47">
        <v>5.2619999999999996</v>
      </c>
      <c r="N47">
        <f t="shared" si="1"/>
        <v>19.790931689999997</v>
      </c>
      <c r="O47">
        <v>46</v>
      </c>
      <c r="Q47" s="1">
        <v>44799.104166666664</v>
      </c>
      <c r="R47">
        <v>3.5</v>
      </c>
      <c r="S47">
        <v>1.472</v>
      </c>
      <c r="T47">
        <v>5.4470000000000001</v>
      </c>
      <c r="U47">
        <f t="shared" si="2"/>
        <v>15.800625</v>
      </c>
      <c r="V47">
        <v>46</v>
      </c>
      <c r="X47" s="1">
        <v>44799.104166666664</v>
      </c>
      <c r="Y47">
        <v>3.5</v>
      </c>
      <c r="Z47">
        <v>3.27</v>
      </c>
      <c r="AA47">
        <v>5.1509999999999998</v>
      </c>
      <c r="AB47">
        <f t="shared" si="3"/>
        <v>3.5381609999999992</v>
      </c>
      <c r="AC47">
        <v>46</v>
      </c>
      <c r="AE47" s="1">
        <v>44799.104166666664</v>
      </c>
      <c r="AF47">
        <v>3.5</v>
      </c>
      <c r="AG47">
        <v>2.34</v>
      </c>
      <c r="AH47">
        <v>9.2449999999999992</v>
      </c>
      <c r="AI47">
        <f t="shared" si="4"/>
        <v>47.679024999999989</v>
      </c>
      <c r="AJ47">
        <v>46</v>
      </c>
      <c r="AL47" s="1">
        <v>44799.104166666664</v>
      </c>
      <c r="AM47">
        <v>3.5</v>
      </c>
      <c r="AN47">
        <v>1.655</v>
      </c>
      <c r="AO47">
        <v>4.3070000000000004</v>
      </c>
      <c r="AP47">
        <f t="shared" si="5"/>
        <v>7.0331040000000007</v>
      </c>
    </row>
    <row r="48" spans="1:42" x14ac:dyDescent="0.35">
      <c r="A48">
        <v>47</v>
      </c>
      <c r="C48" s="1">
        <v>44802.666666666664</v>
      </c>
      <c r="D48">
        <v>3</v>
      </c>
      <c r="E48">
        <v>0.1195</v>
      </c>
      <c r="F48">
        <v>0.24410000000000001</v>
      </c>
      <c r="G48">
        <f t="shared" si="0"/>
        <v>1.5525160000000005E-2</v>
      </c>
      <c r="H48">
        <v>47</v>
      </c>
      <c r="J48" s="1">
        <v>44802.666666666664</v>
      </c>
      <c r="K48">
        <v>3</v>
      </c>
      <c r="L48">
        <v>1.7110000000000001</v>
      </c>
      <c r="M48">
        <v>4.2229999999999999</v>
      </c>
      <c r="N48">
        <f t="shared" si="1"/>
        <v>6.3101439999999975</v>
      </c>
      <c r="O48">
        <v>47</v>
      </c>
      <c r="Q48" s="1">
        <v>44802.666666666664</v>
      </c>
      <c r="R48">
        <v>3</v>
      </c>
      <c r="S48">
        <v>5.4279999999999999</v>
      </c>
      <c r="T48">
        <v>17.41</v>
      </c>
      <c r="U48">
        <f t="shared" si="2"/>
        <v>143.56832399999999</v>
      </c>
      <c r="V48">
        <v>47</v>
      </c>
      <c r="X48" s="1">
        <v>44802.666666666664</v>
      </c>
      <c r="Y48">
        <v>3</v>
      </c>
      <c r="Z48">
        <v>27.63</v>
      </c>
      <c r="AA48">
        <v>32.229999999999997</v>
      </c>
      <c r="AB48">
        <f t="shared" si="3"/>
        <v>21.159999999999979</v>
      </c>
      <c r="AC48">
        <v>47</v>
      </c>
      <c r="AE48" s="1">
        <v>44802.666666666664</v>
      </c>
      <c r="AF48">
        <v>3</v>
      </c>
      <c r="AG48">
        <v>5.8159999999999998</v>
      </c>
      <c r="AH48">
        <v>17.47</v>
      </c>
      <c r="AI48">
        <f t="shared" si="4"/>
        <v>135.81571600000001</v>
      </c>
      <c r="AJ48">
        <v>47</v>
      </c>
      <c r="AL48" s="1">
        <v>44802.666666666664</v>
      </c>
      <c r="AM48">
        <v>3</v>
      </c>
      <c r="AN48">
        <v>11.82</v>
      </c>
      <c r="AO48">
        <v>21.1</v>
      </c>
      <c r="AP48">
        <f t="shared" si="5"/>
        <v>86.118400000000022</v>
      </c>
    </row>
    <row r="49" spans="1:42" x14ac:dyDescent="0.35">
      <c r="A49">
        <v>48</v>
      </c>
      <c r="C49" s="1">
        <v>44808.083333333336</v>
      </c>
      <c r="D49">
        <v>4.25</v>
      </c>
      <c r="E49">
        <v>0.10199999999999999</v>
      </c>
      <c r="F49">
        <v>9.7159999999999996E-2</v>
      </c>
      <c r="G49">
        <f t="shared" si="0"/>
        <v>2.3425599999999971E-5</v>
      </c>
      <c r="H49">
        <v>48</v>
      </c>
      <c r="J49" s="1">
        <v>44808.083333333336</v>
      </c>
      <c r="K49">
        <v>4.25</v>
      </c>
      <c r="L49">
        <v>1.419</v>
      </c>
      <c r="M49">
        <v>1.1020000000000001</v>
      </c>
      <c r="N49">
        <f t="shared" si="1"/>
        <v>0.10048899999999997</v>
      </c>
      <c r="O49">
        <v>48</v>
      </c>
      <c r="Q49" s="1">
        <v>44808.083333333336</v>
      </c>
      <c r="R49">
        <v>4.25</v>
      </c>
      <c r="S49">
        <v>1.6990000000000001</v>
      </c>
      <c r="T49">
        <v>2.423</v>
      </c>
      <c r="U49">
        <f t="shared" si="2"/>
        <v>0.52417599999999998</v>
      </c>
      <c r="V49">
        <v>48</v>
      </c>
      <c r="X49" s="1">
        <v>44808.083333333336</v>
      </c>
      <c r="Y49">
        <v>4.25</v>
      </c>
      <c r="Z49">
        <v>9.2880000000000003</v>
      </c>
      <c r="AA49">
        <v>9.7710000000000008</v>
      </c>
      <c r="AB49">
        <f t="shared" si="3"/>
        <v>0.23328900000000052</v>
      </c>
      <c r="AC49">
        <v>48</v>
      </c>
      <c r="AE49" s="1">
        <v>44808.083333333336</v>
      </c>
      <c r="AF49">
        <v>4.25</v>
      </c>
      <c r="AG49">
        <v>3.484</v>
      </c>
      <c r="AH49">
        <v>2.8090000000000002</v>
      </c>
      <c r="AI49">
        <f t="shared" si="4"/>
        <v>0.45562499999999978</v>
      </c>
      <c r="AJ49">
        <v>48</v>
      </c>
      <c r="AL49" s="1">
        <v>44808.083333333336</v>
      </c>
      <c r="AM49">
        <v>4.25</v>
      </c>
      <c r="AN49">
        <v>3.3620000000000001</v>
      </c>
      <c r="AO49">
        <v>8.3089999999999993</v>
      </c>
      <c r="AP49">
        <f t="shared" si="5"/>
        <v>24.472808999999991</v>
      </c>
    </row>
    <row r="50" spans="1:42" x14ac:dyDescent="0.35">
      <c r="A50">
        <v>49</v>
      </c>
      <c r="C50" s="1">
        <v>44809.15625</v>
      </c>
      <c r="D50">
        <v>22</v>
      </c>
      <c r="E50">
        <v>3.5479999999999998E-2</v>
      </c>
      <c r="F50">
        <v>2.0539999999999999E-2</v>
      </c>
      <c r="G50">
        <f t="shared" si="0"/>
        <v>2.2320359999999996E-4</v>
      </c>
      <c r="H50">
        <v>49</v>
      </c>
      <c r="J50" s="1">
        <v>44809.15625</v>
      </c>
      <c r="K50">
        <v>22</v>
      </c>
      <c r="L50">
        <v>0.56659999999999999</v>
      </c>
      <c r="M50">
        <v>0.44019999999999998</v>
      </c>
      <c r="N50">
        <f t="shared" si="1"/>
        <v>1.5976960000000002E-2</v>
      </c>
      <c r="O50">
        <v>49</v>
      </c>
      <c r="Q50" s="1">
        <v>44809.15625</v>
      </c>
      <c r="R50">
        <v>22</v>
      </c>
      <c r="S50">
        <v>1.0209999999999999</v>
      </c>
      <c r="T50">
        <v>1.0129999999999999</v>
      </c>
      <c r="U50">
        <f t="shared" si="2"/>
        <v>6.4000000000000119E-5</v>
      </c>
      <c r="V50">
        <v>49</v>
      </c>
      <c r="X50" s="1">
        <v>44809.15625</v>
      </c>
      <c r="Y50">
        <v>22</v>
      </c>
      <c r="Z50">
        <v>4.1420000000000003</v>
      </c>
      <c r="AA50">
        <v>2.4590000000000001</v>
      </c>
      <c r="AB50">
        <f t="shared" si="3"/>
        <v>2.8324890000000007</v>
      </c>
      <c r="AC50">
        <v>49</v>
      </c>
      <c r="AE50" s="1">
        <v>44809.15625</v>
      </c>
      <c r="AF50">
        <v>22</v>
      </c>
      <c r="AG50">
        <v>1.6839999999999999</v>
      </c>
      <c r="AH50">
        <v>1.1080000000000001</v>
      </c>
      <c r="AI50">
        <f t="shared" si="4"/>
        <v>0.33177599999999985</v>
      </c>
      <c r="AJ50">
        <v>49</v>
      </c>
      <c r="AL50" s="1">
        <v>44809.15625</v>
      </c>
      <c r="AM50">
        <v>22</v>
      </c>
      <c r="AN50">
        <v>1.962</v>
      </c>
      <c r="AO50">
        <v>2.577</v>
      </c>
      <c r="AP50">
        <f t="shared" si="5"/>
        <v>0.37822499999999998</v>
      </c>
    </row>
    <row r="51" spans="1:42" x14ac:dyDescent="0.35">
      <c r="A51">
        <v>50</v>
      </c>
      <c r="C51" s="1">
        <v>44815.010416666664</v>
      </c>
      <c r="D51">
        <v>9.75</v>
      </c>
      <c r="E51">
        <v>7.6179999999999998E-2</v>
      </c>
      <c r="F51">
        <v>5.0959999999999998E-2</v>
      </c>
      <c r="G51">
        <f t="shared" si="0"/>
        <v>6.3604839999999998E-4</v>
      </c>
      <c r="H51">
        <v>50</v>
      </c>
      <c r="J51" s="1">
        <v>44815.010416666664</v>
      </c>
      <c r="K51">
        <v>9.75</v>
      </c>
      <c r="L51">
        <v>1.135</v>
      </c>
      <c r="M51">
        <v>1.2450000000000001</v>
      </c>
      <c r="N51">
        <f t="shared" si="1"/>
        <v>1.2100000000000022E-2</v>
      </c>
      <c r="O51">
        <v>50</v>
      </c>
      <c r="Q51" s="1">
        <v>44815.010416666664</v>
      </c>
      <c r="R51">
        <v>9.75</v>
      </c>
      <c r="S51">
        <v>2.7519999999999998</v>
      </c>
      <c r="T51">
        <v>3.2909999999999999</v>
      </c>
      <c r="U51">
        <f t="shared" si="2"/>
        <v>0.29052100000000014</v>
      </c>
      <c r="V51">
        <v>50</v>
      </c>
      <c r="X51" s="1">
        <v>44815.010416666664</v>
      </c>
      <c r="Y51">
        <v>9.75</v>
      </c>
      <c r="Z51">
        <v>14.33</v>
      </c>
      <c r="AA51">
        <v>12.72</v>
      </c>
      <c r="AB51">
        <f t="shared" si="3"/>
        <v>2.5920999999999981</v>
      </c>
      <c r="AC51">
        <v>50</v>
      </c>
      <c r="AE51" s="1">
        <v>44815.010416666664</v>
      </c>
      <c r="AF51">
        <v>9.75</v>
      </c>
      <c r="AG51">
        <v>4.3499999999999996</v>
      </c>
      <c r="AH51">
        <v>3.6179999999999999</v>
      </c>
      <c r="AI51">
        <f t="shared" si="4"/>
        <v>0.53582399999999963</v>
      </c>
      <c r="AJ51">
        <v>50</v>
      </c>
      <c r="AL51" s="1">
        <v>44815.010416666664</v>
      </c>
      <c r="AM51">
        <v>9.75</v>
      </c>
      <c r="AN51">
        <v>5.7590000000000003</v>
      </c>
      <c r="AO51">
        <v>7.6989999999999998</v>
      </c>
      <c r="AP51">
        <f t="shared" si="5"/>
        <v>3.7635999999999981</v>
      </c>
    </row>
    <row r="52" spans="1:42" x14ac:dyDescent="0.35">
      <c r="A52">
        <v>51</v>
      </c>
      <c r="C52" s="1">
        <v>44823.333333333336</v>
      </c>
      <c r="D52">
        <v>5</v>
      </c>
      <c r="E52">
        <v>3.882E-2</v>
      </c>
      <c r="F52">
        <v>2.5860000000000001E-2</v>
      </c>
      <c r="G52">
        <f t="shared" si="0"/>
        <v>1.6796159999999999E-4</v>
      </c>
      <c r="H52">
        <v>51</v>
      </c>
      <c r="J52" s="1">
        <v>44823.333333333336</v>
      </c>
      <c r="K52">
        <v>5</v>
      </c>
      <c r="L52">
        <v>0.54420000000000002</v>
      </c>
      <c r="M52">
        <v>1.3620000000000001</v>
      </c>
      <c r="N52">
        <f t="shared" si="1"/>
        <v>0.66879684000000017</v>
      </c>
      <c r="O52">
        <v>51</v>
      </c>
      <c r="Q52" s="1">
        <v>44823.333333333336</v>
      </c>
      <c r="R52">
        <v>5</v>
      </c>
      <c r="S52">
        <v>1.93</v>
      </c>
      <c r="T52">
        <v>5.1369999999999996</v>
      </c>
      <c r="U52">
        <f t="shared" si="2"/>
        <v>10.284848999999999</v>
      </c>
      <c r="V52">
        <v>51</v>
      </c>
      <c r="X52" s="1">
        <v>44823.333333333336</v>
      </c>
      <c r="Y52">
        <v>5</v>
      </c>
      <c r="Z52">
        <v>12.58</v>
      </c>
      <c r="AA52">
        <v>17</v>
      </c>
      <c r="AB52">
        <f t="shared" si="3"/>
        <v>19.5364</v>
      </c>
      <c r="AC52">
        <v>51</v>
      </c>
      <c r="AE52" s="1">
        <v>44823.333333333336</v>
      </c>
      <c r="AF52">
        <v>5</v>
      </c>
      <c r="AG52">
        <v>1.8720000000000001</v>
      </c>
      <c r="AH52">
        <v>2.8679999999999999</v>
      </c>
      <c r="AI52">
        <f t="shared" si="4"/>
        <v>0.99201599999999956</v>
      </c>
      <c r="AJ52">
        <v>51</v>
      </c>
      <c r="AL52" s="1">
        <v>44823.333333333336</v>
      </c>
      <c r="AM52">
        <v>5</v>
      </c>
      <c r="AN52">
        <v>5.556</v>
      </c>
      <c r="AO52">
        <v>18.48</v>
      </c>
      <c r="AP52">
        <f t="shared" si="5"/>
        <v>167.029776</v>
      </c>
    </row>
    <row r="53" spans="1:42" x14ac:dyDescent="0.35">
      <c r="A53">
        <v>52</v>
      </c>
      <c r="C53" s="1">
        <v>44826.125</v>
      </c>
      <c r="D53">
        <v>6</v>
      </c>
      <c r="E53">
        <v>8.9990000000000001E-2</v>
      </c>
      <c r="F53">
        <v>8.233E-2</v>
      </c>
      <c r="G53">
        <f t="shared" si="0"/>
        <v>5.8675600000000005E-5</v>
      </c>
      <c r="H53">
        <v>52</v>
      </c>
      <c r="J53" s="1">
        <v>44826.125</v>
      </c>
      <c r="K53">
        <v>6</v>
      </c>
      <c r="L53">
        <v>1.3120000000000001</v>
      </c>
      <c r="M53">
        <v>2.0030000000000001</v>
      </c>
      <c r="N53">
        <f t="shared" si="1"/>
        <v>0.4774810000000001</v>
      </c>
      <c r="O53">
        <v>52</v>
      </c>
      <c r="Q53" s="1">
        <v>44826.125</v>
      </c>
      <c r="R53">
        <v>6</v>
      </c>
      <c r="S53">
        <v>2.5960000000000001</v>
      </c>
      <c r="T53">
        <v>9.1</v>
      </c>
      <c r="U53">
        <f t="shared" si="2"/>
        <v>42.302015999999995</v>
      </c>
      <c r="V53">
        <v>52</v>
      </c>
      <c r="X53" s="1">
        <v>44826.125</v>
      </c>
      <c r="Y53">
        <v>6</v>
      </c>
      <c r="Z53">
        <v>11.82</v>
      </c>
      <c r="AA53">
        <v>15.01</v>
      </c>
      <c r="AB53">
        <f t="shared" si="3"/>
        <v>10.176099999999996</v>
      </c>
      <c r="AC53">
        <v>52</v>
      </c>
      <c r="AE53" s="1">
        <v>44826.125</v>
      </c>
      <c r="AF53">
        <v>6</v>
      </c>
      <c r="AG53">
        <v>4.1609999999999996</v>
      </c>
      <c r="AH53">
        <v>8.6340000000000003</v>
      </c>
      <c r="AI53">
        <f t="shared" si="4"/>
        <v>20.007729000000008</v>
      </c>
      <c r="AJ53">
        <v>52</v>
      </c>
      <c r="AL53" s="1">
        <v>44826.125</v>
      </c>
      <c r="AM53">
        <v>6</v>
      </c>
      <c r="AN53">
        <v>4.8769999999999998</v>
      </c>
      <c r="AO53">
        <v>13.16</v>
      </c>
      <c r="AP53">
        <f t="shared" si="5"/>
        <v>68.608089000000021</v>
      </c>
    </row>
    <row r="54" spans="1:42" x14ac:dyDescent="0.35">
      <c r="A54">
        <v>53</v>
      </c>
      <c r="C54" s="1">
        <v>44831.4375</v>
      </c>
      <c r="D54">
        <v>10</v>
      </c>
      <c r="E54">
        <v>4.1110000000000001E-2</v>
      </c>
      <c r="F54">
        <v>2.597E-2</v>
      </c>
      <c r="G54">
        <f t="shared" si="0"/>
        <v>2.2921960000000003E-4</v>
      </c>
      <c r="H54">
        <v>53</v>
      </c>
      <c r="J54" s="1">
        <v>44831.4375</v>
      </c>
      <c r="K54">
        <v>10</v>
      </c>
      <c r="L54">
        <v>0.57069999999999999</v>
      </c>
      <c r="M54">
        <v>1.145</v>
      </c>
      <c r="N54">
        <f t="shared" si="1"/>
        <v>0.32982049000000002</v>
      </c>
      <c r="O54">
        <v>53</v>
      </c>
      <c r="Q54" s="1">
        <v>44831.4375</v>
      </c>
      <c r="R54">
        <v>10</v>
      </c>
      <c r="S54">
        <v>1.6679999999999999</v>
      </c>
      <c r="T54">
        <v>2.339</v>
      </c>
      <c r="U54">
        <f t="shared" si="2"/>
        <v>0.45024100000000006</v>
      </c>
      <c r="V54">
        <v>53</v>
      </c>
      <c r="X54" s="1">
        <v>44831.4375</v>
      </c>
      <c r="Y54">
        <v>10</v>
      </c>
      <c r="Z54">
        <v>5.9779999999999998</v>
      </c>
      <c r="AA54">
        <v>6.69</v>
      </c>
      <c r="AB54">
        <f t="shared" si="3"/>
        <v>0.50694400000000095</v>
      </c>
      <c r="AC54">
        <v>53</v>
      </c>
      <c r="AE54" s="1">
        <v>44831.4375</v>
      </c>
      <c r="AF54">
        <v>10</v>
      </c>
      <c r="AG54">
        <v>1.903</v>
      </c>
      <c r="AH54">
        <v>2.5299999999999998</v>
      </c>
      <c r="AI54">
        <f t="shared" si="4"/>
        <v>0.39312899999999973</v>
      </c>
      <c r="AJ54">
        <v>53</v>
      </c>
      <c r="AL54" s="1">
        <v>44831.4375</v>
      </c>
      <c r="AM54">
        <v>10</v>
      </c>
      <c r="AN54">
        <v>3.0249999999999999</v>
      </c>
      <c r="AO54">
        <v>4.46</v>
      </c>
      <c r="AP54">
        <f t="shared" si="5"/>
        <v>2.0592250000000001</v>
      </c>
    </row>
    <row r="55" spans="1:42" x14ac:dyDescent="0.35">
      <c r="A55">
        <v>54</v>
      </c>
      <c r="C55" s="1">
        <v>44835.166666666664</v>
      </c>
      <c r="D55">
        <v>18</v>
      </c>
      <c r="E55">
        <v>9.5380000000000006E-2</v>
      </c>
      <c r="F55">
        <v>6.8940000000000001E-2</v>
      </c>
      <c r="G55">
        <f t="shared" si="0"/>
        <v>6.9907360000000024E-4</v>
      </c>
      <c r="H55">
        <v>54</v>
      </c>
      <c r="J55" s="1">
        <v>44835.166666666664</v>
      </c>
      <c r="K55">
        <v>18</v>
      </c>
      <c r="L55">
        <v>1.458</v>
      </c>
      <c r="M55">
        <v>1.2629999999999999</v>
      </c>
      <c r="N55">
        <f t="shared" si="1"/>
        <v>3.8025000000000024E-2</v>
      </c>
      <c r="O55">
        <v>54</v>
      </c>
      <c r="Q55" s="1">
        <v>44835.166666666664</v>
      </c>
      <c r="R55">
        <v>18</v>
      </c>
      <c r="S55">
        <v>3.653</v>
      </c>
      <c r="T55">
        <v>5.423</v>
      </c>
      <c r="U55">
        <f t="shared" si="2"/>
        <v>3.1329000000000002</v>
      </c>
      <c r="V55">
        <v>54</v>
      </c>
      <c r="X55" s="1">
        <v>44835.166666666664</v>
      </c>
      <c r="Y55">
        <v>18</v>
      </c>
      <c r="Z55">
        <v>16.420000000000002</v>
      </c>
      <c r="AA55">
        <v>14.32</v>
      </c>
      <c r="AB55">
        <f t="shared" si="3"/>
        <v>4.4100000000000064</v>
      </c>
      <c r="AC55">
        <v>54</v>
      </c>
      <c r="AE55" s="1">
        <v>44835.166666666664</v>
      </c>
      <c r="AF55">
        <v>18</v>
      </c>
      <c r="AG55">
        <v>4.5259999999999998</v>
      </c>
      <c r="AH55">
        <v>9.0890000000000004</v>
      </c>
      <c r="AI55">
        <f t="shared" si="4"/>
        <v>20.820969000000005</v>
      </c>
      <c r="AJ55">
        <v>54</v>
      </c>
      <c r="AL55" s="1">
        <v>44835.166666666664</v>
      </c>
      <c r="AM55">
        <v>18</v>
      </c>
      <c r="AN55">
        <v>6.58</v>
      </c>
      <c r="AO55">
        <v>8.9700000000000006</v>
      </c>
      <c r="AP55">
        <f t="shared" si="5"/>
        <v>5.7121000000000031</v>
      </c>
    </row>
    <row r="56" spans="1:42" x14ac:dyDescent="0.35">
      <c r="A56">
        <v>55</v>
      </c>
      <c r="C56" s="1">
        <v>44846.90625</v>
      </c>
      <c r="D56">
        <v>13.75</v>
      </c>
      <c r="E56">
        <v>4.3990000000000001E-2</v>
      </c>
      <c r="F56">
        <v>0.10340000000000001</v>
      </c>
      <c r="H56">
        <v>55</v>
      </c>
      <c r="J56" s="1">
        <v>44846.90625</v>
      </c>
      <c r="K56">
        <v>13.75</v>
      </c>
      <c r="L56">
        <v>0.70609999999999995</v>
      </c>
      <c r="M56">
        <v>0</v>
      </c>
      <c r="O56">
        <v>55</v>
      </c>
      <c r="Q56" s="1">
        <v>44846.90625</v>
      </c>
      <c r="R56">
        <v>13.75</v>
      </c>
      <c r="S56">
        <v>2.093</v>
      </c>
      <c r="T56">
        <v>0</v>
      </c>
      <c r="V56">
        <v>55</v>
      </c>
      <c r="X56" s="1">
        <v>44846.90625</v>
      </c>
      <c r="Y56">
        <v>13.75</v>
      </c>
      <c r="Z56">
        <v>11.77</v>
      </c>
      <c r="AA56">
        <v>0</v>
      </c>
      <c r="AC56">
        <v>55</v>
      </c>
      <c r="AE56" s="1">
        <v>44846.90625</v>
      </c>
      <c r="AF56">
        <v>13.75</v>
      </c>
      <c r="AG56">
        <v>2.4359999999999999</v>
      </c>
      <c r="AH56">
        <v>0</v>
      </c>
      <c r="AJ56">
        <v>55</v>
      </c>
      <c r="AL56" s="1">
        <v>44846.90625</v>
      </c>
      <c r="AM56">
        <v>13.75</v>
      </c>
      <c r="AN56">
        <v>5.4020000000000001</v>
      </c>
      <c r="AO56">
        <v>7.5650000000000004</v>
      </c>
      <c r="AP56">
        <v>12.967000000000001</v>
      </c>
    </row>
    <row r="57" spans="1:42" x14ac:dyDescent="0.35">
      <c r="A57">
        <v>56</v>
      </c>
      <c r="C57" s="1">
        <v>44860.322916666664</v>
      </c>
      <c r="D57">
        <v>13</v>
      </c>
      <c r="E57">
        <v>6.0999999999999999E-2</v>
      </c>
      <c r="F57">
        <v>8.3970000000000003E-2</v>
      </c>
      <c r="H57">
        <v>56</v>
      </c>
      <c r="J57" s="1">
        <v>44860.322916666664</v>
      </c>
      <c r="K57">
        <v>13</v>
      </c>
      <c r="L57">
        <v>0.92689999999999995</v>
      </c>
      <c r="M57">
        <v>0</v>
      </c>
      <c r="O57">
        <v>56</v>
      </c>
      <c r="Q57" s="1">
        <v>44860.322916666664</v>
      </c>
      <c r="R57">
        <v>13</v>
      </c>
      <c r="S57">
        <v>2.4689999999999999</v>
      </c>
      <c r="T57">
        <v>0</v>
      </c>
      <c r="V57">
        <v>56</v>
      </c>
      <c r="X57" s="1">
        <v>44860.322916666664</v>
      </c>
      <c r="Y57">
        <v>13</v>
      </c>
      <c r="Z57">
        <v>12.48</v>
      </c>
      <c r="AA57">
        <v>0</v>
      </c>
      <c r="AC57">
        <v>56</v>
      </c>
      <c r="AE57" s="1">
        <v>44860.322916666664</v>
      </c>
      <c r="AF57">
        <v>13</v>
      </c>
      <c r="AG57">
        <v>3.17</v>
      </c>
      <c r="AH57">
        <v>0</v>
      </c>
      <c r="AJ57">
        <v>56</v>
      </c>
      <c r="AL57" s="1">
        <v>44860.322916666664</v>
      </c>
      <c r="AM57">
        <v>13</v>
      </c>
      <c r="AN57">
        <v>4.91</v>
      </c>
      <c r="AO57">
        <v>10.61</v>
      </c>
      <c r="AP57">
        <v>15.52</v>
      </c>
    </row>
    <row r="58" spans="1:42" x14ac:dyDescent="0.35">
      <c r="A58">
        <v>57</v>
      </c>
      <c r="C58" s="1">
        <v>44862.375</v>
      </c>
      <c r="D58">
        <v>5</v>
      </c>
      <c r="E58">
        <v>1.0160000000000001E-2</v>
      </c>
      <c r="F58">
        <v>9.3030000000000005E-3</v>
      </c>
      <c r="H58">
        <v>57</v>
      </c>
      <c r="J58" s="1">
        <v>44862.375</v>
      </c>
      <c r="K58">
        <v>5</v>
      </c>
      <c r="L58">
        <v>8.1220000000000001E-2</v>
      </c>
      <c r="M58">
        <v>0</v>
      </c>
      <c r="O58">
        <v>57</v>
      </c>
      <c r="Q58" s="1">
        <v>44862.375</v>
      </c>
      <c r="R58">
        <v>5</v>
      </c>
      <c r="S58">
        <v>0.2041</v>
      </c>
      <c r="T58">
        <v>0</v>
      </c>
      <c r="V58">
        <v>57</v>
      </c>
      <c r="X58" s="1">
        <v>44862.375</v>
      </c>
      <c r="Y58">
        <v>5</v>
      </c>
      <c r="Z58">
        <v>0.67720000000000002</v>
      </c>
      <c r="AA58">
        <v>0</v>
      </c>
      <c r="AC58">
        <v>57</v>
      </c>
      <c r="AE58" s="1">
        <v>44862.375</v>
      </c>
      <c r="AF58">
        <v>5</v>
      </c>
      <c r="AG58">
        <v>0.3614</v>
      </c>
      <c r="AH58">
        <v>0</v>
      </c>
      <c r="AJ58">
        <v>57</v>
      </c>
      <c r="AL58" s="1">
        <v>44862.375</v>
      </c>
      <c r="AM58">
        <v>5</v>
      </c>
      <c r="AN58">
        <v>0.29160000000000003</v>
      </c>
      <c r="AO58">
        <v>0.37190000000000001</v>
      </c>
      <c r="AP58">
        <v>0.66349999999999998</v>
      </c>
    </row>
    <row r="59" spans="1:42" x14ac:dyDescent="0.35">
      <c r="A59">
        <v>58</v>
      </c>
      <c r="C59" s="1">
        <v>44865.270833333336</v>
      </c>
      <c r="D59">
        <v>5.5</v>
      </c>
      <c r="E59">
        <v>5.4190000000000002E-2</v>
      </c>
      <c r="F59">
        <v>4.5499999999999999E-2</v>
      </c>
      <c r="H59">
        <v>58</v>
      </c>
      <c r="J59" s="1">
        <v>44865.270833333336</v>
      </c>
      <c r="K59">
        <v>5.5</v>
      </c>
      <c r="L59">
        <v>0.76160000000000005</v>
      </c>
      <c r="M59">
        <v>0</v>
      </c>
      <c r="O59">
        <v>58</v>
      </c>
      <c r="Q59" s="1">
        <v>44865.270833333336</v>
      </c>
      <c r="R59">
        <v>5.5</v>
      </c>
      <c r="S59">
        <v>1.633</v>
      </c>
      <c r="T59">
        <v>0</v>
      </c>
      <c r="V59">
        <v>58</v>
      </c>
      <c r="X59" s="1">
        <v>44865.270833333336</v>
      </c>
      <c r="Y59">
        <v>5.5</v>
      </c>
      <c r="Z59">
        <v>8.5280000000000005</v>
      </c>
      <c r="AA59">
        <v>0</v>
      </c>
      <c r="AC59">
        <v>58</v>
      </c>
      <c r="AE59" s="1">
        <v>44865.270833333336</v>
      </c>
      <c r="AF59">
        <v>5.5</v>
      </c>
      <c r="AG59">
        <v>2.423</v>
      </c>
      <c r="AH59">
        <v>0</v>
      </c>
      <c r="AJ59">
        <v>58</v>
      </c>
      <c r="AL59" s="1">
        <v>44865.270833333336</v>
      </c>
      <c r="AM59">
        <v>5.5</v>
      </c>
      <c r="AN59">
        <v>3.411</v>
      </c>
      <c r="AO59">
        <v>4.2949999999999999</v>
      </c>
      <c r="AP59">
        <v>7.7060000000000004</v>
      </c>
    </row>
    <row r="60" spans="1:42" x14ac:dyDescent="0.35">
      <c r="F60" t="s">
        <v>37</v>
      </c>
      <c r="G60">
        <f>(AVERAGE(G2:G55))^0.5</f>
        <v>0.24092506554297932</v>
      </c>
      <c r="M60" t="s">
        <v>37</v>
      </c>
      <c r="N60">
        <f>(AVERAGE(N2:N55))^0.5</f>
        <v>2.7154899495166473</v>
      </c>
      <c r="T60" t="s">
        <v>37</v>
      </c>
      <c r="U60">
        <f>(AVERAGE(U2:U55))^0.5</f>
        <v>6.2370470852562674</v>
      </c>
      <c r="AA60" t="s">
        <v>37</v>
      </c>
      <c r="AB60">
        <f>(AVERAGE(AB2:AB55))^0.5</f>
        <v>4.1458762979348247</v>
      </c>
      <c r="AH60" t="s">
        <v>37</v>
      </c>
      <c r="AI60">
        <f>(AVERAGE(AI2:AI55))^0.5</f>
        <v>5.1110744831598192</v>
      </c>
      <c r="AO60" t="s">
        <v>37</v>
      </c>
      <c r="AP60">
        <f>(AVERAGE(AP2:AP55))^0.5</f>
        <v>5.2124005713760608</v>
      </c>
    </row>
    <row r="61" spans="1:42" x14ac:dyDescent="0.35">
      <c r="F61" t="s">
        <v>38</v>
      </c>
      <c r="G61">
        <f>(AVERAGE(G39:G49))^0.5</f>
        <v>0.51720206777340993</v>
      </c>
      <c r="M61" t="s">
        <v>38</v>
      </c>
      <c r="N61">
        <f>(AVERAGE(N39:N49))^0.5</f>
        <v>5.478643756441917</v>
      </c>
      <c r="T61" t="s">
        <v>38</v>
      </c>
      <c r="U61">
        <f>(AVERAGE(U39:U49))^0.5</f>
        <v>11.353984738287819</v>
      </c>
      <c r="AA61" t="s">
        <v>38</v>
      </c>
      <c r="AB61">
        <f>(AVERAGE(AB39:AB49))^0.5</f>
        <v>6.0504115412244328</v>
      </c>
      <c r="AH61" t="s">
        <v>38</v>
      </c>
      <c r="AI61">
        <f>(AVERAGE(AI39:AI49))^0.5</f>
        <v>9.4765808851466726</v>
      </c>
      <c r="AO61" t="s">
        <v>38</v>
      </c>
      <c r="AP61">
        <f>(AVERAGE(AP39:AP49))^0.5</f>
        <v>4.8597975453529108</v>
      </c>
    </row>
    <row r="62" spans="1:42" x14ac:dyDescent="0.35">
      <c r="F62" t="s">
        <v>39</v>
      </c>
      <c r="G62">
        <f>(AVERAGE(G2:G38, G49:G55))^0.5</f>
        <v>6.6052590406157699E-2</v>
      </c>
      <c r="M62" t="s">
        <v>39</v>
      </c>
      <c r="N62">
        <f>(AVERAGE(N2:N38, N49:N55))^0.5</f>
        <v>1.2442540979346914</v>
      </c>
      <c r="T62" t="s">
        <v>39</v>
      </c>
      <c r="U62">
        <f>(AVERAGE(U2:U38, U49:U55))^0.5</f>
        <v>3.9402421324710493</v>
      </c>
      <c r="AA62" t="s">
        <v>39</v>
      </c>
      <c r="AB62">
        <f>(AVERAGE(AB2:AB38, AB49:AB55))^0.5</f>
        <v>3.4566098933124425</v>
      </c>
      <c r="AH62" t="s">
        <v>39</v>
      </c>
      <c r="AI62">
        <f>(AVERAGE(AI2:AI38, AI49:AI55))^0.5</f>
        <v>3.1014682560698712</v>
      </c>
      <c r="AO62" t="s">
        <v>39</v>
      </c>
      <c r="AP62">
        <f>(AVERAGE(AP2:AP38, AP49:AP55))^0.5</f>
        <v>5.2910974108530988</v>
      </c>
    </row>
    <row r="63" spans="1:42" s="13" customFormat="1" x14ac:dyDescent="0.35"/>
    <row r="64" spans="1:42" s="13" customFormat="1" x14ac:dyDescent="0.35">
      <c r="A64" t="s">
        <v>37</v>
      </c>
      <c r="B64" s="13">
        <f>G60</f>
        <v>0.24092506554297932</v>
      </c>
      <c r="C64" s="13">
        <f>N60</f>
        <v>2.7154899495166473</v>
      </c>
      <c r="D64" s="13">
        <f>U60</f>
        <v>6.2370470852562674</v>
      </c>
      <c r="E64" s="13">
        <f>AB60</f>
        <v>4.1458762979348247</v>
      </c>
      <c r="F64" s="13">
        <f>AI60</f>
        <v>5.1110744831598192</v>
      </c>
      <c r="G64" s="13">
        <f>AP60</f>
        <v>5.2124005713760608</v>
      </c>
    </row>
    <row r="65" spans="1:7" s="13" customFormat="1" x14ac:dyDescent="0.35">
      <c r="A65" t="s">
        <v>38</v>
      </c>
      <c r="B65" s="13">
        <f>G61</f>
        <v>0.51720206777340993</v>
      </c>
      <c r="C65" s="13">
        <f>N61</f>
        <v>5.478643756441917</v>
      </c>
      <c r="D65" s="13">
        <f>U61</f>
        <v>11.353984738287819</v>
      </c>
      <c r="E65" s="13">
        <f>AB61</f>
        <v>6.0504115412244328</v>
      </c>
      <c r="F65" s="13">
        <f>AI61</f>
        <v>9.4765808851466726</v>
      </c>
      <c r="G65" s="13">
        <f>AP61</f>
        <v>4.8597975453529108</v>
      </c>
    </row>
    <row r="66" spans="1:7" s="13" customFormat="1" x14ac:dyDescent="0.35">
      <c r="A66" t="s">
        <v>39</v>
      </c>
      <c r="B66" s="13">
        <f>G62</f>
        <v>6.6052590406157699E-2</v>
      </c>
      <c r="C66" s="13">
        <f>N62</f>
        <v>1.2442540979346914</v>
      </c>
      <c r="D66" s="13">
        <f>U62</f>
        <v>3.9402421324710493</v>
      </c>
      <c r="E66" s="13">
        <f>AB62</f>
        <v>3.4566098933124425</v>
      </c>
      <c r="F66" s="13">
        <f>AI62</f>
        <v>3.1014682560698712</v>
      </c>
      <c r="G66" s="13">
        <f>AP62</f>
        <v>5.2910974108530988</v>
      </c>
    </row>
    <row r="67" spans="1:7" s="13" customFormat="1" x14ac:dyDescent="0.35"/>
    <row r="68" spans="1:7" s="13" customFormat="1" x14ac:dyDescent="0.3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EA96-476B-4751-9987-047F601EF9BC}">
  <dimension ref="A1:AP66"/>
  <sheetViews>
    <sheetView topLeftCell="A56" workbookViewId="0">
      <selection activeCell="A60" sqref="A60:XFD66"/>
    </sheetView>
  </sheetViews>
  <sheetFormatPr defaultRowHeight="14.5" x14ac:dyDescent="0.35"/>
  <sheetData>
    <row r="1" spans="1:42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54</v>
      </c>
      <c r="H1" t="s">
        <v>22</v>
      </c>
      <c r="I1" t="s">
        <v>23</v>
      </c>
      <c r="J1" t="s">
        <v>24</v>
      </c>
      <c r="K1" t="s">
        <v>25</v>
      </c>
      <c r="L1" t="s">
        <v>28</v>
      </c>
      <c r="M1" t="s">
        <v>29</v>
      </c>
      <c r="N1" t="s">
        <v>54</v>
      </c>
      <c r="O1" t="s">
        <v>22</v>
      </c>
      <c r="P1" t="s">
        <v>23</v>
      </c>
      <c r="Q1" t="s">
        <v>24</v>
      </c>
      <c r="R1" t="s">
        <v>25</v>
      </c>
      <c r="S1" t="s">
        <v>30</v>
      </c>
      <c r="T1" t="s">
        <v>31</v>
      </c>
      <c r="U1" t="s">
        <v>54</v>
      </c>
      <c r="V1" t="s">
        <v>22</v>
      </c>
      <c r="W1" t="s">
        <v>23</v>
      </c>
      <c r="X1" t="s">
        <v>24</v>
      </c>
      <c r="Y1" t="s">
        <v>25</v>
      </c>
      <c r="Z1" t="s">
        <v>32</v>
      </c>
      <c r="AA1" t="s">
        <v>33</v>
      </c>
      <c r="AB1" t="s">
        <v>54</v>
      </c>
      <c r="AC1" t="s">
        <v>22</v>
      </c>
      <c r="AD1" t="s">
        <v>23</v>
      </c>
      <c r="AE1" t="s">
        <v>24</v>
      </c>
      <c r="AF1" t="s">
        <v>25</v>
      </c>
      <c r="AG1" t="s">
        <v>34</v>
      </c>
      <c r="AH1" t="s">
        <v>34</v>
      </c>
      <c r="AI1" t="s">
        <v>54</v>
      </c>
      <c r="AJ1" t="s">
        <v>22</v>
      </c>
      <c r="AK1" t="s">
        <v>23</v>
      </c>
      <c r="AL1" t="s">
        <v>24</v>
      </c>
      <c r="AM1" t="s">
        <v>25</v>
      </c>
      <c r="AN1" t="s">
        <v>35</v>
      </c>
      <c r="AO1" t="s">
        <v>36</v>
      </c>
      <c r="AP1" t="s">
        <v>54</v>
      </c>
    </row>
    <row r="2" spans="1:42" x14ac:dyDescent="0.35">
      <c r="A2">
        <v>1</v>
      </c>
      <c r="C2" s="1">
        <v>44623.041666666664</v>
      </c>
      <c r="D2">
        <v>2.5</v>
      </c>
      <c r="E2">
        <v>1.7440000000000001E-2</v>
      </c>
      <c r="F2">
        <v>7.324E-2</v>
      </c>
      <c r="G2">
        <f>(E2-F2)^2</f>
        <v>3.1136400000000004E-3</v>
      </c>
      <c r="H2">
        <v>1</v>
      </c>
      <c r="J2" s="1">
        <v>44623.041666666664</v>
      </c>
      <c r="K2">
        <v>2.5</v>
      </c>
      <c r="L2">
        <v>0.44750000000000001</v>
      </c>
      <c r="M2">
        <v>0.74390000000000001</v>
      </c>
      <c r="N2">
        <f>(L2-M2)^2</f>
        <v>8.7852959999999994E-2</v>
      </c>
      <c r="O2">
        <v>1</v>
      </c>
      <c r="Q2" s="1">
        <v>44623.041666666664</v>
      </c>
      <c r="R2">
        <v>2.5</v>
      </c>
      <c r="S2">
        <v>0.65669999999999995</v>
      </c>
      <c r="T2">
        <v>1.3149999999999999</v>
      </c>
      <c r="U2">
        <f>(S2-T2)^2</f>
        <v>0.43335889</v>
      </c>
      <c r="V2">
        <v>1</v>
      </c>
      <c r="X2" s="1">
        <v>44623.041666666664</v>
      </c>
      <c r="Y2">
        <v>2.5</v>
      </c>
      <c r="Z2">
        <v>4.0170000000000003</v>
      </c>
      <c r="AA2">
        <v>2.7410000000000001</v>
      </c>
      <c r="AB2">
        <f>(Z2-AA2)^2</f>
        <v>1.6281760000000007</v>
      </c>
      <c r="AC2">
        <v>1</v>
      </c>
      <c r="AE2" s="1">
        <v>44623.041666666664</v>
      </c>
      <c r="AF2">
        <v>2.5</v>
      </c>
      <c r="AG2">
        <v>1.361</v>
      </c>
      <c r="AH2">
        <v>1.5680000000000001</v>
      </c>
      <c r="AI2">
        <f>(AG2-AH2)^2</f>
        <v>4.2849000000000033E-2</v>
      </c>
      <c r="AJ2">
        <v>1</v>
      </c>
      <c r="AL2" s="1">
        <v>44623.041666666664</v>
      </c>
      <c r="AM2">
        <v>2.5</v>
      </c>
      <c r="AN2">
        <v>1.236</v>
      </c>
      <c r="AO2">
        <v>2.137</v>
      </c>
      <c r="AP2">
        <f>(AN2-AO2)^2</f>
        <v>0.81180099999999999</v>
      </c>
    </row>
    <row r="3" spans="1:42" x14ac:dyDescent="0.35">
      <c r="A3">
        <v>2</v>
      </c>
      <c r="C3" s="1">
        <v>44627.03125</v>
      </c>
      <c r="D3">
        <v>21</v>
      </c>
      <c r="E3">
        <v>4.0370000000000003E-2</v>
      </c>
      <c r="F3">
        <v>0.124</v>
      </c>
      <c r="G3">
        <f t="shared" ref="G3:G55" si="0">(E3-F3)^2</f>
        <v>6.9939768999999997E-3</v>
      </c>
      <c r="H3">
        <v>2</v>
      </c>
      <c r="J3" s="1">
        <v>44627.03125</v>
      </c>
      <c r="K3">
        <v>21</v>
      </c>
      <c r="L3">
        <v>0.85489999999999999</v>
      </c>
      <c r="M3">
        <v>1.292</v>
      </c>
      <c r="N3">
        <f t="shared" ref="N3:N55" si="1">(L3-M3)^2</f>
        <v>0.19105641000000004</v>
      </c>
      <c r="O3">
        <v>2</v>
      </c>
      <c r="Q3" s="1">
        <v>44627.03125</v>
      </c>
      <c r="R3">
        <v>21</v>
      </c>
      <c r="S3">
        <v>1.9850000000000001</v>
      </c>
      <c r="T3">
        <v>3.4820000000000002</v>
      </c>
      <c r="U3">
        <f t="shared" ref="U3:U55" si="2">(S3-T3)^2</f>
        <v>2.2410090000000005</v>
      </c>
      <c r="V3">
        <v>2</v>
      </c>
      <c r="X3" s="1">
        <v>44627.03125</v>
      </c>
      <c r="Y3">
        <v>21</v>
      </c>
      <c r="Z3">
        <v>13.38</v>
      </c>
      <c r="AA3">
        <v>13.01</v>
      </c>
      <c r="AB3">
        <f t="shared" ref="AB3:AB55" si="3">(Z3-AA3)^2</f>
        <v>0.13690000000000074</v>
      </c>
      <c r="AC3">
        <v>2</v>
      </c>
      <c r="AE3" s="1">
        <v>44627.03125</v>
      </c>
      <c r="AF3">
        <v>21</v>
      </c>
      <c r="AG3">
        <v>3.0150000000000001</v>
      </c>
      <c r="AH3">
        <v>3.1779999999999999</v>
      </c>
      <c r="AI3">
        <f t="shared" ref="AI3:AI55" si="4">(AG3-AH3)^2</f>
        <v>2.656899999999994E-2</v>
      </c>
      <c r="AJ3">
        <v>2</v>
      </c>
      <c r="AL3" s="1">
        <v>44627.03125</v>
      </c>
      <c r="AM3">
        <v>21</v>
      </c>
      <c r="AN3">
        <v>5.1980000000000004</v>
      </c>
      <c r="AO3">
        <v>8.5009999999999994</v>
      </c>
      <c r="AP3">
        <f t="shared" ref="AP3:AP55" si="5">(AN3-AO3)^2</f>
        <v>10.909808999999994</v>
      </c>
    </row>
    <row r="4" spans="1:42" x14ac:dyDescent="0.35">
      <c r="A4">
        <v>3</v>
      </c>
      <c r="C4" s="1">
        <v>44629.166666666664</v>
      </c>
      <c r="D4">
        <v>15</v>
      </c>
      <c r="E4">
        <v>4.0649999999999999E-2</v>
      </c>
      <c r="F4">
        <v>2.1499999999999998E-2</v>
      </c>
      <c r="G4">
        <f t="shared" si="0"/>
        <v>3.667225E-4</v>
      </c>
      <c r="H4">
        <v>3</v>
      </c>
      <c r="J4" s="1">
        <v>44629.166666666664</v>
      </c>
      <c r="K4">
        <v>15</v>
      </c>
      <c r="L4">
        <v>0.81810000000000005</v>
      </c>
      <c r="M4">
        <v>0.38890000000000002</v>
      </c>
      <c r="N4">
        <f t="shared" si="1"/>
        <v>0.18421264000000001</v>
      </c>
      <c r="O4">
        <v>3</v>
      </c>
      <c r="Q4" s="1">
        <v>44629.166666666664</v>
      </c>
      <c r="R4">
        <v>15</v>
      </c>
      <c r="S4">
        <v>1.669</v>
      </c>
      <c r="T4">
        <v>1.052</v>
      </c>
      <c r="U4">
        <f t="shared" si="2"/>
        <v>0.380689</v>
      </c>
      <c r="V4">
        <v>3</v>
      </c>
      <c r="X4" s="1">
        <v>44629.166666666664</v>
      </c>
      <c r="Y4">
        <v>15</v>
      </c>
      <c r="Z4">
        <v>9.4290000000000003</v>
      </c>
      <c r="AA4">
        <v>3.1379999999999999</v>
      </c>
      <c r="AB4">
        <f t="shared" si="3"/>
        <v>39.576681000000008</v>
      </c>
      <c r="AC4">
        <v>3</v>
      </c>
      <c r="AE4" s="1">
        <v>44629.166666666664</v>
      </c>
      <c r="AF4">
        <v>15</v>
      </c>
      <c r="AG4">
        <v>2.706</v>
      </c>
      <c r="AH4">
        <v>1.2509999999999999</v>
      </c>
      <c r="AI4">
        <f t="shared" si="4"/>
        <v>2.1170250000000004</v>
      </c>
      <c r="AJ4">
        <v>3</v>
      </c>
      <c r="AL4" s="1">
        <v>44629.166666666664</v>
      </c>
      <c r="AM4">
        <v>15</v>
      </c>
      <c r="AN4">
        <v>3.351</v>
      </c>
      <c r="AO4">
        <v>2.1160000000000001</v>
      </c>
      <c r="AP4">
        <f t="shared" si="5"/>
        <v>1.5252249999999996</v>
      </c>
    </row>
    <row r="5" spans="1:42" x14ac:dyDescent="0.35">
      <c r="A5">
        <v>4</v>
      </c>
      <c r="C5" s="1">
        <v>44631.90625</v>
      </c>
      <c r="D5">
        <v>11.75</v>
      </c>
      <c r="E5">
        <v>2.911E-2</v>
      </c>
      <c r="F5">
        <v>7.9760000000000005E-3</v>
      </c>
      <c r="G5">
        <f t="shared" si="0"/>
        <v>4.4664595599999999E-4</v>
      </c>
      <c r="H5">
        <v>4</v>
      </c>
      <c r="J5" s="1">
        <v>44631.90625</v>
      </c>
      <c r="K5">
        <v>11.75</v>
      </c>
      <c r="L5">
        <v>0.64690000000000003</v>
      </c>
      <c r="M5">
        <v>0.24809999999999999</v>
      </c>
      <c r="N5">
        <f t="shared" si="1"/>
        <v>0.15904144000000003</v>
      </c>
      <c r="O5">
        <v>4</v>
      </c>
      <c r="Q5" s="1">
        <v>44631.90625</v>
      </c>
      <c r="R5">
        <v>11.75</v>
      </c>
      <c r="S5">
        <v>1.24</v>
      </c>
      <c r="T5">
        <v>0.60429999999999995</v>
      </c>
      <c r="U5">
        <f t="shared" si="2"/>
        <v>0.40411449000000005</v>
      </c>
      <c r="V5">
        <v>4</v>
      </c>
      <c r="X5" s="1">
        <v>44631.90625</v>
      </c>
      <c r="Y5">
        <v>11.75</v>
      </c>
      <c r="Z5">
        <v>7.6980000000000004</v>
      </c>
      <c r="AA5">
        <v>1.546</v>
      </c>
      <c r="AB5">
        <f t="shared" si="3"/>
        <v>37.847104000000002</v>
      </c>
      <c r="AC5">
        <v>4</v>
      </c>
      <c r="AE5" s="1">
        <v>44631.90625</v>
      </c>
      <c r="AF5">
        <v>11.75</v>
      </c>
      <c r="AG5">
        <v>2.2160000000000002</v>
      </c>
      <c r="AH5">
        <v>0.65129999999999999</v>
      </c>
      <c r="AI5">
        <f t="shared" si="4"/>
        <v>2.4482860900000007</v>
      </c>
      <c r="AJ5">
        <v>4</v>
      </c>
      <c r="AL5" s="1">
        <v>44631.90625</v>
      </c>
      <c r="AM5">
        <v>11.75</v>
      </c>
      <c r="AN5">
        <v>2.6</v>
      </c>
      <c r="AO5">
        <v>1.145</v>
      </c>
      <c r="AP5">
        <f t="shared" si="5"/>
        <v>2.1170250000000004</v>
      </c>
    </row>
    <row r="6" spans="1:42" x14ac:dyDescent="0.35">
      <c r="A6">
        <v>5</v>
      </c>
      <c r="C6" s="1">
        <v>44638.84375</v>
      </c>
      <c r="D6">
        <v>5</v>
      </c>
      <c r="E6">
        <v>3.15E-2</v>
      </c>
      <c r="F6">
        <v>7.3069999999999996E-2</v>
      </c>
      <c r="G6">
        <f t="shared" si="0"/>
        <v>1.7280648999999997E-3</v>
      </c>
      <c r="H6">
        <v>5</v>
      </c>
      <c r="J6" s="1">
        <v>44638.84375</v>
      </c>
      <c r="K6">
        <v>5</v>
      </c>
      <c r="L6">
        <v>0.5585</v>
      </c>
      <c r="M6">
        <v>1.484</v>
      </c>
      <c r="N6">
        <f t="shared" si="1"/>
        <v>0.85655024999999996</v>
      </c>
      <c r="O6">
        <v>5</v>
      </c>
      <c r="Q6" s="1">
        <v>44638.84375</v>
      </c>
      <c r="R6">
        <v>5</v>
      </c>
      <c r="S6">
        <v>1.087</v>
      </c>
      <c r="T6">
        <v>2.431</v>
      </c>
      <c r="U6">
        <f t="shared" si="2"/>
        <v>1.8063360000000002</v>
      </c>
      <c r="V6">
        <v>5</v>
      </c>
      <c r="X6" s="1">
        <v>44638.84375</v>
      </c>
      <c r="Y6">
        <v>5</v>
      </c>
      <c r="Z6">
        <v>5.9370000000000003</v>
      </c>
      <c r="AA6">
        <v>6.6520000000000001</v>
      </c>
      <c r="AB6">
        <f t="shared" si="3"/>
        <v>0.51122499999999982</v>
      </c>
      <c r="AC6">
        <v>5</v>
      </c>
      <c r="AE6" s="1">
        <v>44638.84375</v>
      </c>
      <c r="AF6">
        <v>5</v>
      </c>
      <c r="AG6">
        <v>1.6759999999999999</v>
      </c>
      <c r="AH6">
        <v>3.6030000000000002</v>
      </c>
      <c r="AI6">
        <f t="shared" si="4"/>
        <v>3.7133290000000012</v>
      </c>
      <c r="AJ6">
        <v>5</v>
      </c>
      <c r="AL6" s="1">
        <v>44638.84375</v>
      </c>
      <c r="AM6">
        <v>5</v>
      </c>
      <c r="AN6">
        <v>2.3889999999999998</v>
      </c>
      <c r="AO6">
        <v>4.5199999999999996</v>
      </c>
      <c r="AP6">
        <f t="shared" si="5"/>
        <v>4.5411609999999989</v>
      </c>
    </row>
    <row r="7" spans="1:42" x14ac:dyDescent="0.35">
      <c r="A7">
        <v>6</v>
      </c>
      <c r="C7" s="1">
        <v>44639.354166666664</v>
      </c>
      <c r="D7">
        <v>9</v>
      </c>
      <c r="E7">
        <v>3.56E-2</v>
      </c>
      <c r="F7">
        <v>3.7949999999999998E-2</v>
      </c>
      <c r="G7">
        <f t="shared" si="0"/>
        <v>5.5224999999999899E-6</v>
      </c>
      <c r="H7">
        <v>6</v>
      </c>
      <c r="J7" s="1">
        <v>44639.354166666664</v>
      </c>
      <c r="K7">
        <v>9</v>
      </c>
      <c r="L7">
        <v>0.64149999999999996</v>
      </c>
      <c r="M7">
        <v>0.75880000000000003</v>
      </c>
      <c r="N7">
        <f t="shared" si="1"/>
        <v>1.3759290000000016E-2</v>
      </c>
      <c r="O7">
        <v>6</v>
      </c>
      <c r="Q7" s="1">
        <v>44639.354166666664</v>
      </c>
      <c r="R7">
        <v>9</v>
      </c>
      <c r="S7">
        <v>1.0900000000000001</v>
      </c>
      <c r="T7">
        <v>1.5029999999999999</v>
      </c>
      <c r="U7">
        <f t="shared" si="2"/>
        <v>0.17056899999999983</v>
      </c>
      <c r="V7">
        <v>6</v>
      </c>
      <c r="X7" s="1">
        <v>44639.354166666664</v>
      </c>
      <c r="Y7">
        <v>9</v>
      </c>
      <c r="Z7">
        <v>5.6589999999999998</v>
      </c>
      <c r="AA7">
        <v>2.38</v>
      </c>
      <c r="AB7">
        <f t="shared" si="3"/>
        <v>10.751840999999999</v>
      </c>
      <c r="AC7">
        <v>6</v>
      </c>
      <c r="AE7" s="1">
        <v>44639.354166666664</v>
      </c>
      <c r="AF7">
        <v>9</v>
      </c>
      <c r="AG7">
        <v>1.8380000000000001</v>
      </c>
      <c r="AH7">
        <v>1.41</v>
      </c>
      <c r="AI7">
        <f t="shared" si="4"/>
        <v>0.18318400000000012</v>
      </c>
      <c r="AJ7">
        <v>6</v>
      </c>
      <c r="AL7" s="1">
        <v>44639.354166666664</v>
      </c>
      <c r="AM7">
        <v>9</v>
      </c>
      <c r="AN7">
        <v>2.5139999999999998</v>
      </c>
      <c r="AO7">
        <v>2.0270000000000001</v>
      </c>
      <c r="AP7">
        <f t="shared" si="5"/>
        <v>0.23716899999999966</v>
      </c>
    </row>
    <row r="8" spans="1:42" x14ac:dyDescent="0.35">
      <c r="A8">
        <v>7</v>
      </c>
      <c r="C8" s="1">
        <v>44643.25</v>
      </c>
      <c r="D8">
        <v>6</v>
      </c>
      <c r="E8">
        <v>2.0570000000000001E-2</v>
      </c>
      <c r="F8">
        <v>5.067E-2</v>
      </c>
      <c r="G8">
        <f t="shared" si="0"/>
        <v>9.0600999999999984E-4</v>
      </c>
      <c r="H8">
        <v>7</v>
      </c>
      <c r="J8" s="1">
        <v>44643.25</v>
      </c>
      <c r="K8">
        <v>6</v>
      </c>
      <c r="L8">
        <v>0.37580000000000002</v>
      </c>
      <c r="M8">
        <v>0.56059999999999999</v>
      </c>
      <c r="N8">
        <f t="shared" si="1"/>
        <v>3.4151039999999987E-2</v>
      </c>
      <c r="O8">
        <v>7</v>
      </c>
      <c r="Q8" s="1">
        <v>44643.25</v>
      </c>
      <c r="R8">
        <v>6</v>
      </c>
      <c r="S8">
        <v>0.80620000000000003</v>
      </c>
      <c r="T8">
        <v>1.8140000000000001</v>
      </c>
      <c r="U8">
        <f t="shared" si="2"/>
        <v>1.01566084</v>
      </c>
      <c r="V8">
        <v>7</v>
      </c>
      <c r="X8" s="1">
        <v>44643.25</v>
      </c>
      <c r="Y8">
        <v>6</v>
      </c>
      <c r="Z8">
        <v>4.1539999999999999</v>
      </c>
      <c r="AA8">
        <v>2.9729999999999999</v>
      </c>
      <c r="AB8">
        <f t="shared" si="3"/>
        <v>1.3947610000000001</v>
      </c>
      <c r="AC8">
        <v>7</v>
      </c>
      <c r="AE8" s="1">
        <v>44643.25</v>
      </c>
      <c r="AF8">
        <v>6</v>
      </c>
      <c r="AG8">
        <v>1.1919999999999999</v>
      </c>
      <c r="AH8">
        <v>1.498</v>
      </c>
      <c r="AI8">
        <f t="shared" si="4"/>
        <v>9.3636000000000025E-2</v>
      </c>
      <c r="AJ8">
        <v>7</v>
      </c>
      <c r="AL8" s="1">
        <v>44643.25</v>
      </c>
      <c r="AM8">
        <v>6</v>
      </c>
      <c r="AN8">
        <v>1.6759999999999999</v>
      </c>
      <c r="AO8">
        <v>2.63</v>
      </c>
      <c r="AP8">
        <f t="shared" si="5"/>
        <v>0.91011599999999993</v>
      </c>
    </row>
    <row r="9" spans="1:42" x14ac:dyDescent="0.35">
      <c r="A9">
        <v>8</v>
      </c>
      <c r="C9" s="1">
        <v>44643.802083333336</v>
      </c>
      <c r="D9">
        <v>8.5</v>
      </c>
      <c r="E9">
        <v>5.3109999999999997E-2</v>
      </c>
      <c r="F9">
        <v>0.14149999999999999</v>
      </c>
      <c r="G9">
        <f t="shared" si="0"/>
        <v>7.8127920999999986E-3</v>
      </c>
      <c r="H9">
        <v>8</v>
      </c>
      <c r="J9" s="1">
        <v>44643.802083333336</v>
      </c>
      <c r="K9">
        <v>8.5</v>
      </c>
      <c r="L9">
        <v>0.93289999999999995</v>
      </c>
      <c r="M9">
        <v>1.8580000000000001</v>
      </c>
      <c r="N9">
        <f t="shared" si="1"/>
        <v>0.85581001000000023</v>
      </c>
      <c r="O9">
        <v>8</v>
      </c>
      <c r="Q9" s="1">
        <v>44643.802083333336</v>
      </c>
      <c r="R9">
        <v>8.5</v>
      </c>
      <c r="S9">
        <v>2.2269999999999999</v>
      </c>
      <c r="T9">
        <v>5.8470000000000004</v>
      </c>
      <c r="U9">
        <f t="shared" si="2"/>
        <v>13.104400000000004</v>
      </c>
      <c r="V9">
        <v>8</v>
      </c>
      <c r="X9" s="1">
        <v>44643.802083333336</v>
      </c>
      <c r="Y9">
        <v>8.5</v>
      </c>
      <c r="Z9">
        <v>13.63</v>
      </c>
      <c r="AA9">
        <v>10.93</v>
      </c>
      <c r="AB9">
        <f t="shared" si="3"/>
        <v>7.2900000000000054</v>
      </c>
      <c r="AC9">
        <v>8</v>
      </c>
      <c r="AE9" s="1">
        <v>44643.802083333336</v>
      </c>
      <c r="AF9">
        <v>8.5</v>
      </c>
      <c r="AG9">
        <v>3.2509999999999999</v>
      </c>
      <c r="AH9">
        <v>8.6280000000000001</v>
      </c>
      <c r="AI9">
        <f t="shared" si="4"/>
        <v>28.912129000000007</v>
      </c>
      <c r="AJ9">
        <v>8</v>
      </c>
      <c r="AL9" s="1">
        <v>44643.802083333336</v>
      </c>
      <c r="AM9">
        <v>8.5</v>
      </c>
      <c r="AN9">
        <v>5.3739999999999997</v>
      </c>
      <c r="AO9">
        <v>8.6940000000000008</v>
      </c>
      <c r="AP9">
        <f t="shared" si="5"/>
        <v>11.022400000000008</v>
      </c>
    </row>
    <row r="10" spans="1:42" x14ac:dyDescent="0.35">
      <c r="A10">
        <v>9</v>
      </c>
      <c r="C10" s="1">
        <v>44646.010416666664</v>
      </c>
      <c r="D10">
        <v>24</v>
      </c>
      <c r="E10">
        <v>1.307E-2</v>
      </c>
      <c r="F10">
        <v>3.1789999999999999E-2</v>
      </c>
      <c r="G10">
        <f t="shared" si="0"/>
        <v>3.5043840000000004E-4</v>
      </c>
      <c r="H10">
        <v>9</v>
      </c>
      <c r="J10" s="1">
        <v>44646.010416666664</v>
      </c>
      <c r="K10">
        <v>24</v>
      </c>
      <c r="L10">
        <v>0.22570000000000001</v>
      </c>
      <c r="M10">
        <v>0.26069999999999999</v>
      </c>
      <c r="N10">
        <f t="shared" si="1"/>
        <v>1.2249999999999982E-3</v>
      </c>
      <c r="O10">
        <v>9</v>
      </c>
      <c r="Q10" s="1">
        <v>44646.010416666664</v>
      </c>
      <c r="R10">
        <v>24</v>
      </c>
      <c r="S10">
        <v>0.45140000000000002</v>
      </c>
      <c r="T10">
        <v>0.90349999999999997</v>
      </c>
      <c r="U10">
        <f t="shared" si="2"/>
        <v>0.20439440999999994</v>
      </c>
      <c r="V10">
        <v>9</v>
      </c>
      <c r="X10" s="1">
        <v>44646.010416666664</v>
      </c>
      <c r="Y10">
        <v>24</v>
      </c>
      <c r="Z10">
        <v>1.9570000000000001</v>
      </c>
      <c r="AA10">
        <v>1.883</v>
      </c>
      <c r="AB10">
        <f t="shared" si="3"/>
        <v>5.4760000000000095E-3</v>
      </c>
      <c r="AC10">
        <v>9</v>
      </c>
      <c r="AE10" s="1">
        <v>44646.010416666664</v>
      </c>
      <c r="AF10">
        <v>24</v>
      </c>
      <c r="AG10">
        <v>0.75390000000000001</v>
      </c>
      <c r="AH10">
        <v>0.54549999999999998</v>
      </c>
      <c r="AI10">
        <f t="shared" si="4"/>
        <v>4.3430560000000014E-2</v>
      </c>
      <c r="AJ10">
        <v>9</v>
      </c>
      <c r="AL10" s="1">
        <v>44646.010416666664</v>
      </c>
      <c r="AM10">
        <v>24</v>
      </c>
      <c r="AN10">
        <v>0.72929999999999995</v>
      </c>
      <c r="AO10">
        <v>1.671</v>
      </c>
      <c r="AP10">
        <f t="shared" si="5"/>
        <v>0.88679889000000023</v>
      </c>
    </row>
    <row r="11" spans="1:42" x14ac:dyDescent="0.35">
      <c r="A11">
        <v>10</v>
      </c>
      <c r="C11" s="1">
        <v>44651.302083333336</v>
      </c>
      <c r="D11">
        <v>6</v>
      </c>
      <c r="E11">
        <v>4.2049999999999997E-2</v>
      </c>
      <c r="F11">
        <v>9.8460000000000006E-2</v>
      </c>
      <c r="G11">
        <f t="shared" si="0"/>
        <v>3.1820881000000009E-3</v>
      </c>
      <c r="H11">
        <v>10</v>
      </c>
      <c r="J11" s="1">
        <v>44651.302083333336</v>
      </c>
      <c r="K11">
        <v>6</v>
      </c>
      <c r="L11">
        <v>0.71340000000000003</v>
      </c>
      <c r="M11">
        <v>2.4740000000000002</v>
      </c>
      <c r="N11">
        <f t="shared" si="1"/>
        <v>3.0997123600000007</v>
      </c>
      <c r="O11">
        <v>10</v>
      </c>
      <c r="Q11" s="1">
        <v>44651.302083333336</v>
      </c>
      <c r="R11">
        <v>6</v>
      </c>
      <c r="S11">
        <v>2.036</v>
      </c>
      <c r="T11">
        <v>7.5519999999999996</v>
      </c>
      <c r="U11">
        <f t="shared" si="2"/>
        <v>30.426255999999999</v>
      </c>
      <c r="V11">
        <v>10</v>
      </c>
      <c r="X11" s="1">
        <v>44651.302083333336</v>
      </c>
      <c r="Y11">
        <v>6</v>
      </c>
      <c r="Z11">
        <v>11.57</v>
      </c>
      <c r="AA11">
        <v>13.89</v>
      </c>
      <c r="AB11">
        <f t="shared" si="3"/>
        <v>5.3824000000000014</v>
      </c>
      <c r="AC11">
        <v>10</v>
      </c>
      <c r="AE11" s="1">
        <v>44651.302083333336</v>
      </c>
      <c r="AF11">
        <v>6</v>
      </c>
      <c r="AG11">
        <v>2.5470000000000002</v>
      </c>
      <c r="AH11">
        <v>6.1879999999999997</v>
      </c>
      <c r="AI11">
        <f t="shared" si="4"/>
        <v>13.256880999999996</v>
      </c>
      <c r="AJ11">
        <v>10</v>
      </c>
      <c r="AL11" s="1">
        <v>44651.302083333336</v>
      </c>
      <c r="AM11">
        <v>6</v>
      </c>
      <c r="AN11">
        <v>5.5060000000000002</v>
      </c>
      <c r="AO11">
        <v>9.3279999999999994</v>
      </c>
      <c r="AP11">
        <f t="shared" si="5"/>
        <v>14.607683999999994</v>
      </c>
    </row>
    <row r="12" spans="1:42" x14ac:dyDescent="0.35">
      <c r="A12">
        <v>11</v>
      </c>
      <c r="C12" s="1">
        <v>44656.729166666664</v>
      </c>
      <c r="D12">
        <v>18</v>
      </c>
      <c r="E12">
        <v>4.6129999999999997E-2</v>
      </c>
      <c r="F12">
        <v>4.929E-2</v>
      </c>
      <c r="G12">
        <f t="shared" si="0"/>
        <v>9.9856000000000201E-6</v>
      </c>
      <c r="H12">
        <v>11</v>
      </c>
      <c r="J12" s="1">
        <v>44656.729166666664</v>
      </c>
      <c r="K12">
        <v>18</v>
      </c>
      <c r="L12">
        <v>0.72289999999999999</v>
      </c>
      <c r="M12">
        <v>0.93400000000000005</v>
      </c>
      <c r="N12">
        <f t="shared" si="1"/>
        <v>4.4563210000000027E-2</v>
      </c>
      <c r="O12">
        <v>11</v>
      </c>
      <c r="Q12" s="1">
        <v>44656.729166666664</v>
      </c>
      <c r="R12">
        <v>18</v>
      </c>
      <c r="S12">
        <v>1.68</v>
      </c>
      <c r="T12">
        <v>2.4660000000000002</v>
      </c>
      <c r="U12">
        <f t="shared" si="2"/>
        <v>0.61779600000000034</v>
      </c>
      <c r="V12">
        <v>11</v>
      </c>
      <c r="X12" s="1">
        <v>44656.729166666664</v>
      </c>
      <c r="Y12">
        <v>18</v>
      </c>
      <c r="Z12">
        <v>9.2370000000000001</v>
      </c>
      <c r="AA12">
        <v>9.2629999999999999</v>
      </c>
      <c r="AB12">
        <f t="shared" si="3"/>
        <v>6.7599999999998965E-4</v>
      </c>
      <c r="AC12">
        <v>11</v>
      </c>
      <c r="AE12" s="1">
        <v>44656.729166666664</v>
      </c>
      <c r="AF12">
        <v>18</v>
      </c>
      <c r="AG12">
        <v>2.569</v>
      </c>
      <c r="AH12">
        <v>2.2799999999999998</v>
      </c>
      <c r="AI12">
        <f t="shared" si="4"/>
        <v>8.3521000000000081E-2</v>
      </c>
      <c r="AJ12">
        <v>11</v>
      </c>
      <c r="AL12" s="1">
        <v>44656.729166666664</v>
      </c>
      <c r="AM12">
        <v>18</v>
      </c>
      <c r="AN12">
        <v>3.4159999999999999</v>
      </c>
      <c r="AO12">
        <v>4.9119999999999999</v>
      </c>
      <c r="AP12">
        <f t="shared" si="5"/>
        <v>2.238016</v>
      </c>
    </row>
    <row r="13" spans="1:42" x14ac:dyDescent="0.35">
      <c r="A13">
        <v>12</v>
      </c>
      <c r="C13" s="1">
        <v>44657.8125</v>
      </c>
      <c r="D13">
        <v>26.25</v>
      </c>
      <c r="E13">
        <v>4.7989999999999998E-2</v>
      </c>
      <c r="F13">
        <v>7.9189999999999997E-2</v>
      </c>
      <c r="G13">
        <f t="shared" si="0"/>
        <v>9.734399999999999E-4</v>
      </c>
      <c r="H13">
        <v>12</v>
      </c>
      <c r="J13" s="1">
        <v>44657.8125</v>
      </c>
      <c r="K13">
        <v>26.25</v>
      </c>
      <c r="L13">
        <v>0.86599999999999999</v>
      </c>
      <c r="M13">
        <v>1.2609999999999999</v>
      </c>
      <c r="N13">
        <f t="shared" si="1"/>
        <v>0.15602499999999991</v>
      </c>
      <c r="O13">
        <v>12</v>
      </c>
      <c r="Q13" s="1">
        <v>44657.8125</v>
      </c>
      <c r="R13">
        <v>26.25</v>
      </c>
      <c r="S13">
        <v>2.0369999999999999</v>
      </c>
      <c r="T13">
        <v>4.0460000000000003</v>
      </c>
      <c r="U13">
        <f t="shared" si="2"/>
        <v>4.0360810000000011</v>
      </c>
      <c r="V13">
        <v>12</v>
      </c>
      <c r="X13" s="1">
        <v>44657.8125</v>
      </c>
      <c r="Y13">
        <v>26.25</v>
      </c>
      <c r="Z13">
        <v>11.4</v>
      </c>
      <c r="AA13">
        <v>12.91</v>
      </c>
      <c r="AB13">
        <f t="shared" si="3"/>
        <v>2.2800999999999996</v>
      </c>
      <c r="AC13">
        <v>12</v>
      </c>
      <c r="AE13" s="1">
        <v>44657.8125</v>
      </c>
      <c r="AF13">
        <v>26.25</v>
      </c>
      <c r="AG13">
        <v>3.085</v>
      </c>
      <c r="AH13">
        <v>3.6259999999999999</v>
      </c>
      <c r="AI13">
        <f t="shared" si="4"/>
        <v>0.29268099999999991</v>
      </c>
      <c r="AJ13">
        <v>12</v>
      </c>
      <c r="AL13" s="1">
        <v>44657.8125</v>
      </c>
      <c r="AM13">
        <v>26.25</v>
      </c>
      <c r="AN13">
        <v>4.2839999999999998</v>
      </c>
      <c r="AO13">
        <v>8.1430000000000007</v>
      </c>
      <c r="AP13">
        <f t="shared" si="5"/>
        <v>14.891881000000007</v>
      </c>
    </row>
    <row r="14" spans="1:42" x14ac:dyDescent="0.35">
      <c r="A14">
        <v>13</v>
      </c>
      <c r="C14" s="1">
        <v>44660.239583333336</v>
      </c>
      <c r="D14">
        <v>21</v>
      </c>
      <c r="E14">
        <v>1.2489999999999999E-2</v>
      </c>
      <c r="F14">
        <v>2.8969999999999999E-2</v>
      </c>
      <c r="G14">
        <f t="shared" si="0"/>
        <v>2.7159040000000008E-4</v>
      </c>
      <c r="H14">
        <v>13</v>
      </c>
      <c r="J14" s="1">
        <v>44660.239583333336</v>
      </c>
      <c r="K14">
        <v>21</v>
      </c>
      <c r="L14">
        <v>0.28649999999999998</v>
      </c>
      <c r="M14">
        <v>0.41920000000000002</v>
      </c>
      <c r="N14">
        <f t="shared" si="1"/>
        <v>1.760929000000001E-2</v>
      </c>
      <c r="O14">
        <v>13</v>
      </c>
      <c r="Q14" s="1">
        <v>44660.239583333336</v>
      </c>
      <c r="R14">
        <v>21</v>
      </c>
      <c r="S14">
        <v>0.52790000000000004</v>
      </c>
      <c r="T14">
        <v>1.4470000000000001</v>
      </c>
      <c r="U14">
        <f t="shared" si="2"/>
        <v>0.84474481000000001</v>
      </c>
      <c r="V14">
        <v>13</v>
      </c>
      <c r="X14" s="1">
        <v>44660.239583333336</v>
      </c>
      <c r="Y14">
        <v>21</v>
      </c>
      <c r="Z14">
        <v>3.1819999999999999</v>
      </c>
      <c r="AA14">
        <v>3.7949999999999999</v>
      </c>
      <c r="AB14">
        <f t="shared" si="3"/>
        <v>0.37576899999999996</v>
      </c>
      <c r="AC14">
        <v>13</v>
      </c>
      <c r="AE14" s="1">
        <v>44660.239583333336</v>
      </c>
      <c r="AF14">
        <v>21</v>
      </c>
      <c r="AG14">
        <v>0.96450000000000002</v>
      </c>
      <c r="AH14">
        <v>1.1399999999999999</v>
      </c>
      <c r="AI14">
        <f t="shared" si="4"/>
        <v>3.0800249999999956E-2</v>
      </c>
      <c r="AJ14">
        <v>13</v>
      </c>
      <c r="AL14" s="1">
        <v>44660.239583333336</v>
      </c>
      <c r="AM14">
        <v>21</v>
      </c>
      <c r="AN14">
        <v>1.167</v>
      </c>
      <c r="AO14">
        <v>2.1139999999999999</v>
      </c>
      <c r="AP14">
        <f t="shared" si="5"/>
        <v>0.89680899999999975</v>
      </c>
    </row>
    <row r="15" spans="1:42" x14ac:dyDescent="0.35">
      <c r="A15">
        <v>14</v>
      </c>
      <c r="C15" s="1">
        <v>44662.59375</v>
      </c>
      <c r="D15">
        <v>17</v>
      </c>
      <c r="E15">
        <v>3.15E-2</v>
      </c>
      <c r="F15">
        <v>4.7419999999999997E-2</v>
      </c>
      <c r="G15">
        <f t="shared" si="0"/>
        <v>2.5344639999999992E-4</v>
      </c>
      <c r="H15">
        <v>14</v>
      </c>
      <c r="J15" s="1">
        <v>44662.59375</v>
      </c>
      <c r="K15">
        <v>17</v>
      </c>
      <c r="L15">
        <v>0.5</v>
      </c>
      <c r="M15">
        <v>0.60609999999999997</v>
      </c>
      <c r="N15">
        <f t="shared" si="1"/>
        <v>1.1257209999999995E-2</v>
      </c>
      <c r="O15">
        <v>14</v>
      </c>
      <c r="Q15" s="1">
        <v>44662.59375</v>
      </c>
      <c r="R15">
        <v>17</v>
      </c>
      <c r="S15">
        <v>1.069</v>
      </c>
      <c r="T15">
        <v>1.996</v>
      </c>
      <c r="U15">
        <f t="shared" si="2"/>
        <v>0.85932900000000012</v>
      </c>
      <c r="V15">
        <v>14</v>
      </c>
      <c r="X15" s="1">
        <v>44662.59375</v>
      </c>
      <c r="Y15">
        <v>17</v>
      </c>
      <c r="Z15">
        <v>6.7050000000000001</v>
      </c>
      <c r="AA15">
        <v>6.8769999999999998</v>
      </c>
      <c r="AB15">
        <f t="shared" si="3"/>
        <v>2.9583999999999899E-2</v>
      </c>
      <c r="AC15">
        <v>14</v>
      </c>
      <c r="AE15" s="1">
        <v>44662.59375</v>
      </c>
      <c r="AF15">
        <v>17</v>
      </c>
      <c r="AG15">
        <v>1.7629999999999999</v>
      </c>
      <c r="AH15">
        <v>2.1469999999999998</v>
      </c>
      <c r="AI15">
        <f t="shared" si="4"/>
        <v>0.14745599999999992</v>
      </c>
      <c r="AJ15">
        <v>14</v>
      </c>
      <c r="AL15" s="1">
        <v>44662.59375</v>
      </c>
      <c r="AM15">
        <v>17</v>
      </c>
      <c r="AN15">
        <v>2.407</v>
      </c>
      <c r="AO15">
        <v>3.9969999999999999</v>
      </c>
      <c r="AP15">
        <f t="shared" si="5"/>
        <v>2.5280999999999993</v>
      </c>
    </row>
    <row r="16" spans="1:42" x14ac:dyDescent="0.35">
      <c r="A16">
        <v>15</v>
      </c>
      <c r="C16" s="1">
        <v>44667.145833333336</v>
      </c>
      <c r="D16">
        <v>11.75</v>
      </c>
      <c r="E16">
        <v>2.4729999999999999E-2</v>
      </c>
      <c r="F16">
        <v>5.2089999999999997E-2</v>
      </c>
      <c r="G16">
        <f t="shared" si="0"/>
        <v>7.4856959999999991E-4</v>
      </c>
      <c r="H16">
        <v>15</v>
      </c>
      <c r="J16" s="1">
        <v>44667.145833333336</v>
      </c>
      <c r="K16">
        <v>11.75</v>
      </c>
      <c r="L16">
        <v>0.38200000000000001</v>
      </c>
      <c r="M16">
        <v>0.439</v>
      </c>
      <c r="N16">
        <f t="shared" si="1"/>
        <v>3.2489999999999993E-3</v>
      </c>
      <c r="O16">
        <v>15</v>
      </c>
      <c r="Q16" s="1">
        <v>44667.145833333336</v>
      </c>
      <c r="R16">
        <v>11.75</v>
      </c>
      <c r="S16">
        <v>0.82979999999999998</v>
      </c>
      <c r="T16">
        <v>1.1859999999999999</v>
      </c>
      <c r="U16">
        <f t="shared" si="2"/>
        <v>0.12687843999999998</v>
      </c>
      <c r="V16">
        <v>15</v>
      </c>
      <c r="X16" s="1">
        <v>44667.145833333336</v>
      </c>
      <c r="Y16">
        <v>11.75</v>
      </c>
      <c r="Z16">
        <v>4.6500000000000004</v>
      </c>
      <c r="AA16">
        <v>3.9830000000000001</v>
      </c>
      <c r="AB16">
        <f t="shared" si="3"/>
        <v>0.44488900000000037</v>
      </c>
      <c r="AC16">
        <v>15</v>
      </c>
      <c r="AE16" s="1">
        <v>44667.145833333336</v>
      </c>
      <c r="AF16">
        <v>11.75</v>
      </c>
      <c r="AG16">
        <v>1.2649999999999999</v>
      </c>
      <c r="AH16">
        <v>1.38</v>
      </c>
      <c r="AI16">
        <f t="shared" si="4"/>
        <v>1.3224999999999997E-2</v>
      </c>
      <c r="AJ16">
        <v>15</v>
      </c>
      <c r="AL16" s="1">
        <v>44667.145833333336</v>
      </c>
      <c r="AM16">
        <v>11.75</v>
      </c>
      <c r="AN16">
        <v>1.86</v>
      </c>
      <c r="AO16">
        <v>2.339</v>
      </c>
      <c r="AP16">
        <f t="shared" si="5"/>
        <v>0.22944099999999987</v>
      </c>
    </row>
    <row r="17" spans="1:42" x14ac:dyDescent="0.35">
      <c r="A17">
        <v>16</v>
      </c>
      <c r="C17" s="1">
        <v>44669.395833333336</v>
      </c>
      <c r="D17">
        <v>35</v>
      </c>
      <c r="E17">
        <v>3.295E-2</v>
      </c>
      <c r="F17">
        <v>5.1499999999999997E-2</v>
      </c>
      <c r="G17">
        <f t="shared" si="0"/>
        <v>3.4410249999999989E-4</v>
      </c>
      <c r="H17">
        <v>16</v>
      </c>
      <c r="J17" s="1">
        <v>44669.395833333336</v>
      </c>
      <c r="K17">
        <v>35</v>
      </c>
      <c r="L17">
        <v>0.60229999999999995</v>
      </c>
      <c r="M17">
        <v>0.71740000000000004</v>
      </c>
      <c r="N17">
        <f t="shared" si="1"/>
        <v>1.324801000000002E-2</v>
      </c>
      <c r="O17">
        <v>16</v>
      </c>
      <c r="Q17" s="1">
        <v>44669.395833333336</v>
      </c>
      <c r="R17">
        <v>35</v>
      </c>
      <c r="S17">
        <v>1.4410000000000001</v>
      </c>
      <c r="T17">
        <v>1.948</v>
      </c>
      <c r="U17">
        <f t="shared" si="2"/>
        <v>0.25704899999999992</v>
      </c>
      <c r="V17">
        <v>16</v>
      </c>
      <c r="X17" s="1">
        <v>44669.395833333336</v>
      </c>
      <c r="Y17">
        <v>35</v>
      </c>
      <c r="Z17">
        <v>8.0909999999999993</v>
      </c>
      <c r="AA17">
        <v>7.5839999999999996</v>
      </c>
      <c r="AB17">
        <f t="shared" si="3"/>
        <v>0.25704899999999969</v>
      </c>
      <c r="AC17">
        <v>16</v>
      </c>
      <c r="AE17" s="1">
        <v>44669.395833333336</v>
      </c>
      <c r="AF17">
        <v>35</v>
      </c>
      <c r="AG17">
        <v>2.2320000000000002</v>
      </c>
      <c r="AH17">
        <v>2.0489999999999999</v>
      </c>
      <c r="AI17">
        <f t="shared" si="4"/>
        <v>3.3489000000000102E-2</v>
      </c>
      <c r="AJ17">
        <v>16</v>
      </c>
      <c r="AL17" s="1">
        <v>44669.395833333336</v>
      </c>
      <c r="AM17">
        <v>35</v>
      </c>
      <c r="AN17">
        <v>2.8210000000000002</v>
      </c>
      <c r="AO17">
        <v>3.5979999999999999</v>
      </c>
      <c r="AP17">
        <f t="shared" si="5"/>
        <v>0.60372899999999952</v>
      </c>
    </row>
    <row r="18" spans="1:42" x14ac:dyDescent="0.35">
      <c r="A18">
        <v>17</v>
      </c>
      <c r="C18" s="1">
        <v>44672.28125</v>
      </c>
      <c r="D18">
        <v>5</v>
      </c>
      <c r="E18">
        <v>4.0840000000000001E-2</v>
      </c>
      <c r="F18">
        <v>5.4010000000000002E-2</v>
      </c>
      <c r="G18">
        <f t="shared" si="0"/>
        <v>1.7344890000000002E-4</v>
      </c>
      <c r="H18">
        <v>17</v>
      </c>
      <c r="J18" s="1">
        <v>44672.28125</v>
      </c>
      <c r="K18">
        <v>5</v>
      </c>
      <c r="L18">
        <v>0.62639999999999996</v>
      </c>
      <c r="M18">
        <v>0.92269999999999996</v>
      </c>
      <c r="N18">
        <f t="shared" si="1"/>
        <v>8.7793690000000008E-2</v>
      </c>
      <c r="O18">
        <v>17</v>
      </c>
      <c r="Q18" s="1">
        <v>44672.28125</v>
      </c>
      <c r="R18">
        <v>5</v>
      </c>
      <c r="S18">
        <v>1.4039999999999999</v>
      </c>
      <c r="T18">
        <v>2.323</v>
      </c>
      <c r="U18">
        <f t="shared" si="2"/>
        <v>0.84456100000000012</v>
      </c>
      <c r="V18">
        <v>17</v>
      </c>
      <c r="X18" s="1">
        <v>44672.28125</v>
      </c>
      <c r="Y18">
        <v>5</v>
      </c>
      <c r="Z18">
        <v>8.1159999999999997</v>
      </c>
      <c r="AA18">
        <v>8.4909999999999997</v>
      </c>
      <c r="AB18">
        <f t="shared" si="3"/>
        <v>0.140625</v>
      </c>
      <c r="AC18">
        <v>17</v>
      </c>
      <c r="AE18" s="1">
        <v>44672.28125</v>
      </c>
      <c r="AF18">
        <v>5</v>
      </c>
      <c r="AG18">
        <v>2.0720000000000001</v>
      </c>
      <c r="AH18">
        <v>2.198</v>
      </c>
      <c r="AI18">
        <f t="shared" si="4"/>
        <v>1.5875999999999973E-2</v>
      </c>
      <c r="AJ18">
        <v>17</v>
      </c>
      <c r="AL18" s="1">
        <v>44672.28125</v>
      </c>
      <c r="AM18">
        <v>5</v>
      </c>
      <c r="AN18">
        <v>2.9169999999999998</v>
      </c>
      <c r="AO18">
        <v>4.2670000000000003</v>
      </c>
      <c r="AP18">
        <f t="shared" si="5"/>
        <v>1.8225000000000013</v>
      </c>
    </row>
    <row r="19" spans="1:42" x14ac:dyDescent="0.35">
      <c r="A19">
        <v>18</v>
      </c>
      <c r="C19" s="1">
        <v>44682.291666666664</v>
      </c>
      <c r="D19">
        <v>10</v>
      </c>
      <c r="E19">
        <v>0.14000000000000001</v>
      </c>
      <c r="F19">
        <v>0.31879999999999997</v>
      </c>
      <c r="G19">
        <f t="shared" si="0"/>
        <v>3.1969439999999988E-2</v>
      </c>
      <c r="H19">
        <v>18</v>
      </c>
      <c r="J19" s="1">
        <v>44682.291666666664</v>
      </c>
      <c r="K19">
        <v>10</v>
      </c>
      <c r="L19">
        <v>2.113</v>
      </c>
      <c r="M19">
        <v>6.5579999999999998</v>
      </c>
      <c r="N19">
        <f t="shared" si="1"/>
        <v>19.758025000000004</v>
      </c>
      <c r="O19">
        <v>18</v>
      </c>
      <c r="Q19" s="1">
        <v>44682.291666666664</v>
      </c>
      <c r="R19">
        <v>10</v>
      </c>
      <c r="S19">
        <v>3.8250000000000002</v>
      </c>
      <c r="T19">
        <v>8.7739999999999991</v>
      </c>
      <c r="U19">
        <f t="shared" si="2"/>
        <v>24.49260099999999</v>
      </c>
      <c r="V19">
        <v>18</v>
      </c>
      <c r="X19" s="1">
        <v>44682.291666666664</v>
      </c>
      <c r="Y19">
        <v>10</v>
      </c>
      <c r="Z19">
        <v>17.75</v>
      </c>
      <c r="AA19">
        <v>23.05</v>
      </c>
      <c r="AB19">
        <f t="shared" si="3"/>
        <v>28.090000000000007</v>
      </c>
      <c r="AC19">
        <v>18</v>
      </c>
      <c r="AE19" s="1">
        <v>44682.291666666664</v>
      </c>
      <c r="AF19">
        <v>10</v>
      </c>
      <c r="AG19">
        <v>6.5389999999999997</v>
      </c>
      <c r="AH19">
        <v>8.8729999999999993</v>
      </c>
      <c r="AI19">
        <f t="shared" si="4"/>
        <v>5.4475559999999978</v>
      </c>
      <c r="AJ19">
        <v>18</v>
      </c>
      <c r="AL19" s="1">
        <v>44682.291666666664</v>
      </c>
      <c r="AM19">
        <v>10</v>
      </c>
      <c r="AN19">
        <v>6.9610000000000003</v>
      </c>
      <c r="AO19">
        <v>17.97</v>
      </c>
      <c r="AP19">
        <f t="shared" si="5"/>
        <v>121.19808099999997</v>
      </c>
    </row>
    <row r="20" spans="1:42" x14ac:dyDescent="0.35">
      <c r="A20">
        <v>19</v>
      </c>
      <c r="C20" s="1">
        <v>44684.625</v>
      </c>
      <c r="D20">
        <v>24</v>
      </c>
      <c r="E20">
        <v>0.18190000000000001</v>
      </c>
      <c r="F20">
        <v>0.32669999999999999</v>
      </c>
      <c r="G20">
        <f t="shared" si="0"/>
        <v>2.0967039999999996E-2</v>
      </c>
      <c r="H20">
        <v>19</v>
      </c>
      <c r="J20" s="1">
        <v>44684.625</v>
      </c>
      <c r="K20">
        <v>24</v>
      </c>
      <c r="L20">
        <v>2.9569999999999999</v>
      </c>
      <c r="M20">
        <v>10.67</v>
      </c>
      <c r="N20">
        <f t="shared" si="1"/>
        <v>59.490369000000001</v>
      </c>
      <c r="O20">
        <v>19</v>
      </c>
      <c r="Q20" s="1">
        <v>44684.625</v>
      </c>
      <c r="R20">
        <v>24</v>
      </c>
      <c r="S20">
        <v>6.9109999999999996</v>
      </c>
      <c r="T20">
        <v>17.13</v>
      </c>
      <c r="U20">
        <f t="shared" si="2"/>
        <v>104.42796099999998</v>
      </c>
      <c r="V20">
        <v>19</v>
      </c>
      <c r="X20" s="1">
        <v>44684.625</v>
      </c>
      <c r="Y20">
        <v>24</v>
      </c>
      <c r="Z20">
        <v>26.1</v>
      </c>
      <c r="AA20">
        <v>32.26</v>
      </c>
      <c r="AB20">
        <f t="shared" si="3"/>
        <v>37.945599999999956</v>
      </c>
      <c r="AC20">
        <v>19</v>
      </c>
      <c r="AE20" s="1">
        <v>44684.625</v>
      </c>
      <c r="AF20">
        <v>24</v>
      </c>
      <c r="AG20">
        <v>10.02</v>
      </c>
      <c r="AH20">
        <v>14.3</v>
      </c>
      <c r="AI20">
        <f t="shared" si="4"/>
        <v>18.318400000000011</v>
      </c>
      <c r="AJ20">
        <v>19</v>
      </c>
      <c r="AL20" s="1">
        <v>44684.625</v>
      </c>
      <c r="AM20">
        <v>24</v>
      </c>
      <c r="AN20">
        <v>11.9</v>
      </c>
      <c r="AO20">
        <v>23</v>
      </c>
      <c r="AP20">
        <f t="shared" si="5"/>
        <v>123.21</v>
      </c>
    </row>
    <row r="21" spans="1:42" x14ac:dyDescent="0.35">
      <c r="A21">
        <v>20</v>
      </c>
      <c r="C21" s="1">
        <v>44686.979166666664</v>
      </c>
      <c r="D21">
        <v>45</v>
      </c>
      <c r="E21">
        <v>0.30030000000000001</v>
      </c>
      <c r="F21">
        <v>0.30030000000000001</v>
      </c>
      <c r="G21">
        <f t="shared" si="0"/>
        <v>0</v>
      </c>
      <c r="H21">
        <v>20</v>
      </c>
      <c r="J21" s="1">
        <v>44686.979166666664</v>
      </c>
      <c r="K21">
        <v>45</v>
      </c>
      <c r="L21">
        <v>4.1399999999999997</v>
      </c>
      <c r="M21">
        <v>5.82</v>
      </c>
      <c r="N21">
        <f t="shared" si="1"/>
        <v>2.8224000000000022</v>
      </c>
      <c r="O21">
        <v>20</v>
      </c>
      <c r="Q21" s="1">
        <v>44686.979166666664</v>
      </c>
      <c r="R21">
        <v>45</v>
      </c>
      <c r="S21">
        <v>5.8819999999999997</v>
      </c>
      <c r="T21">
        <v>15.91</v>
      </c>
      <c r="U21">
        <f t="shared" si="2"/>
        <v>100.56078400000001</v>
      </c>
      <c r="V21">
        <v>20</v>
      </c>
      <c r="X21" s="1">
        <v>44686.979166666664</v>
      </c>
      <c r="Y21">
        <v>45</v>
      </c>
      <c r="Z21">
        <v>21.79</v>
      </c>
      <c r="AA21">
        <v>31.25</v>
      </c>
      <c r="AB21">
        <f t="shared" si="3"/>
        <v>89.49160000000002</v>
      </c>
      <c r="AC21">
        <v>20</v>
      </c>
      <c r="AE21" s="1">
        <v>44686.979166666664</v>
      </c>
      <c r="AF21">
        <v>45</v>
      </c>
      <c r="AG21">
        <v>11.44</v>
      </c>
      <c r="AH21">
        <v>17.03</v>
      </c>
      <c r="AI21">
        <f t="shared" si="4"/>
        <v>31.248100000000019</v>
      </c>
      <c r="AJ21">
        <v>20</v>
      </c>
      <c r="AL21" s="1">
        <v>44686.979166666664</v>
      </c>
      <c r="AM21">
        <v>45</v>
      </c>
      <c r="AN21">
        <v>9.1329999999999991</v>
      </c>
      <c r="AO21">
        <v>17.28</v>
      </c>
      <c r="AP21">
        <f t="shared" si="5"/>
        <v>66.37360900000003</v>
      </c>
    </row>
    <row r="22" spans="1:42" x14ac:dyDescent="0.35">
      <c r="A22">
        <v>21</v>
      </c>
      <c r="C22" s="1">
        <v>44695.770833333336</v>
      </c>
      <c r="D22">
        <v>3</v>
      </c>
      <c r="E22">
        <v>0.1031</v>
      </c>
      <c r="F22">
        <v>0.1197</v>
      </c>
      <c r="G22">
        <f t="shared" si="0"/>
        <v>2.7556000000000011E-4</v>
      </c>
      <c r="H22">
        <v>21</v>
      </c>
      <c r="J22" s="1">
        <v>44695.770833333336</v>
      </c>
      <c r="K22">
        <v>3</v>
      </c>
      <c r="L22">
        <v>1.613</v>
      </c>
      <c r="M22">
        <v>2.2879999999999998</v>
      </c>
      <c r="N22">
        <f t="shared" si="1"/>
        <v>0.45562499999999978</v>
      </c>
      <c r="O22">
        <v>21</v>
      </c>
      <c r="Q22" s="1">
        <v>44695.770833333336</v>
      </c>
      <c r="R22">
        <v>3</v>
      </c>
      <c r="S22">
        <v>2.2890000000000001</v>
      </c>
      <c r="T22">
        <v>4.9889999999999999</v>
      </c>
      <c r="U22">
        <f t="shared" si="2"/>
        <v>7.2899999999999983</v>
      </c>
      <c r="V22">
        <v>21</v>
      </c>
      <c r="X22" s="1">
        <v>44695.770833333336</v>
      </c>
      <c r="Y22">
        <v>3</v>
      </c>
      <c r="Z22">
        <v>10.81</v>
      </c>
      <c r="AA22">
        <v>22.25</v>
      </c>
      <c r="AB22">
        <f t="shared" si="3"/>
        <v>130.87359999999998</v>
      </c>
      <c r="AC22">
        <v>21</v>
      </c>
      <c r="AE22" s="1">
        <v>44695.770833333336</v>
      </c>
      <c r="AF22">
        <v>3</v>
      </c>
      <c r="AG22">
        <v>4.1740000000000004</v>
      </c>
      <c r="AH22">
        <v>5.1790000000000003</v>
      </c>
      <c r="AI22">
        <f t="shared" si="4"/>
        <v>1.0100249999999997</v>
      </c>
      <c r="AJ22">
        <v>21</v>
      </c>
      <c r="AL22" s="1">
        <v>44695.770833333336</v>
      </c>
      <c r="AM22">
        <v>3</v>
      </c>
      <c r="AN22">
        <v>5.4939999999999998</v>
      </c>
      <c r="AO22">
        <v>15.24</v>
      </c>
      <c r="AP22">
        <f t="shared" si="5"/>
        <v>94.984516000000013</v>
      </c>
    </row>
    <row r="23" spans="1:42" x14ac:dyDescent="0.35">
      <c r="A23">
        <v>22</v>
      </c>
      <c r="C23" s="1">
        <v>44697.291666666664</v>
      </c>
      <c r="D23">
        <v>12.75</v>
      </c>
      <c r="E23">
        <v>8.5400000000000004E-2</v>
      </c>
      <c r="F23">
        <v>0.1045</v>
      </c>
      <c r="G23">
        <f t="shared" si="0"/>
        <v>3.648099999999997E-4</v>
      </c>
      <c r="H23">
        <v>22</v>
      </c>
      <c r="J23" s="1">
        <v>44697.291666666664</v>
      </c>
      <c r="K23">
        <v>12.75</v>
      </c>
      <c r="L23">
        <v>1.353</v>
      </c>
      <c r="M23">
        <v>2.4590000000000001</v>
      </c>
      <c r="N23">
        <f t="shared" si="1"/>
        <v>1.2232360000000002</v>
      </c>
      <c r="O23">
        <v>22</v>
      </c>
      <c r="Q23" s="1">
        <v>44697.291666666664</v>
      </c>
      <c r="R23">
        <v>12.75</v>
      </c>
      <c r="S23">
        <v>2.9180000000000001</v>
      </c>
      <c r="T23">
        <v>4.415</v>
      </c>
      <c r="U23">
        <f t="shared" si="2"/>
        <v>2.2410089999999996</v>
      </c>
      <c r="V23">
        <v>22</v>
      </c>
      <c r="X23" s="1">
        <v>44697.291666666664</v>
      </c>
      <c r="Y23">
        <v>12.75</v>
      </c>
      <c r="Z23">
        <v>14.94</v>
      </c>
      <c r="AA23">
        <v>16.32</v>
      </c>
      <c r="AB23">
        <f t="shared" si="3"/>
        <v>1.9044000000000021</v>
      </c>
      <c r="AC23">
        <v>22</v>
      </c>
      <c r="AE23" s="1">
        <v>44697.291666666664</v>
      </c>
      <c r="AF23">
        <v>12.75</v>
      </c>
      <c r="AG23">
        <v>4.3979999999999997</v>
      </c>
      <c r="AH23">
        <v>4.532</v>
      </c>
      <c r="AI23">
        <f t="shared" si="4"/>
        <v>1.795600000000009E-2</v>
      </c>
      <c r="AJ23">
        <v>22</v>
      </c>
      <c r="AL23" s="1">
        <v>44697.291666666664</v>
      </c>
      <c r="AM23">
        <v>12.75</v>
      </c>
      <c r="AN23">
        <v>6.1849999999999996</v>
      </c>
      <c r="AO23">
        <v>8.5250000000000004</v>
      </c>
      <c r="AP23">
        <f t="shared" si="5"/>
        <v>5.4756000000000036</v>
      </c>
    </row>
    <row r="24" spans="1:42" x14ac:dyDescent="0.35">
      <c r="A24">
        <v>23</v>
      </c>
      <c r="C24" s="1">
        <v>44699.541666666664</v>
      </c>
      <c r="D24">
        <v>13</v>
      </c>
      <c r="E24">
        <v>2.052E-2</v>
      </c>
      <c r="F24">
        <v>4.7329999999999997E-2</v>
      </c>
      <c r="G24">
        <f t="shared" si="0"/>
        <v>7.1877609999999989E-4</v>
      </c>
      <c r="H24">
        <v>23</v>
      </c>
      <c r="J24" s="1">
        <v>44699.541666666664</v>
      </c>
      <c r="K24">
        <v>13</v>
      </c>
      <c r="L24">
        <v>0.36649999999999999</v>
      </c>
      <c r="M24">
        <v>0.55149999999999999</v>
      </c>
      <c r="N24">
        <f t="shared" si="1"/>
        <v>3.4224999999999998E-2</v>
      </c>
      <c r="O24">
        <v>23</v>
      </c>
      <c r="Q24" s="1">
        <v>44699.541666666664</v>
      </c>
      <c r="R24">
        <v>13</v>
      </c>
      <c r="S24">
        <v>0.77700000000000002</v>
      </c>
      <c r="T24">
        <v>1.246</v>
      </c>
      <c r="U24">
        <f t="shared" si="2"/>
        <v>0.21996099999999996</v>
      </c>
      <c r="V24">
        <v>23</v>
      </c>
      <c r="X24" s="1">
        <v>44699.541666666664</v>
      </c>
      <c r="Y24">
        <v>13</v>
      </c>
      <c r="Z24">
        <v>5.149</v>
      </c>
      <c r="AA24">
        <v>5.0810000000000004</v>
      </c>
      <c r="AB24">
        <f t="shared" si="3"/>
        <v>4.6239999999999476E-3</v>
      </c>
      <c r="AC24">
        <v>23</v>
      </c>
      <c r="AE24" s="1">
        <v>44699.541666666664</v>
      </c>
      <c r="AF24">
        <v>13</v>
      </c>
      <c r="AG24">
        <v>1.3149999999999999</v>
      </c>
      <c r="AH24">
        <v>1.089</v>
      </c>
      <c r="AI24">
        <f t="shared" si="4"/>
        <v>5.1075999999999989E-2</v>
      </c>
      <c r="AJ24">
        <v>23</v>
      </c>
      <c r="AL24" s="1">
        <v>44699.541666666664</v>
      </c>
      <c r="AM24">
        <v>13</v>
      </c>
      <c r="AN24">
        <v>1.5509999999999999</v>
      </c>
      <c r="AO24">
        <v>3.383</v>
      </c>
      <c r="AP24">
        <f t="shared" si="5"/>
        <v>3.3562240000000001</v>
      </c>
    </row>
    <row r="25" spans="1:42" x14ac:dyDescent="0.35">
      <c r="A25">
        <v>24</v>
      </c>
      <c r="C25" s="1">
        <v>44703.552083333336</v>
      </c>
      <c r="D25">
        <v>7</v>
      </c>
      <c r="E25">
        <v>2.691E-2</v>
      </c>
      <c r="F25">
        <v>4.3130000000000002E-2</v>
      </c>
      <c r="G25">
        <f t="shared" si="0"/>
        <v>2.6308840000000005E-4</v>
      </c>
      <c r="H25">
        <v>24</v>
      </c>
      <c r="J25" s="1">
        <v>44703.552083333336</v>
      </c>
      <c r="K25">
        <v>7</v>
      </c>
      <c r="L25">
        <v>0.40400000000000003</v>
      </c>
      <c r="M25">
        <v>0.64380000000000004</v>
      </c>
      <c r="N25">
        <f t="shared" si="1"/>
        <v>5.7504040000000006E-2</v>
      </c>
      <c r="O25">
        <v>24</v>
      </c>
      <c r="Q25" s="1">
        <v>44703.552083333336</v>
      </c>
      <c r="R25">
        <v>7</v>
      </c>
      <c r="S25">
        <v>0.76349999999999996</v>
      </c>
      <c r="T25">
        <v>1.46</v>
      </c>
      <c r="U25">
        <f t="shared" si="2"/>
        <v>0.48511225000000002</v>
      </c>
      <c r="V25">
        <v>24</v>
      </c>
      <c r="X25" s="1">
        <v>44703.552083333336</v>
      </c>
      <c r="Y25">
        <v>7</v>
      </c>
      <c r="Z25">
        <v>4.1529999999999996</v>
      </c>
      <c r="AA25">
        <v>3.4740000000000002</v>
      </c>
      <c r="AB25">
        <f t="shared" si="3"/>
        <v>0.46104099999999915</v>
      </c>
      <c r="AC25">
        <v>24</v>
      </c>
      <c r="AE25" s="1">
        <v>44703.552083333336</v>
      </c>
      <c r="AF25">
        <v>7</v>
      </c>
      <c r="AG25">
        <v>1.171</v>
      </c>
      <c r="AH25">
        <v>1.859</v>
      </c>
      <c r="AI25">
        <f t="shared" si="4"/>
        <v>0.47334399999999993</v>
      </c>
      <c r="AJ25">
        <v>24</v>
      </c>
      <c r="AL25" s="1">
        <v>44703.552083333336</v>
      </c>
      <c r="AM25">
        <v>7</v>
      </c>
      <c r="AN25">
        <v>1.8280000000000001</v>
      </c>
      <c r="AO25">
        <v>2.25</v>
      </c>
      <c r="AP25">
        <f t="shared" si="5"/>
        <v>0.17808399999999994</v>
      </c>
    </row>
    <row r="26" spans="1:42" x14ac:dyDescent="0.35">
      <c r="A26">
        <v>25</v>
      </c>
      <c r="C26" s="1">
        <v>44707.833333333336</v>
      </c>
      <c r="D26">
        <v>15</v>
      </c>
      <c r="E26">
        <v>3.6110000000000003E-2</v>
      </c>
      <c r="F26">
        <v>6.9029999999999994E-2</v>
      </c>
      <c r="G26">
        <f t="shared" si="0"/>
        <v>1.0837263999999994E-3</v>
      </c>
      <c r="H26">
        <v>25</v>
      </c>
      <c r="J26" s="1">
        <v>44707.833333333336</v>
      </c>
      <c r="K26">
        <v>15</v>
      </c>
      <c r="L26">
        <v>0.55969999999999998</v>
      </c>
      <c r="M26">
        <v>1.1990000000000001</v>
      </c>
      <c r="N26">
        <f t="shared" si="1"/>
        <v>0.40870449000000014</v>
      </c>
      <c r="O26">
        <v>25</v>
      </c>
      <c r="Q26" s="1">
        <v>44707.833333333336</v>
      </c>
      <c r="R26">
        <v>15</v>
      </c>
      <c r="S26">
        <v>1.286</v>
      </c>
      <c r="T26">
        <v>2.7090000000000001</v>
      </c>
      <c r="U26">
        <f t="shared" si="2"/>
        <v>2.0249290000000002</v>
      </c>
      <c r="V26">
        <v>25</v>
      </c>
      <c r="X26" s="1">
        <v>44707.833333333336</v>
      </c>
      <c r="Y26">
        <v>15</v>
      </c>
      <c r="Z26">
        <v>7.5819999999999999</v>
      </c>
      <c r="AA26">
        <v>9.2439999999999998</v>
      </c>
      <c r="AB26">
        <f t="shared" si="3"/>
        <v>2.7622439999999999</v>
      </c>
      <c r="AC26">
        <v>25</v>
      </c>
      <c r="AE26" s="1">
        <v>44707.833333333336</v>
      </c>
      <c r="AF26">
        <v>15</v>
      </c>
      <c r="AG26">
        <v>2.02</v>
      </c>
      <c r="AH26">
        <v>3.2879999999999998</v>
      </c>
      <c r="AI26">
        <f t="shared" si="4"/>
        <v>1.6078239999999995</v>
      </c>
      <c r="AJ26">
        <v>25</v>
      </c>
      <c r="AL26" s="1">
        <v>44707.833333333336</v>
      </c>
      <c r="AM26">
        <v>15</v>
      </c>
      <c r="AN26">
        <v>2.6</v>
      </c>
      <c r="AO26">
        <v>5.3650000000000002</v>
      </c>
      <c r="AP26">
        <f t="shared" si="5"/>
        <v>7.6452250000000008</v>
      </c>
    </row>
    <row r="27" spans="1:42" x14ac:dyDescent="0.35">
      <c r="A27">
        <v>26</v>
      </c>
      <c r="C27" s="1">
        <v>44713.875</v>
      </c>
      <c r="D27">
        <v>6.75</v>
      </c>
      <c r="E27">
        <v>0.12859999999999999</v>
      </c>
      <c r="F27">
        <v>0.129</v>
      </c>
      <c r="G27">
        <f t="shared" si="0"/>
        <v>1.6000000000000916E-7</v>
      </c>
      <c r="H27">
        <v>26</v>
      </c>
      <c r="J27" s="1">
        <v>44713.875</v>
      </c>
      <c r="K27">
        <v>6.75</v>
      </c>
      <c r="L27">
        <v>1.8979999999999999</v>
      </c>
      <c r="M27">
        <v>2.7440000000000002</v>
      </c>
      <c r="N27">
        <f t="shared" si="1"/>
        <v>0.71571600000000057</v>
      </c>
      <c r="O27">
        <v>26</v>
      </c>
      <c r="Q27" s="1">
        <v>44713.875</v>
      </c>
      <c r="R27">
        <v>6.75</v>
      </c>
      <c r="S27">
        <v>2.657</v>
      </c>
      <c r="T27">
        <v>5.16</v>
      </c>
      <c r="U27">
        <f t="shared" si="2"/>
        <v>6.2650090000000009</v>
      </c>
      <c r="V27">
        <v>26</v>
      </c>
      <c r="X27" s="1">
        <v>44713.875</v>
      </c>
      <c r="Y27">
        <v>6.75</v>
      </c>
      <c r="Z27">
        <v>12.23</v>
      </c>
      <c r="AA27">
        <v>16.89</v>
      </c>
      <c r="AB27">
        <f t="shared" si="3"/>
        <v>21.715600000000002</v>
      </c>
      <c r="AC27">
        <v>26</v>
      </c>
      <c r="AE27" s="1">
        <v>44713.875</v>
      </c>
      <c r="AF27">
        <v>6.75</v>
      </c>
      <c r="AG27">
        <v>5.3890000000000002</v>
      </c>
      <c r="AH27">
        <v>6.8040000000000003</v>
      </c>
      <c r="AI27">
        <f t="shared" si="4"/>
        <v>2.0022250000000001</v>
      </c>
      <c r="AJ27">
        <v>26</v>
      </c>
      <c r="AL27" s="1">
        <v>44713.875</v>
      </c>
      <c r="AM27">
        <v>6.75</v>
      </c>
      <c r="AN27">
        <v>5.7110000000000003</v>
      </c>
      <c r="AO27">
        <v>20.71</v>
      </c>
      <c r="AP27">
        <f t="shared" si="5"/>
        <v>224.97000100000002</v>
      </c>
    </row>
    <row r="28" spans="1:42" x14ac:dyDescent="0.35">
      <c r="A28">
        <v>27</v>
      </c>
      <c r="C28" s="1">
        <v>44714.59375</v>
      </c>
      <c r="D28">
        <v>7</v>
      </c>
      <c r="E28">
        <v>0.193</v>
      </c>
      <c r="F28">
        <v>0.30359999999999998</v>
      </c>
      <c r="G28">
        <f t="shared" si="0"/>
        <v>1.2232359999999994E-2</v>
      </c>
      <c r="H28">
        <v>27</v>
      </c>
      <c r="J28" s="1">
        <v>44714.59375</v>
      </c>
      <c r="K28">
        <v>7</v>
      </c>
      <c r="L28">
        <v>2.9689999999999999</v>
      </c>
      <c r="M28">
        <v>4.7699999999999996</v>
      </c>
      <c r="N28">
        <f t="shared" si="1"/>
        <v>3.2436009999999991</v>
      </c>
      <c r="O28">
        <v>27</v>
      </c>
      <c r="Q28" s="1">
        <v>44714.59375</v>
      </c>
      <c r="R28">
        <v>7</v>
      </c>
      <c r="S28">
        <v>4.8140000000000001</v>
      </c>
      <c r="T28">
        <v>18.55</v>
      </c>
      <c r="U28">
        <f t="shared" si="2"/>
        <v>188.67769600000003</v>
      </c>
      <c r="V28">
        <v>27</v>
      </c>
      <c r="X28" s="1">
        <v>44714.59375</v>
      </c>
      <c r="Y28">
        <v>7</v>
      </c>
      <c r="Z28">
        <v>26.48</v>
      </c>
      <c r="AA28">
        <v>23.12</v>
      </c>
      <c r="AB28">
        <f t="shared" si="3"/>
        <v>11.289599999999997</v>
      </c>
      <c r="AC28">
        <v>27</v>
      </c>
      <c r="AE28" s="1">
        <v>44714.59375</v>
      </c>
      <c r="AF28">
        <v>7</v>
      </c>
      <c r="AG28">
        <v>7.4020000000000001</v>
      </c>
      <c r="AH28">
        <v>3.8</v>
      </c>
      <c r="AI28">
        <f t="shared" si="4"/>
        <v>12.974404000000002</v>
      </c>
      <c r="AJ28">
        <v>27</v>
      </c>
      <c r="AL28" s="1">
        <v>44714.59375</v>
      </c>
      <c r="AM28">
        <v>7</v>
      </c>
      <c r="AN28">
        <v>10.57</v>
      </c>
      <c r="AO28">
        <v>22.56</v>
      </c>
      <c r="AP28">
        <f t="shared" si="5"/>
        <v>143.76009999999997</v>
      </c>
    </row>
    <row r="29" spans="1:42" x14ac:dyDescent="0.35">
      <c r="A29">
        <v>28</v>
      </c>
      <c r="C29" s="1">
        <v>44719.21875</v>
      </c>
      <c r="D29">
        <v>8</v>
      </c>
      <c r="E29">
        <v>3.5209999999999998E-2</v>
      </c>
      <c r="F29">
        <v>7.3620000000000005E-2</v>
      </c>
      <c r="G29">
        <f t="shared" si="0"/>
        <v>1.4753281000000006E-3</v>
      </c>
      <c r="H29">
        <v>28</v>
      </c>
      <c r="J29" s="1">
        <v>44719.21875</v>
      </c>
      <c r="K29">
        <v>8</v>
      </c>
      <c r="L29">
        <v>0.58299999999999996</v>
      </c>
      <c r="M29">
        <v>1.653</v>
      </c>
      <c r="N29">
        <f t="shared" si="1"/>
        <v>1.1449</v>
      </c>
      <c r="O29">
        <v>28</v>
      </c>
      <c r="Q29" s="1">
        <v>44719.21875</v>
      </c>
      <c r="R29">
        <v>8</v>
      </c>
      <c r="S29">
        <v>1.399</v>
      </c>
      <c r="T29">
        <v>3.7109999999999999</v>
      </c>
      <c r="U29">
        <f t="shared" si="2"/>
        <v>5.345343999999999</v>
      </c>
      <c r="V29">
        <v>28</v>
      </c>
      <c r="X29" s="1">
        <v>44719.21875</v>
      </c>
      <c r="Y29">
        <v>8</v>
      </c>
      <c r="Z29">
        <v>8.1890000000000001</v>
      </c>
      <c r="AA29">
        <v>10.41</v>
      </c>
      <c r="AB29">
        <f t="shared" si="3"/>
        <v>4.9328410000000007</v>
      </c>
      <c r="AC29">
        <v>28</v>
      </c>
      <c r="AE29" s="1">
        <v>44719.21875</v>
      </c>
      <c r="AF29">
        <v>8</v>
      </c>
      <c r="AG29">
        <v>1.8720000000000001</v>
      </c>
      <c r="AH29">
        <v>2.0139999999999998</v>
      </c>
      <c r="AI29">
        <f t="shared" si="4"/>
        <v>2.0163999999999911E-2</v>
      </c>
      <c r="AJ29">
        <v>28</v>
      </c>
      <c r="AL29" s="1">
        <v>44719.21875</v>
      </c>
      <c r="AM29">
        <v>8</v>
      </c>
      <c r="AN29">
        <v>3.6139999999999999</v>
      </c>
      <c r="AO29">
        <v>8.5990000000000002</v>
      </c>
      <c r="AP29">
        <f t="shared" si="5"/>
        <v>24.850225000000002</v>
      </c>
    </row>
    <row r="30" spans="1:42" x14ac:dyDescent="0.35">
      <c r="A30">
        <v>29</v>
      </c>
      <c r="C30" s="1">
        <v>44719.8125</v>
      </c>
      <c r="D30">
        <v>3</v>
      </c>
      <c r="E30">
        <v>0.1201</v>
      </c>
      <c r="F30">
        <v>0.14979999999999999</v>
      </c>
      <c r="G30">
        <f t="shared" si="0"/>
        <v>8.8208999999999944E-4</v>
      </c>
      <c r="H30">
        <v>29</v>
      </c>
      <c r="J30" s="1">
        <v>44719.8125</v>
      </c>
      <c r="K30">
        <v>3</v>
      </c>
      <c r="L30">
        <v>1.88</v>
      </c>
      <c r="M30">
        <v>3.1890000000000001</v>
      </c>
      <c r="N30">
        <f t="shared" si="1"/>
        <v>1.7134810000000005</v>
      </c>
      <c r="O30">
        <v>29</v>
      </c>
      <c r="Q30" s="1">
        <v>44719.8125</v>
      </c>
      <c r="R30">
        <v>3</v>
      </c>
      <c r="S30">
        <v>4.7169999999999996</v>
      </c>
      <c r="T30">
        <v>18.54</v>
      </c>
      <c r="U30">
        <f t="shared" si="2"/>
        <v>191.07532900000001</v>
      </c>
      <c r="V30">
        <v>29</v>
      </c>
      <c r="X30" s="1">
        <v>44719.8125</v>
      </c>
      <c r="Y30">
        <v>3</v>
      </c>
      <c r="Z30">
        <v>19.809999999999999</v>
      </c>
      <c r="AA30">
        <v>30.1</v>
      </c>
      <c r="AB30">
        <f t="shared" si="3"/>
        <v>105.88410000000006</v>
      </c>
      <c r="AC30">
        <v>29</v>
      </c>
      <c r="AE30" s="1">
        <v>44719.8125</v>
      </c>
      <c r="AF30">
        <v>3</v>
      </c>
      <c r="AG30">
        <v>6.202</v>
      </c>
      <c r="AH30">
        <v>2.6720000000000002</v>
      </c>
      <c r="AI30">
        <f t="shared" si="4"/>
        <v>12.460899999999999</v>
      </c>
      <c r="AJ30">
        <v>29</v>
      </c>
      <c r="AL30" s="1">
        <v>44719.8125</v>
      </c>
      <c r="AM30">
        <v>3</v>
      </c>
      <c r="AN30">
        <v>8.2620000000000005</v>
      </c>
      <c r="AO30">
        <v>15.73</v>
      </c>
      <c r="AP30">
        <f t="shared" si="5"/>
        <v>55.771023999999997</v>
      </c>
    </row>
    <row r="31" spans="1:42" x14ac:dyDescent="0.35">
      <c r="A31">
        <v>30</v>
      </c>
      <c r="C31" s="1">
        <v>44720.875</v>
      </c>
      <c r="D31">
        <v>6.75</v>
      </c>
      <c r="E31">
        <v>0.107</v>
      </c>
      <c r="F31">
        <v>0.29389999999999999</v>
      </c>
      <c r="G31">
        <f t="shared" si="0"/>
        <v>3.4931610000000002E-2</v>
      </c>
      <c r="H31">
        <v>30</v>
      </c>
      <c r="J31" s="1">
        <v>44720.875</v>
      </c>
      <c r="K31">
        <v>6.75</v>
      </c>
      <c r="L31">
        <v>1.68</v>
      </c>
      <c r="M31">
        <v>6.0839999999999996</v>
      </c>
      <c r="N31">
        <f t="shared" si="1"/>
        <v>19.395215999999998</v>
      </c>
      <c r="O31">
        <v>30</v>
      </c>
      <c r="Q31" s="1">
        <v>44720.875</v>
      </c>
      <c r="R31">
        <v>6.75</v>
      </c>
      <c r="S31">
        <v>3.0030000000000001</v>
      </c>
      <c r="T31">
        <v>8.42</v>
      </c>
      <c r="U31">
        <f t="shared" si="2"/>
        <v>29.343888999999997</v>
      </c>
      <c r="V31">
        <v>30</v>
      </c>
      <c r="X31" s="1">
        <v>44720.875</v>
      </c>
      <c r="Y31">
        <v>6.75</v>
      </c>
      <c r="Z31">
        <v>11.32</v>
      </c>
      <c r="AA31">
        <v>9.8680000000000003</v>
      </c>
      <c r="AB31">
        <f t="shared" si="3"/>
        <v>2.108304</v>
      </c>
      <c r="AC31">
        <v>30</v>
      </c>
      <c r="AE31" s="1">
        <v>44720.875</v>
      </c>
      <c r="AF31">
        <v>6.75</v>
      </c>
      <c r="AG31">
        <v>5.101</v>
      </c>
      <c r="AH31">
        <v>2.2149999999999999</v>
      </c>
      <c r="AI31">
        <f t="shared" si="4"/>
        <v>8.3289960000000001</v>
      </c>
      <c r="AJ31">
        <v>30</v>
      </c>
      <c r="AL31" s="1">
        <v>44720.875</v>
      </c>
      <c r="AM31">
        <v>6.75</v>
      </c>
      <c r="AN31">
        <v>4.3719999999999999</v>
      </c>
      <c r="AO31">
        <v>11.94</v>
      </c>
      <c r="AP31">
        <f t="shared" si="5"/>
        <v>57.274623999999996</v>
      </c>
    </row>
    <row r="32" spans="1:42" x14ac:dyDescent="0.35">
      <c r="A32">
        <v>31</v>
      </c>
      <c r="C32" s="1">
        <v>44726.145833333336</v>
      </c>
      <c r="D32">
        <v>8</v>
      </c>
      <c r="E32">
        <v>2.3519999999999999E-2</v>
      </c>
      <c r="F32">
        <v>1.9259999999999999E-2</v>
      </c>
      <c r="G32">
        <f t="shared" si="0"/>
        <v>1.8147599999999999E-5</v>
      </c>
      <c r="H32">
        <v>31</v>
      </c>
      <c r="J32" s="1">
        <v>44726.145833333336</v>
      </c>
      <c r="K32">
        <v>8</v>
      </c>
      <c r="L32">
        <v>0.29830000000000001</v>
      </c>
      <c r="M32">
        <v>0.38419999999999999</v>
      </c>
      <c r="N32">
        <f t="shared" si="1"/>
        <v>7.3788099999999961E-3</v>
      </c>
      <c r="O32">
        <v>31</v>
      </c>
      <c r="Q32" s="1">
        <v>44726.145833333336</v>
      </c>
      <c r="R32">
        <v>8</v>
      </c>
      <c r="S32">
        <v>0.62109999999999999</v>
      </c>
      <c r="T32">
        <v>0.90129999999999999</v>
      </c>
      <c r="U32">
        <f t="shared" si="2"/>
        <v>7.8512040000000005E-2</v>
      </c>
      <c r="V32">
        <v>31</v>
      </c>
      <c r="X32" s="1">
        <v>44726.145833333336</v>
      </c>
      <c r="Y32">
        <v>8</v>
      </c>
      <c r="Z32">
        <v>3.3639999999999999</v>
      </c>
      <c r="AA32">
        <v>1.7190000000000001</v>
      </c>
      <c r="AB32">
        <f t="shared" si="3"/>
        <v>2.7060249999999995</v>
      </c>
      <c r="AC32">
        <v>31</v>
      </c>
      <c r="AE32" s="1">
        <v>44726.145833333336</v>
      </c>
      <c r="AF32">
        <v>8</v>
      </c>
      <c r="AG32">
        <v>0.96589999999999998</v>
      </c>
      <c r="AH32">
        <v>1.139</v>
      </c>
      <c r="AI32">
        <f t="shared" si="4"/>
        <v>2.9963610000000012E-2</v>
      </c>
      <c r="AJ32">
        <v>31</v>
      </c>
      <c r="AL32" s="1">
        <v>44726.145833333336</v>
      </c>
      <c r="AM32">
        <v>8</v>
      </c>
      <c r="AN32">
        <v>1.345</v>
      </c>
      <c r="AO32">
        <v>1.9019999999999999</v>
      </c>
      <c r="AP32">
        <f t="shared" si="5"/>
        <v>0.31024899999999994</v>
      </c>
    </row>
    <row r="33" spans="1:42" x14ac:dyDescent="0.35">
      <c r="A33">
        <v>32</v>
      </c>
      <c r="C33" s="1">
        <v>44744.010416666664</v>
      </c>
      <c r="D33">
        <v>7</v>
      </c>
      <c r="E33">
        <v>1.3390000000000001E-2</v>
      </c>
      <c r="F33">
        <v>8.6639999999999998E-3</v>
      </c>
      <c r="G33">
        <f t="shared" si="0"/>
        <v>2.233507600000001E-5</v>
      </c>
      <c r="H33">
        <v>32</v>
      </c>
      <c r="J33" s="1">
        <v>44744.010416666664</v>
      </c>
      <c r="K33">
        <v>7</v>
      </c>
      <c r="L33">
        <v>0.15740000000000001</v>
      </c>
      <c r="M33">
        <v>0.25580000000000003</v>
      </c>
      <c r="N33">
        <f t="shared" si="1"/>
        <v>9.6825600000000032E-3</v>
      </c>
      <c r="O33">
        <v>32</v>
      </c>
      <c r="Q33" s="1">
        <v>44744.010416666664</v>
      </c>
      <c r="R33">
        <v>7</v>
      </c>
      <c r="S33">
        <v>0.379</v>
      </c>
      <c r="T33">
        <v>0.44650000000000001</v>
      </c>
      <c r="U33">
        <f t="shared" si="2"/>
        <v>4.5562500000000004E-3</v>
      </c>
      <c r="V33">
        <v>32</v>
      </c>
      <c r="X33" s="1">
        <v>44744.010416666664</v>
      </c>
      <c r="Y33">
        <v>7</v>
      </c>
      <c r="Z33">
        <v>2.5470000000000002</v>
      </c>
      <c r="AA33">
        <v>1.57</v>
      </c>
      <c r="AB33">
        <f t="shared" si="3"/>
        <v>0.95452900000000018</v>
      </c>
      <c r="AC33">
        <v>32</v>
      </c>
      <c r="AE33" s="1">
        <v>44744.010416666664</v>
      </c>
      <c r="AF33">
        <v>7</v>
      </c>
      <c r="AG33">
        <v>0.55100000000000005</v>
      </c>
      <c r="AH33">
        <v>1.095</v>
      </c>
      <c r="AI33">
        <f t="shared" si="4"/>
        <v>0.29593599999999992</v>
      </c>
      <c r="AJ33">
        <v>32</v>
      </c>
      <c r="AL33" s="1">
        <v>44744.010416666664</v>
      </c>
      <c r="AM33">
        <v>7</v>
      </c>
      <c r="AN33">
        <v>1.4319999999999999</v>
      </c>
      <c r="AO33">
        <v>2.2320000000000002</v>
      </c>
      <c r="AP33">
        <f t="shared" si="5"/>
        <v>0.64000000000000046</v>
      </c>
    </row>
    <row r="34" spans="1:42" x14ac:dyDescent="0.35">
      <c r="A34">
        <v>33</v>
      </c>
      <c r="C34" s="1">
        <v>44747.416666666664</v>
      </c>
      <c r="D34">
        <v>2.75</v>
      </c>
      <c r="E34">
        <v>3.7470000000000003E-2</v>
      </c>
      <c r="F34">
        <v>2.0129999999999999E-2</v>
      </c>
      <c r="G34">
        <f t="shared" si="0"/>
        <v>3.0067560000000018E-4</v>
      </c>
      <c r="H34">
        <v>33</v>
      </c>
      <c r="J34" s="1">
        <v>44747.416666666664</v>
      </c>
      <c r="K34">
        <v>2.75</v>
      </c>
      <c r="L34">
        <v>0.53879999999999995</v>
      </c>
      <c r="M34">
        <v>0.69969999999999999</v>
      </c>
      <c r="N34">
        <f t="shared" si="1"/>
        <v>2.5888810000000016E-2</v>
      </c>
      <c r="O34">
        <v>33</v>
      </c>
      <c r="Q34" s="1">
        <v>44747.416666666664</v>
      </c>
      <c r="R34">
        <v>2.75</v>
      </c>
      <c r="S34">
        <v>0.89510000000000001</v>
      </c>
      <c r="T34">
        <v>1.302</v>
      </c>
      <c r="U34">
        <f t="shared" si="2"/>
        <v>0.16556761000000003</v>
      </c>
      <c r="V34">
        <v>33</v>
      </c>
      <c r="X34" s="1">
        <v>44747.416666666664</v>
      </c>
      <c r="Y34">
        <v>2.75</v>
      </c>
      <c r="Z34">
        <v>3.1379999999999999</v>
      </c>
      <c r="AA34">
        <v>3.9049999999999998</v>
      </c>
      <c r="AB34">
        <f t="shared" si="3"/>
        <v>0.58828899999999984</v>
      </c>
      <c r="AC34">
        <v>33</v>
      </c>
      <c r="AE34" s="1">
        <v>44747.416666666664</v>
      </c>
      <c r="AF34">
        <v>2.75</v>
      </c>
      <c r="AG34">
        <v>1.2889999999999999</v>
      </c>
      <c r="AH34">
        <v>1.728</v>
      </c>
      <c r="AI34">
        <f t="shared" si="4"/>
        <v>0.19272100000000006</v>
      </c>
      <c r="AJ34">
        <v>33</v>
      </c>
      <c r="AL34" s="1">
        <v>44747.416666666664</v>
      </c>
      <c r="AM34">
        <v>2.75</v>
      </c>
      <c r="AN34">
        <v>1.4059999999999999</v>
      </c>
      <c r="AO34">
        <v>3.286</v>
      </c>
      <c r="AP34">
        <f t="shared" si="5"/>
        <v>3.5344000000000007</v>
      </c>
    </row>
    <row r="35" spans="1:42" x14ac:dyDescent="0.35">
      <c r="A35">
        <v>34</v>
      </c>
      <c r="C35" s="1">
        <v>44748.708333333336</v>
      </c>
      <c r="D35">
        <v>4.25</v>
      </c>
      <c r="E35">
        <v>0.20380000000000001</v>
      </c>
      <c r="F35">
        <v>0.32269999999999999</v>
      </c>
      <c r="G35">
        <f t="shared" si="0"/>
        <v>1.4137209999999996E-2</v>
      </c>
      <c r="H35">
        <v>34</v>
      </c>
      <c r="J35" s="1">
        <v>44748.708333333336</v>
      </c>
      <c r="K35">
        <v>4.25</v>
      </c>
      <c r="L35">
        <v>2.91</v>
      </c>
      <c r="M35">
        <v>4.4139999999999997</v>
      </c>
      <c r="N35">
        <f t="shared" si="1"/>
        <v>2.2620159999999987</v>
      </c>
      <c r="O35">
        <v>34</v>
      </c>
      <c r="Q35" s="1">
        <v>44748.708333333336</v>
      </c>
      <c r="R35">
        <v>4.25</v>
      </c>
      <c r="S35">
        <v>9.0190000000000001</v>
      </c>
      <c r="T35">
        <v>19.5</v>
      </c>
      <c r="U35">
        <f t="shared" si="2"/>
        <v>109.851361</v>
      </c>
      <c r="V35">
        <v>34</v>
      </c>
      <c r="X35" s="1">
        <v>44748.708333333336</v>
      </c>
      <c r="Y35">
        <v>4.25</v>
      </c>
      <c r="Z35">
        <v>43.24</v>
      </c>
      <c r="AA35">
        <v>47.56</v>
      </c>
      <c r="AB35">
        <f t="shared" si="3"/>
        <v>18.662400000000002</v>
      </c>
      <c r="AC35">
        <v>34</v>
      </c>
      <c r="AE35" s="1">
        <v>44748.708333333336</v>
      </c>
      <c r="AF35">
        <v>4.25</v>
      </c>
      <c r="AG35">
        <v>10.18</v>
      </c>
      <c r="AH35">
        <v>4.6900000000000004</v>
      </c>
      <c r="AI35">
        <f t="shared" si="4"/>
        <v>30.140099999999993</v>
      </c>
      <c r="AJ35">
        <v>34</v>
      </c>
      <c r="AL35" s="1">
        <v>44748.708333333336</v>
      </c>
      <c r="AM35">
        <v>4.25</v>
      </c>
      <c r="AN35">
        <v>23.54</v>
      </c>
      <c r="AO35">
        <v>32.950000000000003</v>
      </c>
      <c r="AP35">
        <f t="shared" si="5"/>
        <v>88.548100000000076</v>
      </c>
    </row>
    <row r="36" spans="1:42" x14ac:dyDescent="0.35">
      <c r="A36">
        <v>35</v>
      </c>
      <c r="C36" s="1">
        <v>44755.833333333336</v>
      </c>
      <c r="D36">
        <v>5.25</v>
      </c>
      <c r="E36">
        <v>3.2300000000000002E-2</v>
      </c>
      <c r="F36">
        <v>3.3439999999999998E-2</v>
      </c>
      <c r="G36">
        <f t="shared" si="0"/>
        <v>1.299599999999989E-6</v>
      </c>
      <c r="H36">
        <v>35</v>
      </c>
      <c r="J36" s="1">
        <v>44755.833333333336</v>
      </c>
      <c r="K36">
        <v>5.25</v>
      </c>
      <c r="L36">
        <v>0.43819999999999998</v>
      </c>
      <c r="M36">
        <v>0.86899999999999999</v>
      </c>
      <c r="N36">
        <f t="shared" si="1"/>
        <v>0.18558864000000003</v>
      </c>
      <c r="O36">
        <v>35</v>
      </c>
      <c r="Q36" s="1">
        <v>44755.833333333336</v>
      </c>
      <c r="R36">
        <v>5.25</v>
      </c>
      <c r="S36">
        <v>0.86550000000000005</v>
      </c>
      <c r="T36">
        <v>1.1850000000000001</v>
      </c>
      <c r="U36">
        <f t="shared" si="2"/>
        <v>0.10208025</v>
      </c>
      <c r="V36">
        <v>35</v>
      </c>
      <c r="X36" s="1">
        <v>44755.833333333336</v>
      </c>
      <c r="Y36">
        <v>5.25</v>
      </c>
      <c r="Z36">
        <v>3.742</v>
      </c>
      <c r="AA36">
        <v>3.73</v>
      </c>
      <c r="AB36">
        <f t="shared" si="3"/>
        <v>1.4400000000000025E-4</v>
      </c>
      <c r="AC36">
        <v>35</v>
      </c>
      <c r="AE36" s="1">
        <v>44755.833333333336</v>
      </c>
      <c r="AF36">
        <v>5.25</v>
      </c>
      <c r="AG36">
        <v>1.3109999999999999</v>
      </c>
      <c r="AH36">
        <v>1.748</v>
      </c>
      <c r="AI36">
        <f t="shared" si="4"/>
        <v>0.19096900000000006</v>
      </c>
      <c r="AJ36">
        <v>35</v>
      </c>
      <c r="AL36" s="1">
        <v>44755.833333333336</v>
      </c>
      <c r="AM36">
        <v>5.25</v>
      </c>
      <c r="AN36">
        <v>1.2549999999999999</v>
      </c>
      <c r="AO36">
        <v>2.706</v>
      </c>
      <c r="AP36">
        <f t="shared" si="5"/>
        <v>2.1054010000000001</v>
      </c>
    </row>
    <row r="37" spans="1:42" x14ac:dyDescent="0.35">
      <c r="A37">
        <v>36</v>
      </c>
      <c r="C37" s="1">
        <v>44759.583333333336</v>
      </c>
      <c r="D37">
        <v>14.5</v>
      </c>
      <c r="E37">
        <v>5.4460000000000001E-2</v>
      </c>
      <c r="F37">
        <v>0.1467</v>
      </c>
      <c r="G37">
        <f t="shared" si="0"/>
        <v>8.5082175999999978E-3</v>
      </c>
      <c r="H37">
        <v>36</v>
      </c>
      <c r="J37" s="1">
        <v>44759.583333333336</v>
      </c>
      <c r="K37">
        <v>14.5</v>
      </c>
      <c r="L37">
        <v>0.8528</v>
      </c>
      <c r="M37">
        <v>2.694</v>
      </c>
      <c r="N37">
        <f t="shared" si="1"/>
        <v>3.3900174399999998</v>
      </c>
      <c r="O37">
        <v>36</v>
      </c>
      <c r="Q37" s="1">
        <v>44759.583333333336</v>
      </c>
      <c r="R37">
        <v>14.5</v>
      </c>
      <c r="S37">
        <v>2.7290000000000001</v>
      </c>
      <c r="T37">
        <v>6.57</v>
      </c>
      <c r="U37">
        <f t="shared" si="2"/>
        <v>14.753281000000001</v>
      </c>
      <c r="V37">
        <v>36</v>
      </c>
      <c r="X37" s="1">
        <v>44759.583333333336</v>
      </c>
      <c r="Y37">
        <v>14.5</v>
      </c>
      <c r="Z37">
        <v>17.309999999999999</v>
      </c>
      <c r="AA37">
        <v>17.59</v>
      </c>
      <c r="AB37">
        <f t="shared" si="3"/>
        <v>7.8400000000000636E-2</v>
      </c>
      <c r="AC37">
        <v>36</v>
      </c>
      <c r="AE37" s="1">
        <v>44759.583333333336</v>
      </c>
      <c r="AF37">
        <v>14.5</v>
      </c>
      <c r="AG37">
        <v>3.0779999999999998</v>
      </c>
      <c r="AH37">
        <v>8.7530000000000001</v>
      </c>
      <c r="AI37">
        <f t="shared" si="4"/>
        <v>32.205625000000005</v>
      </c>
      <c r="AJ37">
        <v>36</v>
      </c>
      <c r="AL37" s="1">
        <v>44759.583333333336</v>
      </c>
      <c r="AM37">
        <v>14.5</v>
      </c>
      <c r="AN37">
        <v>7.9089999999999998</v>
      </c>
      <c r="AO37">
        <v>16.2</v>
      </c>
      <c r="AP37">
        <f t="shared" si="5"/>
        <v>68.740681000000009</v>
      </c>
    </row>
    <row r="38" spans="1:42" x14ac:dyDescent="0.35">
      <c r="A38">
        <v>37</v>
      </c>
      <c r="C38" s="1">
        <v>44760.333333333336</v>
      </c>
      <c r="D38">
        <v>7.5</v>
      </c>
      <c r="E38">
        <v>2.2040000000000001E-2</v>
      </c>
      <c r="F38">
        <v>3.1899999999999998E-2</v>
      </c>
      <c r="G38">
        <f t="shared" si="0"/>
        <v>9.7219599999999939E-5</v>
      </c>
      <c r="H38">
        <v>37</v>
      </c>
      <c r="J38" s="1">
        <v>44760.333333333336</v>
      </c>
      <c r="K38">
        <v>7.5</v>
      </c>
      <c r="L38">
        <v>0.3629</v>
      </c>
      <c r="M38">
        <v>0.51370000000000005</v>
      </c>
      <c r="N38">
        <f t="shared" si="1"/>
        <v>2.2740640000000013E-2</v>
      </c>
      <c r="O38">
        <v>37</v>
      </c>
      <c r="Q38" s="1">
        <v>44760.333333333336</v>
      </c>
      <c r="R38">
        <v>7.5</v>
      </c>
      <c r="S38">
        <v>0.91620000000000001</v>
      </c>
      <c r="T38">
        <v>1.0920000000000001</v>
      </c>
      <c r="U38">
        <f t="shared" si="2"/>
        <v>3.0905640000000022E-2</v>
      </c>
      <c r="V38">
        <v>37</v>
      </c>
      <c r="X38" s="1">
        <v>44760.333333333336</v>
      </c>
      <c r="Y38">
        <v>7.5</v>
      </c>
      <c r="Z38">
        <v>6.4950000000000001</v>
      </c>
      <c r="AA38">
        <v>6.7160000000000002</v>
      </c>
      <c r="AB38">
        <f t="shared" si="3"/>
        <v>4.8841000000000037E-2</v>
      </c>
      <c r="AC38">
        <v>37</v>
      </c>
      <c r="AE38" s="1">
        <v>44760.333333333336</v>
      </c>
      <c r="AF38">
        <v>7.5</v>
      </c>
      <c r="AG38">
        <v>1.3939999999999999</v>
      </c>
      <c r="AH38">
        <v>1.425</v>
      </c>
      <c r="AI38">
        <f t="shared" si="4"/>
        <v>9.6100000000000861E-4</v>
      </c>
      <c r="AJ38">
        <v>37</v>
      </c>
      <c r="AL38" s="1">
        <v>44760.333333333336</v>
      </c>
      <c r="AM38">
        <v>7.5</v>
      </c>
      <c r="AN38">
        <v>2.7130000000000001</v>
      </c>
      <c r="AO38">
        <v>3.9390000000000001</v>
      </c>
      <c r="AP38">
        <f t="shared" si="5"/>
        <v>1.5030759999999999</v>
      </c>
    </row>
    <row r="39" spans="1:42" x14ac:dyDescent="0.35">
      <c r="A39">
        <v>38</v>
      </c>
      <c r="C39" s="1">
        <v>44778.46875</v>
      </c>
      <c r="D39">
        <v>10</v>
      </c>
      <c r="E39">
        <v>0.85189999999999999</v>
      </c>
      <c r="F39">
        <v>0.43130000000000002</v>
      </c>
      <c r="G39">
        <f t="shared" si="0"/>
        <v>0.17690435999999998</v>
      </c>
      <c r="H39">
        <v>38</v>
      </c>
      <c r="J39" s="1">
        <v>44778.46875</v>
      </c>
      <c r="K39">
        <v>10</v>
      </c>
      <c r="L39">
        <v>14.72</v>
      </c>
      <c r="M39">
        <v>9.9740000000000002</v>
      </c>
      <c r="N39">
        <f t="shared" si="1"/>
        <v>22.524516000000006</v>
      </c>
      <c r="O39">
        <v>38</v>
      </c>
      <c r="Q39" s="1">
        <v>44778.46875</v>
      </c>
      <c r="R39">
        <v>10</v>
      </c>
      <c r="S39">
        <v>12.31</v>
      </c>
      <c r="T39">
        <v>40.049999999999997</v>
      </c>
      <c r="U39">
        <f t="shared" si="2"/>
        <v>769.50759999999968</v>
      </c>
      <c r="V39">
        <v>38</v>
      </c>
      <c r="X39" s="1">
        <v>44778.46875</v>
      </c>
      <c r="Y39">
        <v>10</v>
      </c>
      <c r="Z39">
        <v>35.03</v>
      </c>
      <c r="AA39">
        <v>37.22</v>
      </c>
      <c r="AB39">
        <f t="shared" si="3"/>
        <v>4.7960999999999903</v>
      </c>
      <c r="AC39">
        <v>38</v>
      </c>
      <c r="AE39" s="1">
        <v>44778.46875</v>
      </c>
      <c r="AF39">
        <v>10</v>
      </c>
      <c r="AG39">
        <v>27.75</v>
      </c>
      <c r="AH39">
        <v>42.5</v>
      </c>
      <c r="AI39">
        <f t="shared" si="4"/>
        <v>217.5625</v>
      </c>
      <c r="AJ39">
        <v>38</v>
      </c>
      <c r="AL39" s="1">
        <v>44778.46875</v>
      </c>
      <c r="AM39">
        <v>10</v>
      </c>
      <c r="AN39">
        <v>17.79</v>
      </c>
      <c r="AO39">
        <v>22.92</v>
      </c>
      <c r="AP39">
        <f t="shared" si="5"/>
        <v>26.316900000000025</v>
      </c>
    </row>
    <row r="40" spans="1:42" x14ac:dyDescent="0.35">
      <c r="A40">
        <v>39</v>
      </c>
      <c r="C40" s="1">
        <v>44779.364583333336</v>
      </c>
      <c r="D40">
        <v>9</v>
      </c>
      <c r="E40">
        <v>4.972E-2</v>
      </c>
      <c r="F40">
        <v>7.6130000000000003E-2</v>
      </c>
      <c r="G40">
        <f t="shared" si="0"/>
        <v>6.9748810000000016E-4</v>
      </c>
      <c r="H40">
        <v>39</v>
      </c>
      <c r="J40" s="1">
        <v>44779.364583333336</v>
      </c>
      <c r="K40">
        <v>9</v>
      </c>
      <c r="L40">
        <v>0.75819999999999999</v>
      </c>
      <c r="M40">
        <v>1.554</v>
      </c>
      <c r="N40">
        <f t="shared" si="1"/>
        <v>0.63329764000000011</v>
      </c>
      <c r="O40">
        <v>39</v>
      </c>
      <c r="Q40" s="1">
        <v>44779.364583333336</v>
      </c>
      <c r="R40">
        <v>9</v>
      </c>
      <c r="S40">
        <v>1.8069999999999999</v>
      </c>
      <c r="T40">
        <v>6.3010000000000002</v>
      </c>
      <c r="U40">
        <f t="shared" si="2"/>
        <v>20.196035999999999</v>
      </c>
      <c r="V40">
        <v>39</v>
      </c>
      <c r="X40" s="1">
        <v>44779.364583333336</v>
      </c>
      <c r="Y40">
        <v>9</v>
      </c>
      <c r="Z40">
        <v>9.1489999999999991</v>
      </c>
      <c r="AA40">
        <v>11.82</v>
      </c>
      <c r="AB40">
        <f t="shared" si="3"/>
        <v>7.1342410000000065</v>
      </c>
      <c r="AC40">
        <v>39</v>
      </c>
      <c r="AE40" s="1">
        <v>44779.364583333336</v>
      </c>
      <c r="AF40">
        <v>9</v>
      </c>
      <c r="AG40">
        <v>2.3420000000000001</v>
      </c>
      <c r="AH40">
        <v>8.2859999999999996</v>
      </c>
      <c r="AI40">
        <f t="shared" si="4"/>
        <v>35.331135999999987</v>
      </c>
      <c r="AJ40">
        <v>39</v>
      </c>
      <c r="AL40" s="1">
        <v>44779.364583333336</v>
      </c>
      <c r="AM40">
        <v>9</v>
      </c>
      <c r="AN40">
        <v>5.6280000000000001</v>
      </c>
      <c r="AO40">
        <v>10.32</v>
      </c>
      <c r="AP40">
        <f t="shared" si="5"/>
        <v>22.014864000000003</v>
      </c>
    </row>
    <row r="41" spans="1:42" x14ac:dyDescent="0.35">
      <c r="A41">
        <v>40</v>
      </c>
      <c r="C41" s="1">
        <v>44780.072916666664</v>
      </c>
      <c r="D41">
        <v>3</v>
      </c>
      <c r="E41">
        <v>8.1869999999999998E-2</v>
      </c>
      <c r="F41">
        <v>0.1943</v>
      </c>
      <c r="G41">
        <f t="shared" si="0"/>
        <v>1.26405049E-2</v>
      </c>
      <c r="H41">
        <v>40</v>
      </c>
      <c r="J41" s="1">
        <v>44780.072916666664</v>
      </c>
      <c r="K41">
        <v>3</v>
      </c>
      <c r="L41">
        <v>1.2430000000000001</v>
      </c>
      <c r="M41">
        <v>1.956</v>
      </c>
      <c r="N41">
        <f t="shared" si="1"/>
        <v>0.50836899999999985</v>
      </c>
      <c r="O41">
        <v>40</v>
      </c>
      <c r="Q41" s="1">
        <v>44780.072916666664</v>
      </c>
      <c r="R41">
        <v>3</v>
      </c>
      <c r="S41">
        <v>2.077</v>
      </c>
      <c r="T41">
        <v>4.6989999999999998</v>
      </c>
      <c r="U41">
        <f t="shared" si="2"/>
        <v>6.8748839999999998</v>
      </c>
      <c r="V41">
        <v>40</v>
      </c>
      <c r="X41" s="1">
        <v>44780.072916666664</v>
      </c>
      <c r="Y41">
        <v>3</v>
      </c>
      <c r="Z41">
        <v>7.6520000000000001</v>
      </c>
      <c r="AA41">
        <v>12.34</v>
      </c>
      <c r="AB41">
        <f t="shared" si="3"/>
        <v>21.977343999999999</v>
      </c>
      <c r="AC41">
        <v>40</v>
      </c>
      <c r="AE41" s="1">
        <v>44780.072916666664</v>
      </c>
      <c r="AF41">
        <v>3</v>
      </c>
      <c r="AG41">
        <v>3.254</v>
      </c>
      <c r="AH41">
        <v>8.9130000000000003</v>
      </c>
      <c r="AI41">
        <f t="shared" si="4"/>
        <v>32.024281000000009</v>
      </c>
      <c r="AJ41">
        <v>40</v>
      </c>
      <c r="AL41" s="1">
        <v>44780.072916666664</v>
      </c>
      <c r="AM41">
        <v>3</v>
      </c>
      <c r="AN41">
        <v>3.6040000000000001</v>
      </c>
      <c r="AO41">
        <v>7.9249999999999998</v>
      </c>
      <c r="AP41">
        <f t="shared" si="5"/>
        <v>18.671040999999999</v>
      </c>
    </row>
    <row r="42" spans="1:42" x14ac:dyDescent="0.35">
      <c r="A42">
        <v>41</v>
      </c>
      <c r="C42" s="1">
        <v>44780.5</v>
      </c>
      <c r="D42">
        <v>6.5</v>
      </c>
      <c r="E42">
        <v>4.9320000000000003E-2</v>
      </c>
      <c r="F42">
        <v>3.7719999999999997E-2</v>
      </c>
      <c r="G42">
        <f t="shared" si="0"/>
        <v>1.3456000000000015E-4</v>
      </c>
      <c r="H42">
        <v>41</v>
      </c>
      <c r="J42" s="1">
        <v>44780.5</v>
      </c>
      <c r="K42">
        <v>6.5</v>
      </c>
      <c r="L42">
        <v>0.78890000000000005</v>
      </c>
      <c r="M42">
        <v>0.59119999999999995</v>
      </c>
      <c r="N42">
        <f t="shared" si="1"/>
        <v>3.9085290000000036E-2</v>
      </c>
      <c r="O42">
        <v>41</v>
      </c>
      <c r="Q42" s="1">
        <v>44780.5</v>
      </c>
      <c r="R42">
        <v>6.5</v>
      </c>
      <c r="S42">
        <v>1.7769999999999999</v>
      </c>
      <c r="T42">
        <v>1.851</v>
      </c>
      <c r="U42">
        <f t="shared" si="2"/>
        <v>5.4760000000000095E-3</v>
      </c>
      <c r="V42">
        <v>41</v>
      </c>
      <c r="X42" s="1">
        <v>44780.5</v>
      </c>
      <c r="Y42">
        <v>6.5</v>
      </c>
      <c r="Z42">
        <v>18.3</v>
      </c>
      <c r="AA42">
        <v>5.8150000000000004</v>
      </c>
      <c r="AB42">
        <f t="shared" si="3"/>
        <v>155.87522499999997</v>
      </c>
      <c r="AC42">
        <v>41</v>
      </c>
      <c r="AE42" s="1">
        <v>44780.5</v>
      </c>
      <c r="AF42">
        <v>6.5</v>
      </c>
      <c r="AG42">
        <v>1.73</v>
      </c>
      <c r="AH42">
        <v>1.742</v>
      </c>
      <c r="AI42">
        <f t="shared" si="4"/>
        <v>1.4400000000000025E-4</v>
      </c>
      <c r="AJ42">
        <v>41</v>
      </c>
      <c r="AL42" s="1">
        <v>44780.5</v>
      </c>
      <c r="AM42">
        <v>6.5</v>
      </c>
      <c r="AN42">
        <v>10.54</v>
      </c>
      <c r="AO42">
        <v>2.5070000000000001</v>
      </c>
      <c r="AP42">
        <f t="shared" si="5"/>
        <v>64.529088999999985</v>
      </c>
    </row>
    <row r="43" spans="1:42" x14ac:dyDescent="0.35">
      <c r="A43">
        <v>42</v>
      </c>
      <c r="C43" s="1">
        <v>44788.729166666664</v>
      </c>
      <c r="D43">
        <v>7</v>
      </c>
      <c r="E43">
        <v>5.9520000000000003E-2</v>
      </c>
      <c r="F43">
        <v>6.096E-2</v>
      </c>
      <c r="G43">
        <f t="shared" si="0"/>
        <v>2.073599999999991E-6</v>
      </c>
      <c r="H43">
        <v>42</v>
      </c>
      <c r="J43" s="1">
        <v>44788.729166666664</v>
      </c>
      <c r="K43">
        <v>7</v>
      </c>
      <c r="L43">
        <v>0.86219999999999997</v>
      </c>
      <c r="M43">
        <v>1.099</v>
      </c>
      <c r="N43">
        <f t="shared" si="1"/>
        <v>5.6074240000000004E-2</v>
      </c>
      <c r="O43">
        <v>42</v>
      </c>
      <c r="Q43" s="1">
        <v>44788.729166666664</v>
      </c>
      <c r="R43">
        <v>7</v>
      </c>
      <c r="S43">
        <v>1.827</v>
      </c>
      <c r="T43">
        <v>5.28</v>
      </c>
      <c r="U43">
        <f t="shared" si="2"/>
        <v>11.923209000000002</v>
      </c>
      <c r="V43">
        <v>42</v>
      </c>
      <c r="X43" s="1">
        <v>44788.729166666664</v>
      </c>
      <c r="Y43">
        <v>7</v>
      </c>
      <c r="Z43">
        <v>10.48</v>
      </c>
      <c r="AA43">
        <v>8.3070000000000004</v>
      </c>
      <c r="AB43">
        <f t="shared" si="3"/>
        <v>4.7219290000000003</v>
      </c>
      <c r="AC43">
        <v>42</v>
      </c>
      <c r="AE43" s="1">
        <v>44788.729166666664</v>
      </c>
      <c r="AF43">
        <v>7</v>
      </c>
      <c r="AG43">
        <v>2.7490000000000001</v>
      </c>
      <c r="AH43">
        <v>3.2919999999999998</v>
      </c>
      <c r="AI43">
        <f t="shared" si="4"/>
        <v>0.29484899999999969</v>
      </c>
      <c r="AJ43">
        <v>42</v>
      </c>
      <c r="AL43" s="1">
        <v>44788.729166666664</v>
      </c>
      <c r="AM43">
        <v>7</v>
      </c>
      <c r="AN43">
        <v>3.9489999999999998</v>
      </c>
      <c r="AO43">
        <v>4.55</v>
      </c>
      <c r="AP43">
        <f t="shared" si="5"/>
        <v>0.36120099999999999</v>
      </c>
    </row>
    <row r="44" spans="1:42" x14ac:dyDescent="0.35">
      <c r="A44">
        <v>43</v>
      </c>
      <c r="C44" s="1">
        <v>44789.885416666664</v>
      </c>
      <c r="D44">
        <v>16</v>
      </c>
      <c r="E44">
        <v>4.2529999999999998E-2</v>
      </c>
      <c r="F44">
        <v>2.8840000000000001E-2</v>
      </c>
      <c r="G44">
        <f t="shared" si="0"/>
        <v>1.8741609999999994E-4</v>
      </c>
      <c r="H44">
        <v>43</v>
      </c>
      <c r="J44" s="1">
        <v>44789.885416666664</v>
      </c>
      <c r="K44">
        <v>16</v>
      </c>
      <c r="L44">
        <v>0.61419999999999997</v>
      </c>
      <c r="M44">
        <v>0.71379999999999999</v>
      </c>
      <c r="N44">
        <f t="shared" si="1"/>
        <v>9.9201600000000043E-3</v>
      </c>
      <c r="O44">
        <v>43</v>
      </c>
      <c r="Q44" s="1">
        <v>44789.885416666664</v>
      </c>
      <c r="R44">
        <v>16</v>
      </c>
      <c r="S44">
        <v>0.6401</v>
      </c>
      <c r="T44">
        <v>1.284</v>
      </c>
      <c r="U44">
        <f t="shared" si="2"/>
        <v>0.41460721000000006</v>
      </c>
      <c r="V44">
        <v>43</v>
      </c>
      <c r="X44" s="1">
        <v>44789.885416666664</v>
      </c>
      <c r="Y44">
        <v>16</v>
      </c>
      <c r="Z44">
        <v>4.0380000000000003</v>
      </c>
      <c r="AA44">
        <v>3.3889999999999998</v>
      </c>
      <c r="AB44">
        <f t="shared" si="3"/>
        <v>0.4212010000000006</v>
      </c>
      <c r="AC44">
        <v>43</v>
      </c>
      <c r="AE44" s="1">
        <v>44789.885416666664</v>
      </c>
      <c r="AF44">
        <v>16</v>
      </c>
      <c r="AG44">
        <v>1.1950000000000001</v>
      </c>
      <c r="AH44">
        <v>1.794</v>
      </c>
      <c r="AI44">
        <f t="shared" si="4"/>
        <v>0.35880099999999998</v>
      </c>
      <c r="AJ44">
        <v>43</v>
      </c>
      <c r="AL44" s="1">
        <v>44789.885416666664</v>
      </c>
      <c r="AM44">
        <v>16</v>
      </c>
      <c r="AN44">
        <v>1.76</v>
      </c>
      <c r="AO44">
        <v>3.1909999999999998</v>
      </c>
      <c r="AP44">
        <f t="shared" si="5"/>
        <v>2.0477609999999995</v>
      </c>
    </row>
    <row r="45" spans="1:42" x14ac:dyDescent="0.35">
      <c r="A45">
        <v>44</v>
      </c>
      <c r="C45" s="1">
        <v>44794</v>
      </c>
      <c r="D45">
        <v>11.75</v>
      </c>
      <c r="E45">
        <v>1.1579999999999999</v>
      </c>
      <c r="F45">
        <v>0.47510000000000002</v>
      </c>
      <c r="G45">
        <f t="shared" si="0"/>
        <v>0.46635240999999977</v>
      </c>
      <c r="H45">
        <v>44</v>
      </c>
      <c r="J45" s="1">
        <v>44794</v>
      </c>
      <c r="K45">
        <v>11.75</v>
      </c>
      <c r="L45">
        <v>22.17</v>
      </c>
      <c r="M45">
        <v>14.35</v>
      </c>
      <c r="N45">
        <f t="shared" si="1"/>
        <v>61.152400000000036</v>
      </c>
      <c r="O45">
        <v>44</v>
      </c>
      <c r="Q45" s="1">
        <v>44794</v>
      </c>
      <c r="R45">
        <v>11.75</v>
      </c>
      <c r="S45">
        <v>25.67</v>
      </c>
      <c r="T45">
        <v>56.99</v>
      </c>
      <c r="U45">
        <f t="shared" si="2"/>
        <v>980.94240000000002</v>
      </c>
      <c r="V45">
        <v>44</v>
      </c>
      <c r="X45" s="1">
        <v>44794</v>
      </c>
      <c r="Y45">
        <v>11.75</v>
      </c>
      <c r="Z45">
        <v>60.47</v>
      </c>
      <c r="AA45">
        <v>59.83</v>
      </c>
      <c r="AB45">
        <f t="shared" si="3"/>
        <v>0.40960000000000074</v>
      </c>
      <c r="AC45">
        <v>44</v>
      </c>
      <c r="AE45" s="1">
        <v>44794</v>
      </c>
      <c r="AF45">
        <v>11.75</v>
      </c>
      <c r="AG45">
        <v>49.2</v>
      </c>
      <c r="AH45">
        <v>33.32</v>
      </c>
      <c r="AI45">
        <f t="shared" si="4"/>
        <v>252.17440000000008</v>
      </c>
      <c r="AJ45">
        <v>44</v>
      </c>
      <c r="AL45" s="1">
        <v>44794</v>
      </c>
      <c r="AM45">
        <v>11.75</v>
      </c>
      <c r="AN45">
        <v>27.77</v>
      </c>
      <c r="AO45">
        <v>39.9</v>
      </c>
      <c r="AP45">
        <f t="shared" si="5"/>
        <v>147.13689999999997</v>
      </c>
    </row>
    <row r="46" spans="1:42" x14ac:dyDescent="0.35">
      <c r="A46">
        <v>45</v>
      </c>
      <c r="C46" s="1">
        <v>44794.9375</v>
      </c>
      <c r="D46">
        <v>8.5</v>
      </c>
      <c r="E46">
        <v>3.8350000000000002E-2</v>
      </c>
      <c r="F46">
        <v>4.9399999999999999E-2</v>
      </c>
      <c r="G46">
        <f t="shared" si="0"/>
        <v>1.2210249999999994E-4</v>
      </c>
      <c r="H46">
        <v>45</v>
      </c>
      <c r="J46" s="1">
        <v>44794.9375</v>
      </c>
      <c r="K46">
        <v>8.5</v>
      </c>
      <c r="L46">
        <v>0.62480000000000002</v>
      </c>
      <c r="M46">
        <v>2.3039999999999998</v>
      </c>
      <c r="N46">
        <f t="shared" si="1"/>
        <v>2.8197126399999992</v>
      </c>
      <c r="O46">
        <v>45</v>
      </c>
      <c r="Q46" s="1">
        <v>44794.9375</v>
      </c>
      <c r="R46">
        <v>8.5</v>
      </c>
      <c r="S46">
        <v>1.448</v>
      </c>
      <c r="T46">
        <v>1.978</v>
      </c>
      <c r="U46">
        <f t="shared" si="2"/>
        <v>0.28090000000000004</v>
      </c>
      <c r="V46">
        <v>45</v>
      </c>
      <c r="X46" s="1">
        <v>44794.9375</v>
      </c>
      <c r="Y46">
        <v>8.5</v>
      </c>
      <c r="Z46">
        <v>8.8019999999999996</v>
      </c>
      <c r="AA46">
        <v>7.024</v>
      </c>
      <c r="AB46">
        <f t="shared" si="3"/>
        <v>3.1612839999999984</v>
      </c>
      <c r="AC46">
        <v>45</v>
      </c>
      <c r="AE46" s="1">
        <v>44794.9375</v>
      </c>
      <c r="AF46">
        <v>8.5</v>
      </c>
      <c r="AG46">
        <v>2.27</v>
      </c>
      <c r="AH46">
        <v>2.9369999999999998</v>
      </c>
      <c r="AI46">
        <f t="shared" si="4"/>
        <v>0.44488899999999976</v>
      </c>
      <c r="AJ46">
        <v>45</v>
      </c>
      <c r="AL46" s="1">
        <v>44794.9375</v>
      </c>
      <c r="AM46">
        <v>8.5</v>
      </c>
      <c r="AN46">
        <v>3.5470000000000002</v>
      </c>
      <c r="AO46">
        <v>4.7939999999999996</v>
      </c>
      <c r="AP46">
        <f t="shared" si="5"/>
        <v>1.5550089999999985</v>
      </c>
    </row>
    <row r="47" spans="1:42" x14ac:dyDescent="0.35">
      <c r="A47">
        <v>46</v>
      </c>
      <c r="C47" s="1">
        <v>44799.104166666664</v>
      </c>
      <c r="D47">
        <v>3.5</v>
      </c>
      <c r="E47">
        <v>4.6179999999999999E-2</v>
      </c>
      <c r="F47">
        <v>0.17549999999999999</v>
      </c>
      <c r="G47">
        <f t="shared" si="0"/>
        <v>1.6723662399999999E-2</v>
      </c>
      <c r="H47">
        <v>46</v>
      </c>
      <c r="J47" s="1">
        <v>44799.104166666664</v>
      </c>
      <c r="K47">
        <v>3.5</v>
      </c>
      <c r="L47">
        <v>0.68959999999999999</v>
      </c>
      <c r="M47">
        <v>5.2619999999999996</v>
      </c>
      <c r="N47">
        <f t="shared" si="1"/>
        <v>20.906841759999999</v>
      </c>
      <c r="O47">
        <v>46</v>
      </c>
      <c r="Q47" s="1">
        <v>44799.104166666664</v>
      </c>
      <c r="R47">
        <v>3.5</v>
      </c>
      <c r="S47">
        <v>1.29</v>
      </c>
      <c r="T47">
        <v>5.4470000000000001</v>
      </c>
      <c r="U47">
        <f t="shared" si="2"/>
        <v>17.280649</v>
      </c>
      <c r="V47">
        <v>46</v>
      </c>
      <c r="X47" s="1">
        <v>44799.104166666664</v>
      </c>
      <c r="Y47">
        <v>3.5</v>
      </c>
      <c r="Z47">
        <v>2.8149999999999999</v>
      </c>
      <c r="AA47">
        <v>5.1509999999999998</v>
      </c>
      <c r="AB47">
        <f t="shared" si="3"/>
        <v>5.4568959999999995</v>
      </c>
      <c r="AC47">
        <v>46</v>
      </c>
      <c r="AE47" s="1">
        <v>44799.104166666664</v>
      </c>
      <c r="AF47">
        <v>3.5</v>
      </c>
      <c r="AG47">
        <v>1.9490000000000001</v>
      </c>
      <c r="AH47">
        <v>9.2449999999999992</v>
      </c>
      <c r="AI47">
        <f t="shared" si="4"/>
        <v>53.231615999999988</v>
      </c>
      <c r="AJ47">
        <v>46</v>
      </c>
      <c r="AL47" s="1">
        <v>44799.104166666664</v>
      </c>
      <c r="AM47">
        <v>3.5</v>
      </c>
      <c r="AN47">
        <v>1.4219999999999999</v>
      </c>
      <c r="AO47">
        <v>4.3070000000000004</v>
      </c>
      <c r="AP47">
        <f t="shared" si="5"/>
        <v>8.3232250000000043</v>
      </c>
    </row>
    <row r="48" spans="1:42" x14ac:dyDescent="0.35">
      <c r="A48">
        <v>47</v>
      </c>
      <c r="C48" s="1">
        <v>44802.666666666664</v>
      </c>
      <c r="D48">
        <v>3</v>
      </c>
      <c r="E48">
        <v>9.7409999999999997E-2</v>
      </c>
      <c r="F48">
        <v>0.24410000000000001</v>
      </c>
      <c r="G48">
        <f t="shared" si="0"/>
        <v>2.1517956100000006E-2</v>
      </c>
      <c r="H48">
        <v>47</v>
      </c>
      <c r="J48" s="1">
        <v>44802.666666666664</v>
      </c>
      <c r="K48">
        <v>3</v>
      </c>
      <c r="L48">
        <v>1.4119999999999999</v>
      </c>
      <c r="M48">
        <v>4.2229999999999999</v>
      </c>
      <c r="N48">
        <f t="shared" si="1"/>
        <v>7.9017209999999993</v>
      </c>
      <c r="O48">
        <v>47</v>
      </c>
      <c r="Q48" s="1">
        <v>44802.666666666664</v>
      </c>
      <c r="R48">
        <v>3</v>
      </c>
      <c r="S48">
        <v>4.71</v>
      </c>
      <c r="T48">
        <v>17.41</v>
      </c>
      <c r="U48">
        <f t="shared" si="2"/>
        <v>161.29</v>
      </c>
      <c r="V48">
        <v>47</v>
      </c>
      <c r="X48" s="1">
        <v>44802.666666666664</v>
      </c>
      <c r="Y48">
        <v>3</v>
      </c>
      <c r="Z48">
        <v>25.56</v>
      </c>
      <c r="AA48">
        <v>32.229999999999997</v>
      </c>
      <c r="AB48">
        <f t="shared" si="3"/>
        <v>44.488899999999973</v>
      </c>
      <c r="AC48">
        <v>47</v>
      </c>
      <c r="AE48" s="1">
        <v>44802.666666666664</v>
      </c>
      <c r="AF48">
        <v>3</v>
      </c>
      <c r="AG48">
        <v>4.8250000000000002</v>
      </c>
      <c r="AH48">
        <v>17.47</v>
      </c>
      <c r="AI48">
        <f t="shared" si="4"/>
        <v>159.89602499999998</v>
      </c>
      <c r="AJ48">
        <v>47</v>
      </c>
      <c r="AL48" s="1">
        <v>44802.666666666664</v>
      </c>
      <c r="AM48">
        <v>3</v>
      </c>
      <c r="AN48">
        <v>11.25</v>
      </c>
      <c r="AO48">
        <v>21.1</v>
      </c>
      <c r="AP48">
        <f t="shared" si="5"/>
        <v>97.022500000000022</v>
      </c>
    </row>
    <row r="49" spans="1:42" x14ac:dyDescent="0.35">
      <c r="A49">
        <v>48</v>
      </c>
      <c r="C49" s="1">
        <v>44808.083333333336</v>
      </c>
      <c r="D49">
        <v>4.25</v>
      </c>
      <c r="E49">
        <v>8.591E-2</v>
      </c>
      <c r="F49">
        <v>9.7159999999999996E-2</v>
      </c>
      <c r="G49">
        <f t="shared" si="0"/>
        <v>1.2656249999999991E-4</v>
      </c>
      <c r="H49">
        <v>48</v>
      </c>
      <c r="J49" s="1">
        <v>44808.083333333336</v>
      </c>
      <c r="K49">
        <v>4.25</v>
      </c>
      <c r="L49">
        <v>1.2130000000000001</v>
      </c>
      <c r="M49">
        <v>1.1020000000000001</v>
      </c>
      <c r="N49">
        <f t="shared" si="1"/>
        <v>1.2320999999999997E-2</v>
      </c>
      <c r="O49">
        <v>48</v>
      </c>
      <c r="Q49" s="1">
        <v>44808.083333333336</v>
      </c>
      <c r="R49">
        <v>4.25</v>
      </c>
      <c r="S49">
        <v>1.4930000000000001</v>
      </c>
      <c r="T49">
        <v>2.423</v>
      </c>
      <c r="U49">
        <f t="shared" si="2"/>
        <v>0.86489999999999989</v>
      </c>
      <c r="V49">
        <v>48</v>
      </c>
      <c r="X49" s="1">
        <v>44808.083333333336</v>
      </c>
      <c r="Y49">
        <v>4.25</v>
      </c>
      <c r="Z49">
        <v>8.4879999999999995</v>
      </c>
      <c r="AA49">
        <v>9.7710000000000008</v>
      </c>
      <c r="AB49">
        <f t="shared" si="3"/>
        <v>1.6460890000000032</v>
      </c>
      <c r="AC49">
        <v>48</v>
      </c>
      <c r="AE49" s="1">
        <v>44808.083333333336</v>
      </c>
      <c r="AF49">
        <v>4.25</v>
      </c>
      <c r="AG49">
        <v>2.8940000000000001</v>
      </c>
      <c r="AH49">
        <v>2.8090000000000002</v>
      </c>
      <c r="AI49">
        <f t="shared" si="4"/>
        <v>7.2249999999999936E-3</v>
      </c>
      <c r="AJ49">
        <v>48</v>
      </c>
      <c r="AL49" s="1">
        <v>44808.083333333336</v>
      </c>
      <c r="AM49">
        <v>4.25</v>
      </c>
      <c r="AN49">
        <v>3.1349999999999998</v>
      </c>
      <c r="AO49">
        <v>8.3089999999999993</v>
      </c>
      <c r="AP49">
        <f t="shared" si="5"/>
        <v>26.770275999999996</v>
      </c>
    </row>
    <row r="50" spans="1:42" x14ac:dyDescent="0.35">
      <c r="A50">
        <v>49</v>
      </c>
      <c r="C50" s="1">
        <v>44809.15625</v>
      </c>
      <c r="D50">
        <v>22</v>
      </c>
      <c r="E50">
        <v>2.894E-2</v>
      </c>
      <c r="F50">
        <v>2.0539999999999999E-2</v>
      </c>
      <c r="G50">
        <f t="shared" si="0"/>
        <v>7.0560000000000016E-5</v>
      </c>
      <c r="H50">
        <v>49</v>
      </c>
      <c r="J50" s="1">
        <v>44809.15625</v>
      </c>
      <c r="K50">
        <v>22</v>
      </c>
      <c r="L50">
        <v>0.47349999999999998</v>
      </c>
      <c r="M50">
        <v>0.44019999999999998</v>
      </c>
      <c r="N50">
        <f t="shared" si="1"/>
        <v>1.1088899999999997E-3</v>
      </c>
      <c r="O50">
        <v>49</v>
      </c>
      <c r="Q50" s="1">
        <v>44809.15625</v>
      </c>
      <c r="R50">
        <v>22</v>
      </c>
      <c r="S50">
        <v>0.88880000000000003</v>
      </c>
      <c r="T50">
        <v>1.0129999999999999</v>
      </c>
      <c r="U50">
        <f t="shared" si="2"/>
        <v>1.5425639999999966E-2</v>
      </c>
      <c r="V50">
        <v>49</v>
      </c>
      <c r="X50" s="1">
        <v>44809.15625</v>
      </c>
      <c r="Y50">
        <v>22</v>
      </c>
      <c r="Z50">
        <v>3.61</v>
      </c>
      <c r="AA50">
        <v>2.4590000000000001</v>
      </c>
      <c r="AB50">
        <f t="shared" si="3"/>
        <v>1.3248009999999995</v>
      </c>
      <c r="AC50">
        <v>49</v>
      </c>
      <c r="AE50" s="1">
        <v>44809.15625</v>
      </c>
      <c r="AF50">
        <v>22</v>
      </c>
      <c r="AG50">
        <v>1.405</v>
      </c>
      <c r="AH50">
        <v>1.1080000000000001</v>
      </c>
      <c r="AI50">
        <f t="shared" si="4"/>
        <v>8.8208999999999954E-2</v>
      </c>
      <c r="AJ50">
        <v>49</v>
      </c>
      <c r="AL50" s="1">
        <v>44809.15625</v>
      </c>
      <c r="AM50">
        <v>22</v>
      </c>
      <c r="AN50">
        <v>1.8029999999999999</v>
      </c>
      <c r="AO50">
        <v>2.577</v>
      </c>
      <c r="AP50">
        <f t="shared" si="5"/>
        <v>0.59907600000000005</v>
      </c>
    </row>
    <row r="51" spans="1:42" x14ac:dyDescent="0.35">
      <c r="A51">
        <v>50</v>
      </c>
      <c r="C51" s="1">
        <v>44815.010416666664</v>
      </c>
      <c r="D51">
        <v>9.75</v>
      </c>
      <c r="E51">
        <v>7.1040000000000006E-2</v>
      </c>
      <c r="F51">
        <v>5.0959999999999998E-2</v>
      </c>
      <c r="G51">
        <f t="shared" si="0"/>
        <v>4.0320640000000033E-4</v>
      </c>
      <c r="H51">
        <v>50</v>
      </c>
      <c r="J51" s="1">
        <v>44815.010416666664</v>
      </c>
      <c r="K51">
        <v>9.75</v>
      </c>
      <c r="L51">
        <v>1.0429999999999999</v>
      </c>
      <c r="M51">
        <v>1.2450000000000001</v>
      </c>
      <c r="N51">
        <f t="shared" si="1"/>
        <v>4.0804000000000069E-2</v>
      </c>
      <c r="O51">
        <v>50</v>
      </c>
      <c r="Q51" s="1">
        <v>44815.010416666664</v>
      </c>
      <c r="R51">
        <v>9.75</v>
      </c>
      <c r="S51">
        <v>2.5720000000000001</v>
      </c>
      <c r="T51">
        <v>3.2909999999999999</v>
      </c>
      <c r="U51">
        <f t="shared" si="2"/>
        <v>0.51696099999999978</v>
      </c>
      <c r="V51">
        <v>50</v>
      </c>
      <c r="X51" s="1">
        <v>44815.010416666664</v>
      </c>
      <c r="Y51">
        <v>9.75</v>
      </c>
      <c r="Z51">
        <v>13.62</v>
      </c>
      <c r="AA51">
        <v>12.72</v>
      </c>
      <c r="AB51">
        <f t="shared" si="3"/>
        <v>0.80999999999999739</v>
      </c>
      <c r="AC51">
        <v>50</v>
      </c>
      <c r="AE51" s="1">
        <v>44815.010416666664</v>
      </c>
      <c r="AF51">
        <v>9.75</v>
      </c>
      <c r="AG51">
        <v>3.9569999999999999</v>
      </c>
      <c r="AH51">
        <v>3.6179999999999999</v>
      </c>
      <c r="AI51">
        <f t="shared" si="4"/>
        <v>0.11492099999999998</v>
      </c>
      <c r="AJ51">
        <v>50</v>
      </c>
      <c r="AL51" s="1">
        <v>44815.010416666664</v>
      </c>
      <c r="AM51">
        <v>9.75</v>
      </c>
      <c r="AN51">
        <v>5.383</v>
      </c>
      <c r="AO51">
        <v>7.6989999999999998</v>
      </c>
      <c r="AP51">
        <f t="shared" si="5"/>
        <v>5.3638559999999993</v>
      </c>
    </row>
    <row r="52" spans="1:42" x14ac:dyDescent="0.35">
      <c r="A52">
        <v>51</v>
      </c>
      <c r="C52" s="1">
        <v>44823.333333333336</v>
      </c>
      <c r="D52">
        <v>5</v>
      </c>
      <c r="E52">
        <v>3.3070000000000002E-2</v>
      </c>
      <c r="F52">
        <v>2.5860000000000001E-2</v>
      </c>
      <c r="G52">
        <f t="shared" si="0"/>
        <v>5.1984100000000016E-5</v>
      </c>
      <c r="H52">
        <v>51</v>
      </c>
      <c r="J52" s="1">
        <v>44823.333333333336</v>
      </c>
      <c r="K52">
        <v>5</v>
      </c>
      <c r="L52">
        <v>0.46589999999999998</v>
      </c>
      <c r="M52">
        <v>1.3620000000000001</v>
      </c>
      <c r="N52">
        <f t="shared" si="1"/>
        <v>0.80299521000000018</v>
      </c>
      <c r="O52">
        <v>51</v>
      </c>
      <c r="Q52" s="1">
        <v>44823.333333333336</v>
      </c>
      <c r="R52">
        <v>5</v>
      </c>
      <c r="S52">
        <v>1.6919999999999999</v>
      </c>
      <c r="T52">
        <v>5.1369999999999996</v>
      </c>
      <c r="U52">
        <f t="shared" si="2"/>
        <v>11.868024999999996</v>
      </c>
      <c r="V52">
        <v>51</v>
      </c>
      <c r="X52" s="1">
        <v>44823.333333333336</v>
      </c>
      <c r="Y52">
        <v>5</v>
      </c>
      <c r="Z52">
        <v>11.36</v>
      </c>
      <c r="AA52">
        <v>17</v>
      </c>
      <c r="AB52">
        <f t="shared" si="3"/>
        <v>31.809600000000007</v>
      </c>
      <c r="AC52">
        <v>51</v>
      </c>
      <c r="AE52" s="1">
        <v>44823.333333333336</v>
      </c>
      <c r="AF52">
        <v>5</v>
      </c>
      <c r="AG52">
        <v>1.6060000000000001</v>
      </c>
      <c r="AH52">
        <v>2.8679999999999999</v>
      </c>
      <c r="AI52">
        <f t="shared" si="4"/>
        <v>1.5926439999999995</v>
      </c>
      <c r="AJ52">
        <v>51</v>
      </c>
      <c r="AL52" s="1">
        <v>44823.333333333336</v>
      </c>
      <c r="AM52">
        <v>5</v>
      </c>
      <c r="AN52">
        <v>5.51</v>
      </c>
      <c r="AO52">
        <v>18.48</v>
      </c>
      <c r="AP52">
        <f t="shared" si="5"/>
        <v>168.22090000000003</v>
      </c>
    </row>
    <row r="53" spans="1:42" x14ac:dyDescent="0.35">
      <c r="A53">
        <v>52</v>
      </c>
      <c r="C53" s="1">
        <v>44826.125</v>
      </c>
      <c r="D53">
        <v>6</v>
      </c>
      <c r="E53">
        <v>7.2069999999999995E-2</v>
      </c>
      <c r="F53">
        <v>8.233E-2</v>
      </c>
      <c r="G53">
        <f t="shared" si="0"/>
        <v>1.052676000000001E-4</v>
      </c>
      <c r="H53">
        <v>52</v>
      </c>
      <c r="J53" s="1">
        <v>44826.125</v>
      </c>
      <c r="K53">
        <v>6</v>
      </c>
      <c r="L53">
        <v>1.0569999999999999</v>
      </c>
      <c r="M53">
        <v>2.0030000000000001</v>
      </c>
      <c r="N53">
        <f t="shared" si="1"/>
        <v>0.89491600000000038</v>
      </c>
      <c r="O53">
        <v>52</v>
      </c>
      <c r="Q53" s="1">
        <v>44826.125</v>
      </c>
      <c r="R53">
        <v>6</v>
      </c>
      <c r="S53">
        <v>2.19</v>
      </c>
      <c r="T53">
        <v>9.1</v>
      </c>
      <c r="U53">
        <f t="shared" si="2"/>
        <v>47.748100000000001</v>
      </c>
      <c r="V53">
        <v>52</v>
      </c>
      <c r="X53" s="1">
        <v>44826.125</v>
      </c>
      <c r="Y53">
        <v>6</v>
      </c>
      <c r="Z53">
        <v>10.34</v>
      </c>
      <c r="AA53">
        <v>15.01</v>
      </c>
      <c r="AB53">
        <f t="shared" si="3"/>
        <v>21.808899999999998</v>
      </c>
      <c r="AC53">
        <v>52</v>
      </c>
      <c r="AE53" s="1">
        <v>44826.125</v>
      </c>
      <c r="AF53">
        <v>6</v>
      </c>
      <c r="AG53">
        <v>3.3740000000000001</v>
      </c>
      <c r="AH53">
        <v>8.6340000000000003</v>
      </c>
      <c r="AI53">
        <f t="shared" si="4"/>
        <v>27.667599999999997</v>
      </c>
      <c r="AJ53">
        <v>52</v>
      </c>
      <c r="AL53" s="1">
        <v>44826.125</v>
      </c>
      <c r="AM53">
        <v>6</v>
      </c>
      <c r="AN53">
        <v>4.4720000000000004</v>
      </c>
      <c r="AO53">
        <v>13.16</v>
      </c>
      <c r="AP53">
        <f t="shared" si="5"/>
        <v>75.481343999999979</v>
      </c>
    </row>
    <row r="54" spans="1:42" x14ac:dyDescent="0.35">
      <c r="A54">
        <v>53</v>
      </c>
      <c r="C54" s="1">
        <v>44831.4375</v>
      </c>
      <c r="D54">
        <v>10</v>
      </c>
      <c r="E54">
        <v>3.3489999999999999E-2</v>
      </c>
      <c r="F54">
        <v>2.597E-2</v>
      </c>
      <c r="G54">
        <f t="shared" si="0"/>
        <v>5.6550399999999986E-5</v>
      </c>
      <c r="H54">
        <v>53</v>
      </c>
      <c r="J54" s="1">
        <v>44831.4375</v>
      </c>
      <c r="K54">
        <v>10</v>
      </c>
      <c r="L54">
        <v>0.45939999999999998</v>
      </c>
      <c r="M54">
        <v>1.145</v>
      </c>
      <c r="N54">
        <f t="shared" si="1"/>
        <v>0.47004735999999997</v>
      </c>
      <c r="O54">
        <v>53</v>
      </c>
      <c r="Q54" s="1">
        <v>44831.4375</v>
      </c>
      <c r="R54">
        <v>10</v>
      </c>
      <c r="S54">
        <v>1.425</v>
      </c>
      <c r="T54">
        <v>2.339</v>
      </c>
      <c r="U54">
        <f t="shared" si="2"/>
        <v>0.83539599999999981</v>
      </c>
      <c r="V54">
        <v>53</v>
      </c>
      <c r="X54" s="1">
        <v>44831.4375</v>
      </c>
      <c r="Y54">
        <v>10</v>
      </c>
      <c r="Z54">
        <v>5.25</v>
      </c>
      <c r="AA54">
        <v>6.69</v>
      </c>
      <c r="AB54">
        <f t="shared" si="3"/>
        <v>2.0736000000000012</v>
      </c>
      <c r="AC54">
        <v>53</v>
      </c>
      <c r="AE54" s="1">
        <v>44831.4375</v>
      </c>
      <c r="AF54">
        <v>10</v>
      </c>
      <c r="AG54">
        <v>1.6259999999999999</v>
      </c>
      <c r="AH54">
        <v>2.5299999999999998</v>
      </c>
      <c r="AI54">
        <f t="shared" si="4"/>
        <v>0.81721599999999983</v>
      </c>
      <c r="AJ54">
        <v>53</v>
      </c>
      <c r="AL54" s="1">
        <v>44831.4375</v>
      </c>
      <c r="AM54">
        <v>10</v>
      </c>
      <c r="AN54">
        <v>2.7389999999999999</v>
      </c>
      <c r="AO54">
        <v>4.46</v>
      </c>
      <c r="AP54">
        <f t="shared" si="5"/>
        <v>2.9618410000000002</v>
      </c>
    </row>
    <row r="55" spans="1:42" x14ac:dyDescent="0.35">
      <c r="A55">
        <v>54</v>
      </c>
      <c r="C55" s="1">
        <v>44835.166666666664</v>
      </c>
      <c r="D55">
        <v>18</v>
      </c>
      <c r="E55">
        <v>7.8479999999999994E-2</v>
      </c>
      <c r="F55">
        <v>6.8940000000000001E-2</v>
      </c>
      <c r="G55">
        <f t="shared" si="0"/>
        <v>9.1011599999999866E-5</v>
      </c>
      <c r="H55">
        <v>54</v>
      </c>
      <c r="J55" s="1">
        <v>44835.166666666664</v>
      </c>
      <c r="K55">
        <v>18</v>
      </c>
      <c r="L55">
        <v>1.212</v>
      </c>
      <c r="M55">
        <v>1.2629999999999999</v>
      </c>
      <c r="N55">
        <f t="shared" si="1"/>
        <v>2.6009999999999935E-3</v>
      </c>
      <c r="O55">
        <v>54</v>
      </c>
      <c r="Q55" s="1">
        <v>44835.166666666664</v>
      </c>
      <c r="R55">
        <v>18</v>
      </c>
      <c r="S55">
        <v>3.1150000000000002</v>
      </c>
      <c r="T55">
        <v>5.423</v>
      </c>
      <c r="U55">
        <f t="shared" si="2"/>
        <v>5.3268639999999996</v>
      </c>
      <c r="V55">
        <v>54</v>
      </c>
      <c r="X55" s="1">
        <v>44835.166666666664</v>
      </c>
      <c r="Y55">
        <v>18</v>
      </c>
      <c r="Z55">
        <v>15.01</v>
      </c>
      <c r="AA55">
        <v>14.32</v>
      </c>
      <c r="AB55">
        <f t="shared" si="3"/>
        <v>0.4760999999999993</v>
      </c>
      <c r="AC55">
        <v>54</v>
      </c>
      <c r="AE55" s="1">
        <v>44835.166666666664</v>
      </c>
      <c r="AF55">
        <v>18</v>
      </c>
      <c r="AG55">
        <v>3.8029999999999999</v>
      </c>
      <c r="AH55">
        <v>9.0890000000000004</v>
      </c>
      <c r="AI55">
        <f t="shared" si="4"/>
        <v>27.941796000000004</v>
      </c>
      <c r="AJ55">
        <v>54</v>
      </c>
      <c r="AL55" s="1">
        <v>44835.166666666664</v>
      </c>
      <c r="AM55">
        <v>18</v>
      </c>
      <c r="AN55">
        <v>6.0330000000000004</v>
      </c>
      <c r="AO55">
        <v>8.9700000000000006</v>
      </c>
      <c r="AP55">
        <f t="shared" si="5"/>
        <v>8.6259690000000013</v>
      </c>
    </row>
    <row r="56" spans="1:42" x14ac:dyDescent="0.35">
      <c r="A56">
        <v>55</v>
      </c>
      <c r="C56" s="1">
        <v>44846.90625</v>
      </c>
      <c r="D56">
        <v>13.75</v>
      </c>
      <c r="E56">
        <v>3.8379999999999997E-2</v>
      </c>
      <c r="F56">
        <v>0.10340000000000001</v>
      </c>
      <c r="H56">
        <v>55</v>
      </c>
      <c r="J56" s="1">
        <v>44846.90625</v>
      </c>
      <c r="K56">
        <v>13.75</v>
      </c>
      <c r="L56">
        <v>0.61129999999999995</v>
      </c>
      <c r="M56">
        <v>0</v>
      </c>
      <c r="O56">
        <v>55</v>
      </c>
      <c r="Q56" s="1">
        <v>44846.90625</v>
      </c>
      <c r="R56">
        <v>13.75</v>
      </c>
      <c r="S56">
        <v>1.704</v>
      </c>
      <c r="T56">
        <v>0</v>
      </c>
      <c r="V56">
        <v>55</v>
      </c>
      <c r="X56" s="1">
        <v>44846.90625</v>
      </c>
      <c r="Y56">
        <v>13.75</v>
      </c>
      <c r="Z56">
        <v>10.94</v>
      </c>
      <c r="AA56">
        <v>0</v>
      </c>
      <c r="AC56">
        <v>55</v>
      </c>
      <c r="AE56" s="1">
        <v>44846.90625</v>
      </c>
      <c r="AF56">
        <v>13.75</v>
      </c>
      <c r="AG56">
        <v>2.121</v>
      </c>
      <c r="AH56">
        <v>0</v>
      </c>
      <c r="AJ56">
        <v>55</v>
      </c>
      <c r="AL56" s="1">
        <v>44846.90625</v>
      </c>
      <c r="AM56">
        <v>13.75</v>
      </c>
      <c r="AN56">
        <v>4.7830000000000004</v>
      </c>
      <c r="AO56">
        <v>7.5650000000000004</v>
      </c>
      <c r="AP56">
        <v>12.348000000000001</v>
      </c>
    </row>
    <row r="57" spans="1:42" x14ac:dyDescent="0.35">
      <c r="A57">
        <v>56</v>
      </c>
      <c r="C57" s="1">
        <v>44860.322916666664</v>
      </c>
      <c r="D57">
        <v>13</v>
      </c>
      <c r="E57">
        <v>5.2470000000000003E-2</v>
      </c>
      <c r="F57">
        <v>8.3970000000000003E-2</v>
      </c>
      <c r="H57">
        <v>56</v>
      </c>
      <c r="J57" s="1">
        <v>44860.322916666664</v>
      </c>
      <c r="K57">
        <v>13</v>
      </c>
      <c r="L57">
        <v>0.79590000000000005</v>
      </c>
      <c r="M57">
        <v>0</v>
      </c>
      <c r="O57">
        <v>56</v>
      </c>
      <c r="Q57" s="1">
        <v>44860.322916666664</v>
      </c>
      <c r="R57">
        <v>13</v>
      </c>
      <c r="S57">
        <v>2.1619999999999999</v>
      </c>
      <c r="T57">
        <v>0</v>
      </c>
      <c r="V57">
        <v>56</v>
      </c>
      <c r="X57" s="1">
        <v>44860.322916666664</v>
      </c>
      <c r="Y57">
        <v>13</v>
      </c>
      <c r="Z57">
        <v>11.01</v>
      </c>
      <c r="AA57">
        <v>0</v>
      </c>
      <c r="AC57">
        <v>56</v>
      </c>
      <c r="AE57" s="1">
        <v>44860.322916666664</v>
      </c>
      <c r="AF57">
        <v>13</v>
      </c>
      <c r="AG57">
        <v>2.68</v>
      </c>
      <c r="AH57">
        <v>0</v>
      </c>
      <c r="AJ57">
        <v>56</v>
      </c>
      <c r="AL57" s="1">
        <v>44860.322916666664</v>
      </c>
      <c r="AM57">
        <v>13</v>
      </c>
      <c r="AN57">
        <v>4.548</v>
      </c>
      <c r="AO57">
        <v>10.61</v>
      </c>
      <c r="AP57">
        <v>15.157999999999999</v>
      </c>
    </row>
    <row r="58" spans="1:42" x14ac:dyDescent="0.35">
      <c r="A58">
        <v>57</v>
      </c>
      <c r="C58" s="1">
        <v>44862.375</v>
      </c>
      <c r="D58">
        <v>5</v>
      </c>
      <c r="E58">
        <v>9.5209999999999999E-3</v>
      </c>
      <c r="F58">
        <v>9.3030000000000005E-3</v>
      </c>
      <c r="H58">
        <v>57</v>
      </c>
      <c r="J58" s="1">
        <v>44862.375</v>
      </c>
      <c r="K58">
        <v>5</v>
      </c>
      <c r="L58">
        <v>7.6139999999999999E-2</v>
      </c>
      <c r="M58">
        <v>0</v>
      </c>
      <c r="O58">
        <v>57</v>
      </c>
      <c r="Q58" s="1">
        <v>44862.375</v>
      </c>
      <c r="R58">
        <v>5</v>
      </c>
      <c r="S58">
        <v>0.19020000000000001</v>
      </c>
      <c r="T58">
        <v>0</v>
      </c>
      <c r="V58">
        <v>57</v>
      </c>
      <c r="X58" s="1">
        <v>44862.375</v>
      </c>
      <c r="Y58">
        <v>5</v>
      </c>
      <c r="Z58">
        <v>0.63370000000000004</v>
      </c>
      <c r="AA58">
        <v>0</v>
      </c>
      <c r="AC58">
        <v>57</v>
      </c>
      <c r="AE58" s="1">
        <v>44862.375</v>
      </c>
      <c r="AF58">
        <v>5</v>
      </c>
      <c r="AG58">
        <v>0.33739999999999998</v>
      </c>
      <c r="AH58">
        <v>0</v>
      </c>
      <c r="AJ58">
        <v>57</v>
      </c>
      <c r="AL58" s="1">
        <v>44862.375</v>
      </c>
      <c r="AM58">
        <v>5</v>
      </c>
      <c r="AN58">
        <v>0.27050000000000002</v>
      </c>
      <c r="AO58">
        <v>0.37190000000000001</v>
      </c>
      <c r="AP58">
        <v>0.64239999999999997</v>
      </c>
    </row>
    <row r="59" spans="1:42" x14ac:dyDescent="0.35">
      <c r="A59">
        <v>58</v>
      </c>
      <c r="C59" s="1">
        <v>44865.270833333336</v>
      </c>
      <c r="D59">
        <v>5.5</v>
      </c>
      <c r="E59">
        <v>4.5719999999999997E-2</v>
      </c>
      <c r="F59">
        <v>4.5499999999999999E-2</v>
      </c>
      <c r="H59">
        <v>58</v>
      </c>
      <c r="J59" s="1">
        <v>44865.270833333336</v>
      </c>
      <c r="K59">
        <v>5.5</v>
      </c>
      <c r="L59">
        <v>0.6381</v>
      </c>
      <c r="M59">
        <v>0</v>
      </c>
      <c r="O59">
        <v>58</v>
      </c>
      <c r="Q59" s="1">
        <v>44865.270833333336</v>
      </c>
      <c r="R59">
        <v>5.5</v>
      </c>
      <c r="S59">
        <v>1.41</v>
      </c>
      <c r="T59">
        <v>0</v>
      </c>
      <c r="V59">
        <v>58</v>
      </c>
      <c r="X59" s="1">
        <v>44865.270833333336</v>
      </c>
      <c r="Y59">
        <v>5.5</v>
      </c>
      <c r="Z59">
        <v>7.7240000000000002</v>
      </c>
      <c r="AA59">
        <v>0</v>
      </c>
      <c r="AC59">
        <v>58</v>
      </c>
      <c r="AE59" s="1">
        <v>44865.270833333336</v>
      </c>
      <c r="AF59">
        <v>5.5</v>
      </c>
      <c r="AG59">
        <v>2.0529999999999999</v>
      </c>
      <c r="AH59">
        <v>0</v>
      </c>
      <c r="AJ59">
        <v>58</v>
      </c>
      <c r="AL59" s="1">
        <v>44865.270833333336</v>
      </c>
      <c r="AM59">
        <v>5.5</v>
      </c>
      <c r="AN59">
        <v>3.1120000000000001</v>
      </c>
      <c r="AO59">
        <v>4.2949999999999999</v>
      </c>
      <c r="AP59">
        <v>7.407</v>
      </c>
    </row>
    <row r="60" spans="1:42" x14ac:dyDescent="0.35">
      <c r="F60" t="s">
        <v>37</v>
      </c>
      <c r="G60">
        <f>(AVERAGE(G2:G55))^0.5</f>
        <v>0.12561826765686232</v>
      </c>
      <c r="M60" t="s">
        <v>37</v>
      </c>
      <c r="N60">
        <f>(AVERAGE(N2:N55))^0.5</f>
        <v>2.1123979853956745</v>
      </c>
      <c r="T60" t="s">
        <v>37</v>
      </c>
      <c r="U60">
        <f>(AVERAGE(U2:U55))^0.5</f>
        <v>7.3043626585481496</v>
      </c>
      <c r="AA60" t="s">
        <v>37</v>
      </c>
      <c r="AB60">
        <f>(AVERAGE(AB2:AB55))^0.5</f>
        <v>4.0298590362259388</v>
      </c>
      <c r="AH60" t="s">
        <v>37</v>
      </c>
      <c r="AI60">
        <f>(AVERAGE(AI2:AI55))^0.5</f>
        <v>4.3419142913176154</v>
      </c>
      <c r="AO60" t="s">
        <v>37</v>
      </c>
      <c r="AP60">
        <f>(AVERAGE(AP2:AP55))^0.5</f>
        <v>5.8392202626498637</v>
      </c>
    </row>
    <row r="61" spans="1:42" x14ac:dyDescent="0.35">
      <c r="F61" t="s">
        <v>38</v>
      </c>
      <c r="G61">
        <f>(AVERAGE(G39:G49))^0.5</f>
        <v>0.2514339053219643</v>
      </c>
      <c r="M61" t="s">
        <v>38</v>
      </c>
      <c r="N61">
        <f>(AVERAGE(N39:N49))^0.5</f>
        <v>3.2552650880744518</v>
      </c>
      <c r="T61" t="s">
        <v>38</v>
      </c>
      <c r="U61">
        <f>(AVERAGE(U39:U49))^0.5</f>
        <v>13.38106077195404</v>
      </c>
      <c r="AA61" t="s">
        <v>38</v>
      </c>
      <c r="AB61">
        <f>(AVERAGE(AB39:AB49))^0.5</f>
        <v>4.768159631632237</v>
      </c>
      <c r="AH61" t="s">
        <v>38</v>
      </c>
      <c r="AI61">
        <f>(AVERAGE(AI39:AI49))^0.5</f>
        <v>8.2645236677346059</v>
      </c>
      <c r="AO61" t="s">
        <v>38</v>
      </c>
      <c r="AP61">
        <f>(AVERAGE(AP39:AP49))^0.5</f>
        <v>6.1403935763701076</v>
      </c>
    </row>
    <row r="62" spans="1:42" x14ac:dyDescent="0.35">
      <c r="F62" t="s">
        <v>39</v>
      </c>
      <c r="G62">
        <f>(AVERAGE(G2:G38, G49:G55))^0.5</f>
        <v>5.9702809708512945E-2</v>
      </c>
      <c r="M62" t="s">
        <v>39</v>
      </c>
      <c r="N62">
        <f>(AVERAGE(N2:N38, N49:N55))^0.5</f>
        <v>1.6815051813776847</v>
      </c>
      <c r="T62" t="s">
        <v>39</v>
      </c>
      <c r="U62">
        <f>(AVERAGE(U2:U38, U49:U55))^0.5</f>
        <v>4.5536817934901466</v>
      </c>
      <c r="AA62" t="s">
        <v>39</v>
      </c>
      <c r="AB62">
        <f>(AVERAGE(AB2:AB38, AB49:AB55))^0.5</f>
        <v>3.7794435857916731</v>
      </c>
      <c r="AH62" t="s">
        <v>39</v>
      </c>
      <c r="AI62">
        <f>(AVERAGE(AI2:AI38, AI49:AI55))^0.5</f>
        <v>2.461989326420627</v>
      </c>
      <c r="AO62" t="s">
        <v>39</v>
      </c>
      <c r="AP62">
        <f>(AVERAGE(AP2:AP38, AP49:AP55))^0.5</f>
        <v>5.7469995074307336</v>
      </c>
    </row>
    <row r="63" spans="1:42" s="13" customFormat="1" x14ac:dyDescent="0.35"/>
    <row r="64" spans="1:42" s="13" customFormat="1" x14ac:dyDescent="0.35">
      <c r="A64" t="s">
        <v>37</v>
      </c>
      <c r="B64" s="13">
        <f>G60</f>
        <v>0.12561826765686232</v>
      </c>
      <c r="C64" s="13">
        <f>N60</f>
        <v>2.1123979853956745</v>
      </c>
      <c r="D64" s="13">
        <f>U60</f>
        <v>7.3043626585481496</v>
      </c>
      <c r="E64" s="13">
        <f>AB60</f>
        <v>4.0298590362259388</v>
      </c>
      <c r="F64" s="13">
        <f>AI60</f>
        <v>4.3419142913176154</v>
      </c>
      <c r="G64" s="13">
        <f>AP60</f>
        <v>5.8392202626498637</v>
      </c>
    </row>
    <row r="65" spans="1:7" s="13" customFormat="1" x14ac:dyDescent="0.35">
      <c r="A65" t="s">
        <v>38</v>
      </c>
      <c r="B65" s="13">
        <f>G61</f>
        <v>0.2514339053219643</v>
      </c>
      <c r="C65" s="13">
        <f>N61</f>
        <v>3.2552650880744518</v>
      </c>
      <c r="D65" s="13">
        <f>U61</f>
        <v>13.38106077195404</v>
      </c>
      <c r="E65" s="13">
        <f>AB61</f>
        <v>4.768159631632237</v>
      </c>
      <c r="F65" s="13">
        <f>AI61</f>
        <v>8.2645236677346059</v>
      </c>
      <c r="G65" s="13">
        <f>AP61</f>
        <v>6.1403935763701076</v>
      </c>
    </row>
    <row r="66" spans="1:7" s="13" customFormat="1" x14ac:dyDescent="0.35">
      <c r="A66" t="s">
        <v>39</v>
      </c>
      <c r="B66" s="13">
        <f>G62</f>
        <v>5.9702809708512945E-2</v>
      </c>
      <c r="C66" s="13">
        <f>N62</f>
        <v>1.6815051813776847</v>
      </c>
      <c r="D66" s="13">
        <f>U62</f>
        <v>4.5536817934901466</v>
      </c>
      <c r="E66" s="13">
        <f>AB62</f>
        <v>3.7794435857916731</v>
      </c>
      <c r="F66" s="13">
        <f>AI62</f>
        <v>2.461989326420627</v>
      </c>
      <c r="G66" s="13">
        <f>AP62</f>
        <v>5.7469995074307336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80C5-ABBE-45A8-90C3-660D00B0D88B}">
  <dimension ref="A1:AP66"/>
  <sheetViews>
    <sheetView topLeftCell="A57" workbookViewId="0">
      <selection activeCell="A60" sqref="A60:XFD66"/>
    </sheetView>
  </sheetViews>
  <sheetFormatPr defaultRowHeight="14.5" x14ac:dyDescent="0.35"/>
  <sheetData>
    <row r="1" spans="1:42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54</v>
      </c>
      <c r="H1" t="s">
        <v>22</v>
      </c>
      <c r="I1" t="s">
        <v>23</v>
      </c>
      <c r="J1" t="s">
        <v>24</v>
      </c>
      <c r="K1" t="s">
        <v>25</v>
      </c>
      <c r="L1" t="s">
        <v>28</v>
      </c>
      <c r="M1" t="s">
        <v>29</v>
      </c>
      <c r="N1" t="s">
        <v>54</v>
      </c>
      <c r="O1" t="s">
        <v>22</v>
      </c>
      <c r="P1" t="s">
        <v>23</v>
      </c>
      <c r="Q1" t="s">
        <v>24</v>
      </c>
      <c r="R1" t="s">
        <v>25</v>
      </c>
      <c r="S1" t="s">
        <v>30</v>
      </c>
      <c r="T1" t="s">
        <v>31</v>
      </c>
      <c r="U1" t="s">
        <v>54</v>
      </c>
      <c r="V1" t="s">
        <v>22</v>
      </c>
      <c r="W1" t="s">
        <v>23</v>
      </c>
      <c r="X1" t="s">
        <v>24</v>
      </c>
      <c r="Y1" t="s">
        <v>25</v>
      </c>
      <c r="Z1" t="s">
        <v>32</v>
      </c>
      <c r="AA1" t="s">
        <v>33</v>
      </c>
      <c r="AB1" t="s">
        <v>54</v>
      </c>
      <c r="AC1" t="s">
        <v>22</v>
      </c>
      <c r="AD1" t="s">
        <v>23</v>
      </c>
      <c r="AE1" t="s">
        <v>24</v>
      </c>
      <c r="AF1" t="s">
        <v>25</v>
      </c>
      <c r="AG1" t="s">
        <v>34</v>
      </c>
      <c r="AH1" t="s">
        <v>34</v>
      </c>
      <c r="AI1" t="s">
        <v>54</v>
      </c>
      <c r="AJ1" t="s">
        <v>22</v>
      </c>
      <c r="AK1" t="s">
        <v>23</v>
      </c>
      <c r="AL1" t="s">
        <v>24</v>
      </c>
      <c r="AM1" t="s">
        <v>25</v>
      </c>
      <c r="AN1" t="s">
        <v>35</v>
      </c>
      <c r="AO1" t="s">
        <v>36</v>
      </c>
      <c r="AP1" t="s">
        <v>54</v>
      </c>
    </row>
    <row r="2" spans="1:42" x14ac:dyDescent="0.35">
      <c r="A2">
        <v>1</v>
      </c>
      <c r="C2" s="1">
        <v>44623.041666666664</v>
      </c>
      <c r="D2">
        <v>2.5</v>
      </c>
      <c r="E2">
        <v>1.72E-2</v>
      </c>
      <c r="F2">
        <v>7.324E-2</v>
      </c>
      <c r="G2">
        <f>(E2-F2)^2</f>
        <v>3.1404815999999999E-3</v>
      </c>
      <c r="H2">
        <v>1</v>
      </c>
      <c r="J2" s="1">
        <v>44623.041666666664</v>
      </c>
      <c r="K2">
        <v>2.5</v>
      </c>
      <c r="L2">
        <v>0.59589999999999999</v>
      </c>
      <c r="M2">
        <v>0.74390000000000001</v>
      </c>
      <c r="N2">
        <f>(L2-M2)^2</f>
        <v>2.1904000000000007E-2</v>
      </c>
      <c r="O2">
        <v>1</v>
      </c>
      <c r="Q2" s="1">
        <v>44623.041666666664</v>
      </c>
      <c r="R2">
        <v>2.5</v>
      </c>
      <c r="S2">
        <v>0.83130000000000004</v>
      </c>
      <c r="T2">
        <v>1.3149999999999999</v>
      </c>
      <c r="U2">
        <f>(S2-T2)^2</f>
        <v>0.23396568999999992</v>
      </c>
      <c r="V2">
        <v>1</v>
      </c>
      <c r="X2" s="1">
        <v>44623.041666666664</v>
      </c>
      <c r="Y2">
        <v>2.5</v>
      </c>
      <c r="Z2">
        <v>6.36</v>
      </c>
      <c r="AA2">
        <v>2.7410000000000001</v>
      </c>
      <c r="AB2">
        <f>(Z2-AA2)^2</f>
        <v>13.097161000000002</v>
      </c>
      <c r="AC2">
        <v>1</v>
      </c>
      <c r="AE2" s="1">
        <v>44623.041666666664</v>
      </c>
      <c r="AF2">
        <v>2.5</v>
      </c>
      <c r="AG2">
        <v>1.8140000000000001</v>
      </c>
      <c r="AH2">
        <v>1.5680000000000001</v>
      </c>
      <c r="AI2">
        <f>(AG2-AH2)^2</f>
        <v>6.0516E-2</v>
      </c>
      <c r="AJ2">
        <v>1</v>
      </c>
      <c r="AL2" s="1">
        <v>44623.041666666664</v>
      </c>
      <c r="AM2">
        <v>2.5</v>
      </c>
      <c r="AN2">
        <v>1.5409999999999999</v>
      </c>
      <c r="AO2">
        <v>2.137</v>
      </c>
      <c r="AP2">
        <f>(AN2-AO2)^2</f>
        <v>0.35521600000000009</v>
      </c>
    </row>
    <row r="3" spans="1:42" x14ac:dyDescent="0.35">
      <c r="A3">
        <v>2</v>
      </c>
      <c r="C3" s="1">
        <v>44627.03125</v>
      </c>
      <c r="D3">
        <v>21</v>
      </c>
      <c r="E3">
        <v>3.7670000000000002E-2</v>
      </c>
      <c r="F3">
        <v>0.124</v>
      </c>
      <c r="G3">
        <f t="shared" ref="G3:G55" si="0">(E3-F3)^2</f>
        <v>7.4528688999999987E-3</v>
      </c>
      <c r="H3">
        <v>2</v>
      </c>
      <c r="J3" s="1">
        <v>44627.03125</v>
      </c>
      <c r="K3">
        <v>21</v>
      </c>
      <c r="L3">
        <v>0.94569999999999999</v>
      </c>
      <c r="M3">
        <v>1.292</v>
      </c>
      <c r="N3">
        <f t="shared" ref="N3:N55" si="1">(L3-M3)^2</f>
        <v>0.11992369000000004</v>
      </c>
      <c r="O3">
        <v>2</v>
      </c>
      <c r="Q3" s="1">
        <v>44627.03125</v>
      </c>
      <c r="R3">
        <v>21</v>
      </c>
      <c r="S3">
        <v>2.0329999999999999</v>
      </c>
      <c r="T3">
        <v>3.4820000000000002</v>
      </c>
      <c r="U3">
        <f t="shared" ref="U3:U55" si="2">(S3-T3)^2</f>
        <v>2.0996010000000007</v>
      </c>
      <c r="V3">
        <v>2</v>
      </c>
      <c r="X3" s="1">
        <v>44627.03125</v>
      </c>
      <c r="Y3">
        <v>21</v>
      </c>
      <c r="Z3">
        <v>13.71</v>
      </c>
      <c r="AA3">
        <v>13.01</v>
      </c>
      <c r="AB3">
        <f t="shared" ref="AB3:AB55" si="3">(Z3-AA3)^2</f>
        <v>0.49000000000000149</v>
      </c>
      <c r="AC3">
        <v>2</v>
      </c>
      <c r="AE3" s="1">
        <v>44627.03125</v>
      </c>
      <c r="AF3">
        <v>21</v>
      </c>
      <c r="AG3">
        <v>3.2170000000000001</v>
      </c>
      <c r="AH3">
        <v>3.1779999999999999</v>
      </c>
      <c r="AI3">
        <f t="shared" ref="AI3:AI55" si="4">(AG3-AH3)^2</f>
        <v>1.5210000000000113E-3</v>
      </c>
      <c r="AJ3">
        <v>2</v>
      </c>
      <c r="AL3" s="1">
        <v>44627.03125</v>
      </c>
      <c r="AM3">
        <v>21</v>
      </c>
      <c r="AN3">
        <v>5.4379999999999997</v>
      </c>
      <c r="AO3">
        <v>8.5009999999999994</v>
      </c>
      <c r="AP3">
        <f t="shared" ref="AP3:AP55" si="5">(AN3-AO3)^2</f>
        <v>9.381968999999998</v>
      </c>
    </row>
    <row r="4" spans="1:42" x14ac:dyDescent="0.35">
      <c r="A4">
        <v>3</v>
      </c>
      <c r="C4" s="1">
        <v>44629.166666666664</v>
      </c>
      <c r="D4">
        <v>15</v>
      </c>
      <c r="E4">
        <v>3.8559999999999997E-2</v>
      </c>
      <c r="F4">
        <v>2.1499999999999998E-2</v>
      </c>
      <c r="G4">
        <f t="shared" si="0"/>
        <v>2.9104359999999993E-4</v>
      </c>
      <c r="H4">
        <v>3</v>
      </c>
      <c r="J4" s="1">
        <v>44629.166666666664</v>
      </c>
      <c r="K4">
        <v>15</v>
      </c>
      <c r="L4">
        <v>0.89590000000000003</v>
      </c>
      <c r="M4">
        <v>0.38890000000000002</v>
      </c>
      <c r="N4">
        <f t="shared" si="1"/>
        <v>0.25704900000000003</v>
      </c>
      <c r="O4">
        <v>3</v>
      </c>
      <c r="Q4" s="1">
        <v>44629.166666666664</v>
      </c>
      <c r="R4">
        <v>15</v>
      </c>
      <c r="S4">
        <v>1.734</v>
      </c>
      <c r="T4">
        <v>1.052</v>
      </c>
      <c r="U4">
        <f t="shared" si="2"/>
        <v>0.46512399999999993</v>
      </c>
      <c r="V4">
        <v>3</v>
      </c>
      <c r="X4" s="1">
        <v>44629.166666666664</v>
      </c>
      <c r="Y4">
        <v>15</v>
      </c>
      <c r="Z4">
        <v>10</v>
      </c>
      <c r="AA4">
        <v>3.1379999999999999</v>
      </c>
      <c r="AB4">
        <f t="shared" si="3"/>
        <v>47.087043999999999</v>
      </c>
      <c r="AC4">
        <v>3</v>
      </c>
      <c r="AE4" s="1">
        <v>44629.166666666664</v>
      </c>
      <c r="AF4">
        <v>15</v>
      </c>
      <c r="AG4">
        <v>2.91</v>
      </c>
      <c r="AH4">
        <v>1.2509999999999999</v>
      </c>
      <c r="AI4">
        <f t="shared" si="4"/>
        <v>2.7522810000000009</v>
      </c>
      <c r="AJ4">
        <v>3</v>
      </c>
      <c r="AL4" s="1">
        <v>44629.166666666664</v>
      </c>
      <c r="AM4">
        <v>15</v>
      </c>
      <c r="AN4">
        <v>3.57</v>
      </c>
      <c r="AO4">
        <v>2.1160000000000001</v>
      </c>
      <c r="AP4">
        <f t="shared" si="5"/>
        <v>2.1141159999999992</v>
      </c>
    </row>
    <row r="5" spans="1:42" x14ac:dyDescent="0.35">
      <c r="A5">
        <v>4</v>
      </c>
      <c r="C5" s="1">
        <v>44631.90625</v>
      </c>
      <c r="D5">
        <v>11.75</v>
      </c>
      <c r="E5">
        <v>2.8740000000000002E-2</v>
      </c>
      <c r="F5">
        <v>7.9760000000000005E-3</v>
      </c>
      <c r="G5">
        <f t="shared" si="0"/>
        <v>4.3114369600000003E-4</v>
      </c>
      <c r="H5">
        <v>4</v>
      </c>
      <c r="J5" s="1">
        <v>44631.90625</v>
      </c>
      <c r="K5">
        <v>11.75</v>
      </c>
      <c r="L5">
        <v>0.72650000000000003</v>
      </c>
      <c r="M5">
        <v>0.24809999999999999</v>
      </c>
      <c r="N5">
        <f t="shared" si="1"/>
        <v>0.22886656000000005</v>
      </c>
      <c r="O5">
        <v>4</v>
      </c>
      <c r="Q5" s="1">
        <v>44631.90625</v>
      </c>
      <c r="R5">
        <v>11.75</v>
      </c>
      <c r="S5">
        <v>1.3240000000000001</v>
      </c>
      <c r="T5">
        <v>0.60429999999999995</v>
      </c>
      <c r="U5">
        <f t="shared" si="2"/>
        <v>0.51796809000000021</v>
      </c>
      <c r="V5">
        <v>4</v>
      </c>
      <c r="X5" s="1">
        <v>44631.90625</v>
      </c>
      <c r="Y5">
        <v>11.75</v>
      </c>
      <c r="Z5">
        <v>8.9109999999999996</v>
      </c>
      <c r="AA5">
        <v>1.546</v>
      </c>
      <c r="AB5">
        <f t="shared" si="3"/>
        <v>54.243224999999988</v>
      </c>
      <c r="AC5">
        <v>4</v>
      </c>
      <c r="AE5" s="1">
        <v>44631.90625</v>
      </c>
      <c r="AF5">
        <v>11.75</v>
      </c>
      <c r="AG5">
        <v>2.44</v>
      </c>
      <c r="AH5">
        <v>0.65129999999999999</v>
      </c>
      <c r="AI5">
        <f t="shared" si="4"/>
        <v>3.19944769</v>
      </c>
      <c r="AJ5">
        <v>4</v>
      </c>
      <c r="AL5" s="1">
        <v>44631.90625</v>
      </c>
      <c r="AM5">
        <v>11.75</v>
      </c>
      <c r="AN5">
        <v>2.7890000000000001</v>
      </c>
      <c r="AO5">
        <v>1.145</v>
      </c>
      <c r="AP5">
        <f t="shared" si="5"/>
        <v>2.7027360000000002</v>
      </c>
    </row>
    <row r="6" spans="1:42" x14ac:dyDescent="0.35">
      <c r="A6">
        <v>5</v>
      </c>
      <c r="C6" s="1">
        <v>44638.84375</v>
      </c>
      <c r="D6">
        <v>5</v>
      </c>
      <c r="E6">
        <v>3.0300000000000001E-2</v>
      </c>
      <c r="F6">
        <v>7.3069999999999996E-2</v>
      </c>
      <c r="G6">
        <f t="shared" si="0"/>
        <v>1.8292728999999997E-3</v>
      </c>
      <c r="H6">
        <v>5</v>
      </c>
      <c r="J6" s="1">
        <v>44638.84375</v>
      </c>
      <c r="K6">
        <v>5</v>
      </c>
      <c r="L6">
        <v>0.6038</v>
      </c>
      <c r="M6">
        <v>1.484</v>
      </c>
      <c r="N6">
        <f t="shared" si="1"/>
        <v>0.77475203999999998</v>
      </c>
      <c r="O6">
        <v>5</v>
      </c>
      <c r="Q6" s="1">
        <v>44638.84375</v>
      </c>
      <c r="R6">
        <v>5</v>
      </c>
      <c r="S6">
        <v>1.127</v>
      </c>
      <c r="T6">
        <v>2.431</v>
      </c>
      <c r="U6">
        <f t="shared" si="2"/>
        <v>1.7004160000000001</v>
      </c>
      <c r="V6">
        <v>5</v>
      </c>
      <c r="X6" s="1">
        <v>44638.84375</v>
      </c>
      <c r="Y6">
        <v>5</v>
      </c>
      <c r="Z6">
        <v>6.69</v>
      </c>
      <c r="AA6">
        <v>6.6520000000000001</v>
      </c>
      <c r="AB6">
        <f t="shared" si="3"/>
        <v>1.4440000000000195E-3</v>
      </c>
      <c r="AC6">
        <v>5</v>
      </c>
      <c r="AE6" s="1">
        <v>44638.84375</v>
      </c>
      <c r="AF6">
        <v>5</v>
      </c>
      <c r="AG6">
        <v>1.802</v>
      </c>
      <c r="AH6">
        <v>3.6030000000000002</v>
      </c>
      <c r="AI6">
        <f t="shared" si="4"/>
        <v>3.2436010000000004</v>
      </c>
      <c r="AJ6">
        <v>5</v>
      </c>
      <c r="AL6" s="1">
        <v>44638.84375</v>
      </c>
      <c r="AM6">
        <v>5</v>
      </c>
      <c r="AN6">
        <v>2.512</v>
      </c>
      <c r="AO6">
        <v>4.5199999999999996</v>
      </c>
      <c r="AP6">
        <f t="shared" si="5"/>
        <v>4.0320639999999983</v>
      </c>
    </row>
    <row r="7" spans="1:42" x14ac:dyDescent="0.35">
      <c r="A7">
        <v>6</v>
      </c>
      <c r="C7" s="1">
        <v>44639.354166666664</v>
      </c>
      <c r="D7">
        <v>9</v>
      </c>
      <c r="E7">
        <v>3.4729999999999997E-2</v>
      </c>
      <c r="F7">
        <v>3.7949999999999998E-2</v>
      </c>
      <c r="G7">
        <f t="shared" si="0"/>
        <v>1.0368400000000004E-5</v>
      </c>
      <c r="H7">
        <v>6</v>
      </c>
      <c r="J7" s="1">
        <v>44639.354166666664</v>
      </c>
      <c r="K7">
        <v>9</v>
      </c>
      <c r="L7">
        <v>0.70409999999999995</v>
      </c>
      <c r="M7">
        <v>0.75880000000000003</v>
      </c>
      <c r="N7">
        <f t="shared" si="1"/>
        <v>2.9920900000000089E-3</v>
      </c>
      <c r="O7">
        <v>6</v>
      </c>
      <c r="Q7" s="1">
        <v>44639.354166666664</v>
      </c>
      <c r="R7">
        <v>9</v>
      </c>
      <c r="S7">
        <v>1.1559999999999999</v>
      </c>
      <c r="T7">
        <v>1.5029999999999999</v>
      </c>
      <c r="U7">
        <f t="shared" si="2"/>
        <v>0.12040899999999999</v>
      </c>
      <c r="V7">
        <v>6</v>
      </c>
      <c r="X7" s="1">
        <v>44639.354166666664</v>
      </c>
      <c r="Y7">
        <v>9</v>
      </c>
      <c r="Z7">
        <v>6.3570000000000002</v>
      </c>
      <c r="AA7">
        <v>2.38</v>
      </c>
      <c r="AB7">
        <f t="shared" si="3"/>
        <v>15.816529000000003</v>
      </c>
      <c r="AC7">
        <v>6</v>
      </c>
      <c r="AE7" s="1">
        <v>44639.354166666664</v>
      </c>
      <c r="AF7">
        <v>9</v>
      </c>
      <c r="AG7">
        <v>1.976</v>
      </c>
      <c r="AH7">
        <v>1.41</v>
      </c>
      <c r="AI7">
        <f t="shared" si="4"/>
        <v>0.32035600000000009</v>
      </c>
      <c r="AJ7">
        <v>6</v>
      </c>
      <c r="AL7" s="1">
        <v>44639.354166666664</v>
      </c>
      <c r="AM7">
        <v>9</v>
      </c>
      <c r="AN7">
        <v>2.714</v>
      </c>
      <c r="AO7">
        <v>2.0270000000000001</v>
      </c>
      <c r="AP7">
        <f t="shared" si="5"/>
        <v>0.47196899999999975</v>
      </c>
    </row>
    <row r="8" spans="1:42" x14ac:dyDescent="0.35">
      <c r="A8">
        <v>7</v>
      </c>
      <c r="C8" s="1">
        <v>44643.25</v>
      </c>
      <c r="D8">
        <v>6</v>
      </c>
      <c r="E8">
        <v>1.9879999999999998E-2</v>
      </c>
      <c r="F8">
        <v>5.067E-2</v>
      </c>
      <c r="G8">
        <f t="shared" si="0"/>
        <v>9.4802410000000004E-4</v>
      </c>
      <c r="H8">
        <v>7</v>
      </c>
      <c r="J8" s="1">
        <v>44643.25</v>
      </c>
      <c r="K8">
        <v>6</v>
      </c>
      <c r="L8">
        <v>0.45760000000000001</v>
      </c>
      <c r="M8">
        <v>0.56059999999999999</v>
      </c>
      <c r="N8">
        <f t="shared" si="1"/>
        <v>1.0608999999999995E-2</v>
      </c>
      <c r="O8">
        <v>7</v>
      </c>
      <c r="Q8" s="1">
        <v>44643.25</v>
      </c>
      <c r="R8">
        <v>6</v>
      </c>
      <c r="S8">
        <v>0.83850000000000002</v>
      </c>
      <c r="T8">
        <v>1.8140000000000001</v>
      </c>
      <c r="U8">
        <f t="shared" si="2"/>
        <v>0.95160025000000004</v>
      </c>
      <c r="V8">
        <v>7</v>
      </c>
      <c r="X8" s="1">
        <v>44643.25</v>
      </c>
      <c r="Y8">
        <v>6</v>
      </c>
      <c r="Z8">
        <v>4.6760000000000002</v>
      </c>
      <c r="AA8">
        <v>2.9729999999999999</v>
      </c>
      <c r="AB8">
        <f t="shared" si="3"/>
        <v>2.9002090000000011</v>
      </c>
      <c r="AC8">
        <v>7</v>
      </c>
      <c r="AE8" s="1">
        <v>44643.25</v>
      </c>
      <c r="AF8">
        <v>6</v>
      </c>
      <c r="AG8">
        <v>1.3280000000000001</v>
      </c>
      <c r="AH8">
        <v>1.498</v>
      </c>
      <c r="AI8">
        <f t="shared" si="4"/>
        <v>2.8899999999999974E-2</v>
      </c>
      <c r="AJ8">
        <v>7</v>
      </c>
      <c r="AL8" s="1">
        <v>44643.25</v>
      </c>
      <c r="AM8">
        <v>6</v>
      </c>
      <c r="AN8">
        <v>1.75</v>
      </c>
      <c r="AO8">
        <v>2.63</v>
      </c>
      <c r="AP8">
        <f t="shared" si="5"/>
        <v>0.77439999999999987</v>
      </c>
    </row>
    <row r="9" spans="1:42" x14ac:dyDescent="0.35">
      <c r="A9">
        <v>8</v>
      </c>
      <c r="C9" s="1">
        <v>44643.802083333336</v>
      </c>
      <c r="D9">
        <v>8.5</v>
      </c>
      <c r="E9">
        <v>4.9029999999999997E-2</v>
      </c>
      <c r="F9">
        <v>0.14149999999999999</v>
      </c>
      <c r="G9">
        <f t="shared" si="0"/>
        <v>8.5507008999999995E-3</v>
      </c>
      <c r="H9">
        <v>8</v>
      </c>
      <c r="J9" s="1">
        <v>44643.802083333336</v>
      </c>
      <c r="K9">
        <v>8.5</v>
      </c>
      <c r="L9">
        <v>0.9708</v>
      </c>
      <c r="M9">
        <v>1.8580000000000001</v>
      </c>
      <c r="N9">
        <f t="shared" si="1"/>
        <v>0.78712384000000013</v>
      </c>
      <c r="O9">
        <v>8</v>
      </c>
      <c r="Q9" s="1">
        <v>44643.802083333336</v>
      </c>
      <c r="R9">
        <v>8.5</v>
      </c>
      <c r="S9">
        <v>2.2450000000000001</v>
      </c>
      <c r="T9">
        <v>5.8470000000000004</v>
      </c>
      <c r="U9">
        <f t="shared" si="2"/>
        <v>12.974404000000002</v>
      </c>
      <c r="V9">
        <v>8</v>
      </c>
      <c r="X9" s="1">
        <v>44643.802083333336</v>
      </c>
      <c r="Y9">
        <v>8.5</v>
      </c>
      <c r="Z9">
        <v>13.48</v>
      </c>
      <c r="AA9">
        <v>10.93</v>
      </c>
      <c r="AB9">
        <f t="shared" si="3"/>
        <v>6.5025000000000039</v>
      </c>
      <c r="AC9">
        <v>8</v>
      </c>
      <c r="AE9" s="1">
        <v>44643.802083333336</v>
      </c>
      <c r="AF9">
        <v>8.5</v>
      </c>
      <c r="AG9">
        <v>3.278</v>
      </c>
      <c r="AH9">
        <v>8.6280000000000001</v>
      </c>
      <c r="AI9">
        <f t="shared" si="4"/>
        <v>28.622499999999995</v>
      </c>
      <c r="AJ9">
        <v>8</v>
      </c>
      <c r="AL9" s="1">
        <v>44643.802083333336</v>
      </c>
      <c r="AM9">
        <v>8.5</v>
      </c>
      <c r="AN9">
        <v>5.17</v>
      </c>
      <c r="AO9">
        <v>8.6940000000000008</v>
      </c>
      <c r="AP9">
        <f t="shared" si="5"/>
        <v>12.418576000000007</v>
      </c>
    </row>
    <row r="10" spans="1:42" x14ac:dyDescent="0.35">
      <c r="A10">
        <v>9</v>
      </c>
      <c r="C10" s="1">
        <v>44646.010416666664</v>
      </c>
      <c r="D10">
        <v>24</v>
      </c>
      <c r="E10">
        <v>1.38E-2</v>
      </c>
      <c r="F10">
        <v>3.1789999999999999E-2</v>
      </c>
      <c r="G10">
        <f t="shared" si="0"/>
        <v>3.2364009999999996E-4</v>
      </c>
      <c r="H10">
        <v>9</v>
      </c>
      <c r="J10" s="1">
        <v>44646.010416666664</v>
      </c>
      <c r="K10">
        <v>24</v>
      </c>
      <c r="L10">
        <v>0.27579999999999999</v>
      </c>
      <c r="M10">
        <v>0.26069999999999999</v>
      </c>
      <c r="N10">
        <f t="shared" si="1"/>
        <v>2.2801000000000006E-4</v>
      </c>
      <c r="O10">
        <v>9</v>
      </c>
      <c r="Q10" s="1">
        <v>44646.010416666664</v>
      </c>
      <c r="R10">
        <v>24</v>
      </c>
      <c r="S10">
        <v>0.47489999999999999</v>
      </c>
      <c r="T10">
        <v>0.90349999999999997</v>
      </c>
      <c r="U10">
        <f t="shared" si="2"/>
        <v>0.18369795999999999</v>
      </c>
      <c r="V10">
        <v>9</v>
      </c>
      <c r="X10" s="1">
        <v>44646.010416666664</v>
      </c>
      <c r="Y10">
        <v>24</v>
      </c>
      <c r="Z10">
        <v>2.25</v>
      </c>
      <c r="AA10">
        <v>1.883</v>
      </c>
      <c r="AB10">
        <f t="shared" si="3"/>
        <v>0.134689</v>
      </c>
      <c r="AC10">
        <v>9</v>
      </c>
      <c r="AE10" s="1">
        <v>44646.010416666664</v>
      </c>
      <c r="AF10">
        <v>24</v>
      </c>
      <c r="AG10">
        <v>0.8458</v>
      </c>
      <c r="AH10">
        <v>0.54549999999999998</v>
      </c>
      <c r="AI10">
        <f t="shared" si="4"/>
        <v>9.0180090000000004E-2</v>
      </c>
      <c r="AJ10">
        <v>9</v>
      </c>
      <c r="AL10" s="1">
        <v>44646.010416666664</v>
      </c>
      <c r="AM10">
        <v>24</v>
      </c>
      <c r="AN10">
        <v>0.76349999999999996</v>
      </c>
      <c r="AO10">
        <v>1.671</v>
      </c>
      <c r="AP10">
        <f t="shared" si="5"/>
        <v>0.8235562500000001</v>
      </c>
    </row>
    <row r="11" spans="1:42" x14ac:dyDescent="0.35">
      <c r="A11">
        <v>10</v>
      </c>
      <c r="C11" s="1">
        <v>44651.302083333336</v>
      </c>
      <c r="D11">
        <v>6</v>
      </c>
      <c r="E11">
        <v>3.8949999999999999E-2</v>
      </c>
      <c r="F11">
        <v>9.8460000000000006E-2</v>
      </c>
      <c r="G11">
        <f t="shared" si="0"/>
        <v>3.5414401000000008E-3</v>
      </c>
      <c r="H11">
        <v>10</v>
      </c>
      <c r="J11" s="1">
        <v>44651.302083333336</v>
      </c>
      <c r="K11">
        <v>6</v>
      </c>
      <c r="L11">
        <v>0.71189999999999998</v>
      </c>
      <c r="M11">
        <v>2.4740000000000002</v>
      </c>
      <c r="N11">
        <f t="shared" si="1"/>
        <v>3.1049964100000009</v>
      </c>
      <c r="O11">
        <v>10</v>
      </c>
      <c r="Q11" s="1">
        <v>44651.302083333336</v>
      </c>
      <c r="R11">
        <v>6</v>
      </c>
      <c r="S11">
        <v>1.9179999999999999</v>
      </c>
      <c r="T11">
        <v>7.5519999999999996</v>
      </c>
      <c r="U11">
        <f t="shared" si="2"/>
        <v>31.741955999999995</v>
      </c>
      <c r="V11">
        <v>10</v>
      </c>
      <c r="X11" s="1">
        <v>44651.302083333336</v>
      </c>
      <c r="Y11">
        <v>6</v>
      </c>
      <c r="Z11">
        <v>11.41</v>
      </c>
      <c r="AA11">
        <v>13.89</v>
      </c>
      <c r="AB11">
        <f t="shared" si="3"/>
        <v>6.1504000000000021</v>
      </c>
      <c r="AC11">
        <v>10</v>
      </c>
      <c r="AE11" s="1">
        <v>44651.302083333336</v>
      </c>
      <c r="AF11">
        <v>6</v>
      </c>
      <c r="AG11">
        <v>2.5049999999999999</v>
      </c>
      <c r="AH11">
        <v>6.1879999999999997</v>
      </c>
      <c r="AI11">
        <f t="shared" si="4"/>
        <v>13.564488999999998</v>
      </c>
      <c r="AJ11">
        <v>10</v>
      </c>
      <c r="AL11" s="1">
        <v>44651.302083333336</v>
      </c>
      <c r="AM11">
        <v>6</v>
      </c>
      <c r="AN11">
        <v>5.41</v>
      </c>
      <c r="AO11">
        <v>9.3279999999999994</v>
      </c>
      <c r="AP11">
        <f t="shared" si="5"/>
        <v>15.350723999999994</v>
      </c>
    </row>
    <row r="12" spans="1:42" x14ac:dyDescent="0.35">
      <c r="A12">
        <v>11</v>
      </c>
      <c r="C12" s="1">
        <v>44656.729166666664</v>
      </c>
      <c r="D12">
        <v>18</v>
      </c>
      <c r="E12">
        <v>4.4290000000000003E-2</v>
      </c>
      <c r="F12">
        <v>4.929E-2</v>
      </c>
      <c r="G12">
        <f t="shared" si="0"/>
        <v>2.4999999999999974E-5</v>
      </c>
      <c r="H12">
        <v>11</v>
      </c>
      <c r="J12" s="1">
        <v>44656.729166666664</v>
      </c>
      <c r="K12">
        <v>18</v>
      </c>
      <c r="L12">
        <v>0.71540000000000004</v>
      </c>
      <c r="M12">
        <v>0.93400000000000005</v>
      </c>
      <c r="N12">
        <f t="shared" si="1"/>
        <v>4.7785960000000009E-2</v>
      </c>
      <c r="O12">
        <v>11</v>
      </c>
      <c r="Q12" s="1">
        <v>44656.729166666664</v>
      </c>
      <c r="R12">
        <v>18</v>
      </c>
      <c r="S12">
        <v>1.6459999999999999</v>
      </c>
      <c r="T12">
        <v>2.4660000000000002</v>
      </c>
      <c r="U12">
        <f t="shared" si="2"/>
        <v>0.67240000000000044</v>
      </c>
      <c r="V12">
        <v>11</v>
      </c>
      <c r="X12" s="1">
        <v>44656.729166666664</v>
      </c>
      <c r="Y12">
        <v>18</v>
      </c>
      <c r="Z12">
        <v>9.2729999999999997</v>
      </c>
      <c r="AA12">
        <v>9.2629999999999999</v>
      </c>
      <c r="AB12">
        <f t="shared" si="3"/>
        <v>9.9999999999995736E-5</v>
      </c>
      <c r="AC12">
        <v>11</v>
      </c>
      <c r="AE12" s="1">
        <v>44656.729166666664</v>
      </c>
      <c r="AF12">
        <v>18</v>
      </c>
      <c r="AG12">
        <v>2.556</v>
      </c>
      <c r="AH12">
        <v>2.2799999999999998</v>
      </c>
      <c r="AI12">
        <f t="shared" si="4"/>
        <v>7.6176000000000132E-2</v>
      </c>
      <c r="AJ12">
        <v>11</v>
      </c>
      <c r="AL12" s="1">
        <v>44656.729166666664</v>
      </c>
      <c r="AM12">
        <v>18</v>
      </c>
      <c r="AN12">
        <v>3.4180000000000001</v>
      </c>
      <c r="AO12">
        <v>4.9119999999999999</v>
      </c>
      <c r="AP12">
        <f t="shared" si="5"/>
        <v>2.2320359999999995</v>
      </c>
    </row>
    <row r="13" spans="1:42" x14ac:dyDescent="0.35">
      <c r="A13">
        <v>12</v>
      </c>
      <c r="C13" s="1">
        <v>44657.8125</v>
      </c>
      <c r="D13">
        <v>26.25</v>
      </c>
      <c r="E13">
        <v>4.555E-2</v>
      </c>
      <c r="F13">
        <v>7.9189999999999997E-2</v>
      </c>
      <c r="G13">
        <f t="shared" si="0"/>
        <v>1.1316495999999998E-3</v>
      </c>
      <c r="H13">
        <v>12</v>
      </c>
      <c r="J13" s="1">
        <v>44657.8125</v>
      </c>
      <c r="K13">
        <v>26.25</v>
      </c>
      <c r="L13">
        <v>0.84689999999999999</v>
      </c>
      <c r="M13">
        <v>1.2609999999999999</v>
      </c>
      <c r="N13">
        <f t="shared" si="1"/>
        <v>0.17147880999999993</v>
      </c>
      <c r="O13">
        <v>12</v>
      </c>
      <c r="Q13" s="1">
        <v>44657.8125</v>
      </c>
      <c r="R13">
        <v>26.25</v>
      </c>
      <c r="S13">
        <v>1.982</v>
      </c>
      <c r="T13">
        <v>4.0460000000000003</v>
      </c>
      <c r="U13">
        <f t="shared" si="2"/>
        <v>4.2600959999999999</v>
      </c>
      <c r="V13">
        <v>12</v>
      </c>
      <c r="X13" s="1">
        <v>44657.8125</v>
      </c>
      <c r="Y13">
        <v>26.25</v>
      </c>
      <c r="Z13">
        <v>10.9</v>
      </c>
      <c r="AA13">
        <v>12.91</v>
      </c>
      <c r="AB13">
        <f t="shared" si="3"/>
        <v>4.0400999999999989</v>
      </c>
      <c r="AC13">
        <v>12</v>
      </c>
      <c r="AE13" s="1">
        <v>44657.8125</v>
      </c>
      <c r="AF13">
        <v>26.25</v>
      </c>
      <c r="AG13">
        <v>3.0270000000000001</v>
      </c>
      <c r="AH13">
        <v>3.6259999999999999</v>
      </c>
      <c r="AI13">
        <f t="shared" si="4"/>
        <v>0.3588009999999997</v>
      </c>
      <c r="AJ13">
        <v>12</v>
      </c>
      <c r="AL13" s="1">
        <v>44657.8125</v>
      </c>
      <c r="AM13">
        <v>26.25</v>
      </c>
      <c r="AN13">
        <v>4.2720000000000002</v>
      </c>
      <c r="AO13">
        <v>8.1430000000000007</v>
      </c>
      <c r="AP13">
        <f t="shared" si="5"/>
        <v>14.984641000000003</v>
      </c>
    </row>
    <row r="14" spans="1:42" x14ac:dyDescent="0.35">
      <c r="A14">
        <v>13</v>
      </c>
      <c r="C14" s="1">
        <v>44660.239583333336</v>
      </c>
      <c r="D14">
        <v>21</v>
      </c>
      <c r="E14">
        <v>1.321E-2</v>
      </c>
      <c r="F14">
        <v>2.8969999999999999E-2</v>
      </c>
      <c r="G14">
        <f t="shared" si="0"/>
        <v>2.4837759999999997E-4</v>
      </c>
      <c r="H14">
        <v>13</v>
      </c>
      <c r="J14" s="1">
        <v>44660.239583333336</v>
      </c>
      <c r="K14">
        <v>21</v>
      </c>
      <c r="L14">
        <v>0.28899999999999998</v>
      </c>
      <c r="M14">
        <v>0.41920000000000002</v>
      </c>
      <c r="N14">
        <f t="shared" si="1"/>
        <v>1.6952040000000008E-2</v>
      </c>
      <c r="O14">
        <v>13</v>
      </c>
      <c r="Q14" s="1">
        <v>44660.239583333336</v>
      </c>
      <c r="R14">
        <v>21</v>
      </c>
      <c r="S14">
        <v>0.51690000000000003</v>
      </c>
      <c r="T14">
        <v>1.4470000000000001</v>
      </c>
      <c r="U14">
        <f t="shared" si="2"/>
        <v>0.86508601000000007</v>
      </c>
      <c r="V14">
        <v>13</v>
      </c>
      <c r="X14" s="1">
        <v>44660.239583333336</v>
      </c>
      <c r="Y14">
        <v>21</v>
      </c>
      <c r="Z14">
        <v>3.3620000000000001</v>
      </c>
      <c r="AA14">
        <v>3.7949999999999999</v>
      </c>
      <c r="AB14">
        <f t="shared" si="3"/>
        <v>0.18748899999999985</v>
      </c>
      <c r="AC14">
        <v>13</v>
      </c>
      <c r="AE14" s="1">
        <v>44660.239583333336</v>
      </c>
      <c r="AF14">
        <v>21</v>
      </c>
      <c r="AG14">
        <v>0.98270000000000002</v>
      </c>
      <c r="AH14">
        <v>1.1399999999999999</v>
      </c>
      <c r="AI14">
        <f t="shared" si="4"/>
        <v>2.4743289999999963E-2</v>
      </c>
      <c r="AJ14">
        <v>13</v>
      </c>
      <c r="AL14" s="1">
        <v>44660.239583333336</v>
      </c>
      <c r="AM14">
        <v>21</v>
      </c>
      <c r="AN14">
        <v>1.0640000000000001</v>
      </c>
      <c r="AO14">
        <v>2.1139999999999999</v>
      </c>
      <c r="AP14">
        <f t="shared" si="5"/>
        <v>1.1024999999999996</v>
      </c>
    </row>
    <row r="15" spans="1:42" x14ac:dyDescent="0.35">
      <c r="A15">
        <v>14</v>
      </c>
      <c r="C15" s="1">
        <v>44662.59375</v>
      </c>
      <c r="D15">
        <v>17</v>
      </c>
      <c r="E15">
        <v>3.092E-2</v>
      </c>
      <c r="F15">
        <v>4.7419999999999997E-2</v>
      </c>
      <c r="G15">
        <f t="shared" si="0"/>
        <v>2.7224999999999992E-4</v>
      </c>
      <c r="H15">
        <v>14</v>
      </c>
      <c r="J15" s="1">
        <v>44662.59375</v>
      </c>
      <c r="K15">
        <v>17</v>
      </c>
      <c r="L15">
        <v>0.50519999999999998</v>
      </c>
      <c r="M15">
        <v>0.60609999999999997</v>
      </c>
      <c r="N15">
        <f t="shared" si="1"/>
        <v>1.0180809999999998E-2</v>
      </c>
      <c r="O15">
        <v>14</v>
      </c>
      <c r="Q15" s="1">
        <v>44662.59375</v>
      </c>
      <c r="R15">
        <v>17</v>
      </c>
      <c r="S15">
        <v>1.071</v>
      </c>
      <c r="T15">
        <v>1.996</v>
      </c>
      <c r="U15">
        <f t="shared" si="2"/>
        <v>0.85562500000000008</v>
      </c>
      <c r="V15">
        <v>14</v>
      </c>
      <c r="X15" s="1">
        <v>44662.59375</v>
      </c>
      <c r="Y15">
        <v>17</v>
      </c>
      <c r="Z15">
        <v>7.1449999999999996</v>
      </c>
      <c r="AA15">
        <v>6.8769999999999998</v>
      </c>
      <c r="AB15">
        <f t="shared" si="3"/>
        <v>7.1823999999999888E-2</v>
      </c>
      <c r="AC15">
        <v>14</v>
      </c>
      <c r="AE15" s="1">
        <v>44662.59375</v>
      </c>
      <c r="AF15">
        <v>17</v>
      </c>
      <c r="AG15">
        <v>1.774</v>
      </c>
      <c r="AH15">
        <v>2.1469999999999998</v>
      </c>
      <c r="AI15">
        <f t="shared" si="4"/>
        <v>0.13912899999999984</v>
      </c>
      <c r="AJ15">
        <v>14</v>
      </c>
      <c r="AL15" s="1">
        <v>44662.59375</v>
      </c>
      <c r="AM15">
        <v>17</v>
      </c>
      <c r="AN15">
        <v>2.294</v>
      </c>
      <c r="AO15">
        <v>3.9969999999999999</v>
      </c>
      <c r="AP15">
        <f t="shared" si="5"/>
        <v>2.9002089999999994</v>
      </c>
    </row>
    <row r="16" spans="1:42" x14ac:dyDescent="0.35">
      <c r="A16">
        <v>15</v>
      </c>
      <c r="C16" s="1">
        <v>44667.145833333336</v>
      </c>
      <c r="D16">
        <v>11.75</v>
      </c>
      <c r="E16">
        <v>2.3910000000000001E-2</v>
      </c>
      <c r="F16">
        <v>5.2089999999999997E-2</v>
      </c>
      <c r="G16">
        <f t="shared" si="0"/>
        <v>7.9411239999999984E-4</v>
      </c>
      <c r="H16">
        <v>15</v>
      </c>
      <c r="J16" s="1">
        <v>44667.145833333336</v>
      </c>
      <c r="K16">
        <v>11.75</v>
      </c>
      <c r="L16">
        <v>0.37369999999999998</v>
      </c>
      <c r="M16">
        <v>0.439</v>
      </c>
      <c r="N16">
        <f t="shared" si="1"/>
        <v>4.2640900000000034E-3</v>
      </c>
      <c r="O16">
        <v>15</v>
      </c>
      <c r="Q16" s="1">
        <v>44667.145833333336</v>
      </c>
      <c r="R16">
        <v>11.75</v>
      </c>
      <c r="S16">
        <v>0.81820000000000004</v>
      </c>
      <c r="T16">
        <v>1.1859999999999999</v>
      </c>
      <c r="U16">
        <f t="shared" si="2"/>
        <v>0.13527683999999993</v>
      </c>
      <c r="V16">
        <v>15</v>
      </c>
      <c r="X16" s="1">
        <v>44667.145833333336</v>
      </c>
      <c r="Y16">
        <v>11.75</v>
      </c>
      <c r="Z16">
        <v>4.7869999999999999</v>
      </c>
      <c r="AA16">
        <v>3.9830000000000001</v>
      </c>
      <c r="AB16">
        <f t="shared" si="3"/>
        <v>0.64641599999999977</v>
      </c>
      <c r="AC16">
        <v>15</v>
      </c>
      <c r="AE16" s="1">
        <v>44667.145833333336</v>
      </c>
      <c r="AF16">
        <v>11.75</v>
      </c>
      <c r="AG16">
        <v>1.2709999999999999</v>
      </c>
      <c r="AH16">
        <v>1.38</v>
      </c>
      <c r="AI16">
        <f t="shared" si="4"/>
        <v>1.1880999999999997E-2</v>
      </c>
      <c r="AJ16">
        <v>15</v>
      </c>
      <c r="AL16" s="1">
        <v>44667.145833333336</v>
      </c>
      <c r="AM16">
        <v>11.75</v>
      </c>
      <c r="AN16">
        <v>1.871</v>
      </c>
      <c r="AO16">
        <v>2.339</v>
      </c>
      <c r="AP16">
        <f t="shared" si="5"/>
        <v>0.21902399999999997</v>
      </c>
    </row>
    <row r="17" spans="1:42" x14ac:dyDescent="0.35">
      <c r="A17">
        <v>16</v>
      </c>
      <c r="C17" s="1">
        <v>44669.395833333336</v>
      </c>
      <c r="D17">
        <v>35</v>
      </c>
      <c r="E17">
        <v>3.1759999999999997E-2</v>
      </c>
      <c r="F17">
        <v>5.1499999999999997E-2</v>
      </c>
      <c r="G17">
        <f t="shared" si="0"/>
        <v>3.8966760000000005E-4</v>
      </c>
      <c r="H17">
        <v>16</v>
      </c>
      <c r="J17" s="1">
        <v>44669.395833333336</v>
      </c>
      <c r="K17">
        <v>35</v>
      </c>
      <c r="L17">
        <v>0.60219999999999996</v>
      </c>
      <c r="M17">
        <v>0.71740000000000004</v>
      </c>
      <c r="N17">
        <f t="shared" si="1"/>
        <v>1.3271040000000019E-2</v>
      </c>
      <c r="O17">
        <v>16</v>
      </c>
      <c r="Q17" s="1">
        <v>44669.395833333336</v>
      </c>
      <c r="R17">
        <v>35</v>
      </c>
      <c r="S17">
        <v>1.4319999999999999</v>
      </c>
      <c r="T17">
        <v>1.948</v>
      </c>
      <c r="U17">
        <f t="shared" si="2"/>
        <v>0.26625599999999999</v>
      </c>
      <c r="V17">
        <v>16</v>
      </c>
      <c r="X17" s="1">
        <v>44669.395833333336</v>
      </c>
      <c r="Y17">
        <v>35</v>
      </c>
      <c r="Z17">
        <v>8.1379999999999999</v>
      </c>
      <c r="AA17">
        <v>7.5839999999999996</v>
      </c>
      <c r="AB17">
        <f t="shared" si="3"/>
        <v>0.3069160000000003</v>
      </c>
      <c r="AC17">
        <v>16</v>
      </c>
      <c r="AE17" s="1">
        <v>44669.395833333336</v>
      </c>
      <c r="AF17">
        <v>35</v>
      </c>
      <c r="AG17">
        <v>2.242</v>
      </c>
      <c r="AH17">
        <v>2.0489999999999999</v>
      </c>
      <c r="AI17">
        <f t="shared" si="4"/>
        <v>3.7249000000000025E-2</v>
      </c>
      <c r="AJ17">
        <v>16</v>
      </c>
      <c r="AL17" s="1">
        <v>44669.395833333336</v>
      </c>
      <c r="AM17">
        <v>35</v>
      </c>
      <c r="AN17">
        <v>2.83</v>
      </c>
      <c r="AO17">
        <v>3.5979999999999999</v>
      </c>
      <c r="AP17">
        <f t="shared" si="5"/>
        <v>0.58982399999999968</v>
      </c>
    </row>
    <row r="18" spans="1:42" x14ac:dyDescent="0.35">
      <c r="A18">
        <v>17</v>
      </c>
      <c r="C18" s="1">
        <v>44672.28125</v>
      </c>
      <c r="D18">
        <v>5</v>
      </c>
      <c r="E18">
        <v>3.8830000000000003E-2</v>
      </c>
      <c r="F18">
        <v>5.4010000000000002E-2</v>
      </c>
      <c r="G18">
        <f t="shared" si="0"/>
        <v>2.3043239999999998E-4</v>
      </c>
      <c r="H18">
        <v>17</v>
      </c>
      <c r="J18" s="1">
        <v>44672.28125</v>
      </c>
      <c r="K18">
        <v>5</v>
      </c>
      <c r="L18">
        <v>0.60719999999999996</v>
      </c>
      <c r="M18">
        <v>0.92269999999999996</v>
      </c>
      <c r="N18">
        <f t="shared" si="1"/>
        <v>9.9540249999999997E-2</v>
      </c>
      <c r="O18">
        <v>17</v>
      </c>
      <c r="Q18" s="1">
        <v>44672.28125</v>
      </c>
      <c r="R18">
        <v>5</v>
      </c>
      <c r="S18">
        <v>1.3759999999999999</v>
      </c>
      <c r="T18">
        <v>2.323</v>
      </c>
      <c r="U18">
        <f t="shared" si="2"/>
        <v>0.89680900000000008</v>
      </c>
      <c r="V18">
        <v>17</v>
      </c>
      <c r="X18" s="1">
        <v>44672.28125</v>
      </c>
      <c r="Y18">
        <v>5</v>
      </c>
      <c r="Z18">
        <v>8.3800000000000008</v>
      </c>
      <c r="AA18">
        <v>8.4909999999999997</v>
      </c>
      <c r="AB18">
        <f t="shared" si="3"/>
        <v>1.2320999999999751E-2</v>
      </c>
      <c r="AC18">
        <v>17</v>
      </c>
      <c r="AE18" s="1">
        <v>44672.28125</v>
      </c>
      <c r="AF18">
        <v>5</v>
      </c>
      <c r="AG18">
        <v>2.0579999999999998</v>
      </c>
      <c r="AH18">
        <v>2.198</v>
      </c>
      <c r="AI18">
        <f t="shared" si="4"/>
        <v>1.9600000000000034E-2</v>
      </c>
      <c r="AJ18">
        <v>17</v>
      </c>
      <c r="AL18" s="1">
        <v>44672.28125</v>
      </c>
      <c r="AM18">
        <v>5</v>
      </c>
      <c r="AN18">
        <v>2.8919999999999999</v>
      </c>
      <c r="AO18">
        <v>4.2670000000000003</v>
      </c>
      <c r="AP18">
        <f t="shared" si="5"/>
        <v>1.8906250000000013</v>
      </c>
    </row>
    <row r="19" spans="1:42" x14ac:dyDescent="0.35">
      <c r="A19">
        <v>18</v>
      </c>
      <c r="C19" s="1">
        <v>44682.291666666664</v>
      </c>
      <c r="D19">
        <v>10</v>
      </c>
      <c r="E19">
        <v>0.13519999999999999</v>
      </c>
      <c r="F19">
        <v>0.31879999999999997</v>
      </c>
      <c r="G19">
        <f t="shared" si="0"/>
        <v>3.3708959999999996E-2</v>
      </c>
      <c r="H19">
        <v>18</v>
      </c>
      <c r="J19" s="1">
        <v>44682.291666666664</v>
      </c>
      <c r="K19">
        <v>10</v>
      </c>
      <c r="L19">
        <v>2.0979999999999999</v>
      </c>
      <c r="M19">
        <v>6.5579999999999998</v>
      </c>
      <c r="N19">
        <f t="shared" si="1"/>
        <v>19.8916</v>
      </c>
      <c r="O19">
        <v>18</v>
      </c>
      <c r="Q19" s="1">
        <v>44682.291666666664</v>
      </c>
      <c r="R19">
        <v>10</v>
      </c>
      <c r="S19">
        <v>3.8559999999999999</v>
      </c>
      <c r="T19">
        <v>8.7739999999999991</v>
      </c>
      <c r="U19">
        <f t="shared" si="2"/>
        <v>24.186723999999991</v>
      </c>
      <c r="V19">
        <v>18</v>
      </c>
      <c r="X19" s="1">
        <v>44682.291666666664</v>
      </c>
      <c r="Y19">
        <v>10</v>
      </c>
      <c r="Z19">
        <v>17.329999999999998</v>
      </c>
      <c r="AA19">
        <v>23.05</v>
      </c>
      <c r="AB19">
        <f t="shared" si="3"/>
        <v>32.718400000000031</v>
      </c>
      <c r="AC19">
        <v>18</v>
      </c>
      <c r="AE19" s="1">
        <v>44682.291666666664</v>
      </c>
      <c r="AF19">
        <v>10</v>
      </c>
      <c r="AG19">
        <v>6.44</v>
      </c>
      <c r="AH19">
        <v>8.8729999999999993</v>
      </c>
      <c r="AI19">
        <f t="shared" si="4"/>
        <v>5.9194889999999951</v>
      </c>
      <c r="AJ19">
        <v>18</v>
      </c>
      <c r="AL19" s="1">
        <v>44682.291666666664</v>
      </c>
      <c r="AM19">
        <v>10</v>
      </c>
      <c r="AN19">
        <v>7.2270000000000003</v>
      </c>
      <c r="AO19">
        <v>17.97</v>
      </c>
      <c r="AP19">
        <f t="shared" si="5"/>
        <v>115.41204899999997</v>
      </c>
    </row>
    <row r="20" spans="1:42" x14ac:dyDescent="0.35">
      <c r="A20">
        <v>19</v>
      </c>
      <c r="C20" s="1">
        <v>44684.625</v>
      </c>
      <c r="D20">
        <v>24</v>
      </c>
      <c r="E20">
        <v>0.1666</v>
      </c>
      <c r="F20">
        <v>0.32669999999999999</v>
      </c>
      <c r="G20">
        <f t="shared" si="0"/>
        <v>2.5632009999999997E-2</v>
      </c>
      <c r="H20">
        <v>19</v>
      </c>
      <c r="J20" s="1">
        <v>44684.625</v>
      </c>
      <c r="K20">
        <v>24</v>
      </c>
      <c r="L20">
        <v>2.782</v>
      </c>
      <c r="M20">
        <v>10.67</v>
      </c>
      <c r="N20">
        <f t="shared" si="1"/>
        <v>62.220543999999997</v>
      </c>
      <c r="O20">
        <v>19</v>
      </c>
      <c r="Q20" s="1">
        <v>44684.625</v>
      </c>
      <c r="R20">
        <v>24</v>
      </c>
      <c r="S20">
        <v>6.5090000000000003</v>
      </c>
      <c r="T20">
        <v>17.13</v>
      </c>
      <c r="U20">
        <f t="shared" si="2"/>
        <v>112.80564099999997</v>
      </c>
      <c r="V20">
        <v>19</v>
      </c>
      <c r="X20" s="1">
        <v>44684.625</v>
      </c>
      <c r="Y20">
        <v>24</v>
      </c>
      <c r="Z20">
        <v>25.75</v>
      </c>
      <c r="AA20">
        <v>32.26</v>
      </c>
      <c r="AB20">
        <f t="shared" si="3"/>
        <v>42.380099999999977</v>
      </c>
      <c r="AC20">
        <v>19</v>
      </c>
      <c r="AE20" s="1">
        <v>44684.625</v>
      </c>
      <c r="AF20">
        <v>24</v>
      </c>
      <c r="AG20">
        <v>9.5820000000000007</v>
      </c>
      <c r="AH20">
        <v>14.3</v>
      </c>
      <c r="AI20">
        <f t="shared" si="4"/>
        <v>22.259523999999999</v>
      </c>
      <c r="AJ20">
        <v>19</v>
      </c>
      <c r="AL20" s="1">
        <v>44684.625</v>
      </c>
      <c r="AM20">
        <v>24</v>
      </c>
      <c r="AN20">
        <v>11.79</v>
      </c>
      <c r="AO20">
        <v>23</v>
      </c>
      <c r="AP20">
        <f t="shared" si="5"/>
        <v>125.66410000000002</v>
      </c>
    </row>
    <row r="21" spans="1:42" x14ac:dyDescent="0.35">
      <c r="A21">
        <v>20</v>
      </c>
      <c r="C21" s="1">
        <v>44686.979166666664</v>
      </c>
      <c r="D21">
        <v>45</v>
      </c>
      <c r="E21">
        <v>0.31230000000000002</v>
      </c>
      <c r="F21">
        <v>0.30030000000000001</v>
      </c>
      <c r="G21">
        <f t="shared" si="0"/>
        <v>1.4400000000000025E-4</v>
      </c>
      <c r="H21">
        <v>20</v>
      </c>
      <c r="J21" s="1">
        <v>44686.979166666664</v>
      </c>
      <c r="K21">
        <v>45</v>
      </c>
      <c r="L21">
        <v>4.7119999999999997</v>
      </c>
      <c r="M21">
        <v>5.82</v>
      </c>
      <c r="N21">
        <f t="shared" si="1"/>
        <v>1.2276640000000012</v>
      </c>
      <c r="O21">
        <v>20</v>
      </c>
      <c r="Q21" s="1">
        <v>44686.979166666664</v>
      </c>
      <c r="R21">
        <v>45</v>
      </c>
      <c r="S21">
        <v>5.8479999999999999</v>
      </c>
      <c r="T21">
        <v>15.91</v>
      </c>
      <c r="U21">
        <f t="shared" si="2"/>
        <v>101.24384400000002</v>
      </c>
      <c r="V21">
        <v>20</v>
      </c>
      <c r="X21" s="1">
        <v>44686.979166666664</v>
      </c>
      <c r="Y21">
        <v>45</v>
      </c>
      <c r="Z21">
        <v>21.78</v>
      </c>
      <c r="AA21">
        <v>31.25</v>
      </c>
      <c r="AB21">
        <f t="shared" si="3"/>
        <v>89.68089999999998</v>
      </c>
      <c r="AC21">
        <v>20</v>
      </c>
      <c r="AE21" s="1">
        <v>44686.979166666664</v>
      </c>
      <c r="AF21">
        <v>45</v>
      </c>
      <c r="AG21">
        <v>12.32</v>
      </c>
      <c r="AH21">
        <v>17.03</v>
      </c>
      <c r="AI21">
        <f t="shared" si="4"/>
        <v>22.184100000000008</v>
      </c>
      <c r="AJ21">
        <v>20</v>
      </c>
      <c r="AL21" s="1">
        <v>44686.979166666664</v>
      </c>
      <c r="AM21">
        <v>45</v>
      </c>
      <c r="AN21">
        <v>8.9629999999999992</v>
      </c>
      <c r="AO21">
        <v>17.28</v>
      </c>
      <c r="AP21">
        <f t="shared" si="5"/>
        <v>69.172489000000027</v>
      </c>
    </row>
    <row r="22" spans="1:42" x14ac:dyDescent="0.35">
      <c r="A22">
        <v>21</v>
      </c>
      <c r="C22" s="1">
        <v>44695.770833333336</v>
      </c>
      <c r="D22">
        <v>3</v>
      </c>
      <c r="E22">
        <v>9.5939999999999998E-2</v>
      </c>
      <c r="F22">
        <v>0.1197</v>
      </c>
      <c r="G22">
        <f t="shared" si="0"/>
        <v>5.6453760000000014E-4</v>
      </c>
      <c r="H22">
        <v>21</v>
      </c>
      <c r="J22" s="1">
        <v>44695.770833333336</v>
      </c>
      <c r="K22">
        <v>3</v>
      </c>
      <c r="L22">
        <v>1.536</v>
      </c>
      <c r="M22">
        <v>2.2879999999999998</v>
      </c>
      <c r="N22">
        <f t="shared" si="1"/>
        <v>0.56550399999999967</v>
      </c>
      <c r="O22">
        <v>21</v>
      </c>
      <c r="Q22" s="1">
        <v>44695.770833333336</v>
      </c>
      <c r="R22">
        <v>3</v>
      </c>
      <c r="S22">
        <v>2.2210000000000001</v>
      </c>
      <c r="T22">
        <v>4.9889999999999999</v>
      </c>
      <c r="U22">
        <f t="shared" si="2"/>
        <v>7.6618239999999993</v>
      </c>
      <c r="V22">
        <v>21</v>
      </c>
      <c r="X22" s="1">
        <v>44695.770833333336</v>
      </c>
      <c r="Y22">
        <v>3</v>
      </c>
      <c r="Z22">
        <v>10.69</v>
      </c>
      <c r="AA22">
        <v>22.25</v>
      </c>
      <c r="AB22">
        <f t="shared" si="3"/>
        <v>133.6336</v>
      </c>
      <c r="AC22">
        <v>21</v>
      </c>
      <c r="AE22" s="1">
        <v>44695.770833333336</v>
      </c>
      <c r="AF22">
        <v>3</v>
      </c>
      <c r="AG22">
        <v>4.05</v>
      </c>
      <c r="AH22">
        <v>5.1790000000000003</v>
      </c>
      <c r="AI22">
        <f t="shared" si="4"/>
        <v>1.274641000000001</v>
      </c>
      <c r="AJ22">
        <v>21</v>
      </c>
      <c r="AL22" s="1">
        <v>44695.770833333336</v>
      </c>
      <c r="AM22">
        <v>3</v>
      </c>
      <c r="AN22">
        <v>5.3390000000000004</v>
      </c>
      <c r="AO22">
        <v>15.24</v>
      </c>
      <c r="AP22">
        <f t="shared" si="5"/>
        <v>98.029800999999992</v>
      </c>
    </row>
    <row r="23" spans="1:42" x14ac:dyDescent="0.35">
      <c r="A23">
        <v>22</v>
      </c>
      <c r="C23" s="1">
        <v>44697.291666666664</v>
      </c>
      <c r="D23">
        <v>12.75</v>
      </c>
      <c r="E23">
        <v>8.115E-2</v>
      </c>
      <c r="F23">
        <v>0.1045</v>
      </c>
      <c r="G23">
        <f t="shared" si="0"/>
        <v>5.4522249999999978E-4</v>
      </c>
      <c r="H23">
        <v>22</v>
      </c>
      <c r="J23" s="1">
        <v>44697.291666666664</v>
      </c>
      <c r="K23">
        <v>12.75</v>
      </c>
      <c r="L23">
        <v>1.3029999999999999</v>
      </c>
      <c r="M23">
        <v>2.4590000000000001</v>
      </c>
      <c r="N23">
        <f t="shared" si="1"/>
        <v>1.3363360000000004</v>
      </c>
      <c r="O23">
        <v>22</v>
      </c>
      <c r="Q23" s="1">
        <v>44697.291666666664</v>
      </c>
      <c r="R23">
        <v>12.75</v>
      </c>
      <c r="S23">
        <v>2.7959999999999998</v>
      </c>
      <c r="T23">
        <v>4.415</v>
      </c>
      <c r="U23">
        <f t="shared" si="2"/>
        <v>2.6211610000000007</v>
      </c>
      <c r="V23">
        <v>22</v>
      </c>
      <c r="X23" s="1">
        <v>44697.291666666664</v>
      </c>
      <c r="Y23">
        <v>12.75</v>
      </c>
      <c r="Z23">
        <v>14.06</v>
      </c>
      <c r="AA23">
        <v>16.32</v>
      </c>
      <c r="AB23">
        <f t="shared" si="3"/>
        <v>5.1075999999999988</v>
      </c>
      <c r="AC23">
        <v>22</v>
      </c>
      <c r="AE23" s="1">
        <v>44697.291666666664</v>
      </c>
      <c r="AF23">
        <v>12.75</v>
      </c>
      <c r="AG23">
        <v>4.1779999999999999</v>
      </c>
      <c r="AH23">
        <v>4.532</v>
      </c>
      <c r="AI23">
        <f t="shared" si="4"/>
        <v>0.12531600000000007</v>
      </c>
      <c r="AJ23">
        <v>22</v>
      </c>
      <c r="AL23" s="1">
        <v>44697.291666666664</v>
      </c>
      <c r="AM23">
        <v>12.75</v>
      </c>
      <c r="AN23">
        <v>6.1719999999999997</v>
      </c>
      <c r="AO23">
        <v>8.5250000000000004</v>
      </c>
      <c r="AP23">
        <f t="shared" si="5"/>
        <v>5.536609000000003</v>
      </c>
    </row>
    <row r="24" spans="1:42" x14ac:dyDescent="0.35">
      <c r="A24">
        <v>23</v>
      </c>
      <c r="C24" s="1">
        <v>44699.541666666664</v>
      </c>
      <c r="D24">
        <v>13</v>
      </c>
      <c r="E24">
        <v>2.0060000000000001E-2</v>
      </c>
      <c r="F24">
        <v>4.7329999999999997E-2</v>
      </c>
      <c r="G24">
        <f t="shared" si="0"/>
        <v>7.4365289999999979E-4</v>
      </c>
      <c r="H24">
        <v>23</v>
      </c>
      <c r="J24" s="1">
        <v>44699.541666666664</v>
      </c>
      <c r="K24">
        <v>13</v>
      </c>
      <c r="L24">
        <v>0.36409999999999998</v>
      </c>
      <c r="M24">
        <v>0.55149999999999999</v>
      </c>
      <c r="N24">
        <f t="shared" si="1"/>
        <v>3.5118760000000006E-2</v>
      </c>
      <c r="O24">
        <v>23</v>
      </c>
      <c r="Q24" s="1">
        <v>44699.541666666664</v>
      </c>
      <c r="R24">
        <v>13</v>
      </c>
      <c r="S24">
        <v>0.76900000000000002</v>
      </c>
      <c r="T24">
        <v>1.246</v>
      </c>
      <c r="U24">
        <f t="shared" si="2"/>
        <v>0.22752899999999998</v>
      </c>
      <c r="V24">
        <v>23</v>
      </c>
      <c r="X24" s="1">
        <v>44699.541666666664</v>
      </c>
      <c r="Y24">
        <v>13</v>
      </c>
      <c r="Z24">
        <v>5.3280000000000003</v>
      </c>
      <c r="AA24">
        <v>5.0810000000000004</v>
      </c>
      <c r="AB24">
        <f t="shared" si="3"/>
        <v>6.1008999999999945E-2</v>
      </c>
      <c r="AC24">
        <v>23</v>
      </c>
      <c r="AE24" s="1">
        <v>44699.541666666664</v>
      </c>
      <c r="AF24">
        <v>13</v>
      </c>
      <c r="AG24">
        <v>1.32</v>
      </c>
      <c r="AH24">
        <v>1.089</v>
      </c>
      <c r="AI24">
        <f t="shared" si="4"/>
        <v>5.336100000000004E-2</v>
      </c>
      <c r="AJ24">
        <v>23</v>
      </c>
      <c r="AL24" s="1">
        <v>44699.541666666664</v>
      </c>
      <c r="AM24">
        <v>13</v>
      </c>
      <c r="AN24">
        <v>1.5589999999999999</v>
      </c>
      <c r="AO24">
        <v>3.383</v>
      </c>
      <c r="AP24">
        <f t="shared" si="5"/>
        <v>3.3269760000000002</v>
      </c>
    </row>
    <row r="25" spans="1:42" x14ac:dyDescent="0.35">
      <c r="A25">
        <v>24</v>
      </c>
      <c r="C25" s="1">
        <v>44703.552083333336</v>
      </c>
      <c r="D25">
        <v>7</v>
      </c>
      <c r="E25">
        <v>2.6249999999999999E-2</v>
      </c>
      <c r="F25">
        <v>4.3130000000000002E-2</v>
      </c>
      <c r="G25">
        <f t="shared" si="0"/>
        <v>2.8493440000000012E-4</v>
      </c>
      <c r="H25">
        <v>24</v>
      </c>
      <c r="J25" s="1">
        <v>44703.552083333336</v>
      </c>
      <c r="K25">
        <v>7</v>
      </c>
      <c r="L25">
        <v>0.39589999999999997</v>
      </c>
      <c r="M25">
        <v>0.64380000000000004</v>
      </c>
      <c r="N25">
        <f t="shared" si="1"/>
        <v>6.1454410000000029E-2</v>
      </c>
      <c r="O25">
        <v>24</v>
      </c>
      <c r="Q25" s="1">
        <v>44703.552083333336</v>
      </c>
      <c r="R25">
        <v>7</v>
      </c>
      <c r="S25">
        <v>0.74790000000000001</v>
      </c>
      <c r="T25">
        <v>1.46</v>
      </c>
      <c r="U25">
        <f t="shared" si="2"/>
        <v>0.50708640999999999</v>
      </c>
      <c r="V25">
        <v>24</v>
      </c>
      <c r="X25" s="1">
        <v>44703.552083333336</v>
      </c>
      <c r="Y25">
        <v>7</v>
      </c>
      <c r="Z25">
        <v>4.2830000000000004</v>
      </c>
      <c r="AA25">
        <v>3.4740000000000002</v>
      </c>
      <c r="AB25">
        <f t="shared" si="3"/>
        <v>0.65448100000000031</v>
      </c>
      <c r="AC25">
        <v>24</v>
      </c>
      <c r="AE25" s="1">
        <v>44703.552083333336</v>
      </c>
      <c r="AF25">
        <v>7</v>
      </c>
      <c r="AG25">
        <v>1.167</v>
      </c>
      <c r="AH25">
        <v>1.859</v>
      </c>
      <c r="AI25">
        <f t="shared" si="4"/>
        <v>0.47886399999999996</v>
      </c>
      <c r="AJ25">
        <v>24</v>
      </c>
      <c r="AL25" s="1">
        <v>44703.552083333336</v>
      </c>
      <c r="AM25">
        <v>7</v>
      </c>
      <c r="AN25">
        <v>1.7649999999999999</v>
      </c>
      <c r="AO25">
        <v>2.25</v>
      </c>
      <c r="AP25">
        <f t="shared" si="5"/>
        <v>0.2352250000000001</v>
      </c>
    </row>
    <row r="26" spans="1:42" x14ac:dyDescent="0.35">
      <c r="A26">
        <v>25</v>
      </c>
      <c r="C26" s="1">
        <v>44707.833333333336</v>
      </c>
      <c r="D26">
        <v>15</v>
      </c>
      <c r="E26">
        <v>3.5439999999999999E-2</v>
      </c>
      <c r="F26">
        <v>6.9029999999999994E-2</v>
      </c>
      <c r="G26">
        <f t="shared" si="0"/>
        <v>1.1282880999999997E-3</v>
      </c>
      <c r="H26">
        <v>25</v>
      </c>
      <c r="J26" s="1">
        <v>44707.833333333336</v>
      </c>
      <c r="K26">
        <v>15</v>
      </c>
      <c r="L26">
        <v>0.5544</v>
      </c>
      <c r="M26">
        <v>1.1990000000000001</v>
      </c>
      <c r="N26">
        <f t="shared" si="1"/>
        <v>0.4155091600000001</v>
      </c>
      <c r="O26">
        <v>25</v>
      </c>
      <c r="Q26" s="1">
        <v>44707.833333333336</v>
      </c>
      <c r="R26">
        <v>15</v>
      </c>
      <c r="S26">
        <v>1.276</v>
      </c>
      <c r="T26">
        <v>2.7090000000000001</v>
      </c>
      <c r="U26">
        <f t="shared" si="2"/>
        <v>2.0534890000000003</v>
      </c>
      <c r="V26">
        <v>25</v>
      </c>
      <c r="X26" s="1">
        <v>44707.833333333336</v>
      </c>
      <c r="Y26">
        <v>15</v>
      </c>
      <c r="Z26">
        <v>7.7969999999999997</v>
      </c>
      <c r="AA26">
        <v>9.2439999999999998</v>
      </c>
      <c r="AB26">
        <f t="shared" si="3"/>
        <v>2.0938090000000003</v>
      </c>
      <c r="AC26">
        <v>25</v>
      </c>
      <c r="AE26" s="1">
        <v>44707.833333333336</v>
      </c>
      <c r="AF26">
        <v>15</v>
      </c>
      <c r="AG26">
        <v>2.0019999999999998</v>
      </c>
      <c r="AH26">
        <v>3.2879999999999998</v>
      </c>
      <c r="AI26">
        <f t="shared" si="4"/>
        <v>1.653796</v>
      </c>
      <c r="AJ26">
        <v>25</v>
      </c>
      <c r="AL26" s="1">
        <v>44707.833333333336</v>
      </c>
      <c r="AM26">
        <v>15</v>
      </c>
      <c r="AN26">
        <v>2.5950000000000002</v>
      </c>
      <c r="AO26">
        <v>5.3650000000000002</v>
      </c>
      <c r="AP26">
        <f t="shared" si="5"/>
        <v>7.6729000000000003</v>
      </c>
    </row>
    <row r="27" spans="1:42" x14ac:dyDescent="0.35">
      <c r="A27">
        <v>26</v>
      </c>
      <c r="C27" s="1">
        <v>44713.875</v>
      </c>
      <c r="D27">
        <v>6.75</v>
      </c>
      <c r="E27">
        <v>0.1198</v>
      </c>
      <c r="F27">
        <v>0.129</v>
      </c>
      <c r="G27">
        <f t="shared" si="0"/>
        <v>8.4640000000000003E-5</v>
      </c>
      <c r="H27">
        <v>26</v>
      </c>
      <c r="J27" s="1">
        <v>44713.875</v>
      </c>
      <c r="K27">
        <v>6.75</v>
      </c>
      <c r="L27">
        <v>1.84</v>
      </c>
      <c r="M27">
        <v>2.7440000000000002</v>
      </c>
      <c r="N27">
        <f t="shared" si="1"/>
        <v>0.81721600000000028</v>
      </c>
      <c r="O27">
        <v>26</v>
      </c>
      <c r="Q27" s="1">
        <v>44713.875</v>
      </c>
      <c r="R27">
        <v>6.75</v>
      </c>
      <c r="S27">
        <v>2.589</v>
      </c>
      <c r="T27">
        <v>5.16</v>
      </c>
      <c r="U27">
        <f t="shared" si="2"/>
        <v>6.6100410000000007</v>
      </c>
      <c r="V27">
        <v>26</v>
      </c>
      <c r="X27" s="1">
        <v>44713.875</v>
      </c>
      <c r="Y27">
        <v>6.75</v>
      </c>
      <c r="Z27">
        <v>11.65</v>
      </c>
      <c r="AA27">
        <v>16.89</v>
      </c>
      <c r="AB27">
        <f t="shared" si="3"/>
        <v>27.457600000000003</v>
      </c>
      <c r="AC27">
        <v>26</v>
      </c>
      <c r="AE27" s="1">
        <v>44713.875</v>
      </c>
      <c r="AF27">
        <v>6.75</v>
      </c>
      <c r="AG27">
        <v>5.1589999999999998</v>
      </c>
      <c r="AH27">
        <v>6.8040000000000003</v>
      </c>
      <c r="AI27">
        <f t="shared" si="4"/>
        <v>2.7060250000000017</v>
      </c>
      <c r="AJ27">
        <v>26</v>
      </c>
      <c r="AL27" s="1">
        <v>44713.875</v>
      </c>
      <c r="AM27">
        <v>6.75</v>
      </c>
      <c r="AN27">
        <v>5.024</v>
      </c>
      <c r="AO27">
        <v>20.71</v>
      </c>
      <c r="AP27">
        <f t="shared" si="5"/>
        <v>246.05059599999998</v>
      </c>
    </row>
    <row r="28" spans="1:42" x14ac:dyDescent="0.35">
      <c r="A28">
        <v>27</v>
      </c>
      <c r="C28" s="1">
        <v>44714.59375</v>
      </c>
      <c r="D28">
        <v>7</v>
      </c>
      <c r="E28">
        <v>0.18090000000000001</v>
      </c>
      <c r="F28">
        <v>0.30359999999999998</v>
      </c>
      <c r="G28">
        <f t="shared" si="0"/>
        <v>1.5055289999999994E-2</v>
      </c>
      <c r="H28">
        <v>27</v>
      </c>
      <c r="J28" s="1">
        <v>44714.59375</v>
      </c>
      <c r="K28">
        <v>7</v>
      </c>
      <c r="L28">
        <v>2.8069999999999999</v>
      </c>
      <c r="M28">
        <v>4.7699999999999996</v>
      </c>
      <c r="N28">
        <f t="shared" si="1"/>
        <v>3.8533689999999985</v>
      </c>
      <c r="O28">
        <v>27</v>
      </c>
      <c r="Q28" s="1">
        <v>44714.59375</v>
      </c>
      <c r="R28">
        <v>7</v>
      </c>
      <c r="S28">
        <v>4.2430000000000003</v>
      </c>
      <c r="T28">
        <v>18.55</v>
      </c>
      <c r="U28">
        <f t="shared" si="2"/>
        <v>204.69024900000002</v>
      </c>
      <c r="V28">
        <v>27</v>
      </c>
      <c r="X28" s="1">
        <v>44714.59375</v>
      </c>
      <c r="Y28">
        <v>7</v>
      </c>
      <c r="Z28">
        <v>24.96</v>
      </c>
      <c r="AA28">
        <v>23.12</v>
      </c>
      <c r="AB28">
        <f t="shared" si="3"/>
        <v>3.3855999999999993</v>
      </c>
      <c r="AC28">
        <v>27</v>
      </c>
      <c r="AE28" s="1">
        <v>44714.59375</v>
      </c>
      <c r="AF28">
        <v>7</v>
      </c>
      <c r="AG28">
        <v>6.7050000000000001</v>
      </c>
      <c r="AH28">
        <v>3.8</v>
      </c>
      <c r="AI28">
        <f t="shared" si="4"/>
        <v>8.4390250000000009</v>
      </c>
      <c r="AJ28">
        <v>27</v>
      </c>
      <c r="AL28" s="1">
        <v>44714.59375</v>
      </c>
      <c r="AM28">
        <v>7</v>
      </c>
      <c r="AN28">
        <v>9.8490000000000002</v>
      </c>
      <c r="AO28">
        <v>22.56</v>
      </c>
      <c r="AP28">
        <f t="shared" si="5"/>
        <v>161.56952099999995</v>
      </c>
    </row>
    <row r="29" spans="1:42" x14ac:dyDescent="0.35">
      <c r="A29">
        <v>28</v>
      </c>
      <c r="C29" s="1">
        <v>44719.21875</v>
      </c>
      <c r="D29">
        <v>8</v>
      </c>
      <c r="E29">
        <v>3.2800000000000003E-2</v>
      </c>
      <c r="F29">
        <v>7.3620000000000005E-2</v>
      </c>
      <c r="G29">
        <f t="shared" si="0"/>
        <v>1.6662724000000002E-3</v>
      </c>
      <c r="H29">
        <v>28</v>
      </c>
      <c r="J29" s="1">
        <v>44719.21875</v>
      </c>
      <c r="K29">
        <v>8</v>
      </c>
      <c r="L29">
        <v>0.54239999999999999</v>
      </c>
      <c r="M29">
        <v>1.653</v>
      </c>
      <c r="N29">
        <f t="shared" si="1"/>
        <v>1.2334323600000001</v>
      </c>
      <c r="O29">
        <v>28</v>
      </c>
      <c r="Q29" s="1">
        <v>44719.21875</v>
      </c>
      <c r="R29">
        <v>8</v>
      </c>
      <c r="S29">
        <v>1.333</v>
      </c>
      <c r="T29">
        <v>3.7109999999999999</v>
      </c>
      <c r="U29">
        <f t="shared" si="2"/>
        <v>5.6548840000000009</v>
      </c>
      <c r="V29">
        <v>28</v>
      </c>
      <c r="X29" s="1">
        <v>44719.21875</v>
      </c>
      <c r="Y29">
        <v>8</v>
      </c>
      <c r="Z29">
        <v>8.1560000000000006</v>
      </c>
      <c r="AA29">
        <v>10.41</v>
      </c>
      <c r="AB29">
        <f t="shared" si="3"/>
        <v>5.0805159999999976</v>
      </c>
      <c r="AC29">
        <v>28</v>
      </c>
      <c r="AE29" s="1">
        <v>44719.21875</v>
      </c>
      <c r="AF29">
        <v>8</v>
      </c>
      <c r="AG29">
        <v>1.762</v>
      </c>
      <c r="AH29">
        <v>2.0139999999999998</v>
      </c>
      <c r="AI29">
        <f t="shared" si="4"/>
        <v>6.3503999999999894E-2</v>
      </c>
      <c r="AJ29">
        <v>28</v>
      </c>
      <c r="AL29" s="1">
        <v>44719.21875</v>
      </c>
      <c r="AM29">
        <v>8</v>
      </c>
      <c r="AN29">
        <v>3.5310000000000001</v>
      </c>
      <c r="AO29">
        <v>8.5990000000000002</v>
      </c>
      <c r="AP29">
        <f t="shared" si="5"/>
        <v>25.684623999999996</v>
      </c>
    </row>
    <row r="30" spans="1:42" x14ac:dyDescent="0.35">
      <c r="A30">
        <v>29</v>
      </c>
      <c r="C30" s="1">
        <v>44719.8125</v>
      </c>
      <c r="D30">
        <v>3</v>
      </c>
      <c r="E30">
        <v>0.11210000000000001</v>
      </c>
      <c r="F30">
        <v>0.14979999999999999</v>
      </c>
      <c r="G30">
        <f t="shared" si="0"/>
        <v>1.4212899999999987E-3</v>
      </c>
      <c r="H30">
        <v>29</v>
      </c>
      <c r="J30" s="1">
        <v>44719.8125</v>
      </c>
      <c r="K30">
        <v>3</v>
      </c>
      <c r="L30">
        <v>1.804</v>
      </c>
      <c r="M30">
        <v>3.1890000000000001</v>
      </c>
      <c r="N30">
        <f t="shared" si="1"/>
        <v>1.9182250000000001</v>
      </c>
      <c r="O30">
        <v>29</v>
      </c>
      <c r="Q30" s="1">
        <v>44719.8125</v>
      </c>
      <c r="R30">
        <v>3</v>
      </c>
      <c r="S30">
        <v>4.516</v>
      </c>
      <c r="T30">
        <v>18.54</v>
      </c>
      <c r="U30">
        <f t="shared" si="2"/>
        <v>196.67257599999996</v>
      </c>
      <c r="V30">
        <v>29</v>
      </c>
      <c r="X30" s="1">
        <v>44719.8125</v>
      </c>
      <c r="Y30">
        <v>3</v>
      </c>
      <c r="Z30">
        <v>20.350000000000001</v>
      </c>
      <c r="AA30">
        <v>30.1</v>
      </c>
      <c r="AB30">
        <f t="shared" si="3"/>
        <v>95.0625</v>
      </c>
      <c r="AC30">
        <v>29</v>
      </c>
      <c r="AE30" s="1">
        <v>44719.8125</v>
      </c>
      <c r="AF30">
        <v>3</v>
      </c>
      <c r="AG30">
        <v>5.9820000000000002</v>
      </c>
      <c r="AH30">
        <v>2.6720000000000002</v>
      </c>
      <c r="AI30">
        <f t="shared" si="4"/>
        <v>10.956100000000001</v>
      </c>
      <c r="AJ30">
        <v>29</v>
      </c>
      <c r="AL30" s="1">
        <v>44719.8125</v>
      </c>
      <c r="AM30">
        <v>3</v>
      </c>
      <c r="AN30">
        <v>8.24</v>
      </c>
      <c r="AO30">
        <v>15.73</v>
      </c>
      <c r="AP30">
        <f t="shared" si="5"/>
        <v>56.100100000000005</v>
      </c>
    </row>
    <row r="31" spans="1:42" x14ac:dyDescent="0.35">
      <c r="A31">
        <v>30</v>
      </c>
      <c r="C31" s="1">
        <v>44720.875</v>
      </c>
      <c r="D31">
        <v>6.75</v>
      </c>
      <c r="E31">
        <v>0.10150000000000001</v>
      </c>
      <c r="F31">
        <v>0.29389999999999999</v>
      </c>
      <c r="G31">
        <f t="shared" si="0"/>
        <v>3.7017759999999997E-2</v>
      </c>
      <c r="H31">
        <v>30</v>
      </c>
      <c r="J31" s="1">
        <v>44720.875</v>
      </c>
      <c r="K31">
        <v>6.75</v>
      </c>
      <c r="L31">
        <v>1.6359999999999999</v>
      </c>
      <c r="M31">
        <v>6.0839999999999996</v>
      </c>
      <c r="N31">
        <f t="shared" si="1"/>
        <v>19.784703999999994</v>
      </c>
      <c r="O31">
        <v>30</v>
      </c>
      <c r="Q31" s="1">
        <v>44720.875</v>
      </c>
      <c r="R31">
        <v>6.75</v>
      </c>
      <c r="S31">
        <v>2.9390000000000001</v>
      </c>
      <c r="T31">
        <v>8.42</v>
      </c>
      <c r="U31">
        <f t="shared" si="2"/>
        <v>30.041360999999998</v>
      </c>
      <c r="V31">
        <v>30</v>
      </c>
      <c r="X31" s="1">
        <v>44720.875</v>
      </c>
      <c r="Y31">
        <v>6.75</v>
      </c>
      <c r="Z31">
        <v>11.18</v>
      </c>
      <c r="AA31">
        <v>9.8680000000000003</v>
      </c>
      <c r="AB31">
        <f t="shared" si="3"/>
        <v>1.7213439999999984</v>
      </c>
      <c r="AC31">
        <v>30</v>
      </c>
      <c r="AE31" s="1">
        <v>44720.875</v>
      </c>
      <c r="AF31">
        <v>6.75</v>
      </c>
      <c r="AG31">
        <v>5.0019999999999998</v>
      </c>
      <c r="AH31">
        <v>2.2149999999999999</v>
      </c>
      <c r="AI31">
        <f t="shared" si="4"/>
        <v>7.7673689999999995</v>
      </c>
      <c r="AJ31">
        <v>30</v>
      </c>
      <c r="AL31" s="1">
        <v>44720.875</v>
      </c>
      <c r="AM31">
        <v>6.75</v>
      </c>
      <c r="AN31">
        <v>4.2670000000000003</v>
      </c>
      <c r="AO31">
        <v>11.94</v>
      </c>
      <c r="AP31">
        <f t="shared" si="5"/>
        <v>58.874928999999987</v>
      </c>
    </row>
    <row r="32" spans="1:42" x14ac:dyDescent="0.35">
      <c r="A32">
        <v>31</v>
      </c>
      <c r="C32" s="1">
        <v>44726.145833333336</v>
      </c>
      <c r="D32">
        <v>8</v>
      </c>
      <c r="E32">
        <v>2.3189999999999999E-2</v>
      </c>
      <c r="F32">
        <v>1.9259999999999999E-2</v>
      </c>
      <c r="G32">
        <f t="shared" si="0"/>
        <v>1.5444899999999995E-5</v>
      </c>
      <c r="H32">
        <v>31</v>
      </c>
      <c r="J32" s="1">
        <v>44726.145833333336</v>
      </c>
      <c r="K32">
        <v>8</v>
      </c>
      <c r="L32">
        <v>0.28799999999999998</v>
      </c>
      <c r="M32">
        <v>0.38419999999999999</v>
      </c>
      <c r="N32">
        <f t="shared" si="1"/>
        <v>9.2544400000000009E-3</v>
      </c>
      <c r="O32">
        <v>31</v>
      </c>
      <c r="Q32" s="1">
        <v>44726.145833333336</v>
      </c>
      <c r="R32">
        <v>8</v>
      </c>
      <c r="S32">
        <v>0.60850000000000004</v>
      </c>
      <c r="T32">
        <v>0.90129999999999999</v>
      </c>
      <c r="U32">
        <f t="shared" si="2"/>
        <v>8.5731839999999976E-2</v>
      </c>
      <c r="V32">
        <v>31</v>
      </c>
      <c r="X32" s="1">
        <v>44726.145833333336</v>
      </c>
      <c r="Y32">
        <v>8</v>
      </c>
      <c r="Z32">
        <v>3.4020000000000001</v>
      </c>
      <c r="AA32">
        <v>1.7190000000000001</v>
      </c>
      <c r="AB32">
        <f t="shared" si="3"/>
        <v>2.8324890000000003</v>
      </c>
      <c r="AC32">
        <v>31</v>
      </c>
      <c r="AE32" s="1">
        <v>44726.145833333336</v>
      </c>
      <c r="AF32">
        <v>8</v>
      </c>
      <c r="AG32">
        <v>0.94240000000000002</v>
      </c>
      <c r="AH32">
        <v>1.139</v>
      </c>
      <c r="AI32">
        <f t="shared" si="4"/>
        <v>3.8651560000000001E-2</v>
      </c>
      <c r="AJ32">
        <v>31</v>
      </c>
      <c r="AL32" s="1">
        <v>44726.145833333336</v>
      </c>
      <c r="AM32">
        <v>8</v>
      </c>
      <c r="AN32">
        <v>1.302</v>
      </c>
      <c r="AO32">
        <v>1.9019999999999999</v>
      </c>
      <c r="AP32">
        <f t="shared" si="5"/>
        <v>0.35999999999999982</v>
      </c>
    </row>
    <row r="33" spans="1:42" x14ac:dyDescent="0.35">
      <c r="A33">
        <v>32</v>
      </c>
      <c r="C33" s="1">
        <v>44744.010416666664</v>
      </c>
      <c r="D33">
        <v>7</v>
      </c>
      <c r="E33">
        <v>1.3650000000000001E-2</v>
      </c>
      <c r="F33">
        <v>8.6639999999999998E-3</v>
      </c>
      <c r="G33">
        <f t="shared" si="0"/>
        <v>2.4860196000000009E-5</v>
      </c>
      <c r="H33">
        <v>32</v>
      </c>
      <c r="J33" s="1">
        <v>44744.010416666664</v>
      </c>
      <c r="K33">
        <v>7</v>
      </c>
      <c r="L33">
        <v>0.15970000000000001</v>
      </c>
      <c r="M33">
        <v>0.25580000000000003</v>
      </c>
      <c r="N33">
        <f t="shared" si="1"/>
        <v>9.2352100000000041E-3</v>
      </c>
      <c r="O33">
        <v>32</v>
      </c>
      <c r="Q33" s="1">
        <v>44744.010416666664</v>
      </c>
      <c r="R33">
        <v>7</v>
      </c>
      <c r="S33">
        <v>0.37559999999999999</v>
      </c>
      <c r="T33">
        <v>0.44650000000000001</v>
      </c>
      <c r="U33">
        <f t="shared" si="2"/>
        <v>5.0268100000000022E-3</v>
      </c>
      <c r="V33">
        <v>32</v>
      </c>
      <c r="X33" s="1">
        <v>44744.010416666664</v>
      </c>
      <c r="Y33">
        <v>7</v>
      </c>
      <c r="Z33">
        <v>2.5259999999999998</v>
      </c>
      <c r="AA33">
        <v>1.57</v>
      </c>
      <c r="AB33">
        <f t="shared" si="3"/>
        <v>0.91393599999999953</v>
      </c>
      <c r="AC33">
        <v>32</v>
      </c>
      <c r="AE33" s="1">
        <v>44744.010416666664</v>
      </c>
      <c r="AF33">
        <v>7</v>
      </c>
      <c r="AG33">
        <v>0.5716</v>
      </c>
      <c r="AH33">
        <v>1.095</v>
      </c>
      <c r="AI33">
        <f t="shared" si="4"/>
        <v>0.27394755999999998</v>
      </c>
      <c r="AJ33">
        <v>32</v>
      </c>
      <c r="AL33" s="1">
        <v>44744.010416666664</v>
      </c>
      <c r="AM33">
        <v>7</v>
      </c>
      <c r="AN33">
        <v>1.3460000000000001</v>
      </c>
      <c r="AO33">
        <v>2.2320000000000002</v>
      </c>
      <c r="AP33">
        <f t="shared" si="5"/>
        <v>0.78499600000000025</v>
      </c>
    </row>
    <row r="34" spans="1:42" x14ac:dyDescent="0.35">
      <c r="A34">
        <v>33</v>
      </c>
      <c r="C34" s="1">
        <v>44747.416666666664</v>
      </c>
      <c r="D34">
        <v>2.75</v>
      </c>
      <c r="E34">
        <v>3.6260000000000001E-2</v>
      </c>
      <c r="F34">
        <v>2.0129999999999999E-2</v>
      </c>
      <c r="G34">
        <f t="shared" si="0"/>
        <v>2.6017690000000007E-4</v>
      </c>
      <c r="H34">
        <v>33</v>
      </c>
      <c r="J34" s="1">
        <v>44747.416666666664</v>
      </c>
      <c r="K34">
        <v>2.75</v>
      </c>
      <c r="L34">
        <v>0.51900000000000002</v>
      </c>
      <c r="M34">
        <v>0.69969999999999999</v>
      </c>
      <c r="N34">
        <f t="shared" si="1"/>
        <v>3.2652489999999992E-2</v>
      </c>
      <c r="O34">
        <v>33</v>
      </c>
      <c r="Q34" s="1">
        <v>44747.416666666664</v>
      </c>
      <c r="R34">
        <v>2.75</v>
      </c>
      <c r="S34">
        <v>0.8841</v>
      </c>
      <c r="T34">
        <v>1.302</v>
      </c>
      <c r="U34">
        <f t="shared" si="2"/>
        <v>0.17464041000000005</v>
      </c>
      <c r="V34">
        <v>33</v>
      </c>
      <c r="X34" s="1">
        <v>44747.416666666664</v>
      </c>
      <c r="Y34">
        <v>2.75</v>
      </c>
      <c r="Z34">
        <v>3.2240000000000002</v>
      </c>
      <c r="AA34">
        <v>3.9049999999999998</v>
      </c>
      <c r="AB34">
        <f t="shared" si="3"/>
        <v>0.46376099999999948</v>
      </c>
      <c r="AC34">
        <v>33</v>
      </c>
      <c r="AE34" s="1">
        <v>44747.416666666664</v>
      </c>
      <c r="AF34">
        <v>2.75</v>
      </c>
      <c r="AG34">
        <v>1.272</v>
      </c>
      <c r="AH34">
        <v>1.728</v>
      </c>
      <c r="AI34">
        <f t="shared" si="4"/>
        <v>0.20793599999999995</v>
      </c>
      <c r="AJ34">
        <v>33</v>
      </c>
      <c r="AL34" s="1">
        <v>44747.416666666664</v>
      </c>
      <c r="AM34">
        <v>2.75</v>
      </c>
      <c r="AN34">
        <v>1.4059999999999999</v>
      </c>
      <c r="AO34">
        <v>3.286</v>
      </c>
      <c r="AP34">
        <f t="shared" si="5"/>
        <v>3.5344000000000007</v>
      </c>
    </row>
    <row r="35" spans="1:42" x14ac:dyDescent="0.35">
      <c r="A35">
        <v>34</v>
      </c>
      <c r="C35" s="1">
        <v>44748.708333333336</v>
      </c>
      <c r="D35">
        <v>4.25</v>
      </c>
      <c r="E35">
        <v>0.1913</v>
      </c>
      <c r="F35">
        <v>0.32269999999999999</v>
      </c>
      <c r="G35">
        <f t="shared" si="0"/>
        <v>1.7265959999999997E-2</v>
      </c>
      <c r="H35">
        <v>34</v>
      </c>
      <c r="J35" s="1">
        <v>44748.708333333336</v>
      </c>
      <c r="K35">
        <v>4.25</v>
      </c>
      <c r="L35">
        <v>2.75</v>
      </c>
      <c r="M35">
        <v>4.4139999999999997</v>
      </c>
      <c r="N35">
        <f t="shared" si="1"/>
        <v>2.7688959999999989</v>
      </c>
      <c r="O35">
        <v>34</v>
      </c>
      <c r="Q35" s="1">
        <v>44748.708333333336</v>
      </c>
      <c r="R35">
        <v>4.25</v>
      </c>
      <c r="S35">
        <v>8.6270000000000007</v>
      </c>
      <c r="T35">
        <v>19.5</v>
      </c>
      <c r="U35">
        <f t="shared" si="2"/>
        <v>118.22212899999998</v>
      </c>
      <c r="V35">
        <v>34</v>
      </c>
      <c r="X35" s="1">
        <v>44748.708333333336</v>
      </c>
      <c r="Y35">
        <v>4.25</v>
      </c>
      <c r="Z35">
        <v>42.99</v>
      </c>
      <c r="AA35">
        <v>47.56</v>
      </c>
      <c r="AB35">
        <f t="shared" si="3"/>
        <v>20.884900000000002</v>
      </c>
      <c r="AC35">
        <v>34</v>
      </c>
      <c r="AE35" s="1">
        <v>44748.708333333336</v>
      </c>
      <c r="AF35">
        <v>4.25</v>
      </c>
      <c r="AG35">
        <v>9.6050000000000004</v>
      </c>
      <c r="AH35">
        <v>4.6900000000000004</v>
      </c>
      <c r="AI35">
        <f t="shared" si="4"/>
        <v>24.157225</v>
      </c>
      <c r="AJ35">
        <v>34</v>
      </c>
      <c r="AL35" s="1">
        <v>44748.708333333336</v>
      </c>
      <c r="AM35">
        <v>4.25</v>
      </c>
      <c r="AN35">
        <v>23.37</v>
      </c>
      <c r="AO35">
        <v>32.950000000000003</v>
      </c>
      <c r="AP35">
        <f t="shared" si="5"/>
        <v>91.776400000000038</v>
      </c>
    </row>
    <row r="36" spans="1:42" x14ac:dyDescent="0.35">
      <c r="A36">
        <v>35</v>
      </c>
      <c r="C36" s="1">
        <v>44755.833333333336</v>
      </c>
      <c r="D36">
        <v>5.25</v>
      </c>
      <c r="E36">
        <v>3.1280000000000002E-2</v>
      </c>
      <c r="F36">
        <v>3.3439999999999998E-2</v>
      </c>
      <c r="G36">
        <f t="shared" si="0"/>
        <v>4.6655999999999795E-6</v>
      </c>
      <c r="H36">
        <v>35</v>
      </c>
      <c r="J36" s="1">
        <v>44755.833333333336</v>
      </c>
      <c r="K36">
        <v>5.25</v>
      </c>
      <c r="L36">
        <v>0.43009999999999998</v>
      </c>
      <c r="M36">
        <v>0.86899999999999999</v>
      </c>
      <c r="N36">
        <f t="shared" si="1"/>
        <v>0.19263321</v>
      </c>
      <c r="O36">
        <v>35</v>
      </c>
      <c r="Q36" s="1">
        <v>44755.833333333336</v>
      </c>
      <c r="R36">
        <v>5.25</v>
      </c>
      <c r="S36">
        <v>0.85289999999999999</v>
      </c>
      <c r="T36">
        <v>1.1850000000000001</v>
      </c>
      <c r="U36">
        <f t="shared" si="2"/>
        <v>0.11029041000000005</v>
      </c>
      <c r="V36">
        <v>35</v>
      </c>
      <c r="X36" s="1">
        <v>44755.833333333336</v>
      </c>
      <c r="Y36">
        <v>5.25</v>
      </c>
      <c r="Z36">
        <v>3.694</v>
      </c>
      <c r="AA36">
        <v>3.73</v>
      </c>
      <c r="AB36">
        <f t="shared" si="3"/>
        <v>1.2960000000000022E-3</v>
      </c>
      <c r="AC36">
        <v>35</v>
      </c>
      <c r="AE36" s="1">
        <v>44755.833333333336</v>
      </c>
      <c r="AF36">
        <v>5.25</v>
      </c>
      <c r="AG36">
        <v>1.2789999999999999</v>
      </c>
      <c r="AH36">
        <v>1.748</v>
      </c>
      <c r="AI36">
        <f t="shared" si="4"/>
        <v>0.21996100000000007</v>
      </c>
      <c r="AJ36">
        <v>35</v>
      </c>
      <c r="AL36" s="1">
        <v>44755.833333333336</v>
      </c>
      <c r="AM36">
        <v>5.25</v>
      </c>
      <c r="AN36">
        <v>1.2390000000000001</v>
      </c>
      <c r="AO36">
        <v>2.706</v>
      </c>
      <c r="AP36">
        <f t="shared" si="5"/>
        <v>2.1520889999999997</v>
      </c>
    </row>
    <row r="37" spans="1:42" x14ac:dyDescent="0.35">
      <c r="A37">
        <v>36</v>
      </c>
      <c r="C37" s="1">
        <v>44759.583333333336</v>
      </c>
      <c r="D37">
        <v>14.5</v>
      </c>
      <c r="E37">
        <v>5.0900000000000001E-2</v>
      </c>
      <c r="F37">
        <v>0.1467</v>
      </c>
      <c r="G37">
        <f t="shared" si="0"/>
        <v>9.1776399999999991E-3</v>
      </c>
      <c r="H37">
        <v>36</v>
      </c>
      <c r="J37" s="1">
        <v>44759.583333333336</v>
      </c>
      <c r="K37">
        <v>14.5</v>
      </c>
      <c r="L37">
        <v>0.77529999999999999</v>
      </c>
      <c r="M37">
        <v>2.694</v>
      </c>
      <c r="N37">
        <f t="shared" si="1"/>
        <v>3.6814096899999993</v>
      </c>
      <c r="O37">
        <v>36</v>
      </c>
      <c r="Q37" s="1">
        <v>44759.583333333336</v>
      </c>
      <c r="R37">
        <v>14.5</v>
      </c>
      <c r="S37">
        <v>2.657</v>
      </c>
      <c r="T37">
        <v>6.57</v>
      </c>
      <c r="U37">
        <f t="shared" si="2"/>
        <v>15.311569000000002</v>
      </c>
      <c r="V37">
        <v>36</v>
      </c>
      <c r="X37" s="1">
        <v>44759.583333333336</v>
      </c>
      <c r="Y37">
        <v>14.5</v>
      </c>
      <c r="Z37">
        <v>17.32</v>
      </c>
      <c r="AA37">
        <v>17.59</v>
      </c>
      <c r="AB37">
        <f t="shared" si="3"/>
        <v>7.2899999999999771E-2</v>
      </c>
      <c r="AC37">
        <v>36</v>
      </c>
      <c r="AE37" s="1">
        <v>44759.583333333336</v>
      </c>
      <c r="AF37">
        <v>14.5</v>
      </c>
      <c r="AG37">
        <v>2.9289999999999998</v>
      </c>
      <c r="AH37">
        <v>8.7530000000000001</v>
      </c>
      <c r="AI37">
        <f t="shared" si="4"/>
        <v>33.918976000000001</v>
      </c>
      <c r="AJ37">
        <v>36</v>
      </c>
      <c r="AL37" s="1">
        <v>44759.583333333336</v>
      </c>
      <c r="AM37">
        <v>14.5</v>
      </c>
      <c r="AN37">
        <v>8.032</v>
      </c>
      <c r="AO37">
        <v>16.2</v>
      </c>
      <c r="AP37">
        <f t="shared" si="5"/>
        <v>66.716223999999983</v>
      </c>
    </row>
    <row r="38" spans="1:42" x14ac:dyDescent="0.35">
      <c r="A38">
        <v>37</v>
      </c>
      <c r="C38" s="1">
        <v>44760.333333333336</v>
      </c>
      <c r="D38">
        <v>7.5</v>
      </c>
      <c r="E38">
        <v>2.1139999999999999E-2</v>
      </c>
      <c r="F38">
        <v>3.1899999999999998E-2</v>
      </c>
      <c r="G38">
        <f t="shared" si="0"/>
        <v>1.1577759999999997E-4</v>
      </c>
      <c r="H38">
        <v>37</v>
      </c>
      <c r="J38" s="1">
        <v>44760.333333333336</v>
      </c>
      <c r="K38">
        <v>7.5</v>
      </c>
      <c r="L38">
        <v>0.36070000000000002</v>
      </c>
      <c r="M38">
        <v>0.51370000000000005</v>
      </c>
      <c r="N38">
        <f t="shared" si="1"/>
        <v>2.3409000000000006E-2</v>
      </c>
      <c r="O38">
        <v>37</v>
      </c>
      <c r="Q38" s="1">
        <v>44760.333333333336</v>
      </c>
      <c r="R38">
        <v>7.5</v>
      </c>
      <c r="S38">
        <v>0.91220000000000001</v>
      </c>
      <c r="T38">
        <v>1.0920000000000001</v>
      </c>
      <c r="U38">
        <f t="shared" si="2"/>
        <v>3.2328040000000023E-2</v>
      </c>
      <c r="V38">
        <v>37</v>
      </c>
      <c r="X38" s="1">
        <v>44760.333333333336</v>
      </c>
      <c r="Y38">
        <v>7.5</v>
      </c>
      <c r="Z38">
        <v>6.52</v>
      </c>
      <c r="AA38">
        <v>6.7160000000000002</v>
      </c>
      <c r="AB38">
        <f t="shared" si="3"/>
        <v>3.8416000000000242E-2</v>
      </c>
      <c r="AC38">
        <v>37</v>
      </c>
      <c r="AE38" s="1">
        <v>44760.333333333336</v>
      </c>
      <c r="AF38">
        <v>7.5</v>
      </c>
      <c r="AG38">
        <v>1.377</v>
      </c>
      <c r="AH38">
        <v>1.425</v>
      </c>
      <c r="AI38">
        <f t="shared" si="4"/>
        <v>2.304000000000004E-3</v>
      </c>
      <c r="AJ38">
        <v>37</v>
      </c>
      <c r="AL38" s="1">
        <v>44760.333333333336</v>
      </c>
      <c r="AM38">
        <v>7.5</v>
      </c>
      <c r="AN38">
        <v>2.6309999999999998</v>
      </c>
      <c r="AO38">
        <v>3.9390000000000001</v>
      </c>
      <c r="AP38">
        <f t="shared" si="5"/>
        <v>1.7108640000000006</v>
      </c>
    </row>
    <row r="39" spans="1:42" x14ac:dyDescent="0.35">
      <c r="A39">
        <v>38</v>
      </c>
      <c r="C39" s="1">
        <v>44778.46875</v>
      </c>
      <c r="D39">
        <v>10</v>
      </c>
      <c r="E39">
        <v>0.81200000000000006</v>
      </c>
      <c r="F39">
        <v>0.43130000000000002</v>
      </c>
      <c r="G39">
        <f t="shared" si="0"/>
        <v>0.14493249000000002</v>
      </c>
      <c r="H39">
        <v>38</v>
      </c>
      <c r="J39" s="1">
        <v>44778.46875</v>
      </c>
      <c r="K39">
        <v>10</v>
      </c>
      <c r="L39">
        <v>14.43</v>
      </c>
      <c r="M39">
        <v>9.9740000000000002</v>
      </c>
      <c r="N39">
        <f t="shared" si="1"/>
        <v>19.855935999999996</v>
      </c>
      <c r="O39">
        <v>38</v>
      </c>
      <c r="Q39" s="1">
        <v>44778.46875</v>
      </c>
      <c r="R39">
        <v>10</v>
      </c>
      <c r="S39">
        <v>11.87</v>
      </c>
      <c r="T39">
        <v>40.049999999999997</v>
      </c>
      <c r="U39">
        <f t="shared" si="2"/>
        <v>794.11239999999998</v>
      </c>
      <c r="V39">
        <v>38</v>
      </c>
      <c r="X39" s="1">
        <v>44778.46875</v>
      </c>
      <c r="Y39">
        <v>10</v>
      </c>
      <c r="Z39">
        <v>35.21</v>
      </c>
      <c r="AA39">
        <v>37.22</v>
      </c>
      <c r="AB39">
        <f t="shared" si="3"/>
        <v>4.0400999999999918</v>
      </c>
      <c r="AC39">
        <v>38</v>
      </c>
      <c r="AE39" s="1">
        <v>44778.46875</v>
      </c>
      <c r="AF39">
        <v>10</v>
      </c>
      <c r="AG39">
        <v>27.49</v>
      </c>
      <c r="AH39">
        <v>42.5</v>
      </c>
      <c r="AI39">
        <f t="shared" si="4"/>
        <v>225.30010000000004</v>
      </c>
      <c r="AJ39">
        <v>38</v>
      </c>
      <c r="AL39" s="1">
        <v>44778.46875</v>
      </c>
      <c r="AM39">
        <v>10</v>
      </c>
      <c r="AN39">
        <v>17.71</v>
      </c>
      <c r="AO39">
        <v>22.92</v>
      </c>
      <c r="AP39">
        <f t="shared" si="5"/>
        <v>27.144100000000009</v>
      </c>
    </row>
    <row r="40" spans="1:42" x14ac:dyDescent="0.35">
      <c r="A40">
        <v>39</v>
      </c>
      <c r="C40" s="1">
        <v>44779.364583333336</v>
      </c>
      <c r="D40">
        <v>9</v>
      </c>
      <c r="E40">
        <v>4.6920000000000003E-2</v>
      </c>
      <c r="F40">
        <v>7.6130000000000003E-2</v>
      </c>
      <c r="G40">
        <f t="shared" si="0"/>
        <v>8.5322410000000001E-4</v>
      </c>
      <c r="H40">
        <v>39</v>
      </c>
      <c r="J40" s="1">
        <v>44779.364583333336</v>
      </c>
      <c r="K40">
        <v>9</v>
      </c>
      <c r="L40">
        <v>0.71819999999999995</v>
      </c>
      <c r="M40">
        <v>1.554</v>
      </c>
      <c r="N40">
        <f t="shared" si="1"/>
        <v>0.69856164000000021</v>
      </c>
      <c r="O40">
        <v>39</v>
      </c>
      <c r="Q40" s="1">
        <v>44779.364583333336</v>
      </c>
      <c r="R40">
        <v>9</v>
      </c>
      <c r="S40">
        <v>1.7609999999999999</v>
      </c>
      <c r="T40">
        <v>6.3010000000000002</v>
      </c>
      <c r="U40">
        <f t="shared" si="2"/>
        <v>20.611599999999999</v>
      </c>
      <c r="V40">
        <v>39</v>
      </c>
      <c r="X40" s="1">
        <v>44779.364583333336</v>
      </c>
      <c r="Y40">
        <v>9</v>
      </c>
      <c r="Z40">
        <v>9.157</v>
      </c>
      <c r="AA40">
        <v>11.82</v>
      </c>
      <c r="AB40">
        <f t="shared" si="3"/>
        <v>7.0915690000000016</v>
      </c>
      <c r="AC40">
        <v>39</v>
      </c>
      <c r="AE40" s="1">
        <v>44779.364583333336</v>
      </c>
      <c r="AF40">
        <v>9</v>
      </c>
      <c r="AG40">
        <v>2.278</v>
      </c>
      <c r="AH40">
        <v>8.2859999999999996</v>
      </c>
      <c r="AI40">
        <f t="shared" si="4"/>
        <v>36.096063999999991</v>
      </c>
      <c r="AJ40">
        <v>39</v>
      </c>
      <c r="AL40" s="1">
        <v>44779.364583333336</v>
      </c>
      <c r="AM40">
        <v>9</v>
      </c>
      <c r="AN40">
        <v>5.4249999999999998</v>
      </c>
      <c r="AO40">
        <v>10.32</v>
      </c>
      <c r="AP40">
        <f t="shared" si="5"/>
        <v>23.961025000000003</v>
      </c>
    </row>
    <row r="41" spans="1:42" x14ac:dyDescent="0.35">
      <c r="A41">
        <v>40</v>
      </c>
      <c r="C41" s="1">
        <v>44780.072916666664</v>
      </c>
      <c r="D41">
        <v>3</v>
      </c>
      <c r="E41">
        <v>7.6969999999999997E-2</v>
      </c>
      <c r="F41">
        <v>0.1943</v>
      </c>
      <c r="G41">
        <f t="shared" si="0"/>
        <v>1.3766328900000001E-2</v>
      </c>
      <c r="H41">
        <v>40</v>
      </c>
      <c r="J41" s="1">
        <v>44780.072916666664</v>
      </c>
      <c r="K41">
        <v>3</v>
      </c>
      <c r="L41">
        <v>1.179</v>
      </c>
      <c r="M41">
        <v>1.956</v>
      </c>
      <c r="N41">
        <f t="shared" si="1"/>
        <v>0.60372899999999985</v>
      </c>
      <c r="O41">
        <v>40</v>
      </c>
      <c r="Q41" s="1">
        <v>44780.072916666664</v>
      </c>
      <c r="R41">
        <v>3</v>
      </c>
      <c r="S41">
        <v>2.0099999999999998</v>
      </c>
      <c r="T41">
        <v>4.6989999999999998</v>
      </c>
      <c r="U41">
        <f t="shared" si="2"/>
        <v>7.230721</v>
      </c>
      <c r="V41">
        <v>40</v>
      </c>
      <c r="X41" s="1">
        <v>44780.072916666664</v>
      </c>
      <c r="Y41">
        <v>3</v>
      </c>
      <c r="Z41">
        <v>7.6740000000000004</v>
      </c>
      <c r="AA41">
        <v>12.34</v>
      </c>
      <c r="AB41">
        <f t="shared" si="3"/>
        <v>21.771555999999997</v>
      </c>
      <c r="AC41">
        <v>40</v>
      </c>
      <c r="AE41" s="1">
        <v>44780.072916666664</v>
      </c>
      <c r="AF41">
        <v>3</v>
      </c>
      <c r="AG41">
        <v>3.1440000000000001</v>
      </c>
      <c r="AH41">
        <v>8.9130000000000003</v>
      </c>
      <c r="AI41">
        <f t="shared" si="4"/>
        <v>33.281361000000004</v>
      </c>
      <c r="AJ41">
        <v>40</v>
      </c>
      <c r="AL41" s="1">
        <v>44780.072916666664</v>
      </c>
      <c r="AM41">
        <v>3</v>
      </c>
      <c r="AN41">
        <v>3.556</v>
      </c>
      <c r="AO41">
        <v>7.9249999999999998</v>
      </c>
      <c r="AP41">
        <f t="shared" si="5"/>
        <v>19.088160999999999</v>
      </c>
    </row>
    <row r="42" spans="1:42" x14ac:dyDescent="0.35">
      <c r="A42">
        <v>41</v>
      </c>
      <c r="C42" s="1">
        <v>44780.5</v>
      </c>
      <c r="D42">
        <v>6.5</v>
      </c>
      <c r="E42">
        <v>4.8189999999999997E-2</v>
      </c>
      <c r="F42">
        <v>3.7719999999999997E-2</v>
      </c>
      <c r="G42">
        <f t="shared" si="0"/>
        <v>1.0962090000000001E-4</v>
      </c>
      <c r="H42">
        <v>41</v>
      </c>
      <c r="J42" s="1">
        <v>44780.5</v>
      </c>
      <c r="K42">
        <v>6.5</v>
      </c>
      <c r="L42">
        <v>0.76670000000000005</v>
      </c>
      <c r="M42">
        <v>0.59119999999999995</v>
      </c>
      <c r="N42">
        <f t="shared" si="1"/>
        <v>3.0800250000000036E-2</v>
      </c>
      <c r="O42">
        <v>41</v>
      </c>
      <c r="Q42" s="1">
        <v>44780.5</v>
      </c>
      <c r="R42">
        <v>6.5</v>
      </c>
      <c r="S42">
        <v>1.746</v>
      </c>
      <c r="T42">
        <v>1.851</v>
      </c>
      <c r="U42">
        <f t="shared" si="2"/>
        <v>1.1024999999999997E-2</v>
      </c>
      <c r="V42">
        <v>41</v>
      </c>
      <c r="X42" s="1">
        <v>44780.5</v>
      </c>
      <c r="Y42">
        <v>6.5</v>
      </c>
      <c r="Z42">
        <v>19.670000000000002</v>
      </c>
      <c r="AA42">
        <v>5.8150000000000004</v>
      </c>
      <c r="AB42">
        <f t="shared" si="3"/>
        <v>191.96102500000001</v>
      </c>
      <c r="AC42">
        <v>41</v>
      </c>
      <c r="AE42" s="1">
        <v>44780.5</v>
      </c>
      <c r="AF42">
        <v>6.5</v>
      </c>
      <c r="AG42">
        <v>1.6870000000000001</v>
      </c>
      <c r="AH42">
        <v>1.742</v>
      </c>
      <c r="AI42">
        <f t="shared" si="4"/>
        <v>3.024999999999993E-3</v>
      </c>
      <c r="AJ42">
        <v>41</v>
      </c>
      <c r="AL42" s="1">
        <v>44780.5</v>
      </c>
      <c r="AM42">
        <v>6.5</v>
      </c>
      <c r="AN42">
        <v>10.3</v>
      </c>
      <c r="AO42">
        <v>2.5070000000000001</v>
      </c>
      <c r="AP42">
        <f t="shared" si="5"/>
        <v>60.730849000000013</v>
      </c>
    </row>
    <row r="43" spans="1:42" x14ac:dyDescent="0.35">
      <c r="A43">
        <v>42</v>
      </c>
      <c r="C43" s="1">
        <v>44788.729166666664</v>
      </c>
      <c r="D43">
        <v>7</v>
      </c>
      <c r="E43">
        <v>5.5739999999999998E-2</v>
      </c>
      <c r="F43">
        <v>6.096E-2</v>
      </c>
      <c r="G43">
        <f t="shared" si="0"/>
        <v>2.7248400000000025E-5</v>
      </c>
      <c r="H43">
        <v>42</v>
      </c>
      <c r="J43" s="1">
        <v>44788.729166666664</v>
      </c>
      <c r="K43">
        <v>7</v>
      </c>
      <c r="L43">
        <v>0.81569999999999998</v>
      </c>
      <c r="M43">
        <v>1.099</v>
      </c>
      <c r="N43">
        <f t="shared" si="1"/>
        <v>8.0258889999999999E-2</v>
      </c>
      <c r="O43">
        <v>42</v>
      </c>
      <c r="Q43" s="1">
        <v>44788.729166666664</v>
      </c>
      <c r="R43">
        <v>7</v>
      </c>
      <c r="S43">
        <v>1.73</v>
      </c>
      <c r="T43">
        <v>5.28</v>
      </c>
      <c r="U43">
        <f t="shared" si="2"/>
        <v>12.602500000000003</v>
      </c>
      <c r="V43">
        <v>42</v>
      </c>
      <c r="X43" s="1">
        <v>44788.729166666664</v>
      </c>
      <c r="Y43">
        <v>7</v>
      </c>
      <c r="Z43">
        <v>10.31</v>
      </c>
      <c r="AA43">
        <v>8.3070000000000004</v>
      </c>
      <c r="AB43">
        <f t="shared" si="3"/>
        <v>4.0120090000000008</v>
      </c>
      <c r="AC43">
        <v>42</v>
      </c>
      <c r="AE43" s="1">
        <v>44788.729166666664</v>
      </c>
      <c r="AF43">
        <v>7</v>
      </c>
      <c r="AG43">
        <v>2.6120000000000001</v>
      </c>
      <c r="AH43">
        <v>3.2919999999999998</v>
      </c>
      <c r="AI43">
        <f t="shared" si="4"/>
        <v>0.46239999999999959</v>
      </c>
      <c r="AJ43">
        <v>42</v>
      </c>
      <c r="AL43" s="1">
        <v>44788.729166666664</v>
      </c>
      <c r="AM43">
        <v>7</v>
      </c>
      <c r="AN43">
        <v>3.8889999999999998</v>
      </c>
      <c r="AO43">
        <v>4.55</v>
      </c>
      <c r="AP43">
        <f t="shared" si="5"/>
        <v>0.43692100000000006</v>
      </c>
    </row>
    <row r="44" spans="1:42" x14ac:dyDescent="0.35">
      <c r="A44">
        <v>43</v>
      </c>
      <c r="C44" s="1">
        <v>44789.885416666664</v>
      </c>
      <c r="D44">
        <v>16</v>
      </c>
      <c r="E44">
        <v>4.0829999999999998E-2</v>
      </c>
      <c r="F44">
        <v>2.8840000000000001E-2</v>
      </c>
      <c r="G44">
        <f t="shared" si="0"/>
        <v>1.4376009999999995E-4</v>
      </c>
      <c r="H44">
        <v>43</v>
      </c>
      <c r="J44" s="1">
        <v>44789.885416666664</v>
      </c>
      <c r="K44">
        <v>16</v>
      </c>
      <c r="L44">
        <v>0.59560000000000002</v>
      </c>
      <c r="M44">
        <v>0.71379999999999999</v>
      </c>
      <c r="N44">
        <f t="shared" si="1"/>
        <v>1.3971239999999994E-2</v>
      </c>
      <c r="O44">
        <v>43</v>
      </c>
      <c r="Q44" s="1">
        <v>44789.885416666664</v>
      </c>
      <c r="R44">
        <v>16</v>
      </c>
      <c r="S44">
        <v>0.63149999999999995</v>
      </c>
      <c r="T44">
        <v>1.284</v>
      </c>
      <c r="U44">
        <f t="shared" si="2"/>
        <v>0.42575625000000011</v>
      </c>
      <c r="V44">
        <v>43</v>
      </c>
      <c r="X44" s="1">
        <v>44789.885416666664</v>
      </c>
      <c r="Y44">
        <v>16</v>
      </c>
      <c r="Z44">
        <v>4.1340000000000003</v>
      </c>
      <c r="AA44">
        <v>3.3889999999999998</v>
      </c>
      <c r="AB44">
        <f t="shared" si="3"/>
        <v>0.55502500000000077</v>
      </c>
      <c r="AC44">
        <v>43</v>
      </c>
      <c r="AE44" s="1">
        <v>44789.885416666664</v>
      </c>
      <c r="AF44">
        <v>16</v>
      </c>
      <c r="AG44">
        <v>1.2050000000000001</v>
      </c>
      <c r="AH44">
        <v>1.794</v>
      </c>
      <c r="AI44">
        <f t="shared" si="4"/>
        <v>0.34692099999999998</v>
      </c>
      <c r="AJ44">
        <v>43</v>
      </c>
      <c r="AL44" s="1">
        <v>44789.885416666664</v>
      </c>
      <c r="AM44">
        <v>16</v>
      </c>
      <c r="AN44">
        <v>1.7150000000000001</v>
      </c>
      <c r="AO44">
        <v>3.1909999999999998</v>
      </c>
      <c r="AP44">
        <f t="shared" si="5"/>
        <v>2.1785759999999992</v>
      </c>
    </row>
    <row r="45" spans="1:42" x14ac:dyDescent="0.35">
      <c r="A45">
        <v>44</v>
      </c>
      <c r="C45" s="1">
        <v>44794</v>
      </c>
      <c r="D45">
        <v>11.75</v>
      </c>
      <c r="E45">
        <v>1.135</v>
      </c>
      <c r="F45">
        <v>0.47510000000000002</v>
      </c>
      <c r="G45">
        <f t="shared" si="0"/>
        <v>0.43546800999999991</v>
      </c>
      <c r="H45">
        <v>44</v>
      </c>
      <c r="J45" s="1">
        <v>44794</v>
      </c>
      <c r="K45">
        <v>11.75</v>
      </c>
      <c r="L45">
        <v>22.23</v>
      </c>
      <c r="M45">
        <v>14.35</v>
      </c>
      <c r="N45">
        <f t="shared" si="1"/>
        <v>62.094400000000014</v>
      </c>
      <c r="O45">
        <v>44</v>
      </c>
      <c r="Q45" s="1">
        <v>44794</v>
      </c>
      <c r="R45">
        <v>11.75</v>
      </c>
      <c r="S45">
        <v>25.34</v>
      </c>
      <c r="T45">
        <v>56.99</v>
      </c>
      <c r="U45">
        <f t="shared" si="2"/>
        <v>1001.7225000000001</v>
      </c>
      <c r="V45">
        <v>44</v>
      </c>
      <c r="X45" s="1">
        <v>44794</v>
      </c>
      <c r="Y45">
        <v>11.75</v>
      </c>
      <c r="Z45">
        <v>59.17</v>
      </c>
      <c r="AA45">
        <v>59.83</v>
      </c>
      <c r="AB45">
        <f t="shared" si="3"/>
        <v>0.43559999999999549</v>
      </c>
      <c r="AC45">
        <v>44</v>
      </c>
      <c r="AE45" s="1">
        <v>44794</v>
      </c>
      <c r="AF45">
        <v>11.75</v>
      </c>
      <c r="AG45">
        <v>48.88</v>
      </c>
      <c r="AH45">
        <v>33.32</v>
      </c>
      <c r="AI45">
        <f t="shared" si="4"/>
        <v>242.11360000000008</v>
      </c>
      <c r="AJ45">
        <v>44</v>
      </c>
      <c r="AL45" s="1">
        <v>44794</v>
      </c>
      <c r="AM45">
        <v>11.75</v>
      </c>
      <c r="AN45">
        <v>27.63</v>
      </c>
      <c r="AO45">
        <v>39.9</v>
      </c>
      <c r="AP45">
        <f t="shared" si="5"/>
        <v>150.55289999999999</v>
      </c>
    </row>
    <row r="46" spans="1:42" x14ac:dyDescent="0.35">
      <c r="A46">
        <v>45</v>
      </c>
      <c r="C46" s="1">
        <v>44794.9375</v>
      </c>
      <c r="D46">
        <v>8.5</v>
      </c>
      <c r="E46">
        <v>3.687E-2</v>
      </c>
      <c r="F46">
        <v>4.9399999999999999E-2</v>
      </c>
      <c r="G46">
        <f t="shared" si="0"/>
        <v>1.5700089999999998E-4</v>
      </c>
      <c r="H46">
        <v>45</v>
      </c>
      <c r="J46" s="1">
        <v>44794.9375</v>
      </c>
      <c r="K46">
        <v>8.5</v>
      </c>
      <c r="L46">
        <v>0.57809999999999995</v>
      </c>
      <c r="M46">
        <v>2.3039999999999998</v>
      </c>
      <c r="N46">
        <f t="shared" si="1"/>
        <v>2.9787308099999992</v>
      </c>
      <c r="O46">
        <v>45</v>
      </c>
      <c r="Q46" s="1">
        <v>44794.9375</v>
      </c>
      <c r="R46">
        <v>8.5</v>
      </c>
      <c r="S46">
        <v>1.391</v>
      </c>
      <c r="T46">
        <v>1.978</v>
      </c>
      <c r="U46">
        <f t="shared" si="2"/>
        <v>0.34456899999999996</v>
      </c>
      <c r="V46">
        <v>45</v>
      </c>
      <c r="X46" s="1">
        <v>44794.9375</v>
      </c>
      <c r="Y46">
        <v>8.5</v>
      </c>
      <c r="Z46">
        <v>8.8770000000000007</v>
      </c>
      <c r="AA46">
        <v>7.024</v>
      </c>
      <c r="AB46">
        <f t="shared" si="3"/>
        <v>3.4336090000000024</v>
      </c>
      <c r="AC46">
        <v>45</v>
      </c>
      <c r="AE46" s="1">
        <v>44794.9375</v>
      </c>
      <c r="AF46">
        <v>8.5</v>
      </c>
      <c r="AG46">
        <v>2.157</v>
      </c>
      <c r="AH46">
        <v>2.9369999999999998</v>
      </c>
      <c r="AI46">
        <f t="shared" si="4"/>
        <v>0.60839999999999972</v>
      </c>
      <c r="AJ46">
        <v>45</v>
      </c>
      <c r="AL46" s="1">
        <v>44794.9375</v>
      </c>
      <c r="AM46">
        <v>8.5</v>
      </c>
      <c r="AN46">
        <v>3.4980000000000002</v>
      </c>
      <c r="AO46">
        <v>4.7939999999999996</v>
      </c>
      <c r="AP46">
        <f t="shared" si="5"/>
        <v>1.6796159999999984</v>
      </c>
    </row>
    <row r="47" spans="1:42" x14ac:dyDescent="0.35">
      <c r="A47">
        <v>46</v>
      </c>
      <c r="C47" s="1">
        <v>44799.104166666664</v>
      </c>
      <c r="D47">
        <v>3.5</v>
      </c>
      <c r="E47">
        <v>4.462E-2</v>
      </c>
      <c r="F47">
        <v>0.17549999999999999</v>
      </c>
      <c r="G47">
        <f t="shared" si="0"/>
        <v>1.71295744E-2</v>
      </c>
      <c r="H47">
        <v>46</v>
      </c>
      <c r="J47" s="1">
        <v>44799.104166666664</v>
      </c>
      <c r="K47">
        <v>3.5</v>
      </c>
      <c r="L47">
        <v>0.66610000000000003</v>
      </c>
      <c r="M47">
        <v>5.2619999999999996</v>
      </c>
      <c r="N47">
        <f t="shared" si="1"/>
        <v>21.122296809999995</v>
      </c>
      <c r="O47">
        <v>46</v>
      </c>
      <c r="Q47" s="1">
        <v>44799.104166666664</v>
      </c>
      <c r="R47">
        <v>3.5</v>
      </c>
      <c r="S47">
        <v>1.3120000000000001</v>
      </c>
      <c r="T47">
        <v>5.4470000000000001</v>
      </c>
      <c r="U47">
        <f t="shared" si="2"/>
        <v>17.098224999999999</v>
      </c>
      <c r="V47">
        <v>46</v>
      </c>
      <c r="X47" s="1">
        <v>44799.104166666664</v>
      </c>
      <c r="Y47">
        <v>3.5</v>
      </c>
      <c r="Z47">
        <v>2.7930000000000001</v>
      </c>
      <c r="AA47">
        <v>5.1509999999999998</v>
      </c>
      <c r="AB47">
        <f t="shared" si="3"/>
        <v>5.5601639999999986</v>
      </c>
      <c r="AC47">
        <v>46</v>
      </c>
      <c r="AE47" s="1">
        <v>44799.104166666664</v>
      </c>
      <c r="AF47">
        <v>3.5</v>
      </c>
      <c r="AG47">
        <v>1.9370000000000001</v>
      </c>
      <c r="AH47">
        <v>9.2449999999999992</v>
      </c>
      <c r="AI47">
        <f t="shared" si="4"/>
        <v>53.406863999999985</v>
      </c>
      <c r="AJ47">
        <v>46</v>
      </c>
      <c r="AL47" s="1">
        <v>44799.104166666664</v>
      </c>
      <c r="AM47">
        <v>3.5</v>
      </c>
      <c r="AN47">
        <v>1.383</v>
      </c>
      <c r="AO47">
        <v>4.3070000000000004</v>
      </c>
      <c r="AP47">
        <f t="shared" si="5"/>
        <v>8.5497760000000014</v>
      </c>
    </row>
    <row r="48" spans="1:42" x14ac:dyDescent="0.35">
      <c r="A48">
        <v>47</v>
      </c>
      <c r="C48" s="1">
        <v>44802.666666666664</v>
      </c>
      <c r="D48">
        <v>3</v>
      </c>
      <c r="E48">
        <v>8.9300000000000004E-2</v>
      </c>
      <c r="F48">
        <v>0.24410000000000001</v>
      </c>
      <c r="G48">
        <f t="shared" si="0"/>
        <v>2.3963039999999998E-2</v>
      </c>
      <c r="H48">
        <v>47</v>
      </c>
      <c r="J48" s="1">
        <v>44802.666666666664</v>
      </c>
      <c r="K48">
        <v>3</v>
      </c>
      <c r="L48">
        <v>1.29</v>
      </c>
      <c r="M48">
        <v>4.2229999999999999</v>
      </c>
      <c r="N48">
        <f t="shared" si="1"/>
        <v>8.6024889999999985</v>
      </c>
      <c r="O48">
        <v>47</v>
      </c>
      <c r="Q48" s="1">
        <v>44802.666666666664</v>
      </c>
      <c r="R48">
        <v>3</v>
      </c>
      <c r="S48">
        <v>4.4489999999999998</v>
      </c>
      <c r="T48">
        <v>17.41</v>
      </c>
      <c r="U48">
        <f t="shared" si="2"/>
        <v>167.98752100000002</v>
      </c>
      <c r="V48">
        <v>47</v>
      </c>
      <c r="X48" s="1">
        <v>44802.666666666664</v>
      </c>
      <c r="Y48">
        <v>3</v>
      </c>
      <c r="Z48">
        <v>24.54</v>
      </c>
      <c r="AA48">
        <v>32.229999999999997</v>
      </c>
      <c r="AB48">
        <f t="shared" si="3"/>
        <v>59.136099999999963</v>
      </c>
      <c r="AC48">
        <v>47</v>
      </c>
      <c r="AE48" s="1">
        <v>44802.666666666664</v>
      </c>
      <c r="AF48">
        <v>3</v>
      </c>
      <c r="AG48">
        <v>4.6180000000000003</v>
      </c>
      <c r="AH48">
        <v>17.47</v>
      </c>
      <c r="AI48">
        <f t="shared" si="4"/>
        <v>165.17390399999996</v>
      </c>
      <c r="AJ48">
        <v>47</v>
      </c>
      <c r="AL48" s="1">
        <v>44802.666666666664</v>
      </c>
      <c r="AM48">
        <v>3</v>
      </c>
      <c r="AN48">
        <v>11.03</v>
      </c>
      <c r="AO48">
        <v>21.1</v>
      </c>
      <c r="AP48">
        <f t="shared" si="5"/>
        <v>101.40490000000004</v>
      </c>
    </row>
    <row r="49" spans="1:42" x14ac:dyDescent="0.35">
      <c r="A49">
        <v>48</v>
      </c>
      <c r="C49" s="1">
        <v>44808.083333333336</v>
      </c>
      <c r="D49">
        <v>4.25</v>
      </c>
      <c r="E49">
        <v>8.047E-2</v>
      </c>
      <c r="F49">
        <v>9.7159999999999996E-2</v>
      </c>
      <c r="G49">
        <f t="shared" si="0"/>
        <v>2.7855609999999988E-4</v>
      </c>
      <c r="H49">
        <v>48</v>
      </c>
      <c r="J49" s="1">
        <v>44808.083333333336</v>
      </c>
      <c r="K49">
        <v>4.25</v>
      </c>
      <c r="L49">
        <v>1.149</v>
      </c>
      <c r="M49">
        <v>1.1020000000000001</v>
      </c>
      <c r="N49">
        <f t="shared" si="1"/>
        <v>2.2089999999999935E-3</v>
      </c>
      <c r="O49">
        <v>48</v>
      </c>
      <c r="Q49" s="1">
        <v>44808.083333333336</v>
      </c>
      <c r="R49">
        <v>4.25</v>
      </c>
      <c r="S49">
        <v>1.4319999999999999</v>
      </c>
      <c r="T49">
        <v>2.423</v>
      </c>
      <c r="U49">
        <f t="shared" si="2"/>
        <v>0.9820810000000002</v>
      </c>
      <c r="V49">
        <v>48</v>
      </c>
      <c r="X49" s="1">
        <v>44808.083333333336</v>
      </c>
      <c r="Y49">
        <v>4.25</v>
      </c>
      <c r="Z49">
        <v>8.4589999999999996</v>
      </c>
      <c r="AA49">
        <v>9.7710000000000008</v>
      </c>
      <c r="AB49">
        <f t="shared" si="3"/>
        <v>1.7213440000000031</v>
      </c>
      <c r="AC49">
        <v>48</v>
      </c>
      <c r="AE49" s="1">
        <v>44808.083333333336</v>
      </c>
      <c r="AF49">
        <v>4.25</v>
      </c>
      <c r="AG49">
        <v>2.8050000000000002</v>
      </c>
      <c r="AH49">
        <v>2.8090000000000002</v>
      </c>
      <c r="AI49">
        <f t="shared" si="4"/>
        <v>1.600000000000003E-5</v>
      </c>
      <c r="AJ49">
        <v>48</v>
      </c>
      <c r="AL49" s="1">
        <v>44808.083333333336</v>
      </c>
      <c r="AM49">
        <v>4.25</v>
      </c>
      <c r="AN49">
        <v>3.1110000000000002</v>
      </c>
      <c r="AO49">
        <v>8.3089999999999993</v>
      </c>
      <c r="AP49">
        <f t="shared" si="5"/>
        <v>27.019203999999984</v>
      </c>
    </row>
    <row r="50" spans="1:42" x14ac:dyDescent="0.35">
      <c r="A50">
        <v>49</v>
      </c>
      <c r="C50" s="1">
        <v>44809.15625</v>
      </c>
      <c r="D50">
        <v>22</v>
      </c>
      <c r="E50">
        <v>2.8199999999999999E-2</v>
      </c>
      <c r="F50">
        <v>2.0539999999999999E-2</v>
      </c>
      <c r="G50">
        <f t="shared" si="0"/>
        <v>5.8675600000000005E-5</v>
      </c>
      <c r="H50">
        <v>49</v>
      </c>
      <c r="J50" s="1">
        <v>44809.15625</v>
      </c>
      <c r="K50">
        <v>22</v>
      </c>
      <c r="L50">
        <v>0.47660000000000002</v>
      </c>
      <c r="M50">
        <v>0.44019999999999998</v>
      </c>
      <c r="N50">
        <f t="shared" si="1"/>
        <v>1.3249600000000031E-3</v>
      </c>
      <c r="O50">
        <v>49</v>
      </c>
      <c r="Q50" s="1">
        <v>44809.15625</v>
      </c>
      <c r="R50">
        <v>22</v>
      </c>
      <c r="S50">
        <v>0.89739999999999998</v>
      </c>
      <c r="T50">
        <v>1.0129999999999999</v>
      </c>
      <c r="U50">
        <f t="shared" si="2"/>
        <v>1.3363359999999982E-2</v>
      </c>
      <c r="V50">
        <v>49</v>
      </c>
      <c r="X50" s="1">
        <v>44809.15625</v>
      </c>
      <c r="Y50">
        <v>22</v>
      </c>
      <c r="Z50">
        <v>3.645</v>
      </c>
      <c r="AA50">
        <v>2.4590000000000001</v>
      </c>
      <c r="AB50">
        <f t="shared" si="3"/>
        <v>1.406596</v>
      </c>
      <c r="AC50">
        <v>49</v>
      </c>
      <c r="AE50" s="1">
        <v>44809.15625</v>
      </c>
      <c r="AF50">
        <v>22</v>
      </c>
      <c r="AG50">
        <v>1.42</v>
      </c>
      <c r="AH50">
        <v>1.1080000000000001</v>
      </c>
      <c r="AI50">
        <f t="shared" si="4"/>
        <v>9.7343999999999889E-2</v>
      </c>
      <c r="AJ50">
        <v>49</v>
      </c>
      <c r="AL50" s="1">
        <v>44809.15625</v>
      </c>
      <c r="AM50">
        <v>22</v>
      </c>
      <c r="AN50">
        <v>1.7929999999999999</v>
      </c>
      <c r="AO50">
        <v>2.577</v>
      </c>
      <c r="AP50">
        <f t="shared" si="5"/>
        <v>0.61465600000000009</v>
      </c>
    </row>
    <row r="51" spans="1:42" x14ac:dyDescent="0.35">
      <c r="A51">
        <v>50</v>
      </c>
      <c r="C51" s="1">
        <v>44815.010416666664</v>
      </c>
      <c r="D51">
        <v>9.75</v>
      </c>
      <c r="E51">
        <v>6.991E-2</v>
      </c>
      <c r="F51">
        <v>5.0959999999999998E-2</v>
      </c>
      <c r="G51">
        <f t="shared" si="0"/>
        <v>3.5910250000000004E-4</v>
      </c>
      <c r="H51">
        <v>50</v>
      </c>
      <c r="J51" s="1">
        <v>44815.010416666664</v>
      </c>
      <c r="K51">
        <v>9.75</v>
      </c>
      <c r="L51">
        <v>1.0389999999999999</v>
      </c>
      <c r="M51">
        <v>1.2450000000000001</v>
      </c>
      <c r="N51">
        <f t="shared" si="1"/>
        <v>4.2436000000000078E-2</v>
      </c>
      <c r="O51">
        <v>50</v>
      </c>
      <c r="Q51" s="1">
        <v>44815.010416666664</v>
      </c>
      <c r="R51">
        <v>9.75</v>
      </c>
      <c r="S51">
        <v>2.5619999999999998</v>
      </c>
      <c r="T51">
        <v>3.2909999999999999</v>
      </c>
      <c r="U51">
        <f t="shared" si="2"/>
        <v>0.53144100000000016</v>
      </c>
      <c r="V51">
        <v>50</v>
      </c>
      <c r="X51" s="1">
        <v>44815.010416666664</v>
      </c>
      <c r="Y51">
        <v>9.75</v>
      </c>
      <c r="Z51">
        <v>13.39</v>
      </c>
      <c r="AA51">
        <v>12.72</v>
      </c>
      <c r="AB51">
        <f t="shared" si="3"/>
        <v>0.44889999999999991</v>
      </c>
      <c r="AC51">
        <v>50</v>
      </c>
      <c r="AE51" s="1">
        <v>44815.010416666664</v>
      </c>
      <c r="AF51">
        <v>9.75</v>
      </c>
      <c r="AG51">
        <v>3.9390000000000001</v>
      </c>
      <c r="AH51">
        <v>3.6179999999999999</v>
      </c>
      <c r="AI51">
        <f t="shared" si="4"/>
        <v>0.10304100000000012</v>
      </c>
      <c r="AJ51">
        <v>50</v>
      </c>
      <c r="AL51" s="1">
        <v>44815.010416666664</v>
      </c>
      <c r="AM51">
        <v>9.75</v>
      </c>
      <c r="AN51">
        <v>5.32</v>
      </c>
      <c r="AO51">
        <v>7.6989999999999998</v>
      </c>
      <c r="AP51">
        <f t="shared" si="5"/>
        <v>5.6596409999999979</v>
      </c>
    </row>
    <row r="52" spans="1:42" x14ac:dyDescent="0.35">
      <c r="A52">
        <v>51</v>
      </c>
      <c r="C52" s="1">
        <v>44823.333333333336</v>
      </c>
      <c r="D52">
        <v>5</v>
      </c>
      <c r="E52">
        <v>3.1600000000000003E-2</v>
      </c>
      <c r="F52">
        <v>2.5860000000000001E-2</v>
      </c>
      <c r="G52">
        <f t="shared" si="0"/>
        <v>3.2947600000000023E-5</v>
      </c>
      <c r="H52">
        <v>51</v>
      </c>
      <c r="J52" s="1">
        <v>44823.333333333336</v>
      </c>
      <c r="K52">
        <v>5</v>
      </c>
      <c r="L52">
        <v>0.44600000000000001</v>
      </c>
      <c r="M52">
        <v>1.3620000000000001</v>
      </c>
      <c r="N52">
        <f t="shared" si="1"/>
        <v>0.83905600000000025</v>
      </c>
      <c r="O52">
        <v>51</v>
      </c>
      <c r="Q52" s="1">
        <v>44823.333333333336</v>
      </c>
      <c r="R52">
        <v>5</v>
      </c>
      <c r="S52">
        <v>1.6819999999999999</v>
      </c>
      <c r="T52">
        <v>5.1369999999999996</v>
      </c>
      <c r="U52">
        <f t="shared" si="2"/>
        <v>11.937024999999997</v>
      </c>
      <c r="V52">
        <v>51</v>
      </c>
      <c r="X52" s="1">
        <v>44823.333333333336</v>
      </c>
      <c r="Y52">
        <v>5</v>
      </c>
      <c r="Z52">
        <v>11.22</v>
      </c>
      <c r="AA52">
        <v>17</v>
      </c>
      <c r="AB52">
        <f t="shared" si="3"/>
        <v>33.408399999999993</v>
      </c>
      <c r="AC52">
        <v>51</v>
      </c>
      <c r="AE52" s="1">
        <v>44823.333333333336</v>
      </c>
      <c r="AF52">
        <v>5</v>
      </c>
      <c r="AG52">
        <v>1.548</v>
      </c>
      <c r="AH52">
        <v>2.8679999999999999</v>
      </c>
      <c r="AI52">
        <f t="shared" si="4"/>
        <v>1.7423999999999995</v>
      </c>
      <c r="AJ52">
        <v>51</v>
      </c>
      <c r="AL52" s="1">
        <v>44823.333333333336</v>
      </c>
      <c r="AM52">
        <v>5</v>
      </c>
      <c r="AN52">
        <v>5.1669999999999998</v>
      </c>
      <c r="AO52">
        <v>18.48</v>
      </c>
      <c r="AP52">
        <f t="shared" si="5"/>
        <v>177.23596900000001</v>
      </c>
    </row>
    <row r="53" spans="1:42" x14ac:dyDescent="0.35">
      <c r="A53">
        <v>52</v>
      </c>
      <c r="C53" s="1">
        <v>44826.125</v>
      </c>
      <c r="D53">
        <v>6</v>
      </c>
      <c r="E53">
        <v>6.5860000000000002E-2</v>
      </c>
      <c r="F53">
        <v>8.233E-2</v>
      </c>
      <c r="G53">
        <f t="shared" si="0"/>
        <v>2.7126089999999993E-4</v>
      </c>
      <c r="H53">
        <v>52</v>
      </c>
      <c r="J53" s="1">
        <v>44826.125</v>
      </c>
      <c r="K53">
        <v>6</v>
      </c>
      <c r="L53">
        <v>0.99119999999999997</v>
      </c>
      <c r="M53">
        <v>2.0030000000000001</v>
      </c>
      <c r="N53">
        <f t="shared" si="1"/>
        <v>1.0237392400000001</v>
      </c>
      <c r="O53">
        <v>52</v>
      </c>
      <c r="Q53" s="1">
        <v>44826.125</v>
      </c>
      <c r="R53">
        <v>6</v>
      </c>
      <c r="S53">
        <v>2.17</v>
      </c>
      <c r="T53">
        <v>9.1</v>
      </c>
      <c r="U53">
        <f t="shared" si="2"/>
        <v>48.024899999999995</v>
      </c>
      <c r="V53">
        <v>52</v>
      </c>
      <c r="X53" s="1">
        <v>44826.125</v>
      </c>
      <c r="Y53">
        <v>6</v>
      </c>
      <c r="Z53">
        <v>10.17</v>
      </c>
      <c r="AA53">
        <v>15.01</v>
      </c>
      <c r="AB53">
        <f t="shared" si="3"/>
        <v>23.425599999999999</v>
      </c>
      <c r="AC53">
        <v>52</v>
      </c>
      <c r="AE53" s="1">
        <v>44826.125</v>
      </c>
      <c r="AF53">
        <v>6</v>
      </c>
      <c r="AG53">
        <v>3.254</v>
      </c>
      <c r="AH53">
        <v>8.6340000000000003</v>
      </c>
      <c r="AI53">
        <f t="shared" si="4"/>
        <v>28.944400000000009</v>
      </c>
      <c r="AJ53">
        <v>52</v>
      </c>
      <c r="AL53" s="1">
        <v>44826.125</v>
      </c>
      <c r="AM53">
        <v>6</v>
      </c>
      <c r="AN53">
        <v>4.2069999999999999</v>
      </c>
      <c r="AO53">
        <v>13.16</v>
      </c>
      <c r="AP53">
        <f t="shared" si="5"/>
        <v>80.15620899999999</v>
      </c>
    </row>
    <row r="54" spans="1:42" x14ac:dyDescent="0.35">
      <c r="A54">
        <v>53</v>
      </c>
      <c r="C54" s="1">
        <v>44831.4375</v>
      </c>
      <c r="D54">
        <v>10</v>
      </c>
      <c r="E54">
        <v>3.3329999999999999E-2</v>
      </c>
      <c r="F54">
        <v>2.597E-2</v>
      </c>
      <c r="G54">
        <f t="shared" si="0"/>
        <v>5.4169599999999977E-5</v>
      </c>
      <c r="H54">
        <v>53</v>
      </c>
      <c r="J54" s="1">
        <v>44831.4375</v>
      </c>
      <c r="K54">
        <v>10</v>
      </c>
      <c r="L54">
        <v>0.4582</v>
      </c>
      <c r="M54">
        <v>1.145</v>
      </c>
      <c r="N54">
        <f t="shared" si="1"/>
        <v>0.4716942400000001</v>
      </c>
      <c r="O54">
        <v>53</v>
      </c>
      <c r="Q54" s="1">
        <v>44831.4375</v>
      </c>
      <c r="R54">
        <v>10</v>
      </c>
      <c r="S54">
        <v>1.4430000000000001</v>
      </c>
      <c r="T54">
        <v>2.339</v>
      </c>
      <c r="U54">
        <f t="shared" si="2"/>
        <v>0.80281599999999986</v>
      </c>
      <c r="V54">
        <v>53</v>
      </c>
      <c r="X54" s="1">
        <v>44831.4375</v>
      </c>
      <c r="Y54">
        <v>10</v>
      </c>
      <c r="Z54">
        <v>5.5430000000000001</v>
      </c>
      <c r="AA54">
        <v>6.69</v>
      </c>
      <c r="AB54">
        <f t="shared" si="3"/>
        <v>1.3156090000000005</v>
      </c>
      <c r="AC54">
        <v>53</v>
      </c>
      <c r="AE54" s="1">
        <v>44831.4375</v>
      </c>
      <c r="AF54">
        <v>10</v>
      </c>
      <c r="AG54">
        <v>1.623</v>
      </c>
      <c r="AH54">
        <v>2.5299999999999998</v>
      </c>
      <c r="AI54">
        <f t="shared" si="4"/>
        <v>0.82264899999999963</v>
      </c>
      <c r="AJ54">
        <v>53</v>
      </c>
      <c r="AL54" s="1">
        <v>44831.4375</v>
      </c>
      <c r="AM54">
        <v>10</v>
      </c>
      <c r="AN54">
        <v>2.6880000000000002</v>
      </c>
      <c r="AO54">
        <v>4.46</v>
      </c>
      <c r="AP54">
        <f t="shared" si="5"/>
        <v>3.1399839999999992</v>
      </c>
    </row>
    <row r="55" spans="1:42" x14ac:dyDescent="0.35">
      <c r="A55">
        <v>54</v>
      </c>
      <c r="C55" s="1">
        <v>44835.166666666664</v>
      </c>
      <c r="D55">
        <v>18</v>
      </c>
      <c r="E55">
        <v>7.3340000000000002E-2</v>
      </c>
      <c r="F55">
        <v>6.8940000000000001E-2</v>
      </c>
      <c r="G55">
        <f t="shared" si="0"/>
        <v>1.9360000000000011E-5</v>
      </c>
      <c r="H55">
        <v>54</v>
      </c>
      <c r="J55" s="1">
        <v>44835.166666666664</v>
      </c>
      <c r="K55">
        <v>18</v>
      </c>
      <c r="L55">
        <v>1.1479999999999999</v>
      </c>
      <c r="M55">
        <v>1.2629999999999999</v>
      </c>
      <c r="N55">
        <f t="shared" si="1"/>
        <v>1.3224999999999997E-2</v>
      </c>
      <c r="O55">
        <v>54</v>
      </c>
      <c r="Q55" s="1">
        <v>44835.166666666664</v>
      </c>
      <c r="R55">
        <v>18</v>
      </c>
      <c r="S55">
        <v>3.0019999999999998</v>
      </c>
      <c r="T55">
        <v>5.423</v>
      </c>
      <c r="U55">
        <f t="shared" si="2"/>
        <v>5.8612410000000015</v>
      </c>
      <c r="V55">
        <v>54</v>
      </c>
      <c r="X55" s="1">
        <v>44835.166666666664</v>
      </c>
      <c r="Y55">
        <v>18</v>
      </c>
      <c r="Z55">
        <v>14.58</v>
      </c>
      <c r="AA55">
        <v>14.32</v>
      </c>
      <c r="AB55">
        <f t="shared" si="3"/>
        <v>6.7599999999999882E-2</v>
      </c>
      <c r="AC55">
        <v>54</v>
      </c>
      <c r="AE55" s="1">
        <v>44835.166666666664</v>
      </c>
      <c r="AF55">
        <v>18</v>
      </c>
      <c r="AG55">
        <v>3.6880000000000002</v>
      </c>
      <c r="AH55">
        <v>9.0890000000000004</v>
      </c>
      <c r="AI55">
        <f t="shared" si="4"/>
        <v>29.170800999999997</v>
      </c>
      <c r="AJ55">
        <v>54</v>
      </c>
      <c r="AL55" s="1">
        <v>44835.166666666664</v>
      </c>
      <c r="AM55">
        <v>18</v>
      </c>
      <c r="AN55">
        <v>5.9829999999999997</v>
      </c>
      <c r="AO55">
        <v>8.9700000000000006</v>
      </c>
      <c r="AP55">
        <f t="shared" si="5"/>
        <v>8.9221690000000056</v>
      </c>
    </row>
    <row r="56" spans="1:42" x14ac:dyDescent="0.35">
      <c r="A56">
        <v>55</v>
      </c>
      <c r="C56" s="1">
        <v>44846.90625</v>
      </c>
      <c r="D56">
        <v>13.75</v>
      </c>
      <c r="E56">
        <v>3.6679999999999997E-2</v>
      </c>
      <c r="F56">
        <v>0.10340000000000001</v>
      </c>
      <c r="H56">
        <v>55</v>
      </c>
      <c r="J56" s="1">
        <v>44846.90625</v>
      </c>
      <c r="K56">
        <v>13.75</v>
      </c>
      <c r="L56">
        <v>0.5958</v>
      </c>
      <c r="M56">
        <v>0</v>
      </c>
      <c r="O56">
        <v>55</v>
      </c>
      <c r="Q56" s="1">
        <v>44846.90625</v>
      </c>
      <c r="R56">
        <v>13.75</v>
      </c>
      <c r="S56">
        <v>1.651</v>
      </c>
      <c r="T56">
        <v>0</v>
      </c>
      <c r="V56">
        <v>55</v>
      </c>
      <c r="X56" s="1">
        <v>44846.90625</v>
      </c>
      <c r="Y56">
        <v>13.75</v>
      </c>
      <c r="Z56">
        <v>10.73</v>
      </c>
      <c r="AA56">
        <v>0</v>
      </c>
      <c r="AC56">
        <v>55</v>
      </c>
      <c r="AE56" s="1">
        <v>44846.90625</v>
      </c>
      <c r="AF56">
        <v>13.75</v>
      </c>
      <c r="AG56">
        <v>2.0739999999999998</v>
      </c>
      <c r="AH56">
        <v>0</v>
      </c>
      <c r="AJ56">
        <v>55</v>
      </c>
      <c r="AL56" s="1">
        <v>44846.90625</v>
      </c>
      <c r="AM56">
        <v>13.75</v>
      </c>
      <c r="AN56">
        <v>4.617</v>
      </c>
      <c r="AO56">
        <v>7.5650000000000004</v>
      </c>
      <c r="AP56">
        <v>12.182</v>
      </c>
    </row>
    <row r="57" spans="1:42" x14ac:dyDescent="0.35">
      <c r="A57">
        <v>56</v>
      </c>
      <c r="C57" s="1">
        <v>44860.322916666664</v>
      </c>
      <c r="D57">
        <v>13</v>
      </c>
      <c r="E57">
        <v>4.9169999999999998E-2</v>
      </c>
      <c r="F57">
        <v>8.3970000000000003E-2</v>
      </c>
      <c r="H57">
        <v>56</v>
      </c>
      <c r="J57" s="1">
        <v>44860.322916666664</v>
      </c>
      <c r="K57">
        <v>13</v>
      </c>
      <c r="L57">
        <v>0.75509999999999999</v>
      </c>
      <c r="M57">
        <v>0</v>
      </c>
      <c r="O57">
        <v>56</v>
      </c>
      <c r="Q57" s="1">
        <v>44860.322916666664</v>
      </c>
      <c r="R57">
        <v>13</v>
      </c>
      <c r="S57">
        <v>2.0649999999999999</v>
      </c>
      <c r="T57">
        <v>0</v>
      </c>
      <c r="V57">
        <v>56</v>
      </c>
      <c r="X57" s="1">
        <v>44860.322916666664</v>
      </c>
      <c r="Y57">
        <v>13</v>
      </c>
      <c r="Z57">
        <v>10.91</v>
      </c>
      <c r="AA57">
        <v>0</v>
      </c>
      <c r="AC57">
        <v>56</v>
      </c>
      <c r="AE57" s="1">
        <v>44860.322916666664</v>
      </c>
      <c r="AF57">
        <v>13</v>
      </c>
      <c r="AG57">
        <v>2.6120000000000001</v>
      </c>
      <c r="AH57">
        <v>0</v>
      </c>
      <c r="AJ57">
        <v>56</v>
      </c>
      <c r="AL57" s="1">
        <v>44860.322916666664</v>
      </c>
      <c r="AM57">
        <v>13</v>
      </c>
      <c r="AN57">
        <v>4.24</v>
      </c>
      <c r="AO57">
        <v>10.61</v>
      </c>
      <c r="AP57">
        <v>14.85</v>
      </c>
    </row>
    <row r="58" spans="1:42" x14ac:dyDescent="0.35">
      <c r="A58">
        <v>57</v>
      </c>
      <c r="C58" s="1">
        <v>44862.375</v>
      </c>
      <c r="D58">
        <v>5</v>
      </c>
      <c r="E58">
        <v>1.009E-2</v>
      </c>
      <c r="F58">
        <v>9.3030000000000005E-3</v>
      </c>
      <c r="H58">
        <v>57</v>
      </c>
      <c r="J58" s="1">
        <v>44862.375</v>
      </c>
      <c r="K58">
        <v>5</v>
      </c>
      <c r="L58">
        <v>8.0600000000000005E-2</v>
      </c>
      <c r="M58">
        <v>0</v>
      </c>
      <c r="O58">
        <v>57</v>
      </c>
      <c r="Q58" s="1">
        <v>44862.375</v>
      </c>
      <c r="R58">
        <v>5</v>
      </c>
      <c r="S58">
        <v>0.20119999999999999</v>
      </c>
      <c r="T58">
        <v>0</v>
      </c>
      <c r="V58">
        <v>57</v>
      </c>
      <c r="X58" s="1">
        <v>44862.375</v>
      </c>
      <c r="Y58">
        <v>5</v>
      </c>
      <c r="Z58">
        <v>0.69610000000000005</v>
      </c>
      <c r="AA58">
        <v>0</v>
      </c>
      <c r="AC58">
        <v>57</v>
      </c>
      <c r="AE58" s="1">
        <v>44862.375</v>
      </c>
      <c r="AF58">
        <v>5</v>
      </c>
      <c r="AG58">
        <v>0.35699999999999998</v>
      </c>
      <c r="AH58">
        <v>0</v>
      </c>
      <c r="AJ58">
        <v>57</v>
      </c>
      <c r="AL58" s="1">
        <v>44862.375</v>
      </c>
      <c r="AM58">
        <v>5</v>
      </c>
      <c r="AN58">
        <v>0.28589999999999999</v>
      </c>
      <c r="AO58">
        <v>0.37190000000000001</v>
      </c>
      <c r="AP58">
        <v>0.65780000000000005</v>
      </c>
    </row>
    <row r="59" spans="1:42" x14ac:dyDescent="0.35">
      <c r="A59">
        <v>58</v>
      </c>
      <c r="C59" s="1">
        <v>44865.270833333336</v>
      </c>
      <c r="D59">
        <v>5.5</v>
      </c>
      <c r="E59">
        <v>4.385E-2</v>
      </c>
      <c r="F59">
        <v>4.5499999999999999E-2</v>
      </c>
      <c r="H59">
        <v>58</v>
      </c>
      <c r="J59" s="1">
        <v>44865.270833333336</v>
      </c>
      <c r="K59">
        <v>5.5</v>
      </c>
      <c r="L59">
        <v>0.61680000000000001</v>
      </c>
      <c r="M59">
        <v>0</v>
      </c>
      <c r="O59">
        <v>58</v>
      </c>
      <c r="Q59" s="1">
        <v>44865.270833333336</v>
      </c>
      <c r="R59">
        <v>5.5</v>
      </c>
      <c r="S59">
        <v>1.371</v>
      </c>
      <c r="T59">
        <v>0</v>
      </c>
      <c r="V59">
        <v>58</v>
      </c>
      <c r="X59" s="1">
        <v>44865.270833333336</v>
      </c>
      <c r="Y59">
        <v>5.5</v>
      </c>
      <c r="Z59">
        <v>7.9480000000000004</v>
      </c>
      <c r="AA59">
        <v>0</v>
      </c>
      <c r="AC59">
        <v>58</v>
      </c>
      <c r="AE59" s="1">
        <v>44865.270833333336</v>
      </c>
      <c r="AF59">
        <v>5.5</v>
      </c>
      <c r="AG59">
        <v>2.008</v>
      </c>
      <c r="AH59">
        <v>0</v>
      </c>
      <c r="AJ59">
        <v>58</v>
      </c>
      <c r="AL59" s="1">
        <v>44865.270833333336</v>
      </c>
      <c r="AM59">
        <v>5.5</v>
      </c>
      <c r="AN59">
        <v>3.0539999999999998</v>
      </c>
      <c r="AO59">
        <v>4.2949999999999999</v>
      </c>
      <c r="AP59">
        <v>7.3490000000000002</v>
      </c>
    </row>
    <row r="60" spans="1:42" x14ac:dyDescent="0.35">
      <c r="F60" t="s">
        <v>37</v>
      </c>
      <c r="G60">
        <f>(AVERAGE(G2:G55))^0.5</f>
        <v>0.12263286271783096</v>
      </c>
      <c r="M60" t="s">
        <v>37</v>
      </c>
      <c r="N60">
        <f>(AVERAGE(N2:N55))^0.5</f>
        <v>2.1266603206540635</v>
      </c>
      <c r="T60" t="s">
        <v>37</v>
      </c>
      <c r="U60">
        <f>(AVERAGE(U2:U55))^0.5</f>
        <v>7.4263775382204473</v>
      </c>
      <c r="AA60" t="s">
        <v>37</v>
      </c>
      <c r="AB60">
        <f>(AVERAGE(AB2:AB55))^0.5</f>
        <v>4.2507609994063511</v>
      </c>
      <c r="AH60" t="s">
        <v>37</v>
      </c>
      <c r="AI60">
        <f>(AVERAGE(AI2:AI55))^0.5</f>
        <v>4.3310352371853016</v>
      </c>
      <c r="AO60" t="s">
        <v>37</v>
      </c>
      <c r="AP60">
        <f>(AVERAGE(AP2:AP55))^0.5</f>
        <v>5.949142068944183</v>
      </c>
    </row>
    <row r="61" spans="1:42" x14ac:dyDescent="0.35">
      <c r="F61" t="s">
        <v>38</v>
      </c>
      <c r="G61">
        <f>(AVERAGE(G39:G49))^0.5</f>
        <v>0.24061074822965905</v>
      </c>
      <c r="M61" t="s">
        <v>38</v>
      </c>
      <c r="N61">
        <f>(AVERAGE(N39:N49))^0.5</f>
        <v>3.2485434867728866</v>
      </c>
      <c r="T61" t="s">
        <v>38</v>
      </c>
      <c r="U61">
        <f>(AVERAGE(U39:U49))^0.5</f>
        <v>13.561740630605579</v>
      </c>
      <c r="AA61" t="s">
        <v>38</v>
      </c>
      <c r="AB61">
        <f>(AVERAGE(AB39:AB49))^0.5</f>
        <v>5.2198754861499417</v>
      </c>
      <c r="AH61" t="s">
        <v>38</v>
      </c>
      <c r="AI61">
        <f>(AVERAGE(AI39:AI49))^0.5</f>
        <v>8.2945362903978701</v>
      </c>
      <c r="AO61" t="s">
        <v>38</v>
      </c>
      <c r="AP61">
        <f>(AVERAGE(AP39:AP49))^0.5</f>
        <v>6.1993110174364618</v>
      </c>
    </row>
    <row r="62" spans="1:42" x14ac:dyDescent="0.35">
      <c r="F62" t="s">
        <v>39</v>
      </c>
      <c r="G62">
        <f>(AVERAGE(G2:G38, G49:G55))^0.5</f>
        <v>6.3163915419975486E-2</v>
      </c>
      <c r="M62" t="s">
        <v>39</v>
      </c>
      <c r="N62">
        <f>(AVERAGE(N2:N38, N49:N55))^0.5</f>
        <v>1.7065633249444494</v>
      </c>
      <c r="T62" t="s">
        <v>39</v>
      </c>
      <c r="U62">
        <f>(AVERAGE(U2:U38, U49:U55))^0.5</f>
        <v>4.6612807524034929</v>
      </c>
      <c r="AA62" t="s">
        <v>39</v>
      </c>
      <c r="AB62">
        <f>(AVERAGE(AB2:AB38, AB49:AB55))^0.5</f>
        <v>3.924652772712975</v>
      </c>
      <c r="AH62" t="s">
        <v>39</v>
      </c>
      <c r="AI62">
        <f>(AVERAGE(AI2:AI38, AI49:AI55))^0.5</f>
        <v>2.4127131897795815</v>
      </c>
      <c r="AO62" t="s">
        <v>39</v>
      </c>
      <c r="AP62">
        <f>(AVERAGE(AP2:AP38, AP49:AP55))^0.5</f>
        <v>5.8687479484941703</v>
      </c>
    </row>
    <row r="63" spans="1:42" s="13" customFormat="1" x14ac:dyDescent="0.35"/>
    <row r="64" spans="1:42" s="13" customFormat="1" x14ac:dyDescent="0.35">
      <c r="A64" t="s">
        <v>37</v>
      </c>
      <c r="B64" s="13">
        <f>G60</f>
        <v>0.12263286271783096</v>
      </c>
      <c r="C64" s="13">
        <f>N60</f>
        <v>2.1266603206540635</v>
      </c>
      <c r="D64" s="13">
        <f>U60</f>
        <v>7.4263775382204473</v>
      </c>
      <c r="E64" s="13">
        <f>AB60</f>
        <v>4.2507609994063511</v>
      </c>
      <c r="F64" s="13">
        <f>AI60</f>
        <v>4.3310352371853016</v>
      </c>
      <c r="G64" s="13">
        <f>AP60</f>
        <v>5.949142068944183</v>
      </c>
    </row>
    <row r="65" spans="1:7" s="13" customFormat="1" x14ac:dyDescent="0.35">
      <c r="A65" t="s">
        <v>38</v>
      </c>
      <c r="B65" s="13">
        <f>G61</f>
        <v>0.24061074822965905</v>
      </c>
      <c r="C65" s="13">
        <f>N61</f>
        <v>3.2485434867728866</v>
      </c>
      <c r="D65" s="13">
        <f>U61</f>
        <v>13.561740630605579</v>
      </c>
      <c r="E65" s="13">
        <f>AB61</f>
        <v>5.2198754861499417</v>
      </c>
      <c r="F65" s="13">
        <f>AI61</f>
        <v>8.2945362903978701</v>
      </c>
      <c r="G65" s="13">
        <f>AP61</f>
        <v>6.1993110174364618</v>
      </c>
    </row>
    <row r="66" spans="1:7" s="13" customFormat="1" x14ac:dyDescent="0.35">
      <c r="A66" t="s">
        <v>39</v>
      </c>
      <c r="B66" s="13">
        <f>G62</f>
        <v>6.3163915419975486E-2</v>
      </c>
      <c r="C66" s="13">
        <f>N62</f>
        <v>1.7065633249444494</v>
      </c>
      <c r="D66" s="13">
        <f>U62</f>
        <v>4.6612807524034929</v>
      </c>
      <c r="E66" s="13">
        <f>AB62</f>
        <v>3.924652772712975</v>
      </c>
      <c r="F66" s="13">
        <f>AI62</f>
        <v>2.4127131897795815</v>
      </c>
      <c r="G66" s="13">
        <f>AP62</f>
        <v>5.8687479484941703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DB8E-80A8-4AB3-BFEC-CED6C4BF9257}">
  <dimension ref="A1:AP66"/>
  <sheetViews>
    <sheetView topLeftCell="A51" workbookViewId="0">
      <selection activeCell="A60" sqref="A60:XFD66"/>
    </sheetView>
  </sheetViews>
  <sheetFormatPr defaultRowHeight="14.5" x14ac:dyDescent="0.35"/>
  <sheetData>
    <row r="1" spans="1:42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54</v>
      </c>
      <c r="H1" t="s">
        <v>22</v>
      </c>
      <c r="I1" t="s">
        <v>23</v>
      </c>
      <c r="J1" t="s">
        <v>24</v>
      </c>
      <c r="K1" t="s">
        <v>25</v>
      </c>
      <c r="L1" t="s">
        <v>28</v>
      </c>
      <c r="M1" t="s">
        <v>29</v>
      </c>
      <c r="N1" t="s">
        <v>54</v>
      </c>
      <c r="O1" t="s">
        <v>22</v>
      </c>
      <c r="P1" t="s">
        <v>23</v>
      </c>
      <c r="Q1" t="s">
        <v>24</v>
      </c>
      <c r="R1" t="s">
        <v>25</v>
      </c>
      <c r="S1" t="s">
        <v>30</v>
      </c>
      <c r="T1" t="s">
        <v>31</v>
      </c>
      <c r="U1" t="s">
        <v>54</v>
      </c>
      <c r="V1" t="s">
        <v>22</v>
      </c>
      <c r="W1" t="s">
        <v>23</v>
      </c>
      <c r="X1" t="s">
        <v>24</v>
      </c>
      <c r="Y1" t="s">
        <v>25</v>
      </c>
      <c r="Z1" t="s">
        <v>32</v>
      </c>
      <c r="AA1" t="s">
        <v>33</v>
      </c>
      <c r="AB1" t="s">
        <v>54</v>
      </c>
      <c r="AC1" t="s">
        <v>22</v>
      </c>
      <c r="AD1" t="s">
        <v>23</v>
      </c>
      <c r="AE1" t="s">
        <v>24</v>
      </c>
      <c r="AF1" t="s">
        <v>25</v>
      </c>
      <c r="AG1" t="s">
        <v>34</v>
      </c>
      <c r="AH1" t="s">
        <v>34</v>
      </c>
      <c r="AI1" t="s">
        <v>54</v>
      </c>
      <c r="AJ1" t="s">
        <v>22</v>
      </c>
      <c r="AK1" t="s">
        <v>23</v>
      </c>
      <c r="AL1" t="s">
        <v>24</v>
      </c>
      <c r="AM1" t="s">
        <v>25</v>
      </c>
      <c r="AN1" t="s">
        <v>35</v>
      </c>
      <c r="AO1" t="s">
        <v>36</v>
      </c>
      <c r="AP1" t="s">
        <v>54</v>
      </c>
    </row>
    <row r="2" spans="1:42" x14ac:dyDescent="0.35">
      <c r="A2">
        <v>1</v>
      </c>
      <c r="C2" s="1">
        <v>44623.041666666664</v>
      </c>
      <c r="D2">
        <v>2.5</v>
      </c>
      <c r="E2">
        <v>2.1940000000000001E-2</v>
      </c>
      <c r="F2">
        <v>7.324E-2</v>
      </c>
      <c r="G2">
        <f>(E2-F2)^2</f>
        <v>2.6316899999999999E-3</v>
      </c>
      <c r="H2">
        <v>1</v>
      </c>
      <c r="J2" s="1">
        <v>44623.041666666664</v>
      </c>
      <c r="K2">
        <v>2.5</v>
      </c>
      <c r="L2">
        <v>0.54490000000000005</v>
      </c>
      <c r="M2">
        <v>0.74390000000000001</v>
      </c>
      <c r="N2">
        <f>(L2-M2)^2</f>
        <v>3.9600999999999983E-2</v>
      </c>
      <c r="O2">
        <v>1</v>
      </c>
      <c r="Q2" s="1">
        <v>44623.041666666664</v>
      </c>
      <c r="R2">
        <v>2.5</v>
      </c>
      <c r="S2">
        <v>0.76600000000000001</v>
      </c>
      <c r="T2">
        <v>1.3149999999999999</v>
      </c>
      <c r="U2">
        <f>(S2-T2)^2</f>
        <v>0.30140099999999992</v>
      </c>
      <c r="V2">
        <v>1</v>
      </c>
      <c r="X2" s="1">
        <v>44623.041666666664</v>
      </c>
      <c r="Y2">
        <v>2.5</v>
      </c>
      <c r="Z2">
        <v>4.5960000000000001</v>
      </c>
      <c r="AA2">
        <v>2.7410000000000001</v>
      </c>
      <c r="AB2">
        <f>(Z2-AA2)^2</f>
        <v>3.4410249999999998</v>
      </c>
      <c r="AC2">
        <v>1</v>
      </c>
      <c r="AE2" s="1">
        <v>44623.041666666664</v>
      </c>
      <c r="AF2">
        <v>2.5</v>
      </c>
      <c r="AG2">
        <v>1.5940000000000001</v>
      </c>
      <c r="AH2">
        <v>1.5680000000000001</v>
      </c>
      <c r="AI2">
        <f>(AG2-AH2)^2</f>
        <v>6.7600000000000125E-4</v>
      </c>
      <c r="AJ2">
        <v>1</v>
      </c>
      <c r="AL2" s="1">
        <v>44623.041666666664</v>
      </c>
      <c r="AM2">
        <v>2.5</v>
      </c>
      <c r="AN2">
        <v>1.5229999999999999</v>
      </c>
      <c r="AO2">
        <v>2.137</v>
      </c>
      <c r="AP2">
        <f>(AN2-AO2)^2</f>
        <v>0.37699600000000011</v>
      </c>
    </row>
    <row r="3" spans="1:42" x14ac:dyDescent="0.35">
      <c r="A3">
        <v>2</v>
      </c>
      <c r="C3" s="1">
        <v>44627.03125</v>
      </c>
      <c r="D3">
        <v>21</v>
      </c>
      <c r="E3">
        <v>4.691E-2</v>
      </c>
      <c r="F3">
        <v>0.124</v>
      </c>
      <c r="G3">
        <f t="shared" ref="G3:G55" si="0">(E3-F3)^2</f>
        <v>5.9428680999999983E-3</v>
      </c>
      <c r="H3">
        <v>2</v>
      </c>
      <c r="J3" s="1">
        <v>44627.03125</v>
      </c>
      <c r="K3">
        <v>21</v>
      </c>
      <c r="L3">
        <v>0.99039999999999995</v>
      </c>
      <c r="M3">
        <v>1.292</v>
      </c>
      <c r="N3">
        <f t="shared" ref="N3:N55" si="1">(L3-M3)^2</f>
        <v>9.0962560000000053E-2</v>
      </c>
      <c r="O3">
        <v>2</v>
      </c>
      <c r="Q3" s="1">
        <v>44627.03125</v>
      </c>
      <c r="R3">
        <v>21</v>
      </c>
      <c r="S3">
        <v>2.2229999999999999</v>
      </c>
      <c r="T3">
        <v>3.4820000000000002</v>
      </c>
      <c r="U3">
        <f t="shared" ref="U3:U55" si="2">(S3-T3)^2</f>
        <v>1.5850810000000009</v>
      </c>
      <c r="V3">
        <v>2</v>
      </c>
      <c r="X3" s="1">
        <v>44627.03125</v>
      </c>
      <c r="Y3">
        <v>21</v>
      </c>
      <c r="Z3">
        <v>14.02</v>
      </c>
      <c r="AA3">
        <v>13.01</v>
      </c>
      <c r="AB3">
        <f t="shared" ref="AB3:AB55" si="3">(Z3-AA3)^2</f>
        <v>1.0200999999999996</v>
      </c>
      <c r="AC3">
        <v>2</v>
      </c>
      <c r="AE3" s="1">
        <v>44627.03125</v>
      </c>
      <c r="AF3">
        <v>21</v>
      </c>
      <c r="AG3">
        <v>3.4609999999999999</v>
      </c>
      <c r="AH3">
        <v>3.1779999999999999</v>
      </c>
      <c r="AI3">
        <f t="shared" ref="AI3:AI55" si="4">(AG3-AH3)^2</f>
        <v>8.0088999999999952E-2</v>
      </c>
      <c r="AJ3">
        <v>2</v>
      </c>
      <c r="AL3" s="1">
        <v>44627.03125</v>
      </c>
      <c r="AM3">
        <v>21</v>
      </c>
      <c r="AN3">
        <v>5.7409999999999997</v>
      </c>
      <c r="AO3">
        <v>8.5009999999999994</v>
      </c>
      <c r="AP3">
        <f t="shared" ref="AP3:AP55" si="5">(AN3-AO3)^2</f>
        <v>7.6175999999999986</v>
      </c>
    </row>
    <row r="4" spans="1:42" x14ac:dyDescent="0.35">
      <c r="A4">
        <v>3</v>
      </c>
      <c r="C4" s="1">
        <v>44629.166666666664</v>
      </c>
      <c r="D4">
        <v>15</v>
      </c>
      <c r="E4">
        <v>4.7300000000000002E-2</v>
      </c>
      <c r="F4">
        <v>2.1499999999999998E-2</v>
      </c>
      <c r="G4">
        <f t="shared" si="0"/>
        <v>6.6564000000000022E-4</v>
      </c>
      <c r="H4">
        <v>3</v>
      </c>
      <c r="J4" s="1">
        <v>44629.166666666664</v>
      </c>
      <c r="K4">
        <v>15</v>
      </c>
      <c r="L4">
        <v>0.92549999999999999</v>
      </c>
      <c r="M4">
        <v>0.38890000000000002</v>
      </c>
      <c r="N4">
        <f t="shared" si="1"/>
        <v>0.28793955999999998</v>
      </c>
      <c r="O4">
        <v>3</v>
      </c>
      <c r="Q4" s="1">
        <v>44629.166666666664</v>
      </c>
      <c r="R4">
        <v>15</v>
      </c>
      <c r="S4">
        <v>1.875</v>
      </c>
      <c r="T4">
        <v>1.052</v>
      </c>
      <c r="U4">
        <f t="shared" si="2"/>
        <v>0.67732899999999996</v>
      </c>
      <c r="V4">
        <v>3</v>
      </c>
      <c r="X4" s="1">
        <v>44629.166666666664</v>
      </c>
      <c r="Y4">
        <v>15</v>
      </c>
      <c r="Z4">
        <v>10.01</v>
      </c>
      <c r="AA4">
        <v>3.1379999999999999</v>
      </c>
      <c r="AB4">
        <f t="shared" si="3"/>
        <v>47.224384000000001</v>
      </c>
      <c r="AC4">
        <v>3</v>
      </c>
      <c r="AE4" s="1">
        <v>44629.166666666664</v>
      </c>
      <c r="AF4">
        <v>15</v>
      </c>
      <c r="AG4">
        <v>3.0920000000000001</v>
      </c>
      <c r="AH4">
        <v>1.2509999999999999</v>
      </c>
      <c r="AI4">
        <f t="shared" si="4"/>
        <v>3.3892810000000009</v>
      </c>
      <c r="AJ4">
        <v>3</v>
      </c>
      <c r="AL4" s="1">
        <v>44629.166666666664</v>
      </c>
      <c r="AM4">
        <v>15</v>
      </c>
      <c r="AN4">
        <v>3.64</v>
      </c>
      <c r="AO4">
        <v>2.1160000000000001</v>
      </c>
      <c r="AP4">
        <f t="shared" si="5"/>
        <v>2.3225760000000002</v>
      </c>
    </row>
    <row r="5" spans="1:42" x14ac:dyDescent="0.35">
      <c r="A5">
        <v>4</v>
      </c>
      <c r="C5" s="1">
        <v>44631.90625</v>
      </c>
      <c r="D5">
        <v>11.75</v>
      </c>
      <c r="E5">
        <v>3.1600000000000003E-2</v>
      </c>
      <c r="F5">
        <v>7.9760000000000005E-3</v>
      </c>
      <c r="G5">
        <f t="shared" si="0"/>
        <v>5.5809337600000008E-4</v>
      </c>
      <c r="H5">
        <v>4</v>
      </c>
      <c r="J5" s="1">
        <v>44631.90625</v>
      </c>
      <c r="K5">
        <v>11.75</v>
      </c>
      <c r="L5">
        <v>0.70340000000000003</v>
      </c>
      <c r="M5">
        <v>0.24809999999999999</v>
      </c>
      <c r="N5">
        <f t="shared" si="1"/>
        <v>0.20729809000000005</v>
      </c>
      <c r="O5">
        <v>4</v>
      </c>
      <c r="Q5" s="1">
        <v>44631.90625</v>
      </c>
      <c r="R5">
        <v>11.75</v>
      </c>
      <c r="S5">
        <v>1.34</v>
      </c>
      <c r="T5">
        <v>0.60429999999999995</v>
      </c>
      <c r="U5">
        <f t="shared" si="2"/>
        <v>0.54125449000000014</v>
      </c>
      <c r="V5">
        <v>4</v>
      </c>
      <c r="X5" s="1">
        <v>44631.90625</v>
      </c>
      <c r="Y5">
        <v>11.75</v>
      </c>
      <c r="Z5">
        <v>8.1159999999999997</v>
      </c>
      <c r="AA5">
        <v>1.546</v>
      </c>
      <c r="AB5">
        <f t="shared" si="3"/>
        <v>43.164899999999989</v>
      </c>
      <c r="AC5">
        <v>4</v>
      </c>
      <c r="AE5" s="1">
        <v>44631.90625</v>
      </c>
      <c r="AF5">
        <v>11.75</v>
      </c>
      <c r="AG5">
        <v>2.4119999999999999</v>
      </c>
      <c r="AH5">
        <v>0.65129999999999999</v>
      </c>
      <c r="AI5">
        <f t="shared" si="4"/>
        <v>3.1000644899999998</v>
      </c>
      <c r="AJ5">
        <v>4</v>
      </c>
      <c r="AL5" s="1">
        <v>44631.90625</v>
      </c>
      <c r="AM5">
        <v>11.75</v>
      </c>
      <c r="AN5">
        <v>2.8420000000000001</v>
      </c>
      <c r="AO5">
        <v>1.145</v>
      </c>
      <c r="AP5">
        <f t="shared" si="5"/>
        <v>2.8798090000000003</v>
      </c>
    </row>
    <row r="6" spans="1:42" x14ac:dyDescent="0.35">
      <c r="A6">
        <v>5</v>
      </c>
      <c r="C6" s="1">
        <v>44638.84375</v>
      </c>
      <c r="D6">
        <v>5</v>
      </c>
      <c r="E6">
        <v>3.9129999999999998E-2</v>
      </c>
      <c r="F6">
        <v>7.3069999999999996E-2</v>
      </c>
      <c r="G6">
        <f t="shared" si="0"/>
        <v>1.1519235999999998E-3</v>
      </c>
      <c r="H6">
        <v>5</v>
      </c>
      <c r="J6" s="1">
        <v>44638.84375</v>
      </c>
      <c r="K6">
        <v>5</v>
      </c>
      <c r="L6">
        <v>0.68659999999999999</v>
      </c>
      <c r="M6">
        <v>1.484</v>
      </c>
      <c r="N6">
        <f t="shared" si="1"/>
        <v>0.63584675999999996</v>
      </c>
      <c r="O6">
        <v>5</v>
      </c>
      <c r="Q6" s="1">
        <v>44638.84375</v>
      </c>
      <c r="R6">
        <v>5</v>
      </c>
      <c r="S6">
        <v>1.302</v>
      </c>
      <c r="T6">
        <v>2.431</v>
      </c>
      <c r="U6">
        <f t="shared" si="2"/>
        <v>1.2746409999999999</v>
      </c>
      <c r="V6">
        <v>5</v>
      </c>
      <c r="X6" s="1">
        <v>44638.84375</v>
      </c>
      <c r="Y6">
        <v>5</v>
      </c>
      <c r="Z6">
        <v>6.7229999999999999</v>
      </c>
      <c r="AA6">
        <v>6.6520000000000001</v>
      </c>
      <c r="AB6">
        <f t="shared" si="3"/>
        <v>5.0409999999999613E-3</v>
      </c>
      <c r="AC6">
        <v>5</v>
      </c>
      <c r="AE6" s="1">
        <v>44638.84375</v>
      </c>
      <c r="AF6">
        <v>5</v>
      </c>
      <c r="AG6">
        <v>2.0569999999999999</v>
      </c>
      <c r="AH6">
        <v>3.6030000000000002</v>
      </c>
      <c r="AI6">
        <f t="shared" si="4"/>
        <v>2.3901160000000008</v>
      </c>
      <c r="AJ6">
        <v>5</v>
      </c>
      <c r="AL6" s="1">
        <v>44638.84375</v>
      </c>
      <c r="AM6">
        <v>5</v>
      </c>
      <c r="AN6">
        <v>2.718</v>
      </c>
      <c r="AO6">
        <v>4.5199999999999996</v>
      </c>
      <c r="AP6">
        <f t="shared" si="5"/>
        <v>3.2472039999999986</v>
      </c>
    </row>
    <row r="7" spans="1:42" x14ac:dyDescent="0.35">
      <c r="A7">
        <v>6</v>
      </c>
      <c r="C7" s="1">
        <v>44639.354166666664</v>
      </c>
      <c r="D7">
        <v>9</v>
      </c>
      <c r="E7">
        <v>4.6859999999999999E-2</v>
      </c>
      <c r="F7">
        <v>3.7949999999999998E-2</v>
      </c>
      <c r="G7">
        <f t="shared" si="0"/>
        <v>7.9388100000000027E-5</v>
      </c>
      <c r="H7">
        <v>6</v>
      </c>
      <c r="J7" s="1">
        <v>44639.354166666664</v>
      </c>
      <c r="K7">
        <v>9</v>
      </c>
      <c r="L7">
        <v>0.82420000000000004</v>
      </c>
      <c r="M7">
        <v>0.75880000000000003</v>
      </c>
      <c r="N7">
        <f t="shared" si="1"/>
        <v>4.2771600000000021E-3</v>
      </c>
      <c r="O7">
        <v>6</v>
      </c>
      <c r="Q7" s="1">
        <v>44639.354166666664</v>
      </c>
      <c r="R7">
        <v>9</v>
      </c>
      <c r="S7">
        <v>1.331</v>
      </c>
      <c r="T7">
        <v>1.5029999999999999</v>
      </c>
      <c r="U7">
        <f t="shared" si="2"/>
        <v>2.9583999999999975E-2</v>
      </c>
      <c r="V7">
        <v>6</v>
      </c>
      <c r="X7" s="1">
        <v>44639.354166666664</v>
      </c>
      <c r="Y7">
        <v>9</v>
      </c>
      <c r="Z7">
        <v>6.5350000000000001</v>
      </c>
      <c r="AA7">
        <v>2.38</v>
      </c>
      <c r="AB7">
        <f t="shared" si="3"/>
        <v>17.264025000000004</v>
      </c>
      <c r="AC7">
        <v>6</v>
      </c>
      <c r="AE7" s="1">
        <v>44639.354166666664</v>
      </c>
      <c r="AF7">
        <v>9</v>
      </c>
      <c r="AG7">
        <v>2.238</v>
      </c>
      <c r="AH7">
        <v>1.41</v>
      </c>
      <c r="AI7">
        <f t="shared" si="4"/>
        <v>0.68558400000000008</v>
      </c>
      <c r="AJ7">
        <v>6</v>
      </c>
      <c r="AL7" s="1">
        <v>44639.354166666664</v>
      </c>
      <c r="AM7">
        <v>9</v>
      </c>
      <c r="AN7">
        <v>3.1339999999999999</v>
      </c>
      <c r="AO7">
        <v>2.0270000000000001</v>
      </c>
      <c r="AP7">
        <f t="shared" si="5"/>
        <v>1.2254489999999996</v>
      </c>
    </row>
    <row r="8" spans="1:42" x14ac:dyDescent="0.35">
      <c r="A8">
        <v>7</v>
      </c>
      <c r="C8" s="1">
        <v>44643.25</v>
      </c>
      <c r="D8">
        <v>6</v>
      </c>
      <c r="E8">
        <v>2.513E-2</v>
      </c>
      <c r="F8">
        <v>5.067E-2</v>
      </c>
      <c r="G8">
        <f t="shared" si="0"/>
        <v>6.5229160000000003E-4</v>
      </c>
      <c r="H8">
        <v>7</v>
      </c>
      <c r="J8" s="1">
        <v>44643.25</v>
      </c>
      <c r="K8">
        <v>6</v>
      </c>
      <c r="L8">
        <v>0.4536</v>
      </c>
      <c r="M8">
        <v>0.56059999999999999</v>
      </c>
      <c r="N8">
        <f t="shared" si="1"/>
        <v>1.1448999999999997E-2</v>
      </c>
      <c r="O8">
        <v>7</v>
      </c>
      <c r="Q8" s="1">
        <v>44643.25</v>
      </c>
      <c r="R8">
        <v>6</v>
      </c>
      <c r="S8">
        <v>0.92369999999999997</v>
      </c>
      <c r="T8">
        <v>1.8140000000000001</v>
      </c>
      <c r="U8">
        <f t="shared" si="2"/>
        <v>0.79263409000000018</v>
      </c>
      <c r="V8">
        <v>7</v>
      </c>
      <c r="X8" s="1">
        <v>44643.25</v>
      </c>
      <c r="Y8">
        <v>6</v>
      </c>
      <c r="Z8">
        <v>4.6470000000000002</v>
      </c>
      <c r="AA8">
        <v>2.9729999999999999</v>
      </c>
      <c r="AB8">
        <f t="shared" si="3"/>
        <v>2.8022760000000013</v>
      </c>
      <c r="AC8">
        <v>7</v>
      </c>
      <c r="AE8" s="1">
        <v>44643.25</v>
      </c>
      <c r="AF8">
        <v>6</v>
      </c>
      <c r="AG8">
        <v>1.38</v>
      </c>
      <c r="AH8">
        <v>1.498</v>
      </c>
      <c r="AI8">
        <f t="shared" si="4"/>
        <v>1.3924000000000025E-2</v>
      </c>
      <c r="AJ8">
        <v>7</v>
      </c>
      <c r="AL8" s="1">
        <v>44643.25</v>
      </c>
      <c r="AM8">
        <v>6</v>
      </c>
      <c r="AN8">
        <v>1.899</v>
      </c>
      <c r="AO8">
        <v>2.63</v>
      </c>
      <c r="AP8">
        <f t="shared" si="5"/>
        <v>0.53436099999999986</v>
      </c>
    </row>
    <row r="9" spans="1:42" x14ac:dyDescent="0.35">
      <c r="A9">
        <v>8</v>
      </c>
      <c r="C9" s="1">
        <v>44643.802083333336</v>
      </c>
      <c r="D9">
        <v>8.5</v>
      </c>
      <c r="E9">
        <v>6.5659999999999996E-2</v>
      </c>
      <c r="F9">
        <v>0.14149999999999999</v>
      </c>
      <c r="G9">
        <f t="shared" si="0"/>
        <v>5.7517055999999987E-3</v>
      </c>
      <c r="H9">
        <v>8</v>
      </c>
      <c r="J9" s="1">
        <v>44643.802083333336</v>
      </c>
      <c r="K9">
        <v>8.5</v>
      </c>
      <c r="L9">
        <v>1.133</v>
      </c>
      <c r="M9">
        <v>1.8580000000000001</v>
      </c>
      <c r="N9">
        <f t="shared" si="1"/>
        <v>0.52562500000000012</v>
      </c>
      <c r="O9">
        <v>8</v>
      </c>
      <c r="Q9" s="1">
        <v>44643.802083333336</v>
      </c>
      <c r="R9">
        <v>8.5</v>
      </c>
      <c r="S9">
        <v>2.593</v>
      </c>
      <c r="T9">
        <v>5.8470000000000004</v>
      </c>
      <c r="U9">
        <f t="shared" si="2"/>
        <v>10.588516000000002</v>
      </c>
      <c r="V9">
        <v>8</v>
      </c>
      <c r="X9" s="1">
        <v>44643.802083333336</v>
      </c>
      <c r="Y9">
        <v>8.5</v>
      </c>
      <c r="Z9">
        <v>15.03</v>
      </c>
      <c r="AA9">
        <v>10.93</v>
      </c>
      <c r="AB9">
        <f t="shared" si="3"/>
        <v>16.809999999999999</v>
      </c>
      <c r="AC9">
        <v>8</v>
      </c>
      <c r="AE9" s="1">
        <v>44643.802083333336</v>
      </c>
      <c r="AF9">
        <v>8.5</v>
      </c>
      <c r="AG9">
        <v>3.798</v>
      </c>
      <c r="AH9">
        <v>8.6280000000000001</v>
      </c>
      <c r="AI9">
        <f t="shared" si="4"/>
        <v>23.328900000000001</v>
      </c>
      <c r="AJ9">
        <v>8</v>
      </c>
      <c r="AL9" s="1">
        <v>44643.802083333336</v>
      </c>
      <c r="AM9">
        <v>8.5</v>
      </c>
      <c r="AN9">
        <v>6.1440000000000001</v>
      </c>
      <c r="AO9">
        <v>8.6940000000000008</v>
      </c>
      <c r="AP9">
        <f t="shared" si="5"/>
        <v>6.5025000000000039</v>
      </c>
    </row>
    <row r="10" spans="1:42" x14ac:dyDescent="0.35">
      <c r="A10">
        <v>9</v>
      </c>
      <c r="C10" s="1">
        <v>44646.010416666664</v>
      </c>
      <c r="D10">
        <v>24</v>
      </c>
      <c r="E10">
        <v>1.44E-2</v>
      </c>
      <c r="F10">
        <v>3.1789999999999999E-2</v>
      </c>
      <c r="G10">
        <f t="shared" si="0"/>
        <v>3.0241209999999998E-4</v>
      </c>
      <c r="H10">
        <v>9</v>
      </c>
      <c r="J10" s="1">
        <v>44646.010416666664</v>
      </c>
      <c r="K10">
        <v>24</v>
      </c>
      <c r="L10">
        <v>0.26860000000000001</v>
      </c>
      <c r="M10">
        <v>0.26069999999999999</v>
      </c>
      <c r="N10">
        <f t="shared" si="1"/>
        <v>6.2410000000000292E-5</v>
      </c>
      <c r="O10">
        <v>9</v>
      </c>
      <c r="Q10" s="1">
        <v>44646.010416666664</v>
      </c>
      <c r="R10">
        <v>24</v>
      </c>
      <c r="S10">
        <v>0.52370000000000005</v>
      </c>
      <c r="T10">
        <v>0.90349999999999997</v>
      </c>
      <c r="U10">
        <f t="shared" si="2"/>
        <v>0.14424803999999994</v>
      </c>
      <c r="V10">
        <v>9</v>
      </c>
      <c r="X10" s="1">
        <v>44646.010416666664</v>
      </c>
      <c r="Y10">
        <v>24</v>
      </c>
      <c r="Z10">
        <v>2.2229999999999999</v>
      </c>
      <c r="AA10">
        <v>1.883</v>
      </c>
      <c r="AB10">
        <f t="shared" si="3"/>
        <v>0.1155999999999999</v>
      </c>
      <c r="AC10">
        <v>9</v>
      </c>
      <c r="AE10" s="1">
        <v>44646.010416666664</v>
      </c>
      <c r="AF10">
        <v>24</v>
      </c>
      <c r="AG10">
        <v>0.87</v>
      </c>
      <c r="AH10">
        <v>0.54549999999999998</v>
      </c>
      <c r="AI10">
        <f t="shared" si="4"/>
        <v>0.10530025000000001</v>
      </c>
      <c r="AJ10">
        <v>9</v>
      </c>
      <c r="AL10" s="1">
        <v>44646.010416666664</v>
      </c>
      <c r="AM10">
        <v>24</v>
      </c>
      <c r="AN10">
        <v>0.85499999999999998</v>
      </c>
      <c r="AO10">
        <v>1.671</v>
      </c>
      <c r="AP10">
        <f t="shared" si="5"/>
        <v>0.66585600000000011</v>
      </c>
    </row>
    <row r="11" spans="1:42" x14ac:dyDescent="0.35">
      <c r="A11">
        <v>10</v>
      </c>
      <c r="C11" s="1">
        <v>44651.302083333336</v>
      </c>
      <c r="D11">
        <v>6</v>
      </c>
      <c r="E11">
        <v>5.2630000000000003E-2</v>
      </c>
      <c r="F11">
        <v>9.8460000000000006E-2</v>
      </c>
      <c r="G11">
        <f t="shared" si="0"/>
        <v>2.1003889000000002E-3</v>
      </c>
      <c r="H11">
        <v>10</v>
      </c>
      <c r="J11" s="1">
        <v>44651.302083333336</v>
      </c>
      <c r="K11">
        <v>6</v>
      </c>
      <c r="L11">
        <v>0.89390000000000003</v>
      </c>
      <c r="M11">
        <v>2.4740000000000002</v>
      </c>
      <c r="N11">
        <f t="shared" si="1"/>
        <v>2.496716010000001</v>
      </c>
      <c r="O11">
        <v>10</v>
      </c>
      <c r="Q11" s="1">
        <v>44651.302083333336</v>
      </c>
      <c r="R11">
        <v>6</v>
      </c>
      <c r="S11">
        <v>2.367</v>
      </c>
      <c r="T11">
        <v>7.5519999999999996</v>
      </c>
      <c r="U11">
        <f t="shared" si="2"/>
        <v>26.884224999999997</v>
      </c>
      <c r="V11">
        <v>10</v>
      </c>
      <c r="X11" s="1">
        <v>44651.302083333336</v>
      </c>
      <c r="Y11">
        <v>6</v>
      </c>
      <c r="Z11">
        <v>12.42</v>
      </c>
      <c r="AA11">
        <v>13.89</v>
      </c>
      <c r="AB11">
        <f t="shared" si="3"/>
        <v>2.160900000000002</v>
      </c>
      <c r="AC11">
        <v>10</v>
      </c>
      <c r="AE11" s="1">
        <v>44651.302083333336</v>
      </c>
      <c r="AF11">
        <v>6</v>
      </c>
      <c r="AG11">
        <v>3.0750000000000002</v>
      </c>
      <c r="AH11">
        <v>6.1879999999999997</v>
      </c>
      <c r="AI11">
        <f t="shared" si="4"/>
        <v>9.6907689999999977</v>
      </c>
      <c r="AJ11">
        <v>10</v>
      </c>
      <c r="AL11" s="1">
        <v>44651.302083333336</v>
      </c>
      <c r="AM11">
        <v>6</v>
      </c>
      <c r="AN11">
        <v>6.0810000000000004</v>
      </c>
      <c r="AO11">
        <v>9.3279999999999994</v>
      </c>
      <c r="AP11">
        <f t="shared" si="5"/>
        <v>10.543008999999994</v>
      </c>
    </row>
    <row r="12" spans="1:42" x14ac:dyDescent="0.35">
      <c r="A12">
        <v>11</v>
      </c>
      <c r="C12" s="1">
        <v>44656.729166666664</v>
      </c>
      <c r="D12">
        <v>18</v>
      </c>
      <c r="E12">
        <v>5.2409999999999998E-2</v>
      </c>
      <c r="F12">
        <v>4.929E-2</v>
      </c>
      <c r="G12">
        <f t="shared" si="0"/>
        <v>9.7343999999999859E-6</v>
      </c>
      <c r="H12">
        <v>11</v>
      </c>
      <c r="J12" s="1">
        <v>44656.729166666664</v>
      </c>
      <c r="K12">
        <v>18</v>
      </c>
      <c r="L12">
        <v>0.80879999999999996</v>
      </c>
      <c r="M12">
        <v>0.93400000000000005</v>
      </c>
      <c r="N12">
        <f t="shared" si="1"/>
        <v>1.5675040000000022E-2</v>
      </c>
      <c r="O12">
        <v>11</v>
      </c>
      <c r="Q12" s="1">
        <v>44656.729166666664</v>
      </c>
      <c r="R12">
        <v>18</v>
      </c>
      <c r="S12">
        <v>1.88</v>
      </c>
      <c r="T12">
        <v>2.4660000000000002</v>
      </c>
      <c r="U12">
        <f t="shared" si="2"/>
        <v>0.34339600000000037</v>
      </c>
      <c r="V12">
        <v>11</v>
      </c>
      <c r="X12" s="1">
        <v>44656.729166666664</v>
      </c>
      <c r="Y12">
        <v>18</v>
      </c>
      <c r="Z12">
        <v>9.7579999999999991</v>
      </c>
      <c r="AA12">
        <v>9.2629999999999999</v>
      </c>
      <c r="AB12">
        <f t="shared" si="3"/>
        <v>0.24502499999999922</v>
      </c>
      <c r="AC12">
        <v>11</v>
      </c>
      <c r="AE12" s="1">
        <v>44656.729166666664</v>
      </c>
      <c r="AF12">
        <v>18</v>
      </c>
      <c r="AG12">
        <v>2.88</v>
      </c>
      <c r="AH12">
        <v>2.2799999999999998</v>
      </c>
      <c r="AI12">
        <f t="shared" si="4"/>
        <v>0.3600000000000001</v>
      </c>
      <c r="AJ12">
        <v>11</v>
      </c>
      <c r="AL12" s="1">
        <v>44656.729166666664</v>
      </c>
      <c r="AM12">
        <v>18</v>
      </c>
      <c r="AN12">
        <v>3.6579999999999999</v>
      </c>
      <c r="AO12">
        <v>4.9119999999999999</v>
      </c>
      <c r="AP12">
        <f t="shared" si="5"/>
        <v>1.572516</v>
      </c>
    </row>
    <row r="13" spans="1:42" x14ac:dyDescent="0.35">
      <c r="A13">
        <v>12</v>
      </c>
      <c r="C13" s="1">
        <v>44657.8125</v>
      </c>
      <c r="D13">
        <v>26.25</v>
      </c>
      <c r="E13">
        <v>5.5259999999999997E-2</v>
      </c>
      <c r="F13">
        <v>7.9189999999999997E-2</v>
      </c>
      <c r="G13">
        <f t="shared" si="0"/>
        <v>5.7264489999999996E-4</v>
      </c>
      <c r="H13">
        <v>12</v>
      </c>
      <c r="J13" s="1">
        <v>44657.8125</v>
      </c>
      <c r="K13">
        <v>26.25</v>
      </c>
      <c r="L13">
        <v>0.96840000000000004</v>
      </c>
      <c r="M13">
        <v>1.2609999999999999</v>
      </c>
      <c r="N13">
        <f t="shared" si="1"/>
        <v>8.5614759999999915E-2</v>
      </c>
      <c r="O13">
        <v>12</v>
      </c>
      <c r="Q13" s="1">
        <v>44657.8125</v>
      </c>
      <c r="R13">
        <v>26.25</v>
      </c>
      <c r="S13">
        <v>2.27</v>
      </c>
      <c r="T13">
        <v>4.0460000000000003</v>
      </c>
      <c r="U13">
        <f t="shared" si="2"/>
        <v>3.154176000000001</v>
      </c>
      <c r="V13">
        <v>12</v>
      </c>
      <c r="X13" s="1">
        <v>44657.8125</v>
      </c>
      <c r="Y13">
        <v>26.25</v>
      </c>
      <c r="Z13">
        <v>11.41</v>
      </c>
      <c r="AA13">
        <v>12.91</v>
      </c>
      <c r="AB13">
        <f t="shared" si="3"/>
        <v>2.25</v>
      </c>
      <c r="AC13">
        <v>12</v>
      </c>
      <c r="AE13" s="1">
        <v>44657.8125</v>
      </c>
      <c r="AF13">
        <v>26.25</v>
      </c>
      <c r="AG13">
        <v>3.431</v>
      </c>
      <c r="AH13">
        <v>3.6259999999999999</v>
      </c>
      <c r="AI13">
        <f t="shared" si="4"/>
        <v>3.8024999999999941E-2</v>
      </c>
      <c r="AJ13">
        <v>12</v>
      </c>
      <c r="AL13" s="1">
        <v>44657.8125</v>
      </c>
      <c r="AM13">
        <v>26.25</v>
      </c>
      <c r="AN13">
        <v>4.5640000000000001</v>
      </c>
      <c r="AO13">
        <v>8.1430000000000007</v>
      </c>
      <c r="AP13">
        <f t="shared" si="5"/>
        <v>12.809241000000004</v>
      </c>
    </row>
    <row r="14" spans="1:42" x14ac:dyDescent="0.35">
      <c r="A14">
        <v>13</v>
      </c>
      <c r="C14" s="1">
        <v>44660.239583333336</v>
      </c>
      <c r="D14">
        <v>21</v>
      </c>
      <c r="E14">
        <v>1.389E-2</v>
      </c>
      <c r="F14">
        <v>2.8969999999999999E-2</v>
      </c>
      <c r="G14">
        <f t="shared" si="0"/>
        <v>2.2740639999999998E-4</v>
      </c>
      <c r="H14">
        <v>13</v>
      </c>
      <c r="J14" s="1">
        <v>44660.239583333336</v>
      </c>
      <c r="K14">
        <v>21</v>
      </c>
      <c r="L14">
        <v>0.32069999999999999</v>
      </c>
      <c r="M14">
        <v>0.41920000000000002</v>
      </c>
      <c r="N14">
        <f t="shared" si="1"/>
        <v>9.702250000000006E-3</v>
      </c>
      <c r="O14">
        <v>13</v>
      </c>
      <c r="Q14" s="1">
        <v>44660.239583333336</v>
      </c>
      <c r="R14">
        <v>21</v>
      </c>
      <c r="S14">
        <v>0.59179999999999999</v>
      </c>
      <c r="T14">
        <v>1.4470000000000001</v>
      </c>
      <c r="U14">
        <f t="shared" si="2"/>
        <v>0.73136704000000008</v>
      </c>
      <c r="V14">
        <v>13</v>
      </c>
      <c r="X14" s="1">
        <v>44660.239583333336</v>
      </c>
      <c r="Y14">
        <v>21</v>
      </c>
      <c r="Z14">
        <v>3.32</v>
      </c>
      <c r="AA14">
        <v>3.7949999999999999</v>
      </c>
      <c r="AB14">
        <f t="shared" si="3"/>
        <v>0.22562500000000008</v>
      </c>
      <c r="AC14">
        <v>13</v>
      </c>
      <c r="AE14" s="1">
        <v>44660.239583333336</v>
      </c>
      <c r="AF14">
        <v>21</v>
      </c>
      <c r="AG14">
        <v>1.0680000000000001</v>
      </c>
      <c r="AH14">
        <v>1.1399999999999999</v>
      </c>
      <c r="AI14">
        <f t="shared" si="4"/>
        <v>5.1839999999999768E-3</v>
      </c>
      <c r="AJ14">
        <v>13</v>
      </c>
      <c r="AL14" s="1">
        <v>44660.239583333336</v>
      </c>
      <c r="AM14">
        <v>21</v>
      </c>
      <c r="AN14">
        <v>1.32</v>
      </c>
      <c r="AO14">
        <v>2.1139999999999999</v>
      </c>
      <c r="AP14">
        <f t="shared" si="5"/>
        <v>0.63043599999999966</v>
      </c>
    </row>
    <row r="15" spans="1:42" x14ac:dyDescent="0.35">
      <c r="A15">
        <v>14</v>
      </c>
      <c r="C15" s="1">
        <v>44662.59375</v>
      </c>
      <c r="D15">
        <v>17</v>
      </c>
      <c r="E15">
        <v>3.7909999999999999E-2</v>
      </c>
      <c r="F15">
        <v>4.7419999999999997E-2</v>
      </c>
      <c r="G15">
        <f t="shared" si="0"/>
        <v>9.0440099999999961E-5</v>
      </c>
      <c r="H15">
        <v>14</v>
      </c>
      <c r="J15" s="1">
        <v>44662.59375</v>
      </c>
      <c r="K15">
        <v>17</v>
      </c>
      <c r="L15">
        <v>0.59250000000000003</v>
      </c>
      <c r="M15">
        <v>0.60609999999999997</v>
      </c>
      <c r="N15">
        <f t="shared" si="1"/>
        <v>1.8495999999999853E-4</v>
      </c>
      <c r="O15">
        <v>14</v>
      </c>
      <c r="Q15" s="1">
        <v>44662.59375</v>
      </c>
      <c r="R15">
        <v>17</v>
      </c>
      <c r="S15">
        <v>1.238</v>
      </c>
      <c r="T15">
        <v>1.996</v>
      </c>
      <c r="U15">
        <f t="shared" si="2"/>
        <v>0.57456399999999996</v>
      </c>
      <c r="V15">
        <v>14</v>
      </c>
      <c r="X15" s="1">
        <v>44662.59375</v>
      </c>
      <c r="Y15">
        <v>17</v>
      </c>
      <c r="Z15">
        <v>6.984</v>
      </c>
      <c r="AA15">
        <v>6.8769999999999998</v>
      </c>
      <c r="AB15">
        <f t="shared" si="3"/>
        <v>1.1449000000000044E-2</v>
      </c>
      <c r="AC15">
        <v>14</v>
      </c>
      <c r="AE15" s="1">
        <v>44662.59375</v>
      </c>
      <c r="AF15">
        <v>17</v>
      </c>
      <c r="AG15">
        <v>1.9850000000000001</v>
      </c>
      <c r="AH15">
        <v>2.1469999999999998</v>
      </c>
      <c r="AI15">
        <f t="shared" si="4"/>
        <v>2.6243999999999903E-2</v>
      </c>
      <c r="AJ15">
        <v>14</v>
      </c>
      <c r="AL15" s="1">
        <v>44662.59375</v>
      </c>
      <c r="AM15">
        <v>17</v>
      </c>
      <c r="AN15">
        <v>2.714</v>
      </c>
      <c r="AO15">
        <v>3.9969999999999999</v>
      </c>
      <c r="AP15">
        <f t="shared" si="5"/>
        <v>1.6460889999999997</v>
      </c>
    </row>
    <row r="16" spans="1:42" x14ac:dyDescent="0.35">
      <c r="A16">
        <v>15</v>
      </c>
      <c r="C16" s="1">
        <v>44667.145833333336</v>
      </c>
      <c r="D16">
        <v>11.75</v>
      </c>
      <c r="E16">
        <v>2.9739999999999999E-2</v>
      </c>
      <c r="F16">
        <v>5.2089999999999997E-2</v>
      </c>
      <c r="G16">
        <f t="shared" si="0"/>
        <v>4.9952249999999992E-4</v>
      </c>
      <c r="H16">
        <v>15</v>
      </c>
      <c r="J16" s="1">
        <v>44667.145833333336</v>
      </c>
      <c r="K16">
        <v>11.75</v>
      </c>
      <c r="L16">
        <v>0.45050000000000001</v>
      </c>
      <c r="M16">
        <v>0.439</v>
      </c>
      <c r="N16">
        <f t="shared" si="1"/>
        <v>1.3225000000000023E-4</v>
      </c>
      <c r="O16">
        <v>15</v>
      </c>
      <c r="Q16" s="1">
        <v>44667.145833333336</v>
      </c>
      <c r="R16">
        <v>11.75</v>
      </c>
      <c r="S16">
        <v>0.96140000000000003</v>
      </c>
      <c r="T16">
        <v>1.1859999999999999</v>
      </c>
      <c r="U16">
        <f t="shared" si="2"/>
        <v>5.0445159999999961E-2</v>
      </c>
      <c r="V16">
        <v>15</v>
      </c>
      <c r="X16" s="1">
        <v>44667.145833333336</v>
      </c>
      <c r="Y16">
        <v>11.75</v>
      </c>
      <c r="Z16">
        <v>5.1260000000000003</v>
      </c>
      <c r="AA16">
        <v>3.9830000000000001</v>
      </c>
      <c r="AB16">
        <f t="shared" si="3"/>
        <v>1.3064490000000006</v>
      </c>
      <c r="AC16">
        <v>15</v>
      </c>
      <c r="AE16" s="1">
        <v>44667.145833333336</v>
      </c>
      <c r="AF16">
        <v>11.75</v>
      </c>
      <c r="AG16">
        <v>1.4970000000000001</v>
      </c>
      <c r="AH16">
        <v>1.38</v>
      </c>
      <c r="AI16">
        <f t="shared" si="4"/>
        <v>1.368900000000005E-2</v>
      </c>
      <c r="AJ16">
        <v>15</v>
      </c>
      <c r="AL16" s="1">
        <v>44667.145833333336</v>
      </c>
      <c r="AM16">
        <v>11.75</v>
      </c>
      <c r="AN16">
        <v>1.982</v>
      </c>
      <c r="AO16">
        <v>2.339</v>
      </c>
      <c r="AP16">
        <f t="shared" si="5"/>
        <v>0.12744899999999998</v>
      </c>
    </row>
    <row r="17" spans="1:42" x14ac:dyDescent="0.35">
      <c r="A17">
        <v>16</v>
      </c>
      <c r="C17" s="1">
        <v>44669.395833333336</v>
      </c>
      <c r="D17">
        <v>35</v>
      </c>
      <c r="E17">
        <v>3.6330000000000001E-2</v>
      </c>
      <c r="F17">
        <v>5.1499999999999997E-2</v>
      </c>
      <c r="G17">
        <f t="shared" si="0"/>
        <v>2.3012889999999989E-4</v>
      </c>
      <c r="H17">
        <v>16</v>
      </c>
      <c r="J17" s="1">
        <v>44669.395833333336</v>
      </c>
      <c r="K17">
        <v>35</v>
      </c>
      <c r="L17">
        <v>0.65329999999999999</v>
      </c>
      <c r="M17">
        <v>0.71740000000000004</v>
      </c>
      <c r="N17">
        <f t="shared" si="1"/>
        <v>4.1088100000000061E-3</v>
      </c>
      <c r="O17">
        <v>16</v>
      </c>
      <c r="Q17" s="1">
        <v>44669.395833333336</v>
      </c>
      <c r="R17">
        <v>35</v>
      </c>
      <c r="S17">
        <v>1.5669999999999999</v>
      </c>
      <c r="T17">
        <v>1.948</v>
      </c>
      <c r="U17">
        <f t="shared" si="2"/>
        <v>0.14516100000000001</v>
      </c>
      <c r="V17">
        <v>16</v>
      </c>
      <c r="X17" s="1">
        <v>44669.395833333336</v>
      </c>
      <c r="Y17">
        <v>35</v>
      </c>
      <c r="Z17">
        <v>8.5039999999999996</v>
      </c>
      <c r="AA17">
        <v>7.5839999999999996</v>
      </c>
      <c r="AB17">
        <f t="shared" si="3"/>
        <v>0.84639999999999982</v>
      </c>
      <c r="AC17">
        <v>16</v>
      </c>
      <c r="AE17" s="1">
        <v>44669.395833333336</v>
      </c>
      <c r="AF17">
        <v>35</v>
      </c>
      <c r="AG17">
        <v>2.4390000000000001</v>
      </c>
      <c r="AH17">
        <v>2.0489999999999999</v>
      </c>
      <c r="AI17">
        <f t="shared" si="4"/>
        <v>0.1521000000000001</v>
      </c>
      <c r="AJ17">
        <v>16</v>
      </c>
      <c r="AL17" s="1">
        <v>44669.395833333336</v>
      </c>
      <c r="AM17">
        <v>35</v>
      </c>
      <c r="AN17">
        <v>3.048</v>
      </c>
      <c r="AO17">
        <v>3.5979999999999999</v>
      </c>
      <c r="AP17">
        <f t="shared" si="5"/>
        <v>0.30249999999999982</v>
      </c>
    </row>
    <row r="18" spans="1:42" x14ac:dyDescent="0.35">
      <c r="A18">
        <v>17</v>
      </c>
      <c r="C18" s="1">
        <v>44672.28125</v>
      </c>
      <c r="D18">
        <v>5</v>
      </c>
      <c r="E18">
        <v>4.829E-2</v>
      </c>
      <c r="F18">
        <v>5.4010000000000002E-2</v>
      </c>
      <c r="G18">
        <f t="shared" si="0"/>
        <v>3.2718400000000036E-5</v>
      </c>
      <c r="H18">
        <v>17</v>
      </c>
      <c r="J18" s="1">
        <v>44672.28125</v>
      </c>
      <c r="K18">
        <v>5</v>
      </c>
      <c r="L18">
        <v>0.72399999999999998</v>
      </c>
      <c r="M18">
        <v>0.92269999999999996</v>
      </c>
      <c r="N18">
        <f t="shared" si="1"/>
        <v>3.9481689999999993E-2</v>
      </c>
      <c r="O18">
        <v>17</v>
      </c>
      <c r="Q18" s="1">
        <v>44672.28125</v>
      </c>
      <c r="R18">
        <v>5</v>
      </c>
      <c r="S18">
        <v>1.6060000000000001</v>
      </c>
      <c r="T18">
        <v>2.323</v>
      </c>
      <c r="U18">
        <f t="shared" si="2"/>
        <v>0.5140889999999998</v>
      </c>
      <c r="V18">
        <v>17</v>
      </c>
      <c r="X18" s="1">
        <v>44672.28125</v>
      </c>
      <c r="Y18">
        <v>5</v>
      </c>
      <c r="Z18">
        <v>8.6850000000000005</v>
      </c>
      <c r="AA18">
        <v>8.4909999999999997</v>
      </c>
      <c r="AB18">
        <f t="shared" si="3"/>
        <v>3.7636000000000322E-2</v>
      </c>
      <c r="AC18">
        <v>17</v>
      </c>
      <c r="AE18" s="1">
        <v>44672.28125</v>
      </c>
      <c r="AF18">
        <v>5</v>
      </c>
      <c r="AG18">
        <v>2.42</v>
      </c>
      <c r="AH18">
        <v>2.198</v>
      </c>
      <c r="AI18">
        <f t="shared" si="4"/>
        <v>4.9283999999999988E-2</v>
      </c>
      <c r="AJ18">
        <v>17</v>
      </c>
      <c r="AL18" s="1">
        <v>44672.28125</v>
      </c>
      <c r="AM18">
        <v>5</v>
      </c>
      <c r="AN18">
        <v>3.056</v>
      </c>
      <c r="AO18">
        <v>4.2670000000000003</v>
      </c>
      <c r="AP18">
        <f t="shared" si="5"/>
        <v>1.4665210000000006</v>
      </c>
    </row>
    <row r="19" spans="1:42" x14ac:dyDescent="0.35">
      <c r="A19">
        <v>18</v>
      </c>
      <c r="C19" s="1">
        <v>44682.291666666664</v>
      </c>
      <c r="D19">
        <v>10</v>
      </c>
      <c r="E19">
        <v>0.18629999999999999</v>
      </c>
      <c r="F19">
        <v>0.31879999999999997</v>
      </c>
      <c r="G19">
        <f t="shared" si="0"/>
        <v>1.7556249999999995E-2</v>
      </c>
      <c r="H19">
        <v>18</v>
      </c>
      <c r="J19" s="1">
        <v>44682.291666666664</v>
      </c>
      <c r="K19">
        <v>10</v>
      </c>
      <c r="L19">
        <v>2.6909999999999998</v>
      </c>
      <c r="M19">
        <v>6.5579999999999998</v>
      </c>
      <c r="N19">
        <f t="shared" si="1"/>
        <v>14.953689000000001</v>
      </c>
      <c r="O19">
        <v>18</v>
      </c>
      <c r="Q19" s="1">
        <v>44682.291666666664</v>
      </c>
      <c r="R19">
        <v>10</v>
      </c>
      <c r="S19">
        <v>4.4779999999999998</v>
      </c>
      <c r="T19">
        <v>8.7739999999999991</v>
      </c>
      <c r="U19">
        <f t="shared" si="2"/>
        <v>18.455615999999996</v>
      </c>
      <c r="V19">
        <v>18</v>
      </c>
      <c r="X19" s="1">
        <v>44682.291666666664</v>
      </c>
      <c r="Y19">
        <v>10</v>
      </c>
      <c r="Z19">
        <v>18.329999999999998</v>
      </c>
      <c r="AA19">
        <v>23.05</v>
      </c>
      <c r="AB19">
        <f t="shared" si="3"/>
        <v>22.278400000000023</v>
      </c>
      <c r="AC19">
        <v>18</v>
      </c>
      <c r="AE19" s="1">
        <v>44682.291666666664</v>
      </c>
      <c r="AF19">
        <v>10</v>
      </c>
      <c r="AG19">
        <v>7.9630000000000001</v>
      </c>
      <c r="AH19">
        <v>8.8729999999999993</v>
      </c>
      <c r="AI19">
        <f t="shared" si="4"/>
        <v>0.82809999999999861</v>
      </c>
      <c r="AJ19">
        <v>18</v>
      </c>
      <c r="AL19" s="1">
        <v>44682.291666666664</v>
      </c>
      <c r="AM19">
        <v>10</v>
      </c>
      <c r="AN19">
        <v>7.8550000000000004</v>
      </c>
      <c r="AO19">
        <v>17.97</v>
      </c>
      <c r="AP19">
        <f t="shared" si="5"/>
        <v>102.31322499999997</v>
      </c>
    </row>
    <row r="20" spans="1:42" x14ac:dyDescent="0.35">
      <c r="A20">
        <v>19</v>
      </c>
      <c r="C20" s="1">
        <v>44684.625</v>
      </c>
      <c r="D20">
        <v>24</v>
      </c>
      <c r="E20">
        <v>0.53010000000000002</v>
      </c>
      <c r="F20">
        <v>0.32669999999999999</v>
      </c>
      <c r="G20">
        <f t="shared" si="0"/>
        <v>4.1371560000000009E-2</v>
      </c>
      <c r="H20">
        <v>19</v>
      </c>
      <c r="J20" s="1">
        <v>44684.625</v>
      </c>
      <c r="K20">
        <v>24</v>
      </c>
      <c r="L20">
        <v>9.4190000000000005</v>
      </c>
      <c r="M20">
        <v>10.67</v>
      </c>
      <c r="N20">
        <f t="shared" si="1"/>
        <v>1.5650009999999985</v>
      </c>
      <c r="O20">
        <v>19</v>
      </c>
      <c r="Q20" s="1">
        <v>44684.625</v>
      </c>
      <c r="R20">
        <v>24</v>
      </c>
      <c r="S20">
        <v>9.8390000000000004</v>
      </c>
      <c r="T20">
        <v>17.13</v>
      </c>
      <c r="U20">
        <f t="shared" si="2"/>
        <v>53.15868099999998</v>
      </c>
      <c r="V20">
        <v>19</v>
      </c>
      <c r="X20" s="1">
        <v>44684.625</v>
      </c>
      <c r="Y20">
        <v>24</v>
      </c>
      <c r="Z20">
        <v>29.24</v>
      </c>
      <c r="AA20">
        <v>32.26</v>
      </c>
      <c r="AB20">
        <f t="shared" si="3"/>
        <v>9.1203999999999983</v>
      </c>
      <c r="AC20">
        <v>19</v>
      </c>
      <c r="AE20" s="1">
        <v>44684.625</v>
      </c>
      <c r="AF20">
        <v>24</v>
      </c>
      <c r="AG20">
        <v>21.18</v>
      </c>
      <c r="AH20">
        <v>14.3</v>
      </c>
      <c r="AI20">
        <f t="shared" si="4"/>
        <v>47.334399999999988</v>
      </c>
      <c r="AJ20">
        <v>19</v>
      </c>
      <c r="AL20" s="1">
        <v>44684.625</v>
      </c>
      <c r="AM20">
        <v>24</v>
      </c>
      <c r="AN20">
        <v>13.24</v>
      </c>
      <c r="AO20">
        <v>23</v>
      </c>
      <c r="AP20">
        <f t="shared" si="5"/>
        <v>95.257599999999996</v>
      </c>
    </row>
    <row r="21" spans="1:42" x14ac:dyDescent="0.35">
      <c r="A21">
        <v>20</v>
      </c>
      <c r="C21" s="1">
        <v>44686.979166666664</v>
      </c>
      <c r="D21">
        <v>45</v>
      </c>
      <c r="E21">
        <v>0.49359999999999998</v>
      </c>
      <c r="F21">
        <v>0.30030000000000001</v>
      </c>
      <c r="G21">
        <f t="shared" si="0"/>
        <v>3.7364889999999991E-2</v>
      </c>
      <c r="H21">
        <v>20</v>
      </c>
      <c r="J21" s="1">
        <v>44686.979166666664</v>
      </c>
      <c r="K21">
        <v>45</v>
      </c>
      <c r="L21">
        <v>9.3030000000000008</v>
      </c>
      <c r="M21">
        <v>5.82</v>
      </c>
      <c r="N21">
        <f t="shared" si="1"/>
        <v>12.131289000000004</v>
      </c>
      <c r="O21">
        <v>20</v>
      </c>
      <c r="Q21" s="1">
        <v>44686.979166666664</v>
      </c>
      <c r="R21">
        <v>45</v>
      </c>
      <c r="S21">
        <v>10.6</v>
      </c>
      <c r="T21">
        <v>15.91</v>
      </c>
      <c r="U21">
        <f t="shared" si="2"/>
        <v>28.196100000000005</v>
      </c>
      <c r="V21">
        <v>20</v>
      </c>
      <c r="X21" s="1">
        <v>44686.979166666664</v>
      </c>
      <c r="Y21">
        <v>45</v>
      </c>
      <c r="Z21">
        <v>35.53</v>
      </c>
      <c r="AA21">
        <v>31.25</v>
      </c>
      <c r="AB21">
        <f t="shared" si="3"/>
        <v>18.318400000000011</v>
      </c>
      <c r="AC21">
        <v>20</v>
      </c>
      <c r="AE21" s="1">
        <v>44686.979166666664</v>
      </c>
      <c r="AF21">
        <v>45</v>
      </c>
      <c r="AG21">
        <v>24.21</v>
      </c>
      <c r="AH21">
        <v>17.03</v>
      </c>
      <c r="AI21">
        <f t="shared" si="4"/>
        <v>51.552399999999999</v>
      </c>
      <c r="AJ21">
        <v>20</v>
      </c>
      <c r="AL21" s="1">
        <v>44686.979166666664</v>
      </c>
      <c r="AM21">
        <v>45</v>
      </c>
      <c r="AN21">
        <v>14.31</v>
      </c>
      <c r="AO21">
        <v>17.28</v>
      </c>
      <c r="AP21">
        <f t="shared" si="5"/>
        <v>8.8209000000000035</v>
      </c>
    </row>
    <row r="22" spans="1:42" x14ac:dyDescent="0.35">
      <c r="A22">
        <v>21</v>
      </c>
      <c r="C22" s="1">
        <v>44695.770833333336</v>
      </c>
      <c r="D22">
        <v>3</v>
      </c>
      <c r="E22">
        <v>0.12529999999999999</v>
      </c>
      <c r="F22">
        <v>0.1197</v>
      </c>
      <c r="G22">
        <f t="shared" si="0"/>
        <v>3.135999999999993E-5</v>
      </c>
      <c r="H22">
        <v>21</v>
      </c>
      <c r="J22" s="1">
        <v>44695.770833333336</v>
      </c>
      <c r="K22">
        <v>3</v>
      </c>
      <c r="L22">
        <v>1.863</v>
      </c>
      <c r="M22">
        <v>2.2879999999999998</v>
      </c>
      <c r="N22">
        <f t="shared" si="1"/>
        <v>0.18062499999999984</v>
      </c>
      <c r="O22">
        <v>21</v>
      </c>
      <c r="Q22" s="1">
        <v>44695.770833333336</v>
      </c>
      <c r="R22">
        <v>3</v>
      </c>
      <c r="S22">
        <v>2.63</v>
      </c>
      <c r="T22">
        <v>4.9889999999999999</v>
      </c>
      <c r="U22">
        <f t="shared" si="2"/>
        <v>5.5648809999999997</v>
      </c>
      <c r="V22">
        <v>21</v>
      </c>
      <c r="X22" s="1">
        <v>44695.770833333336</v>
      </c>
      <c r="Y22">
        <v>3</v>
      </c>
      <c r="Z22">
        <v>11.5</v>
      </c>
      <c r="AA22">
        <v>22.25</v>
      </c>
      <c r="AB22">
        <f t="shared" si="3"/>
        <v>115.5625</v>
      </c>
      <c r="AC22">
        <v>21</v>
      </c>
      <c r="AE22" s="1">
        <v>44695.770833333336</v>
      </c>
      <c r="AF22">
        <v>3</v>
      </c>
      <c r="AG22">
        <v>4.9569999999999999</v>
      </c>
      <c r="AH22">
        <v>5.1790000000000003</v>
      </c>
      <c r="AI22">
        <f t="shared" si="4"/>
        <v>4.9284000000000189E-2</v>
      </c>
      <c r="AJ22">
        <v>21</v>
      </c>
      <c r="AL22" s="1">
        <v>44695.770833333336</v>
      </c>
      <c r="AM22">
        <v>3</v>
      </c>
      <c r="AN22">
        <v>5.7089999999999996</v>
      </c>
      <c r="AO22">
        <v>15.24</v>
      </c>
      <c r="AP22">
        <f t="shared" si="5"/>
        <v>90.839961000000017</v>
      </c>
    </row>
    <row r="23" spans="1:42" x14ac:dyDescent="0.35">
      <c r="A23">
        <v>22</v>
      </c>
      <c r="C23" s="1">
        <v>44697.291666666664</v>
      </c>
      <c r="D23">
        <v>12.75</v>
      </c>
      <c r="E23">
        <v>9.8809999999999995E-2</v>
      </c>
      <c r="F23">
        <v>0.1045</v>
      </c>
      <c r="G23">
        <f t="shared" si="0"/>
        <v>3.237610000000001E-5</v>
      </c>
      <c r="H23">
        <v>22</v>
      </c>
      <c r="J23" s="1">
        <v>44697.291666666664</v>
      </c>
      <c r="K23">
        <v>12.75</v>
      </c>
      <c r="L23">
        <v>1.5069999999999999</v>
      </c>
      <c r="M23">
        <v>2.4590000000000001</v>
      </c>
      <c r="N23">
        <f t="shared" si="1"/>
        <v>0.90630400000000033</v>
      </c>
      <c r="O23">
        <v>22</v>
      </c>
      <c r="Q23" s="1">
        <v>44697.291666666664</v>
      </c>
      <c r="R23">
        <v>12.75</v>
      </c>
      <c r="S23">
        <v>3.278</v>
      </c>
      <c r="T23">
        <v>4.415</v>
      </c>
      <c r="U23">
        <f t="shared" si="2"/>
        <v>1.2927690000000001</v>
      </c>
      <c r="V23">
        <v>22</v>
      </c>
      <c r="X23" s="1">
        <v>44697.291666666664</v>
      </c>
      <c r="Y23">
        <v>12.75</v>
      </c>
      <c r="Z23">
        <v>14.59</v>
      </c>
      <c r="AA23">
        <v>16.32</v>
      </c>
      <c r="AB23">
        <f t="shared" si="3"/>
        <v>2.9929000000000014</v>
      </c>
      <c r="AC23">
        <v>22</v>
      </c>
      <c r="AE23" s="1">
        <v>44697.291666666664</v>
      </c>
      <c r="AF23">
        <v>12.75</v>
      </c>
      <c r="AG23">
        <v>4.7779999999999996</v>
      </c>
      <c r="AH23">
        <v>4.532</v>
      </c>
      <c r="AI23">
        <f t="shared" si="4"/>
        <v>6.0515999999999778E-2</v>
      </c>
      <c r="AJ23">
        <v>22</v>
      </c>
      <c r="AL23" s="1">
        <v>44697.291666666664</v>
      </c>
      <c r="AM23">
        <v>12.75</v>
      </c>
      <c r="AN23">
        <v>6.5019999999999998</v>
      </c>
      <c r="AO23">
        <v>8.5250000000000004</v>
      </c>
      <c r="AP23">
        <f t="shared" si="5"/>
        <v>4.0925290000000025</v>
      </c>
    </row>
    <row r="24" spans="1:42" x14ac:dyDescent="0.35">
      <c r="A24">
        <v>23</v>
      </c>
      <c r="C24" s="1">
        <v>44699.541666666664</v>
      </c>
      <c r="D24">
        <v>13</v>
      </c>
      <c r="E24">
        <v>2.2929999999999999E-2</v>
      </c>
      <c r="F24">
        <v>4.7329999999999997E-2</v>
      </c>
      <c r="G24">
        <f t="shared" si="0"/>
        <v>5.9535999999999986E-4</v>
      </c>
      <c r="H24">
        <v>23</v>
      </c>
      <c r="J24" s="1">
        <v>44699.541666666664</v>
      </c>
      <c r="K24">
        <v>13</v>
      </c>
      <c r="L24">
        <v>0.38650000000000001</v>
      </c>
      <c r="M24">
        <v>0.55149999999999999</v>
      </c>
      <c r="N24">
        <f t="shared" si="1"/>
        <v>2.7224999999999992E-2</v>
      </c>
      <c r="O24">
        <v>23</v>
      </c>
      <c r="Q24" s="1">
        <v>44699.541666666664</v>
      </c>
      <c r="R24">
        <v>13</v>
      </c>
      <c r="S24">
        <v>0.84760000000000002</v>
      </c>
      <c r="T24">
        <v>1.246</v>
      </c>
      <c r="U24">
        <f t="shared" si="2"/>
        <v>0.15872255999999998</v>
      </c>
      <c r="V24">
        <v>23</v>
      </c>
      <c r="X24" s="1">
        <v>44699.541666666664</v>
      </c>
      <c r="Y24">
        <v>13</v>
      </c>
      <c r="Z24">
        <v>5.3650000000000002</v>
      </c>
      <c r="AA24">
        <v>5.0810000000000004</v>
      </c>
      <c r="AB24">
        <f t="shared" si="3"/>
        <v>8.0655999999999894E-2</v>
      </c>
      <c r="AC24">
        <v>23</v>
      </c>
      <c r="AE24" s="1">
        <v>44699.541666666664</v>
      </c>
      <c r="AF24">
        <v>13</v>
      </c>
      <c r="AG24">
        <v>1.4159999999999999</v>
      </c>
      <c r="AH24">
        <v>1.089</v>
      </c>
      <c r="AI24">
        <f t="shared" si="4"/>
        <v>0.10692899999999997</v>
      </c>
      <c r="AJ24">
        <v>23</v>
      </c>
      <c r="AL24" s="1">
        <v>44699.541666666664</v>
      </c>
      <c r="AM24">
        <v>13</v>
      </c>
      <c r="AN24">
        <v>1.653</v>
      </c>
      <c r="AO24">
        <v>3.383</v>
      </c>
      <c r="AP24">
        <f t="shared" si="5"/>
        <v>2.9929000000000001</v>
      </c>
    </row>
    <row r="25" spans="1:42" x14ac:dyDescent="0.35">
      <c r="A25">
        <v>24</v>
      </c>
      <c r="C25" s="1">
        <v>44703.552083333336</v>
      </c>
      <c r="D25">
        <v>7</v>
      </c>
      <c r="E25">
        <v>3.2489999999999998E-2</v>
      </c>
      <c r="F25">
        <v>4.3130000000000002E-2</v>
      </c>
      <c r="G25">
        <f t="shared" si="0"/>
        <v>1.1320960000000008E-4</v>
      </c>
      <c r="H25">
        <v>24</v>
      </c>
      <c r="J25" s="1">
        <v>44703.552083333336</v>
      </c>
      <c r="K25">
        <v>7</v>
      </c>
      <c r="L25">
        <v>0.47349999999999998</v>
      </c>
      <c r="M25">
        <v>0.64380000000000004</v>
      </c>
      <c r="N25">
        <f t="shared" si="1"/>
        <v>2.9002090000000022E-2</v>
      </c>
      <c r="O25">
        <v>24</v>
      </c>
      <c r="Q25" s="1">
        <v>44703.552083333336</v>
      </c>
      <c r="R25">
        <v>7</v>
      </c>
      <c r="S25">
        <v>0.88839999999999997</v>
      </c>
      <c r="T25">
        <v>1.46</v>
      </c>
      <c r="U25">
        <f t="shared" si="2"/>
        <v>0.32672656</v>
      </c>
      <c r="V25">
        <v>24</v>
      </c>
      <c r="X25" s="1">
        <v>44703.552083333336</v>
      </c>
      <c r="Y25">
        <v>7</v>
      </c>
      <c r="Z25">
        <v>4.5149999999999997</v>
      </c>
      <c r="AA25">
        <v>3.4740000000000002</v>
      </c>
      <c r="AB25">
        <f t="shared" si="3"/>
        <v>1.083680999999999</v>
      </c>
      <c r="AC25">
        <v>24</v>
      </c>
      <c r="AE25" s="1">
        <v>44703.552083333336</v>
      </c>
      <c r="AF25">
        <v>7</v>
      </c>
      <c r="AG25">
        <v>1.3879999999999999</v>
      </c>
      <c r="AH25">
        <v>1.859</v>
      </c>
      <c r="AI25">
        <f t="shared" si="4"/>
        <v>0.22184100000000009</v>
      </c>
      <c r="AJ25">
        <v>24</v>
      </c>
      <c r="AL25" s="1">
        <v>44703.552083333336</v>
      </c>
      <c r="AM25">
        <v>7</v>
      </c>
      <c r="AN25">
        <v>2.06</v>
      </c>
      <c r="AO25">
        <v>2.25</v>
      </c>
      <c r="AP25">
        <f t="shared" si="5"/>
        <v>3.6099999999999979E-2</v>
      </c>
    </row>
    <row r="26" spans="1:42" x14ac:dyDescent="0.35">
      <c r="A26">
        <v>25</v>
      </c>
      <c r="C26" s="1">
        <v>44707.833333333336</v>
      </c>
      <c r="D26">
        <v>15</v>
      </c>
      <c r="E26">
        <v>4.0169999999999997E-2</v>
      </c>
      <c r="F26">
        <v>6.9029999999999994E-2</v>
      </c>
      <c r="G26">
        <f t="shared" si="0"/>
        <v>8.3289959999999978E-4</v>
      </c>
      <c r="H26">
        <v>25</v>
      </c>
      <c r="J26" s="1">
        <v>44707.833333333336</v>
      </c>
      <c r="K26">
        <v>15</v>
      </c>
      <c r="L26">
        <v>0.62090000000000001</v>
      </c>
      <c r="M26">
        <v>1.1990000000000001</v>
      </c>
      <c r="N26">
        <f t="shared" si="1"/>
        <v>0.33419961000000009</v>
      </c>
      <c r="O26">
        <v>25</v>
      </c>
      <c r="Q26" s="1">
        <v>44707.833333333336</v>
      </c>
      <c r="R26">
        <v>15</v>
      </c>
      <c r="S26">
        <v>1.411</v>
      </c>
      <c r="T26">
        <v>2.7090000000000001</v>
      </c>
      <c r="U26">
        <f t="shared" si="2"/>
        <v>1.6848040000000002</v>
      </c>
      <c r="V26">
        <v>25</v>
      </c>
      <c r="X26" s="1">
        <v>44707.833333333336</v>
      </c>
      <c r="Y26">
        <v>15</v>
      </c>
      <c r="Z26">
        <v>8.0440000000000005</v>
      </c>
      <c r="AA26">
        <v>9.2439999999999998</v>
      </c>
      <c r="AB26">
        <f t="shared" si="3"/>
        <v>1.4399999999999984</v>
      </c>
      <c r="AC26">
        <v>25</v>
      </c>
      <c r="AE26" s="1">
        <v>44707.833333333336</v>
      </c>
      <c r="AF26">
        <v>15</v>
      </c>
      <c r="AG26">
        <v>2.2429999999999999</v>
      </c>
      <c r="AH26">
        <v>3.2879999999999998</v>
      </c>
      <c r="AI26">
        <f t="shared" si="4"/>
        <v>1.0920249999999998</v>
      </c>
      <c r="AJ26">
        <v>25</v>
      </c>
      <c r="AL26" s="1">
        <v>44707.833333333336</v>
      </c>
      <c r="AM26">
        <v>15</v>
      </c>
      <c r="AN26">
        <v>2.8210000000000002</v>
      </c>
      <c r="AO26">
        <v>5.3650000000000002</v>
      </c>
      <c r="AP26">
        <f t="shared" si="5"/>
        <v>6.4719360000000004</v>
      </c>
    </row>
    <row r="27" spans="1:42" x14ac:dyDescent="0.35">
      <c r="A27">
        <v>26</v>
      </c>
      <c r="C27" s="1">
        <v>44713.875</v>
      </c>
      <c r="D27">
        <v>6.75</v>
      </c>
      <c r="E27">
        <v>0.1598</v>
      </c>
      <c r="F27">
        <v>0.129</v>
      </c>
      <c r="G27">
        <f t="shared" si="0"/>
        <v>9.4863999999999962E-4</v>
      </c>
      <c r="H27">
        <v>26</v>
      </c>
      <c r="J27" s="1">
        <v>44713.875</v>
      </c>
      <c r="K27">
        <v>6.75</v>
      </c>
      <c r="L27">
        <v>2.3220000000000001</v>
      </c>
      <c r="M27">
        <v>2.7440000000000002</v>
      </c>
      <c r="N27">
        <f t="shared" si="1"/>
        <v>0.17808400000000013</v>
      </c>
      <c r="O27">
        <v>26</v>
      </c>
      <c r="Q27" s="1">
        <v>44713.875</v>
      </c>
      <c r="R27">
        <v>6.75</v>
      </c>
      <c r="S27">
        <v>3.117</v>
      </c>
      <c r="T27">
        <v>5.16</v>
      </c>
      <c r="U27">
        <f t="shared" si="2"/>
        <v>4.1738490000000006</v>
      </c>
      <c r="V27">
        <v>26</v>
      </c>
      <c r="X27" s="1">
        <v>44713.875</v>
      </c>
      <c r="Y27">
        <v>6.75</v>
      </c>
      <c r="Z27">
        <v>13.43</v>
      </c>
      <c r="AA27">
        <v>16.89</v>
      </c>
      <c r="AB27">
        <f t="shared" si="3"/>
        <v>11.971600000000006</v>
      </c>
      <c r="AC27">
        <v>26</v>
      </c>
      <c r="AE27" s="1">
        <v>44713.875</v>
      </c>
      <c r="AF27">
        <v>6.75</v>
      </c>
      <c r="AG27">
        <v>6.4690000000000003</v>
      </c>
      <c r="AH27">
        <v>6.8040000000000003</v>
      </c>
      <c r="AI27">
        <f t="shared" si="4"/>
        <v>0.11222499999999998</v>
      </c>
      <c r="AJ27">
        <v>26</v>
      </c>
      <c r="AL27" s="1">
        <v>44713.875</v>
      </c>
      <c r="AM27">
        <v>6.75</v>
      </c>
      <c r="AN27">
        <v>6.1189999999999998</v>
      </c>
      <c r="AO27">
        <v>20.71</v>
      </c>
      <c r="AP27">
        <f t="shared" si="5"/>
        <v>212.89728100000002</v>
      </c>
    </row>
    <row r="28" spans="1:42" x14ac:dyDescent="0.35">
      <c r="A28">
        <v>27</v>
      </c>
      <c r="C28" s="1">
        <v>44714.59375</v>
      </c>
      <c r="D28">
        <v>7</v>
      </c>
      <c r="E28">
        <v>0.2984</v>
      </c>
      <c r="F28">
        <v>0.30359999999999998</v>
      </c>
      <c r="G28">
        <f t="shared" si="0"/>
        <v>2.7039999999999816E-5</v>
      </c>
      <c r="H28">
        <v>27</v>
      </c>
      <c r="J28" s="1">
        <v>44714.59375</v>
      </c>
      <c r="K28">
        <v>7</v>
      </c>
      <c r="L28">
        <v>4.976</v>
      </c>
      <c r="M28">
        <v>4.7699999999999996</v>
      </c>
      <c r="N28">
        <f t="shared" si="1"/>
        <v>4.2436000000000168E-2</v>
      </c>
      <c r="O28">
        <v>27</v>
      </c>
      <c r="Q28" s="1">
        <v>44714.59375</v>
      </c>
      <c r="R28">
        <v>7</v>
      </c>
      <c r="S28">
        <v>5.56</v>
      </c>
      <c r="T28">
        <v>18.55</v>
      </c>
      <c r="U28">
        <f t="shared" si="2"/>
        <v>168.74010000000004</v>
      </c>
      <c r="V28">
        <v>27</v>
      </c>
      <c r="X28" s="1">
        <v>44714.59375</v>
      </c>
      <c r="Y28">
        <v>7</v>
      </c>
      <c r="Z28">
        <v>27.88</v>
      </c>
      <c r="AA28">
        <v>23.12</v>
      </c>
      <c r="AB28">
        <f t="shared" si="3"/>
        <v>22.657599999999981</v>
      </c>
      <c r="AC28">
        <v>27</v>
      </c>
      <c r="AE28" s="1">
        <v>44714.59375</v>
      </c>
      <c r="AF28">
        <v>7</v>
      </c>
      <c r="AG28">
        <v>12.47</v>
      </c>
      <c r="AH28">
        <v>3.8</v>
      </c>
      <c r="AI28">
        <f t="shared" si="4"/>
        <v>75.168900000000036</v>
      </c>
      <c r="AJ28">
        <v>27</v>
      </c>
      <c r="AL28" s="1">
        <v>44714.59375</v>
      </c>
      <c r="AM28">
        <v>7</v>
      </c>
      <c r="AN28">
        <v>10.94</v>
      </c>
      <c r="AO28">
        <v>22.56</v>
      </c>
      <c r="AP28">
        <f t="shared" si="5"/>
        <v>135.02439999999999</v>
      </c>
    </row>
    <row r="29" spans="1:42" x14ac:dyDescent="0.35">
      <c r="A29">
        <v>28</v>
      </c>
      <c r="C29" s="1">
        <v>44719.21875</v>
      </c>
      <c r="D29">
        <v>8</v>
      </c>
      <c r="E29">
        <v>4.4080000000000001E-2</v>
      </c>
      <c r="F29">
        <v>7.3620000000000005E-2</v>
      </c>
      <c r="G29">
        <f t="shared" si="0"/>
        <v>8.7261160000000023E-4</v>
      </c>
      <c r="H29">
        <v>28</v>
      </c>
      <c r="J29" s="1">
        <v>44719.21875</v>
      </c>
      <c r="K29">
        <v>8</v>
      </c>
      <c r="L29">
        <v>0.70660000000000001</v>
      </c>
      <c r="M29">
        <v>1.653</v>
      </c>
      <c r="N29">
        <f t="shared" si="1"/>
        <v>0.89567296000000007</v>
      </c>
      <c r="O29">
        <v>28</v>
      </c>
      <c r="Q29" s="1">
        <v>44719.21875</v>
      </c>
      <c r="R29">
        <v>8</v>
      </c>
      <c r="S29">
        <v>1.6439999999999999</v>
      </c>
      <c r="T29">
        <v>3.7109999999999999</v>
      </c>
      <c r="U29">
        <f t="shared" si="2"/>
        <v>4.2724890000000011</v>
      </c>
      <c r="V29">
        <v>28</v>
      </c>
      <c r="X29" s="1">
        <v>44719.21875</v>
      </c>
      <c r="Y29">
        <v>8</v>
      </c>
      <c r="Z29">
        <v>8.8480000000000008</v>
      </c>
      <c r="AA29">
        <v>10.41</v>
      </c>
      <c r="AB29">
        <f t="shared" si="3"/>
        <v>2.4398439999999981</v>
      </c>
      <c r="AC29">
        <v>28</v>
      </c>
      <c r="AE29" s="1">
        <v>44719.21875</v>
      </c>
      <c r="AF29">
        <v>8</v>
      </c>
      <c r="AG29">
        <v>2.2480000000000002</v>
      </c>
      <c r="AH29">
        <v>2.0139999999999998</v>
      </c>
      <c r="AI29">
        <f t="shared" si="4"/>
        <v>5.47560000000002E-2</v>
      </c>
      <c r="AJ29">
        <v>28</v>
      </c>
      <c r="AL29" s="1">
        <v>44719.21875</v>
      </c>
      <c r="AM29">
        <v>8</v>
      </c>
      <c r="AN29">
        <v>3.8929999999999998</v>
      </c>
      <c r="AO29">
        <v>8.5990000000000002</v>
      </c>
      <c r="AP29">
        <f t="shared" si="5"/>
        <v>22.146436000000005</v>
      </c>
    </row>
    <row r="30" spans="1:42" x14ac:dyDescent="0.35">
      <c r="A30">
        <v>29</v>
      </c>
      <c r="C30" s="1">
        <v>44719.8125</v>
      </c>
      <c r="D30">
        <v>3</v>
      </c>
      <c r="E30">
        <v>0.26800000000000002</v>
      </c>
      <c r="F30">
        <v>0.14979999999999999</v>
      </c>
      <c r="G30">
        <f t="shared" si="0"/>
        <v>1.3971240000000006E-2</v>
      </c>
      <c r="H30">
        <v>29</v>
      </c>
      <c r="J30" s="1">
        <v>44719.8125</v>
      </c>
      <c r="K30">
        <v>3</v>
      </c>
      <c r="L30">
        <v>4.1879999999999997</v>
      </c>
      <c r="M30">
        <v>3.1890000000000001</v>
      </c>
      <c r="N30">
        <f t="shared" si="1"/>
        <v>0.99800099999999936</v>
      </c>
      <c r="O30">
        <v>29</v>
      </c>
      <c r="Q30" s="1">
        <v>44719.8125</v>
      </c>
      <c r="R30">
        <v>3</v>
      </c>
      <c r="S30">
        <v>6.202</v>
      </c>
      <c r="T30">
        <v>18.54</v>
      </c>
      <c r="U30">
        <f t="shared" si="2"/>
        <v>152.22624399999998</v>
      </c>
      <c r="V30">
        <v>29</v>
      </c>
      <c r="X30" s="1">
        <v>44719.8125</v>
      </c>
      <c r="Y30">
        <v>3</v>
      </c>
      <c r="Z30">
        <v>20.63</v>
      </c>
      <c r="AA30">
        <v>30.1</v>
      </c>
      <c r="AB30">
        <f t="shared" si="3"/>
        <v>89.680900000000051</v>
      </c>
      <c r="AC30">
        <v>29</v>
      </c>
      <c r="AE30" s="1">
        <v>44719.8125</v>
      </c>
      <c r="AF30">
        <v>3</v>
      </c>
      <c r="AG30">
        <v>11.02</v>
      </c>
      <c r="AH30">
        <v>2.6720000000000002</v>
      </c>
      <c r="AI30">
        <f t="shared" si="4"/>
        <v>69.689103999999986</v>
      </c>
      <c r="AJ30">
        <v>29</v>
      </c>
      <c r="AL30" s="1">
        <v>44719.8125</v>
      </c>
      <c r="AM30">
        <v>3</v>
      </c>
      <c r="AN30">
        <v>8.6880000000000006</v>
      </c>
      <c r="AO30">
        <v>15.73</v>
      </c>
      <c r="AP30">
        <f t="shared" si="5"/>
        <v>49.589763999999995</v>
      </c>
    </row>
    <row r="31" spans="1:42" x14ac:dyDescent="0.35">
      <c r="A31">
        <v>30</v>
      </c>
      <c r="C31" s="1">
        <v>44720.875</v>
      </c>
      <c r="D31">
        <v>6.75</v>
      </c>
      <c r="E31">
        <v>0.1336</v>
      </c>
      <c r="F31">
        <v>0.29389999999999999</v>
      </c>
      <c r="G31">
        <f t="shared" si="0"/>
        <v>2.5696089999999998E-2</v>
      </c>
      <c r="H31">
        <v>30</v>
      </c>
      <c r="J31" s="1">
        <v>44720.875</v>
      </c>
      <c r="K31">
        <v>6.75</v>
      </c>
      <c r="L31">
        <v>1.843</v>
      </c>
      <c r="M31">
        <v>6.0839999999999996</v>
      </c>
      <c r="N31">
        <f t="shared" si="1"/>
        <v>17.986080999999999</v>
      </c>
      <c r="O31">
        <v>30</v>
      </c>
      <c r="Q31" s="1">
        <v>44720.875</v>
      </c>
      <c r="R31">
        <v>6.75</v>
      </c>
      <c r="S31">
        <v>3.3069999999999999</v>
      </c>
      <c r="T31">
        <v>8.42</v>
      </c>
      <c r="U31">
        <f t="shared" si="2"/>
        <v>26.142768999999994</v>
      </c>
      <c r="V31">
        <v>30</v>
      </c>
      <c r="X31" s="1">
        <v>44720.875</v>
      </c>
      <c r="Y31">
        <v>6.75</v>
      </c>
      <c r="Z31">
        <v>12.44</v>
      </c>
      <c r="AA31">
        <v>9.8680000000000003</v>
      </c>
      <c r="AB31">
        <f t="shared" si="3"/>
        <v>6.6151839999999957</v>
      </c>
      <c r="AC31">
        <v>30</v>
      </c>
      <c r="AE31" s="1">
        <v>44720.875</v>
      </c>
      <c r="AF31">
        <v>6.75</v>
      </c>
      <c r="AG31">
        <v>5.8929999999999998</v>
      </c>
      <c r="AH31">
        <v>2.2149999999999999</v>
      </c>
      <c r="AI31">
        <f t="shared" si="4"/>
        <v>13.527683999999999</v>
      </c>
      <c r="AJ31">
        <v>30</v>
      </c>
      <c r="AL31" s="1">
        <v>44720.875</v>
      </c>
      <c r="AM31">
        <v>6.75</v>
      </c>
      <c r="AN31">
        <v>4.6589999999999998</v>
      </c>
      <c r="AO31">
        <v>11.94</v>
      </c>
      <c r="AP31">
        <f t="shared" si="5"/>
        <v>53.012960999999997</v>
      </c>
    </row>
    <row r="32" spans="1:42" x14ac:dyDescent="0.35">
      <c r="A32">
        <v>31</v>
      </c>
      <c r="C32" s="1">
        <v>44726.145833333336</v>
      </c>
      <c r="D32">
        <v>8</v>
      </c>
      <c r="E32">
        <v>2.7859999999999999E-2</v>
      </c>
      <c r="F32">
        <v>1.9259999999999999E-2</v>
      </c>
      <c r="G32">
        <f t="shared" si="0"/>
        <v>7.3960000000000003E-5</v>
      </c>
      <c r="H32">
        <v>31</v>
      </c>
      <c r="J32" s="1">
        <v>44726.145833333336</v>
      </c>
      <c r="K32">
        <v>8</v>
      </c>
      <c r="L32">
        <v>0.35820000000000002</v>
      </c>
      <c r="M32">
        <v>0.38419999999999999</v>
      </c>
      <c r="N32">
        <f t="shared" si="1"/>
        <v>6.7599999999999833E-4</v>
      </c>
      <c r="O32">
        <v>31</v>
      </c>
      <c r="Q32" s="1">
        <v>44726.145833333336</v>
      </c>
      <c r="R32">
        <v>8</v>
      </c>
      <c r="S32">
        <v>0.73160000000000003</v>
      </c>
      <c r="T32">
        <v>0.90129999999999999</v>
      </c>
      <c r="U32">
        <f t="shared" si="2"/>
        <v>2.8798089999999988E-2</v>
      </c>
      <c r="V32">
        <v>31</v>
      </c>
      <c r="X32" s="1">
        <v>44726.145833333336</v>
      </c>
      <c r="Y32">
        <v>8</v>
      </c>
      <c r="Z32">
        <v>3.8370000000000002</v>
      </c>
      <c r="AA32">
        <v>1.7190000000000001</v>
      </c>
      <c r="AB32">
        <f t="shared" si="3"/>
        <v>4.4859240000000016</v>
      </c>
      <c r="AC32">
        <v>31</v>
      </c>
      <c r="AE32" s="1">
        <v>44726.145833333336</v>
      </c>
      <c r="AF32">
        <v>8</v>
      </c>
      <c r="AG32">
        <v>1.145</v>
      </c>
      <c r="AH32">
        <v>1.139</v>
      </c>
      <c r="AI32">
        <f t="shared" si="4"/>
        <v>3.6000000000000062E-5</v>
      </c>
      <c r="AJ32">
        <v>31</v>
      </c>
      <c r="AL32" s="1">
        <v>44726.145833333336</v>
      </c>
      <c r="AM32">
        <v>8</v>
      </c>
      <c r="AN32">
        <v>1.502</v>
      </c>
      <c r="AO32">
        <v>1.9019999999999999</v>
      </c>
      <c r="AP32">
        <f t="shared" si="5"/>
        <v>0.15999999999999992</v>
      </c>
    </row>
    <row r="33" spans="1:42" x14ac:dyDescent="0.35">
      <c r="A33">
        <v>32</v>
      </c>
      <c r="C33" s="1">
        <v>44744.010416666664</v>
      </c>
      <c r="D33">
        <v>7</v>
      </c>
      <c r="E33">
        <v>1.6400000000000001E-2</v>
      </c>
      <c r="F33">
        <v>8.6639999999999998E-3</v>
      </c>
      <c r="G33">
        <f t="shared" si="0"/>
        <v>5.9845696000000025E-5</v>
      </c>
      <c r="H33">
        <v>32</v>
      </c>
      <c r="J33" s="1">
        <v>44744.010416666664</v>
      </c>
      <c r="K33">
        <v>7</v>
      </c>
      <c r="L33">
        <v>0.19420000000000001</v>
      </c>
      <c r="M33">
        <v>0.25580000000000003</v>
      </c>
      <c r="N33">
        <f t="shared" si="1"/>
        <v>3.7945600000000019E-3</v>
      </c>
      <c r="O33">
        <v>32</v>
      </c>
      <c r="Q33" s="1">
        <v>44744.010416666664</v>
      </c>
      <c r="R33">
        <v>7</v>
      </c>
      <c r="S33">
        <v>0.45300000000000001</v>
      </c>
      <c r="T33">
        <v>0.44650000000000001</v>
      </c>
      <c r="U33">
        <f t="shared" si="2"/>
        <v>4.2250000000000078E-5</v>
      </c>
      <c r="V33">
        <v>32</v>
      </c>
      <c r="X33" s="1">
        <v>44744.010416666664</v>
      </c>
      <c r="Y33">
        <v>7</v>
      </c>
      <c r="Z33">
        <v>2.9849999999999999</v>
      </c>
      <c r="AA33">
        <v>1.57</v>
      </c>
      <c r="AB33">
        <f t="shared" si="3"/>
        <v>2.0022249999999993</v>
      </c>
      <c r="AC33">
        <v>32</v>
      </c>
      <c r="AE33" s="1">
        <v>44744.010416666664</v>
      </c>
      <c r="AF33">
        <v>7</v>
      </c>
      <c r="AG33">
        <v>0.63670000000000004</v>
      </c>
      <c r="AH33">
        <v>1.095</v>
      </c>
      <c r="AI33">
        <f t="shared" si="4"/>
        <v>0.21003888999999992</v>
      </c>
      <c r="AJ33">
        <v>32</v>
      </c>
      <c r="AL33" s="1">
        <v>44744.010416666664</v>
      </c>
      <c r="AM33">
        <v>7</v>
      </c>
      <c r="AN33">
        <v>1.593</v>
      </c>
      <c r="AO33">
        <v>2.2320000000000002</v>
      </c>
      <c r="AP33">
        <f t="shared" si="5"/>
        <v>0.40832100000000032</v>
      </c>
    </row>
    <row r="34" spans="1:42" x14ac:dyDescent="0.35">
      <c r="A34">
        <v>33</v>
      </c>
      <c r="C34" s="1">
        <v>44747.416666666664</v>
      </c>
      <c r="D34">
        <v>2.75</v>
      </c>
      <c r="E34">
        <v>4.6600000000000003E-2</v>
      </c>
      <c r="F34">
        <v>2.0129999999999999E-2</v>
      </c>
      <c r="G34">
        <f t="shared" si="0"/>
        <v>7.0066090000000017E-4</v>
      </c>
      <c r="H34">
        <v>33</v>
      </c>
      <c r="J34" s="1">
        <v>44747.416666666664</v>
      </c>
      <c r="K34">
        <v>2.75</v>
      </c>
      <c r="L34">
        <v>0.66449999999999998</v>
      </c>
      <c r="M34">
        <v>0.69969999999999999</v>
      </c>
      <c r="N34">
        <f t="shared" si="1"/>
        <v>1.2390400000000007E-3</v>
      </c>
      <c r="O34">
        <v>33</v>
      </c>
      <c r="Q34" s="1">
        <v>44747.416666666664</v>
      </c>
      <c r="R34">
        <v>2.75</v>
      </c>
      <c r="S34">
        <v>1.054</v>
      </c>
      <c r="T34">
        <v>1.302</v>
      </c>
      <c r="U34">
        <f t="shared" si="2"/>
        <v>6.1503999999999996E-2</v>
      </c>
      <c r="V34">
        <v>33</v>
      </c>
      <c r="X34" s="1">
        <v>44747.416666666664</v>
      </c>
      <c r="Y34">
        <v>2.75</v>
      </c>
      <c r="Z34">
        <v>3.4950000000000001</v>
      </c>
      <c r="AA34">
        <v>3.9049999999999998</v>
      </c>
      <c r="AB34">
        <f t="shared" si="3"/>
        <v>0.16809999999999975</v>
      </c>
      <c r="AC34">
        <v>33</v>
      </c>
      <c r="AE34" s="1">
        <v>44747.416666666664</v>
      </c>
      <c r="AF34">
        <v>2.75</v>
      </c>
      <c r="AG34">
        <v>1.5609999999999999</v>
      </c>
      <c r="AH34">
        <v>1.728</v>
      </c>
      <c r="AI34">
        <f t="shared" si="4"/>
        <v>2.7889000000000011E-2</v>
      </c>
      <c r="AJ34">
        <v>33</v>
      </c>
      <c r="AL34" s="1">
        <v>44747.416666666664</v>
      </c>
      <c r="AM34">
        <v>2.75</v>
      </c>
      <c r="AN34">
        <v>1.7729999999999999</v>
      </c>
      <c r="AO34">
        <v>3.286</v>
      </c>
      <c r="AP34">
        <f t="shared" si="5"/>
        <v>2.2891690000000002</v>
      </c>
    </row>
    <row r="35" spans="1:42" x14ac:dyDescent="0.35">
      <c r="A35">
        <v>34</v>
      </c>
      <c r="C35" s="1">
        <v>44748.708333333336</v>
      </c>
      <c r="D35">
        <v>4.25</v>
      </c>
      <c r="E35">
        <v>0.54159999999999997</v>
      </c>
      <c r="F35">
        <v>0.32269999999999999</v>
      </c>
      <c r="G35">
        <f t="shared" si="0"/>
        <v>4.7917209999999995E-2</v>
      </c>
      <c r="H35">
        <v>34</v>
      </c>
      <c r="J35" s="1">
        <v>44748.708333333336</v>
      </c>
      <c r="K35">
        <v>4.25</v>
      </c>
      <c r="L35">
        <v>9.077</v>
      </c>
      <c r="M35">
        <v>4.4139999999999997</v>
      </c>
      <c r="N35">
        <f t="shared" si="1"/>
        <v>21.743569000000001</v>
      </c>
      <c r="O35">
        <v>34</v>
      </c>
      <c r="Q35" s="1">
        <v>44748.708333333336</v>
      </c>
      <c r="R35">
        <v>4.25</v>
      </c>
      <c r="S35">
        <v>13.13</v>
      </c>
      <c r="T35">
        <v>19.5</v>
      </c>
      <c r="U35">
        <f t="shared" si="2"/>
        <v>40.576899999999988</v>
      </c>
      <c r="V35">
        <v>34</v>
      </c>
      <c r="X35" s="1">
        <v>44748.708333333336</v>
      </c>
      <c r="Y35">
        <v>4.25</v>
      </c>
      <c r="Z35">
        <v>49.67</v>
      </c>
      <c r="AA35">
        <v>47.56</v>
      </c>
      <c r="AB35">
        <f t="shared" si="3"/>
        <v>4.4520999999999979</v>
      </c>
      <c r="AC35">
        <v>34</v>
      </c>
      <c r="AE35" s="1">
        <v>44748.708333333336</v>
      </c>
      <c r="AF35">
        <v>4.25</v>
      </c>
      <c r="AG35">
        <v>22.62</v>
      </c>
      <c r="AH35">
        <v>4.6900000000000004</v>
      </c>
      <c r="AI35">
        <f t="shared" si="4"/>
        <v>321.48489999999998</v>
      </c>
      <c r="AJ35">
        <v>34</v>
      </c>
      <c r="AL35" s="1">
        <v>44748.708333333336</v>
      </c>
      <c r="AM35">
        <v>4.25</v>
      </c>
      <c r="AN35">
        <v>25.11</v>
      </c>
      <c r="AO35">
        <v>32.950000000000003</v>
      </c>
      <c r="AP35">
        <f t="shared" si="5"/>
        <v>61.465600000000052</v>
      </c>
    </row>
    <row r="36" spans="1:42" x14ac:dyDescent="0.35">
      <c r="A36">
        <v>35</v>
      </c>
      <c r="C36" s="1">
        <v>44755.833333333336</v>
      </c>
      <c r="D36">
        <v>5.25</v>
      </c>
      <c r="E36">
        <v>3.8159999999999999E-2</v>
      </c>
      <c r="F36">
        <v>3.3439999999999998E-2</v>
      </c>
      <c r="G36">
        <f t="shared" si="0"/>
        <v>2.2278400000000017E-5</v>
      </c>
      <c r="H36">
        <v>35</v>
      </c>
      <c r="J36" s="1">
        <v>44755.833333333336</v>
      </c>
      <c r="K36">
        <v>5.25</v>
      </c>
      <c r="L36">
        <v>0.51570000000000005</v>
      </c>
      <c r="M36">
        <v>0.86899999999999999</v>
      </c>
      <c r="N36">
        <f t="shared" si="1"/>
        <v>0.12482088999999996</v>
      </c>
      <c r="O36">
        <v>35</v>
      </c>
      <c r="Q36" s="1">
        <v>44755.833333333336</v>
      </c>
      <c r="R36">
        <v>5.25</v>
      </c>
      <c r="S36">
        <v>1.014</v>
      </c>
      <c r="T36">
        <v>1.1850000000000001</v>
      </c>
      <c r="U36">
        <f t="shared" si="2"/>
        <v>2.9241000000000014E-2</v>
      </c>
      <c r="V36">
        <v>35</v>
      </c>
      <c r="X36" s="1">
        <v>44755.833333333336</v>
      </c>
      <c r="Y36">
        <v>5.25</v>
      </c>
      <c r="Z36">
        <v>4.0439999999999996</v>
      </c>
      <c r="AA36">
        <v>3.73</v>
      </c>
      <c r="AB36">
        <f t="shared" si="3"/>
        <v>9.8595999999999753E-2</v>
      </c>
      <c r="AC36">
        <v>35</v>
      </c>
      <c r="AE36" s="1">
        <v>44755.833333333336</v>
      </c>
      <c r="AF36">
        <v>5.25</v>
      </c>
      <c r="AG36">
        <v>1.5660000000000001</v>
      </c>
      <c r="AH36">
        <v>1.748</v>
      </c>
      <c r="AI36">
        <f t="shared" si="4"/>
        <v>3.312399999999998E-2</v>
      </c>
      <c r="AJ36">
        <v>35</v>
      </c>
      <c r="AL36" s="1">
        <v>44755.833333333336</v>
      </c>
      <c r="AM36">
        <v>5.25</v>
      </c>
      <c r="AN36">
        <v>1.429</v>
      </c>
      <c r="AO36">
        <v>2.706</v>
      </c>
      <c r="AP36">
        <f t="shared" si="5"/>
        <v>1.6307289999999999</v>
      </c>
    </row>
    <row r="37" spans="1:42" x14ac:dyDescent="0.35">
      <c r="A37">
        <v>36</v>
      </c>
      <c r="C37" s="1">
        <v>44759.583333333336</v>
      </c>
      <c r="D37">
        <v>14.5</v>
      </c>
      <c r="E37">
        <v>6.5820000000000004E-2</v>
      </c>
      <c r="F37">
        <v>0.1467</v>
      </c>
      <c r="G37">
        <f t="shared" si="0"/>
        <v>6.5415743999999989E-3</v>
      </c>
      <c r="H37">
        <v>36</v>
      </c>
      <c r="J37" s="1">
        <v>44759.583333333336</v>
      </c>
      <c r="K37">
        <v>14.5</v>
      </c>
      <c r="L37">
        <v>0.96309999999999996</v>
      </c>
      <c r="M37">
        <v>2.694</v>
      </c>
      <c r="N37">
        <f t="shared" si="1"/>
        <v>2.9960148100000006</v>
      </c>
      <c r="O37">
        <v>36</v>
      </c>
      <c r="Q37" s="1">
        <v>44759.583333333336</v>
      </c>
      <c r="R37">
        <v>14.5</v>
      </c>
      <c r="S37">
        <v>3.1560000000000001</v>
      </c>
      <c r="T37">
        <v>6.57</v>
      </c>
      <c r="U37">
        <f t="shared" si="2"/>
        <v>11.655396000000001</v>
      </c>
      <c r="V37">
        <v>36</v>
      </c>
      <c r="X37" s="1">
        <v>44759.583333333336</v>
      </c>
      <c r="Y37">
        <v>14.5</v>
      </c>
      <c r="Z37">
        <v>18.649999999999999</v>
      </c>
      <c r="AA37">
        <v>17.59</v>
      </c>
      <c r="AB37">
        <f t="shared" si="3"/>
        <v>1.1235999999999973</v>
      </c>
      <c r="AC37">
        <v>36</v>
      </c>
      <c r="AE37" s="1">
        <v>44759.583333333336</v>
      </c>
      <c r="AF37">
        <v>14.5</v>
      </c>
      <c r="AG37">
        <v>3.6909999999999998</v>
      </c>
      <c r="AH37">
        <v>8.7530000000000001</v>
      </c>
      <c r="AI37">
        <f t="shared" si="4"/>
        <v>25.623844000000002</v>
      </c>
      <c r="AJ37">
        <v>36</v>
      </c>
      <c r="AL37" s="1">
        <v>44759.583333333336</v>
      </c>
      <c r="AM37">
        <v>14.5</v>
      </c>
      <c r="AN37">
        <v>8.5670000000000002</v>
      </c>
      <c r="AO37">
        <v>16.2</v>
      </c>
      <c r="AP37">
        <f t="shared" si="5"/>
        <v>58.262688999999988</v>
      </c>
    </row>
    <row r="38" spans="1:42" x14ac:dyDescent="0.35">
      <c r="A38">
        <v>37</v>
      </c>
      <c r="C38" s="1">
        <v>44760.333333333336</v>
      </c>
      <c r="D38">
        <v>7.5</v>
      </c>
      <c r="E38">
        <v>2.6980000000000001E-2</v>
      </c>
      <c r="F38">
        <v>3.1899999999999998E-2</v>
      </c>
      <c r="G38">
        <f t="shared" si="0"/>
        <v>2.4206399999999972E-5</v>
      </c>
      <c r="H38">
        <v>37</v>
      </c>
      <c r="J38" s="1">
        <v>44760.333333333336</v>
      </c>
      <c r="K38">
        <v>7.5</v>
      </c>
      <c r="L38">
        <v>0.41949999999999998</v>
      </c>
      <c r="M38">
        <v>0.51370000000000005</v>
      </c>
      <c r="N38">
        <f t="shared" si="1"/>
        <v>8.8736400000000108E-3</v>
      </c>
      <c r="O38">
        <v>37</v>
      </c>
      <c r="Q38" s="1">
        <v>44760.333333333336</v>
      </c>
      <c r="R38">
        <v>7.5</v>
      </c>
      <c r="S38">
        <v>1.024</v>
      </c>
      <c r="T38">
        <v>1.0920000000000001</v>
      </c>
      <c r="U38">
        <f t="shared" si="2"/>
        <v>4.6240000000000083E-3</v>
      </c>
      <c r="V38">
        <v>37</v>
      </c>
      <c r="X38" s="1">
        <v>44760.333333333336</v>
      </c>
      <c r="Y38">
        <v>7.5</v>
      </c>
      <c r="Z38">
        <v>6.98</v>
      </c>
      <c r="AA38">
        <v>6.7160000000000002</v>
      </c>
      <c r="AB38">
        <f t="shared" si="3"/>
        <v>6.9696000000000119E-2</v>
      </c>
      <c r="AC38">
        <v>37</v>
      </c>
      <c r="AE38" s="1">
        <v>44760.333333333336</v>
      </c>
      <c r="AF38">
        <v>7.5</v>
      </c>
      <c r="AG38">
        <v>1.583</v>
      </c>
      <c r="AH38">
        <v>1.425</v>
      </c>
      <c r="AI38">
        <f t="shared" si="4"/>
        <v>2.4963999999999976E-2</v>
      </c>
      <c r="AJ38">
        <v>37</v>
      </c>
      <c r="AL38" s="1">
        <v>44760.333333333336</v>
      </c>
      <c r="AM38">
        <v>7.5</v>
      </c>
      <c r="AN38">
        <v>3.0089999999999999</v>
      </c>
      <c r="AO38">
        <v>3.9390000000000001</v>
      </c>
      <c r="AP38">
        <f t="shared" si="5"/>
        <v>0.86490000000000034</v>
      </c>
    </row>
    <row r="39" spans="1:42" x14ac:dyDescent="0.35">
      <c r="A39">
        <v>38</v>
      </c>
      <c r="C39" s="1">
        <v>44778.46875</v>
      </c>
      <c r="D39">
        <v>10</v>
      </c>
      <c r="E39">
        <v>1.9590000000000001</v>
      </c>
      <c r="F39">
        <v>0.43130000000000002</v>
      </c>
      <c r="G39">
        <f t="shared" si="0"/>
        <v>2.3338672900000001</v>
      </c>
      <c r="H39">
        <v>38</v>
      </c>
      <c r="J39" s="1">
        <v>44778.46875</v>
      </c>
      <c r="K39">
        <v>10</v>
      </c>
      <c r="L39">
        <v>21.25</v>
      </c>
      <c r="M39">
        <v>9.9740000000000002</v>
      </c>
      <c r="N39">
        <f t="shared" si="1"/>
        <v>127.14817599999999</v>
      </c>
      <c r="O39">
        <v>38</v>
      </c>
      <c r="Q39" s="1">
        <v>44778.46875</v>
      </c>
      <c r="R39">
        <v>10</v>
      </c>
      <c r="S39">
        <v>18.55</v>
      </c>
      <c r="T39">
        <v>40.049999999999997</v>
      </c>
      <c r="U39">
        <f t="shared" si="2"/>
        <v>462.24999999999983</v>
      </c>
      <c r="V39">
        <v>38</v>
      </c>
      <c r="X39" s="1">
        <v>44778.46875</v>
      </c>
      <c r="Y39">
        <v>10</v>
      </c>
      <c r="Z39">
        <v>43.42</v>
      </c>
      <c r="AA39">
        <v>37.22</v>
      </c>
      <c r="AB39">
        <f t="shared" si="3"/>
        <v>38.440000000000033</v>
      </c>
      <c r="AC39">
        <v>38</v>
      </c>
      <c r="AE39" s="1">
        <v>44778.46875</v>
      </c>
      <c r="AF39">
        <v>10</v>
      </c>
      <c r="AG39">
        <v>46.85</v>
      </c>
      <c r="AH39">
        <v>42.5</v>
      </c>
      <c r="AI39">
        <f t="shared" si="4"/>
        <v>18.922500000000014</v>
      </c>
      <c r="AJ39">
        <v>38</v>
      </c>
      <c r="AL39" s="1">
        <v>44778.46875</v>
      </c>
      <c r="AM39">
        <v>10</v>
      </c>
      <c r="AN39">
        <v>18.82</v>
      </c>
      <c r="AO39">
        <v>22.92</v>
      </c>
      <c r="AP39">
        <f t="shared" si="5"/>
        <v>16.810000000000013</v>
      </c>
    </row>
    <row r="40" spans="1:42" x14ac:dyDescent="0.35">
      <c r="A40">
        <v>39</v>
      </c>
      <c r="C40" s="1">
        <v>44779.364583333336</v>
      </c>
      <c r="D40">
        <v>9</v>
      </c>
      <c r="E40">
        <v>6.0999999999999999E-2</v>
      </c>
      <c r="F40">
        <v>7.6130000000000003E-2</v>
      </c>
      <c r="G40">
        <f t="shared" si="0"/>
        <v>2.2891690000000013E-4</v>
      </c>
      <c r="H40">
        <v>39</v>
      </c>
      <c r="J40" s="1">
        <v>44779.364583333336</v>
      </c>
      <c r="K40">
        <v>9</v>
      </c>
      <c r="L40">
        <v>0.90049999999999997</v>
      </c>
      <c r="M40">
        <v>1.554</v>
      </c>
      <c r="N40">
        <f t="shared" si="1"/>
        <v>0.42706225000000009</v>
      </c>
      <c r="O40">
        <v>39</v>
      </c>
      <c r="Q40" s="1">
        <v>44779.364583333336</v>
      </c>
      <c r="R40">
        <v>9</v>
      </c>
      <c r="S40">
        <v>2.0790000000000002</v>
      </c>
      <c r="T40">
        <v>6.3010000000000002</v>
      </c>
      <c r="U40">
        <f t="shared" si="2"/>
        <v>17.825283999999996</v>
      </c>
      <c r="V40">
        <v>39</v>
      </c>
      <c r="X40" s="1">
        <v>44779.364583333336</v>
      </c>
      <c r="Y40">
        <v>9</v>
      </c>
      <c r="Z40">
        <v>9.81</v>
      </c>
      <c r="AA40">
        <v>11.82</v>
      </c>
      <c r="AB40">
        <f t="shared" si="3"/>
        <v>4.0400999999999989</v>
      </c>
      <c r="AC40">
        <v>39</v>
      </c>
      <c r="AE40" s="1">
        <v>44779.364583333336</v>
      </c>
      <c r="AF40">
        <v>9</v>
      </c>
      <c r="AG40">
        <v>2.782</v>
      </c>
      <c r="AH40">
        <v>8.2859999999999996</v>
      </c>
      <c r="AI40">
        <f t="shared" si="4"/>
        <v>30.294015999999996</v>
      </c>
      <c r="AJ40">
        <v>39</v>
      </c>
      <c r="AL40" s="1">
        <v>44779.364583333336</v>
      </c>
      <c r="AM40">
        <v>9</v>
      </c>
      <c r="AN40">
        <v>6.0439999999999996</v>
      </c>
      <c r="AO40">
        <v>10.32</v>
      </c>
      <c r="AP40">
        <f t="shared" si="5"/>
        <v>18.284176000000006</v>
      </c>
    </row>
    <row r="41" spans="1:42" x14ac:dyDescent="0.35">
      <c r="A41">
        <v>40</v>
      </c>
      <c r="C41" s="1">
        <v>44780.072916666664</v>
      </c>
      <c r="D41">
        <v>3</v>
      </c>
      <c r="E41">
        <v>0.1008</v>
      </c>
      <c r="F41">
        <v>0.1943</v>
      </c>
      <c r="G41">
        <f t="shared" si="0"/>
        <v>8.74225E-3</v>
      </c>
      <c r="H41">
        <v>40</v>
      </c>
      <c r="J41" s="1">
        <v>44780.072916666664</v>
      </c>
      <c r="K41">
        <v>3</v>
      </c>
      <c r="L41">
        <v>1.494</v>
      </c>
      <c r="M41">
        <v>1.956</v>
      </c>
      <c r="N41">
        <f t="shared" si="1"/>
        <v>0.21344399999999997</v>
      </c>
      <c r="O41">
        <v>40</v>
      </c>
      <c r="Q41" s="1">
        <v>44780.072916666664</v>
      </c>
      <c r="R41">
        <v>3</v>
      </c>
      <c r="S41">
        <v>2.4159999999999999</v>
      </c>
      <c r="T41">
        <v>4.6989999999999998</v>
      </c>
      <c r="U41">
        <f t="shared" si="2"/>
        <v>5.2120889999999997</v>
      </c>
      <c r="V41">
        <v>40</v>
      </c>
      <c r="X41" s="1">
        <v>44780.072916666664</v>
      </c>
      <c r="Y41">
        <v>3</v>
      </c>
      <c r="Z41">
        <v>8.0679999999999996</v>
      </c>
      <c r="AA41">
        <v>12.34</v>
      </c>
      <c r="AB41">
        <f t="shared" si="3"/>
        <v>18.249984000000001</v>
      </c>
      <c r="AC41">
        <v>40</v>
      </c>
      <c r="AE41" s="1">
        <v>44780.072916666664</v>
      </c>
      <c r="AF41">
        <v>3</v>
      </c>
      <c r="AG41">
        <v>3.8250000000000002</v>
      </c>
      <c r="AH41">
        <v>8.9130000000000003</v>
      </c>
      <c r="AI41">
        <f t="shared" si="4"/>
        <v>25.887744000000001</v>
      </c>
      <c r="AJ41">
        <v>40</v>
      </c>
      <c r="AL41" s="1">
        <v>44780.072916666664</v>
      </c>
      <c r="AM41">
        <v>3</v>
      </c>
      <c r="AN41">
        <v>3.8690000000000002</v>
      </c>
      <c r="AO41">
        <v>7.9249999999999998</v>
      </c>
      <c r="AP41">
        <f t="shared" si="5"/>
        <v>16.451135999999995</v>
      </c>
    </row>
    <row r="42" spans="1:42" x14ac:dyDescent="0.35">
      <c r="A42">
        <v>41</v>
      </c>
      <c r="C42" s="1">
        <v>44780.5</v>
      </c>
      <c r="D42">
        <v>6.5</v>
      </c>
      <c r="E42">
        <v>5.842E-2</v>
      </c>
      <c r="F42">
        <v>3.7719999999999997E-2</v>
      </c>
      <c r="G42">
        <f t="shared" si="0"/>
        <v>4.2849000000000012E-4</v>
      </c>
      <c r="H42">
        <v>41</v>
      </c>
      <c r="J42" s="1">
        <v>44780.5</v>
      </c>
      <c r="K42">
        <v>6.5</v>
      </c>
      <c r="L42">
        <v>0.92290000000000005</v>
      </c>
      <c r="M42">
        <v>0.59119999999999995</v>
      </c>
      <c r="N42">
        <f t="shared" si="1"/>
        <v>0.11002489000000007</v>
      </c>
      <c r="O42">
        <v>41</v>
      </c>
      <c r="Q42" s="1">
        <v>44780.5</v>
      </c>
      <c r="R42">
        <v>6.5</v>
      </c>
      <c r="S42">
        <v>2.0449999999999999</v>
      </c>
      <c r="T42">
        <v>1.851</v>
      </c>
      <c r="U42">
        <f t="shared" si="2"/>
        <v>3.7635999999999982E-2</v>
      </c>
      <c r="V42">
        <v>41</v>
      </c>
      <c r="X42" s="1">
        <v>44780.5</v>
      </c>
      <c r="Y42">
        <v>6.5</v>
      </c>
      <c r="Z42">
        <v>20.12</v>
      </c>
      <c r="AA42">
        <v>5.8150000000000004</v>
      </c>
      <c r="AB42">
        <f t="shared" si="3"/>
        <v>204.633025</v>
      </c>
      <c r="AC42">
        <v>41</v>
      </c>
      <c r="AE42" s="1">
        <v>44780.5</v>
      </c>
      <c r="AF42">
        <v>6.5</v>
      </c>
      <c r="AG42">
        <v>1.9710000000000001</v>
      </c>
      <c r="AH42">
        <v>1.742</v>
      </c>
      <c r="AI42">
        <f t="shared" si="4"/>
        <v>5.2441000000000043E-2</v>
      </c>
      <c r="AJ42">
        <v>41</v>
      </c>
      <c r="AL42" s="1">
        <v>44780.5</v>
      </c>
      <c r="AM42">
        <v>6.5</v>
      </c>
      <c r="AN42">
        <v>11.21</v>
      </c>
      <c r="AO42">
        <v>2.5070000000000001</v>
      </c>
      <c r="AP42">
        <f t="shared" si="5"/>
        <v>75.742209000000017</v>
      </c>
    </row>
    <row r="43" spans="1:42" x14ac:dyDescent="0.35">
      <c r="A43">
        <v>42</v>
      </c>
      <c r="C43" s="1">
        <v>44788.729166666664</v>
      </c>
      <c r="D43">
        <v>7</v>
      </c>
      <c r="E43">
        <v>6.8790000000000004E-2</v>
      </c>
      <c r="F43">
        <v>6.096E-2</v>
      </c>
      <c r="G43">
        <f t="shared" si="0"/>
        <v>6.1308900000000053E-5</v>
      </c>
      <c r="H43">
        <v>42</v>
      </c>
      <c r="J43" s="1">
        <v>44788.729166666664</v>
      </c>
      <c r="K43">
        <v>7</v>
      </c>
      <c r="L43">
        <v>0.99339999999999995</v>
      </c>
      <c r="M43">
        <v>1.099</v>
      </c>
      <c r="N43">
        <f t="shared" si="1"/>
        <v>1.1151360000000006E-2</v>
      </c>
      <c r="O43">
        <v>42</v>
      </c>
      <c r="Q43" s="1">
        <v>44788.729166666664</v>
      </c>
      <c r="R43">
        <v>7</v>
      </c>
      <c r="S43">
        <v>2.1160000000000001</v>
      </c>
      <c r="T43">
        <v>5.28</v>
      </c>
      <c r="U43">
        <f t="shared" si="2"/>
        <v>10.010896000000001</v>
      </c>
      <c r="V43">
        <v>42</v>
      </c>
      <c r="X43" s="1">
        <v>44788.729166666664</v>
      </c>
      <c r="Y43">
        <v>7</v>
      </c>
      <c r="Z43">
        <v>11.23</v>
      </c>
      <c r="AA43">
        <v>8.3070000000000004</v>
      </c>
      <c r="AB43">
        <f t="shared" si="3"/>
        <v>8.5439290000000003</v>
      </c>
      <c r="AC43">
        <v>42</v>
      </c>
      <c r="AE43" s="1">
        <v>44788.729166666664</v>
      </c>
      <c r="AF43">
        <v>7</v>
      </c>
      <c r="AG43">
        <v>3.2370000000000001</v>
      </c>
      <c r="AH43">
        <v>3.2919999999999998</v>
      </c>
      <c r="AI43">
        <f t="shared" si="4"/>
        <v>3.0249999999999687E-3</v>
      </c>
      <c r="AJ43">
        <v>42</v>
      </c>
      <c r="AL43" s="1">
        <v>44788.729166666664</v>
      </c>
      <c r="AM43">
        <v>7</v>
      </c>
      <c r="AN43">
        <v>4.29</v>
      </c>
      <c r="AO43">
        <v>4.55</v>
      </c>
      <c r="AP43">
        <f t="shared" si="5"/>
        <v>6.7599999999999882E-2</v>
      </c>
    </row>
    <row r="44" spans="1:42" x14ac:dyDescent="0.35">
      <c r="A44">
        <v>43</v>
      </c>
      <c r="C44" s="1">
        <v>44789.885416666664</v>
      </c>
      <c r="D44">
        <v>16</v>
      </c>
      <c r="E44">
        <v>5.2679999999999998E-2</v>
      </c>
      <c r="F44">
        <v>2.8840000000000001E-2</v>
      </c>
      <c r="G44">
        <f t="shared" si="0"/>
        <v>5.6834559999999982E-4</v>
      </c>
      <c r="H44">
        <v>43</v>
      </c>
      <c r="J44" s="1">
        <v>44789.885416666664</v>
      </c>
      <c r="K44">
        <v>16</v>
      </c>
      <c r="L44">
        <v>0.75190000000000001</v>
      </c>
      <c r="M44">
        <v>0.71379999999999999</v>
      </c>
      <c r="N44">
        <f t="shared" si="1"/>
        <v>1.4516100000000018E-3</v>
      </c>
      <c r="O44">
        <v>43</v>
      </c>
      <c r="Q44" s="1">
        <v>44789.885416666664</v>
      </c>
      <c r="R44">
        <v>16</v>
      </c>
      <c r="S44">
        <v>0.73450000000000004</v>
      </c>
      <c r="T44">
        <v>1.284</v>
      </c>
      <c r="U44">
        <f t="shared" si="2"/>
        <v>0.30195024999999998</v>
      </c>
      <c r="V44">
        <v>43</v>
      </c>
      <c r="X44" s="1">
        <v>44789.885416666664</v>
      </c>
      <c r="Y44">
        <v>16</v>
      </c>
      <c r="Z44">
        <v>4.3890000000000002</v>
      </c>
      <c r="AA44">
        <v>3.3889999999999998</v>
      </c>
      <c r="AB44">
        <f t="shared" si="3"/>
        <v>1.0000000000000009</v>
      </c>
      <c r="AC44">
        <v>43</v>
      </c>
      <c r="AE44" s="1">
        <v>44789.885416666664</v>
      </c>
      <c r="AF44">
        <v>16</v>
      </c>
      <c r="AG44">
        <v>1.399</v>
      </c>
      <c r="AH44">
        <v>1.794</v>
      </c>
      <c r="AI44">
        <f t="shared" si="4"/>
        <v>0.15602500000000002</v>
      </c>
      <c r="AJ44">
        <v>43</v>
      </c>
      <c r="AL44" s="1">
        <v>44789.885416666664</v>
      </c>
      <c r="AM44">
        <v>16</v>
      </c>
      <c r="AN44">
        <v>1.919</v>
      </c>
      <c r="AO44">
        <v>3.1909999999999998</v>
      </c>
      <c r="AP44">
        <f t="shared" si="5"/>
        <v>1.6179839999999994</v>
      </c>
    </row>
    <row r="45" spans="1:42" x14ac:dyDescent="0.35">
      <c r="A45">
        <v>44</v>
      </c>
      <c r="C45" s="1">
        <v>44794</v>
      </c>
      <c r="D45">
        <v>11.75</v>
      </c>
      <c r="E45">
        <v>1.9550000000000001</v>
      </c>
      <c r="F45">
        <v>0.47510000000000002</v>
      </c>
      <c r="G45">
        <f t="shared" si="0"/>
        <v>2.1901040099999998</v>
      </c>
      <c r="H45">
        <v>44</v>
      </c>
      <c r="J45" s="1">
        <v>44794</v>
      </c>
      <c r="K45">
        <v>11.75</v>
      </c>
      <c r="L45">
        <v>21.86</v>
      </c>
      <c r="M45">
        <v>14.35</v>
      </c>
      <c r="N45">
        <f t="shared" si="1"/>
        <v>56.400099999999995</v>
      </c>
      <c r="O45">
        <v>44</v>
      </c>
      <c r="Q45" s="1">
        <v>44794</v>
      </c>
      <c r="R45">
        <v>11.75</v>
      </c>
      <c r="S45">
        <v>29.15</v>
      </c>
      <c r="T45">
        <v>56.99</v>
      </c>
      <c r="U45">
        <f t="shared" si="2"/>
        <v>775.06560000000025</v>
      </c>
      <c r="V45">
        <v>44</v>
      </c>
      <c r="X45" s="1">
        <v>44794</v>
      </c>
      <c r="Y45">
        <v>11.75</v>
      </c>
      <c r="Z45">
        <v>68.58</v>
      </c>
      <c r="AA45">
        <v>59.83</v>
      </c>
      <c r="AB45">
        <f t="shared" si="3"/>
        <v>76.5625</v>
      </c>
      <c r="AC45">
        <v>44</v>
      </c>
      <c r="AE45" s="1">
        <v>44794</v>
      </c>
      <c r="AF45">
        <v>11.75</v>
      </c>
      <c r="AG45">
        <v>57.26</v>
      </c>
      <c r="AH45">
        <v>33.32</v>
      </c>
      <c r="AI45">
        <f t="shared" si="4"/>
        <v>573.1235999999999</v>
      </c>
      <c r="AJ45">
        <v>44</v>
      </c>
      <c r="AL45" s="1">
        <v>44794</v>
      </c>
      <c r="AM45">
        <v>11.75</v>
      </c>
      <c r="AN45">
        <v>36.130000000000003</v>
      </c>
      <c r="AO45">
        <v>39.9</v>
      </c>
      <c r="AP45">
        <f t="shared" si="5"/>
        <v>14.212899999999969</v>
      </c>
    </row>
    <row r="46" spans="1:42" x14ac:dyDescent="0.35">
      <c r="A46">
        <v>45</v>
      </c>
      <c r="C46" s="1">
        <v>44794.9375</v>
      </c>
      <c r="D46">
        <v>8.5</v>
      </c>
      <c r="E46">
        <v>4.5010000000000001E-2</v>
      </c>
      <c r="F46">
        <v>4.9399999999999999E-2</v>
      </c>
      <c r="G46">
        <f t="shared" si="0"/>
        <v>1.9272099999999984E-5</v>
      </c>
      <c r="H46">
        <v>45</v>
      </c>
      <c r="J46" s="1">
        <v>44794.9375</v>
      </c>
      <c r="K46">
        <v>8.5</v>
      </c>
      <c r="L46">
        <v>0.68140000000000001</v>
      </c>
      <c r="M46">
        <v>2.3039999999999998</v>
      </c>
      <c r="N46">
        <f t="shared" si="1"/>
        <v>2.6328307599999996</v>
      </c>
      <c r="O46">
        <v>45</v>
      </c>
      <c r="Q46" s="1">
        <v>44794.9375</v>
      </c>
      <c r="R46">
        <v>8.5</v>
      </c>
      <c r="S46">
        <v>1.615</v>
      </c>
      <c r="T46">
        <v>1.978</v>
      </c>
      <c r="U46">
        <f t="shared" si="2"/>
        <v>0.131769</v>
      </c>
      <c r="V46">
        <v>45</v>
      </c>
      <c r="X46" s="1">
        <v>44794.9375</v>
      </c>
      <c r="Y46">
        <v>8.5</v>
      </c>
      <c r="Z46">
        <v>9.2639999999999993</v>
      </c>
      <c r="AA46">
        <v>7.024</v>
      </c>
      <c r="AB46">
        <f t="shared" si="3"/>
        <v>5.0175999999999972</v>
      </c>
      <c r="AC46">
        <v>45</v>
      </c>
      <c r="AE46" s="1">
        <v>44794.9375</v>
      </c>
      <c r="AF46">
        <v>8.5</v>
      </c>
      <c r="AG46">
        <v>2.5030000000000001</v>
      </c>
      <c r="AH46">
        <v>2.9369999999999998</v>
      </c>
      <c r="AI46">
        <f t="shared" si="4"/>
        <v>0.18835599999999975</v>
      </c>
      <c r="AJ46">
        <v>45</v>
      </c>
      <c r="AL46" s="1">
        <v>44794.9375</v>
      </c>
      <c r="AM46">
        <v>8.5</v>
      </c>
      <c r="AN46">
        <v>3.758</v>
      </c>
      <c r="AO46">
        <v>4.7939999999999996</v>
      </c>
      <c r="AP46">
        <f t="shared" si="5"/>
        <v>1.0732959999999991</v>
      </c>
    </row>
    <row r="47" spans="1:42" x14ac:dyDescent="0.35">
      <c r="A47">
        <v>46</v>
      </c>
      <c r="C47" s="1">
        <v>44799.104166666664</v>
      </c>
      <c r="D47">
        <v>3.5</v>
      </c>
      <c r="E47">
        <v>5.7779999999999998E-2</v>
      </c>
      <c r="F47">
        <v>0.17549999999999999</v>
      </c>
      <c r="G47">
        <f t="shared" si="0"/>
        <v>1.3857998399999998E-2</v>
      </c>
      <c r="H47">
        <v>46</v>
      </c>
      <c r="J47" s="1">
        <v>44799.104166666664</v>
      </c>
      <c r="K47">
        <v>3.5</v>
      </c>
      <c r="L47">
        <v>0.83040000000000003</v>
      </c>
      <c r="M47">
        <v>5.2619999999999996</v>
      </c>
      <c r="N47">
        <f t="shared" si="1"/>
        <v>19.639078559999994</v>
      </c>
      <c r="O47">
        <v>46</v>
      </c>
      <c r="Q47" s="1">
        <v>44799.104166666664</v>
      </c>
      <c r="R47">
        <v>3.5</v>
      </c>
      <c r="S47">
        <v>1.4950000000000001</v>
      </c>
      <c r="T47">
        <v>5.4470000000000001</v>
      </c>
      <c r="U47">
        <f t="shared" si="2"/>
        <v>15.618304</v>
      </c>
      <c r="V47">
        <v>46</v>
      </c>
      <c r="X47" s="1">
        <v>44799.104166666664</v>
      </c>
      <c r="Y47">
        <v>3.5</v>
      </c>
      <c r="Z47">
        <v>3.1219999999999999</v>
      </c>
      <c r="AA47">
        <v>5.1509999999999998</v>
      </c>
      <c r="AB47">
        <f t="shared" si="3"/>
        <v>4.116841</v>
      </c>
      <c r="AC47">
        <v>46</v>
      </c>
      <c r="AE47" s="1">
        <v>44799.104166666664</v>
      </c>
      <c r="AF47">
        <v>3.5</v>
      </c>
      <c r="AG47">
        <v>2.3519999999999999</v>
      </c>
      <c r="AH47">
        <v>9.2449999999999992</v>
      </c>
      <c r="AI47">
        <f t="shared" si="4"/>
        <v>47.513448999999987</v>
      </c>
      <c r="AJ47">
        <v>46</v>
      </c>
      <c r="AL47" s="1">
        <v>44799.104166666664</v>
      </c>
      <c r="AM47">
        <v>3.5</v>
      </c>
      <c r="AN47">
        <v>1.7230000000000001</v>
      </c>
      <c r="AO47">
        <v>4.3070000000000004</v>
      </c>
      <c r="AP47">
        <f t="shared" si="5"/>
        <v>6.677056000000003</v>
      </c>
    </row>
    <row r="48" spans="1:42" x14ac:dyDescent="0.35">
      <c r="A48">
        <v>47</v>
      </c>
      <c r="C48" s="1">
        <v>44802.666666666664</v>
      </c>
      <c r="D48">
        <v>3</v>
      </c>
      <c r="E48">
        <v>0.12189999999999999</v>
      </c>
      <c r="F48">
        <v>0.24410000000000001</v>
      </c>
      <c r="G48">
        <f t="shared" si="0"/>
        <v>1.4932840000000005E-2</v>
      </c>
      <c r="H48">
        <v>47</v>
      </c>
      <c r="J48" s="1">
        <v>44802.666666666664</v>
      </c>
      <c r="K48">
        <v>3</v>
      </c>
      <c r="L48">
        <v>1.7410000000000001</v>
      </c>
      <c r="M48">
        <v>4.2229999999999999</v>
      </c>
      <c r="N48">
        <f t="shared" si="1"/>
        <v>6.1603239999999992</v>
      </c>
      <c r="O48">
        <v>47</v>
      </c>
      <c r="Q48" s="1">
        <v>44802.666666666664</v>
      </c>
      <c r="R48">
        <v>3</v>
      </c>
      <c r="S48">
        <v>5.4269999999999996</v>
      </c>
      <c r="T48">
        <v>17.41</v>
      </c>
      <c r="U48">
        <f t="shared" si="2"/>
        <v>143.59228900000002</v>
      </c>
      <c r="V48">
        <v>47</v>
      </c>
      <c r="X48" s="1">
        <v>44802.666666666664</v>
      </c>
      <c r="Y48">
        <v>3</v>
      </c>
      <c r="Z48">
        <v>27.69</v>
      </c>
      <c r="AA48">
        <v>32.229999999999997</v>
      </c>
      <c r="AB48">
        <f t="shared" si="3"/>
        <v>20.61159999999996</v>
      </c>
      <c r="AC48">
        <v>47</v>
      </c>
      <c r="AE48" s="1">
        <v>44802.666666666664</v>
      </c>
      <c r="AF48">
        <v>3</v>
      </c>
      <c r="AG48">
        <v>5.9009999999999998</v>
      </c>
      <c r="AH48">
        <v>17.47</v>
      </c>
      <c r="AI48">
        <f t="shared" si="4"/>
        <v>133.84176099999999</v>
      </c>
      <c r="AJ48">
        <v>47</v>
      </c>
      <c r="AL48" s="1">
        <v>44802.666666666664</v>
      </c>
      <c r="AM48">
        <v>3</v>
      </c>
      <c r="AN48">
        <v>11.97</v>
      </c>
      <c r="AO48">
        <v>21.1</v>
      </c>
      <c r="AP48">
        <f t="shared" si="5"/>
        <v>83.35690000000001</v>
      </c>
    </row>
    <row r="49" spans="1:42" x14ac:dyDescent="0.35">
      <c r="A49">
        <v>48</v>
      </c>
      <c r="C49" s="1">
        <v>44808.083333333336</v>
      </c>
      <c r="D49">
        <v>4.25</v>
      </c>
      <c r="E49">
        <v>0.1032</v>
      </c>
      <c r="F49">
        <v>9.7159999999999996E-2</v>
      </c>
      <c r="G49">
        <f t="shared" si="0"/>
        <v>3.6481600000000047E-5</v>
      </c>
      <c r="H49">
        <v>48</v>
      </c>
      <c r="J49" s="1">
        <v>44808.083333333336</v>
      </c>
      <c r="K49">
        <v>4.25</v>
      </c>
      <c r="L49">
        <v>1.43</v>
      </c>
      <c r="M49">
        <v>1.1020000000000001</v>
      </c>
      <c r="N49">
        <f t="shared" si="1"/>
        <v>0.1075839999999999</v>
      </c>
      <c r="O49">
        <v>48</v>
      </c>
      <c r="Q49" s="1">
        <v>44808.083333333336</v>
      </c>
      <c r="R49">
        <v>4.25</v>
      </c>
      <c r="S49">
        <v>1.702</v>
      </c>
      <c r="T49">
        <v>2.423</v>
      </c>
      <c r="U49">
        <f t="shared" si="2"/>
        <v>0.51984100000000011</v>
      </c>
      <c r="V49">
        <v>48</v>
      </c>
      <c r="X49" s="1">
        <v>44808.083333333336</v>
      </c>
      <c r="Y49">
        <v>4.25</v>
      </c>
      <c r="Z49">
        <v>9.0660000000000007</v>
      </c>
      <c r="AA49">
        <v>9.7710000000000008</v>
      </c>
      <c r="AB49">
        <f t="shared" si="3"/>
        <v>0.49702500000000011</v>
      </c>
      <c r="AC49">
        <v>48</v>
      </c>
      <c r="AE49" s="1">
        <v>44808.083333333336</v>
      </c>
      <c r="AF49">
        <v>4.25</v>
      </c>
      <c r="AG49">
        <v>3.5190000000000001</v>
      </c>
      <c r="AH49">
        <v>2.8090000000000002</v>
      </c>
      <c r="AI49">
        <f t="shared" si="4"/>
        <v>0.50409999999999999</v>
      </c>
      <c r="AJ49">
        <v>48</v>
      </c>
      <c r="AL49" s="1">
        <v>44808.083333333336</v>
      </c>
      <c r="AM49">
        <v>4.25</v>
      </c>
      <c r="AN49">
        <v>3.3639999999999999</v>
      </c>
      <c r="AO49">
        <v>8.3089999999999993</v>
      </c>
      <c r="AP49">
        <f t="shared" si="5"/>
        <v>24.453024999999993</v>
      </c>
    </row>
    <row r="50" spans="1:42" x14ac:dyDescent="0.35">
      <c r="A50">
        <v>49</v>
      </c>
      <c r="C50" s="1">
        <v>44809.15625</v>
      </c>
      <c r="D50">
        <v>22</v>
      </c>
      <c r="E50">
        <v>3.5790000000000002E-2</v>
      </c>
      <c r="F50">
        <v>2.0539999999999999E-2</v>
      </c>
      <c r="G50">
        <f t="shared" si="0"/>
        <v>2.325625000000001E-4</v>
      </c>
      <c r="H50">
        <v>49</v>
      </c>
      <c r="J50" s="1">
        <v>44809.15625</v>
      </c>
      <c r="K50">
        <v>22</v>
      </c>
      <c r="L50">
        <v>0.56530000000000002</v>
      </c>
      <c r="M50">
        <v>0.44019999999999998</v>
      </c>
      <c r="N50">
        <f t="shared" si="1"/>
        <v>1.5650010000000013E-2</v>
      </c>
      <c r="O50">
        <v>49</v>
      </c>
      <c r="Q50" s="1">
        <v>44809.15625</v>
      </c>
      <c r="R50">
        <v>22</v>
      </c>
      <c r="S50">
        <v>1.0069999999999999</v>
      </c>
      <c r="T50">
        <v>1.0129999999999999</v>
      </c>
      <c r="U50">
        <f t="shared" si="2"/>
        <v>3.6000000000000062E-5</v>
      </c>
      <c r="V50">
        <v>49</v>
      </c>
      <c r="X50" s="1">
        <v>44809.15625</v>
      </c>
      <c r="Y50">
        <v>22</v>
      </c>
      <c r="Z50">
        <v>3.9780000000000002</v>
      </c>
      <c r="AA50">
        <v>2.4590000000000001</v>
      </c>
      <c r="AB50">
        <f t="shared" si="3"/>
        <v>2.3073610000000002</v>
      </c>
      <c r="AC50">
        <v>49</v>
      </c>
      <c r="AE50" s="1">
        <v>44809.15625</v>
      </c>
      <c r="AF50">
        <v>22</v>
      </c>
      <c r="AG50">
        <v>1.6539999999999999</v>
      </c>
      <c r="AH50">
        <v>1.1080000000000001</v>
      </c>
      <c r="AI50">
        <f t="shared" si="4"/>
        <v>0.29811599999999983</v>
      </c>
      <c r="AJ50">
        <v>49</v>
      </c>
      <c r="AL50" s="1">
        <v>44809.15625</v>
      </c>
      <c r="AM50">
        <v>22</v>
      </c>
      <c r="AN50">
        <v>1.996</v>
      </c>
      <c r="AO50">
        <v>2.577</v>
      </c>
      <c r="AP50">
        <f t="shared" si="5"/>
        <v>0.33756099999999994</v>
      </c>
    </row>
    <row r="51" spans="1:42" x14ac:dyDescent="0.35">
      <c r="A51">
        <v>50</v>
      </c>
      <c r="C51" s="1">
        <v>44815.010416666664</v>
      </c>
      <c r="D51">
        <v>9.75</v>
      </c>
      <c r="E51">
        <v>7.6020000000000004E-2</v>
      </c>
      <c r="F51">
        <v>5.0959999999999998E-2</v>
      </c>
      <c r="G51">
        <f t="shared" si="0"/>
        <v>6.2800360000000034E-4</v>
      </c>
      <c r="H51">
        <v>50</v>
      </c>
      <c r="J51" s="1">
        <v>44815.010416666664</v>
      </c>
      <c r="K51">
        <v>9.75</v>
      </c>
      <c r="L51">
        <v>1.1240000000000001</v>
      </c>
      <c r="M51">
        <v>1.2450000000000001</v>
      </c>
      <c r="N51">
        <f t="shared" si="1"/>
        <v>1.4641E-2</v>
      </c>
      <c r="O51">
        <v>50</v>
      </c>
      <c r="Q51" s="1">
        <v>44815.010416666664</v>
      </c>
      <c r="R51">
        <v>9.75</v>
      </c>
      <c r="S51">
        <v>2.7269999999999999</v>
      </c>
      <c r="T51">
        <v>3.2909999999999999</v>
      </c>
      <c r="U51">
        <f t="shared" si="2"/>
        <v>0.31809600000000005</v>
      </c>
      <c r="V51">
        <v>50</v>
      </c>
      <c r="X51" s="1">
        <v>44815.010416666664</v>
      </c>
      <c r="Y51">
        <v>9.75</v>
      </c>
      <c r="Z51">
        <v>13.94</v>
      </c>
      <c r="AA51">
        <v>12.72</v>
      </c>
      <c r="AB51">
        <f t="shared" si="3"/>
        <v>1.4883999999999973</v>
      </c>
      <c r="AC51">
        <v>50</v>
      </c>
      <c r="AE51" s="1">
        <v>44815.010416666664</v>
      </c>
      <c r="AF51">
        <v>9.75</v>
      </c>
      <c r="AG51">
        <v>4.29</v>
      </c>
      <c r="AH51">
        <v>3.6179999999999999</v>
      </c>
      <c r="AI51">
        <f t="shared" si="4"/>
        <v>0.45158400000000021</v>
      </c>
      <c r="AJ51">
        <v>50</v>
      </c>
      <c r="AL51" s="1">
        <v>44815.010416666664</v>
      </c>
      <c r="AM51">
        <v>9.75</v>
      </c>
      <c r="AN51">
        <v>5.8280000000000003</v>
      </c>
      <c r="AO51">
        <v>7.6989999999999998</v>
      </c>
      <c r="AP51">
        <f t="shared" si="5"/>
        <v>3.5006409999999981</v>
      </c>
    </row>
    <row r="52" spans="1:42" x14ac:dyDescent="0.35">
      <c r="A52">
        <v>51</v>
      </c>
      <c r="C52" s="1">
        <v>44823.333333333336</v>
      </c>
      <c r="D52">
        <v>5</v>
      </c>
      <c r="E52">
        <v>3.9070000000000001E-2</v>
      </c>
      <c r="F52">
        <v>2.5860000000000001E-2</v>
      </c>
      <c r="G52">
        <f t="shared" si="0"/>
        <v>1.7450409999999997E-4</v>
      </c>
      <c r="H52">
        <v>51</v>
      </c>
      <c r="J52" s="1">
        <v>44823.333333333336</v>
      </c>
      <c r="K52">
        <v>5</v>
      </c>
      <c r="L52">
        <v>0.55230000000000001</v>
      </c>
      <c r="M52">
        <v>1.3620000000000001</v>
      </c>
      <c r="N52">
        <f t="shared" si="1"/>
        <v>0.65561409000000015</v>
      </c>
      <c r="O52">
        <v>51</v>
      </c>
      <c r="Q52" s="1">
        <v>44823.333333333336</v>
      </c>
      <c r="R52">
        <v>5</v>
      </c>
      <c r="S52">
        <v>1.952</v>
      </c>
      <c r="T52">
        <v>5.1369999999999996</v>
      </c>
      <c r="U52">
        <f t="shared" si="2"/>
        <v>10.144224999999997</v>
      </c>
      <c r="V52">
        <v>51</v>
      </c>
      <c r="X52" s="1">
        <v>44823.333333333336</v>
      </c>
      <c r="Y52">
        <v>5</v>
      </c>
      <c r="Z52">
        <v>12.37</v>
      </c>
      <c r="AA52">
        <v>17</v>
      </c>
      <c r="AB52">
        <f t="shared" si="3"/>
        <v>21.436900000000009</v>
      </c>
      <c r="AC52">
        <v>51</v>
      </c>
      <c r="AE52" s="1">
        <v>44823.333333333336</v>
      </c>
      <c r="AF52">
        <v>5</v>
      </c>
      <c r="AG52">
        <v>1.8580000000000001</v>
      </c>
      <c r="AH52">
        <v>2.8679999999999999</v>
      </c>
      <c r="AI52">
        <f t="shared" si="4"/>
        <v>1.0200999999999996</v>
      </c>
      <c r="AJ52">
        <v>51</v>
      </c>
      <c r="AL52" s="1">
        <v>44823.333333333336</v>
      </c>
      <c r="AM52">
        <v>5</v>
      </c>
      <c r="AN52">
        <v>5.7640000000000002</v>
      </c>
      <c r="AO52">
        <v>18.48</v>
      </c>
      <c r="AP52">
        <f t="shared" si="5"/>
        <v>161.69665600000002</v>
      </c>
    </row>
    <row r="53" spans="1:42" x14ac:dyDescent="0.35">
      <c r="A53">
        <v>52</v>
      </c>
      <c r="C53" s="1">
        <v>44826.125</v>
      </c>
      <c r="D53">
        <v>6</v>
      </c>
      <c r="E53">
        <v>8.523E-2</v>
      </c>
      <c r="F53">
        <v>8.233E-2</v>
      </c>
      <c r="G53">
        <f t="shared" si="0"/>
        <v>8.4099999999999991E-6</v>
      </c>
      <c r="H53">
        <v>52</v>
      </c>
      <c r="J53" s="1">
        <v>44826.125</v>
      </c>
      <c r="K53">
        <v>6</v>
      </c>
      <c r="L53">
        <v>1.2170000000000001</v>
      </c>
      <c r="M53">
        <v>2.0030000000000001</v>
      </c>
      <c r="N53">
        <f t="shared" si="1"/>
        <v>0.61779600000000001</v>
      </c>
      <c r="O53">
        <v>52</v>
      </c>
      <c r="Q53" s="1">
        <v>44826.125</v>
      </c>
      <c r="R53">
        <v>6</v>
      </c>
      <c r="S53">
        <v>2.4569999999999999</v>
      </c>
      <c r="T53">
        <v>9.1</v>
      </c>
      <c r="U53">
        <f t="shared" si="2"/>
        <v>44.129448999999994</v>
      </c>
      <c r="V53">
        <v>52</v>
      </c>
      <c r="X53" s="1">
        <v>44826.125</v>
      </c>
      <c r="Y53">
        <v>6</v>
      </c>
      <c r="Z53">
        <v>11.15</v>
      </c>
      <c r="AA53">
        <v>15.01</v>
      </c>
      <c r="AB53">
        <f t="shared" si="3"/>
        <v>14.899599999999996</v>
      </c>
      <c r="AC53">
        <v>52</v>
      </c>
      <c r="AE53" s="1">
        <v>44826.125</v>
      </c>
      <c r="AF53">
        <v>6</v>
      </c>
      <c r="AG53">
        <v>4.0609999999999999</v>
      </c>
      <c r="AH53">
        <v>8.6340000000000003</v>
      </c>
      <c r="AI53">
        <f t="shared" si="4"/>
        <v>20.912329000000003</v>
      </c>
      <c r="AJ53">
        <v>52</v>
      </c>
      <c r="AL53" s="1">
        <v>44826.125</v>
      </c>
      <c r="AM53">
        <v>6</v>
      </c>
      <c r="AN53">
        <v>4.4800000000000004</v>
      </c>
      <c r="AO53">
        <v>13.16</v>
      </c>
      <c r="AP53">
        <f t="shared" si="5"/>
        <v>75.342399999999998</v>
      </c>
    </row>
    <row r="54" spans="1:42" x14ac:dyDescent="0.35">
      <c r="A54">
        <v>53</v>
      </c>
      <c r="C54" s="1">
        <v>44831.4375</v>
      </c>
      <c r="D54">
        <v>10</v>
      </c>
      <c r="E54">
        <v>4.1360000000000001E-2</v>
      </c>
      <c r="F54">
        <v>2.597E-2</v>
      </c>
      <c r="G54">
        <f t="shared" si="0"/>
        <v>2.3685210000000002E-4</v>
      </c>
      <c r="H54">
        <v>53</v>
      </c>
      <c r="J54" s="1">
        <v>44831.4375</v>
      </c>
      <c r="K54">
        <v>10</v>
      </c>
      <c r="L54">
        <v>0.57420000000000004</v>
      </c>
      <c r="M54">
        <v>1.145</v>
      </c>
      <c r="N54">
        <f t="shared" si="1"/>
        <v>0.32581263999999999</v>
      </c>
      <c r="O54">
        <v>53</v>
      </c>
      <c r="Q54" s="1">
        <v>44831.4375</v>
      </c>
      <c r="R54">
        <v>10</v>
      </c>
      <c r="S54">
        <v>1.673</v>
      </c>
      <c r="T54">
        <v>2.339</v>
      </c>
      <c r="U54">
        <f t="shared" si="2"/>
        <v>0.44355599999999989</v>
      </c>
      <c r="V54">
        <v>53</v>
      </c>
      <c r="X54" s="1">
        <v>44831.4375</v>
      </c>
      <c r="Y54">
        <v>10</v>
      </c>
      <c r="Z54">
        <v>5.8289999999999997</v>
      </c>
      <c r="AA54">
        <v>6.69</v>
      </c>
      <c r="AB54">
        <f t="shared" si="3"/>
        <v>0.74132100000000112</v>
      </c>
      <c r="AC54">
        <v>53</v>
      </c>
      <c r="AE54" s="1">
        <v>44831.4375</v>
      </c>
      <c r="AF54">
        <v>10</v>
      </c>
      <c r="AG54">
        <v>1.869</v>
      </c>
      <c r="AH54">
        <v>2.5299999999999998</v>
      </c>
      <c r="AI54">
        <f t="shared" si="4"/>
        <v>0.43692099999999973</v>
      </c>
      <c r="AJ54">
        <v>53</v>
      </c>
      <c r="AL54" s="1">
        <v>44831.4375</v>
      </c>
      <c r="AM54">
        <v>10</v>
      </c>
      <c r="AN54">
        <v>3.1160000000000001</v>
      </c>
      <c r="AO54">
        <v>4.46</v>
      </c>
      <c r="AP54">
        <f t="shared" si="5"/>
        <v>1.8063359999999997</v>
      </c>
    </row>
    <row r="55" spans="1:42" x14ac:dyDescent="0.35">
      <c r="A55">
        <v>54</v>
      </c>
      <c r="C55" s="1">
        <v>44835.166666666664</v>
      </c>
      <c r="D55">
        <v>18</v>
      </c>
      <c r="E55">
        <v>9.6149999999999999E-2</v>
      </c>
      <c r="F55">
        <v>6.8940000000000001E-2</v>
      </c>
      <c r="G55">
        <f t="shared" si="0"/>
        <v>7.4038409999999989E-4</v>
      </c>
      <c r="H55">
        <v>54</v>
      </c>
      <c r="J55" s="1">
        <v>44835.166666666664</v>
      </c>
      <c r="K55">
        <v>18</v>
      </c>
      <c r="L55">
        <v>1.454</v>
      </c>
      <c r="M55">
        <v>1.2629999999999999</v>
      </c>
      <c r="N55">
        <f t="shared" si="1"/>
        <v>3.648100000000002E-2</v>
      </c>
      <c r="O55">
        <v>54</v>
      </c>
      <c r="Q55" s="1">
        <v>44835.166666666664</v>
      </c>
      <c r="R55">
        <v>18</v>
      </c>
      <c r="S55">
        <v>3.6110000000000002</v>
      </c>
      <c r="T55">
        <v>5.423</v>
      </c>
      <c r="U55">
        <f t="shared" si="2"/>
        <v>3.2833439999999996</v>
      </c>
      <c r="V55">
        <v>54</v>
      </c>
      <c r="X55" s="1">
        <v>44835.166666666664</v>
      </c>
      <c r="Y55">
        <v>18</v>
      </c>
      <c r="Z55">
        <v>15.86</v>
      </c>
      <c r="AA55">
        <v>14.32</v>
      </c>
      <c r="AB55">
        <f t="shared" si="3"/>
        <v>2.3715999999999973</v>
      </c>
      <c r="AC55">
        <v>54</v>
      </c>
      <c r="AE55" s="1">
        <v>44835.166666666664</v>
      </c>
      <c r="AF55">
        <v>18</v>
      </c>
      <c r="AG55">
        <v>4.5339999999999998</v>
      </c>
      <c r="AH55">
        <v>9.0890000000000004</v>
      </c>
      <c r="AI55">
        <f t="shared" si="4"/>
        <v>20.748025000000005</v>
      </c>
      <c r="AJ55">
        <v>54</v>
      </c>
      <c r="AL55" s="1">
        <v>44835.166666666664</v>
      </c>
      <c r="AM55">
        <v>18</v>
      </c>
      <c r="AN55">
        <v>6.4180000000000001</v>
      </c>
      <c r="AO55">
        <v>8.9700000000000006</v>
      </c>
      <c r="AP55">
        <f t="shared" si="5"/>
        <v>6.5127040000000029</v>
      </c>
    </row>
    <row r="56" spans="1:42" x14ac:dyDescent="0.35">
      <c r="A56">
        <v>55</v>
      </c>
      <c r="C56" s="1">
        <v>44846.90625</v>
      </c>
      <c r="D56">
        <v>13.75</v>
      </c>
      <c r="E56">
        <v>4.5600000000000002E-2</v>
      </c>
      <c r="F56">
        <v>0.10340000000000001</v>
      </c>
      <c r="H56">
        <v>55</v>
      </c>
      <c r="J56" s="1">
        <v>44846.90625</v>
      </c>
      <c r="K56">
        <v>13.75</v>
      </c>
      <c r="L56">
        <v>0.69530000000000003</v>
      </c>
      <c r="M56">
        <v>0</v>
      </c>
      <c r="O56">
        <v>55</v>
      </c>
      <c r="Q56" s="1">
        <v>44846.90625</v>
      </c>
      <c r="R56">
        <v>13.75</v>
      </c>
      <c r="S56">
        <v>2.032</v>
      </c>
      <c r="T56">
        <v>0</v>
      </c>
      <c r="V56">
        <v>55</v>
      </c>
      <c r="X56" s="1">
        <v>44846.90625</v>
      </c>
      <c r="Y56">
        <v>13.75</v>
      </c>
      <c r="Z56">
        <v>11.62</v>
      </c>
      <c r="AA56">
        <v>0</v>
      </c>
      <c r="AC56">
        <v>55</v>
      </c>
      <c r="AE56" s="1">
        <v>44846.90625</v>
      </c>
      <c r="AF56">
        <v>13.75</v>
      </c>
      <c r="AG56">
        <v>2.4849999999999999</v>
      </c>
      <c r="AH56">
        <v>0</v>
      </c>
      <c r="AJ56">
        <v>55</v>
      </c>
      <c r="AL56" s="1">
        <v>44846.90625</v>
      </c>
      <c r="AM56">
        <v>13.75</v>
      </c>
      <c r="AN56">
        <v>5.3339999999999996</v>
      </c>
      <c r="AO56">
        <v>7.5650000000000004</v>
      </c>
      <c r="AP56">
        <v>12.898999999999999</v>
      </c>
    </row>
    <row r="57" spans="1:42" x14ac:dyDescent="0.35">
      <c r="A57">
        <v>56</v>
      </c>
      <c r="C57" s="1">
        <v>44860.322916666664</v>
      </c>
      <c r="D57">
        <v>13</v>
      </c>
      <c r="E57">
        <v>6.173E-2</v>
      </c>
      <c r="F57">
        <v>8.3970000000000003E-2</v>
      </c>
      <c r="H57">
        <v>56</v>
      </c>
      <c r="J57" s="1">
        <v>44860.322916666664</v>
      </c>
      <c r="K57">
        <v>13</v>
      </c>
      <c r="L57">
        <v>0.93179999999999996</v>
      </c>
      <c r="M57">
        <v>0</v>
      </c>
      <c r="O57">
        <v>56</v>
      </c>
      <c r="Q57" s="1">
        <v>44860.322916666664</v>
      </c>
      <c r="R57">
        <v>13</v>
      </c>
      <c r="S57">
        <v>2.476</v>
      </c>
      <c r="T57">
        <v>0</v>
      </c>
      <c r="V57">
        <v>56</v>
      </c>
      <c r="X57" s="1">
        <v>44860.322916666664</v>
      </c>
      <c r="Y57">
        <v>13</v>
      </c>
      <c r="Z57">
        <v>12.24</v>
      </c>
      <c r="AA57">
        <v>0</v>
      </c>
      <c r="AC57">
        <v>56</v>
      </c>
      <c r="AE57" s="1">
        <v>44860.322916666664</v>
      </c>
      <c r="AF57">
        <v>13</v>
      </c>
      <c r="AG57">
        <v>3.137</v>
      </c>
      <c r="AH57">
        <v>0</v>
      </c>
      <c r="AJ57">
        <v>56</v>
      </c>
      <c r="AL57" s="1">
        <v>44860.322916666664</v>
      </c>
      <c r="AM57">
        <v>13</v>
      </c>
      <c r="AN57">
        <v>5.0529999999999999</v>
      </c>
      <c r="AO57">
        <v>10.61</v>
      </c>
      <c r="AP57">
        <v>15.663</v>
      </c>
    </row>
    <row r="58" spans="1:42" x14ac:dyDescent="0.35">
      <c r="A58">
        <v>57</v>
      </c>
      <c r="C58" s="1">
        <v>44862.375</v>
      </c>
      <c r="D58">
        <v>5</v>
      </c>
      <c r="E58">
        <v>9.6469999999999993E-3</v>
      </c>
      <c r="F58">
        <v>9.3030000000000005E-3</v>
      </c>
      <c r="H58">
        <v>57</v>
      </c>
      <c r="J58" s="1">
        <v>44862.375</v>
      </c>
      <c r="K58">
        <v>5</v>
      </c>
      <c r="L58">
        <v>7.7249999999999999E-2</v>
      </c>
      <c r="M58">
        <v>0</v>
      </c>
      <c r="O58">
        <v>57</v>
      </c>
      <c r="Q58" s="1">
        <v>44862.375</v>
      </c>
      <c r="R58">
        <v>5</v>
      </c>
      <c r="S58">
        <v>0.19439999999999999</v>
      </c>
      <c r="T58">
        <v>0</v>
      </c>
      <c r="V58">
        <v>57</v>
      </c>
      <c r="X58" s="1">
        <v>44862.375</v>
      </c>
      <c r="Y58">
        <v>5</v>
      </c>
      <c r="Z58">
        <v>0.63239999999999996</v>
      </c>
      <c r="AA58">
        <v>0</v>
      </c>
      <c r="AC58">
        <v>57</v>
      </c>
      <c r="AE58" s="1">
        <v>44862.375</v>
      </c>
      <c r="AF58">
        <v>5</v>
      </c>
      <c r="AG58">
        <v>0.34410000000000002</v>
      </c>
      <c r="AH58">
        <v>0</v>
      </c>
      <c r="AJ58">
        <v>57</v>
      </c>
      <c r="AL58" s="1">
        <v>44862.375</v>
      </c>
      <c r="AM58">
        <v>5</v>
      </c>
      <c r="AN58">
        <v>0.27850000000000003</v>
      </c>
      <c r="AO58">
        <v>0.37190000000000001</v>
      </c>
      <c r="AP58">
        <v>0.65039999999999998</v>
      </c>
    </row>
    <row r="59" spans="1:42" x14ac:dyDescent="0.35">
      <c r="A59">
        <v>58</v>
      </c>
      <c r="C59" s="1">
        <v>44865.270833333336</v>
      </c>
      <c r="D59">
        <v>5.5</v>
      </c>
      <c r="E59">
        <v>5.4350000000000002E-2</v>
      </c>
      <c r="F59">
        <v>4.5499999999999999E-2</v>
      </c>
      <c r="H59">
        <v>58</v>
      </c>
      <c r="J59" s="1">
        <v>44865.270833333336</v>
      </c>
      <c r="K59">
        <v>5.5</v>
      </c>
      <c r="L59">
        <v>0.76239999999999997</v>
      </c>
      <c r="M59">
        <v>0</v>
      </c>
      <c r="O59">
        <v>58</v>
      </c>
      <c r="Q59" s="1">
        <v>44865.270833333336</v>
      </c>
      <c r="R59">
        <v>5.5</v>
      </c>
      <c r="S59">
        <v>1.625</v>
      </c>
      <c r="T59">
        <v>0</v>
      </c>
      <c r="V59">
        <v>58</v>
      </c>
      <c r="X59" s="1">
        <v>44865.270833333336</v>
      </c>
      <c r="Y59">
        <v>5.5</v>
      </c>
      <c r="Z59">
        <v>8.2509999999999994</v>
      </c>
      <c r="AA59">
        <v>0</v>
      </c>
      <c r="AC59">
        <v>58</v>
      </c>
      <c r="AE59" s="1">
        <v>44865.270833333336</v>
      </c>
      <c r="AF59">
        <v>5.5</v>
      </c>
      <c r="AG59">
        <v>2.3889999999999998</v>
      </c>
      <c r="AH59">
        <v>0</v>
      </c>
      <c r="AJ59">
        <v>58</v>
      </c>
      <c r="AL59" s="1">
        <v>44865.270833333336</v>
      </c>
      <c r="AM59">
        <v>5.5</v>
      </c>
      <c r="AN59">
        <v>3.4340000000000002</v>
      </c>
      <c r="AO59">
        <v>4.2949999999999999</v>
      </c>
      <c r="AP59">
        <v>7.7290000000000001</v>
      </c>
    </row>
    <row r="60" spans="1:42" x14ac:dyDescent="0.35">
      <c r="F60" t="s">
        <v>37</v>
      </c>
      <c r="G60">
        <f>(AVERAGE(G2:G55))^0.5</f>
        <v>0.29755547816275651</v>
      </c>
      <c r="M60" t="s">
        <v>37</v>
      </c>
      <c r="N60">
        <f>(AVERAGE(N2:N55))^0.5</f>
        <v>2.3336448088931769</v>
      </c>
      <c r="T60" t="s">
        <v>37</v>
      </c>
      <c r="U60">
        <f>(AVERAGE(U2:U55))^0.5</f>
        <v>6.1673674264452396</v>
      </c>
      <c r="AA60" t="s">
        <v>37</v>
      </c>
      <c r="AB60">
        <f>(AVERAGE(AB2:AB55))^0.5</f>
        <v>4.0380847289002961</v>
      </c>
      <c r="AH60" t="s">
        <v>37</v>
      </c>
      <c r="AI60">
        <f>(AVERAGE(AI2:AI55))^0.5</f>
        <v>5.3141778947314</v>
      </c>
      <c r="AO60" t="s">
        <v>37</v>
      </c>
      <c r="AP60">
        <f>(AVERAGE(AP2:AP55))^0.5</f>
        <v>5.21924872733402</v>
      </c>
    </row>
    <row r="61" spans="1:42" x14ac:dyDescent="0.35">
      <c r="F61" t="s">
        <v>38</v>
      </c>
      <c r="G61">
        <f>(AVERAGE(G39:G49))^0.5</f>
        <v>0.64405301895672584</v>
      </c>
      <c r="M61" t="s">
        <v>38</v>
      </c>
      <c r="N61">
        <f>(AVERAGE(N39:N49))^0.5</f>
        <v>4.3988761729043313</v>
      </c>
      <c r="T61" t="s">
        <v>38</v>
      </c>
      <c r="U61">
        <f>(AVERAGE(U39:U49))^0.5</f>
        <v>11.404009096684936</v>
      </c>
      <c r="AA61" t="s">
        <v>38</v>
      </c>
      <c r="AB61">
        <f>(AVERAGE(AB39:AB49))^0.5</f>
        <v>5.8907678462303892</v>
      </c>
      <c r="AH61" t="s">
        <v>38</v>
      </c>
      <c r="AI61">
        <f>(AVERAGE(AI39:AI49))^0.5</f>
        <v>8.6890056811624152</v>
      </c>
      <c r="AO61" t="s">
        <v>38</v>
      </c>
      <c r="AP61">
        <f>(AVERAGE(AP39:AP49))^0.5</f>
        <v>4.8499885848038105</v>
      </c>
    </row>
    <row r="62" spans="1:42" x14ac:dyDescent="0.35">
      <c r="F62" t="s">
        <v>39</v>
      </c>
      <c r="G62">
        <f>(AVERAGE(G2:G38, G49:G55))^0.5</f>
        <v>7.0438473744499505E-2</v>
      </c>
      <c r="M62" t="s">
        <v>39</v>
      </c>
      <c r="N62">
        <f>(AVERAGE(N2:N38, N49:N55))^0.5</f>
        <v>1.3596026629631039</v>
      </c>
      <c r="T62" t="s">
        <v>39</v>
      </c>
      <c r="U62">
        <f>(AVERAGE(U2:U38, U49:U55))^0.5</f>
        <v>3.7656368388120205</v>
      </c>
      <c r="AA62" t="s">
        <v>39</v>
      </c>
      <c r="AB62">
        <f>(AVERAGE(AB2:AB38, AB49:AB55))^0.5</f>
        <v>3.368690560278444</v>
      </c>
      <c r="AH62" t="s">
        <v>39</v>
      </c>
      <c r="AI62">
        <f>(AVERAGE(AI2:AI38, AI49:AI55))^0.5</f>
        <v>3.974359195432414</v>
      </c>
      <c r="AO62" t="s">
        <v>39</v>
      </c>
      <c r="AP62">
        <f>(AVERAGE(AP2:AP38, AP49:AP55))^0.5</f>
        <v>5.3015796016590446</v>
      </c>
    </row>
    <row r="63" spans="1:42" s="13" customFormat="1" x14ac:dyDescent="0.35"/>
    <row r="64" spans="1:42" s="13" customFormat="1" x14ac:dyDescent="0.35">
      <c r="A64" t="s">
        <v>37</v>
      </c>
      <c r="B64" s="13">
        <f>G60</f>
        <v>0.29755547816275651</v>
      </c>
      <c r="C64" s="13">
        <f>N60</f>
        <v>2.3336448088931769</v>
      </c>
      <c r="D64" s="13">
        <f>U60</f>
        <v>6.1673674264452396</v>
      </c>
      <c r="E64" s="13">
        <f>AB60</f>
        <v>4.0380847289002961</v>
      </c>
      <c r="F64" s="13">
        <f>AI60</f>
        <v>5.3141778947314</v>
      </c>
      <c r="G64" s="13">
        <f>AP60</f>
        <v>5.21924872733402</v>
      </c>
    </row>
    <row r="65" spans="1:7" s="13" customFormat="1" x14ac:dyDescent="0.35">
      <c r="A65" t="s">
        <v>38</v>
      </c>
      <c r="B65" s="13">
        <f>G61</f>
        <v>0.64405301895672584</v>
      </c>
      <c r="C65" s="13">
        <f>N61</f>
        <v>4.3988761729043313</v>
      </c>
      <c r="D65" s="13">
        <f>U61</f>
        <v>11.404009096684936</v>
      </c>
      <c r="E65" s="13">
        <f>AB61</f>
        <v>5.8907678462303892</v>
      </c>
      <c r="F65" s="13">
        <f>AI61</f>
        <v>8.6890056811624152</v>
      </c>
      <c r="G65" s="13">
        <f>AP61</f>
        <v>4.8499885848038105</v>
      </c>
    </row>
    <row r="66" spans="1:7" s="13" customFormat="1" x14ac:dyDescent="0.35">
      <c r="A66" t="s">
        <v>39</v>
      </c>
      <c r="B66" s="13">
        <f>G62</f>
        <v>7.0438473744499505E-2</v>
      </c>
      <c r="C66" s="13">
        <f>N62</f>
        <v>1.3596026629631039</v>
      </c>
      <c r="D66" s="13">
        <f>U62</f>
        <v>3.7656368388120205</v>
      </c>
      <c r="E66" s="13">
        <f>AB62</f>
        <v>3.368690560278444</v>
      </c>
      <c r="F66" s="13">
        <f>AI62</f>
        <v>3.974359195432414</v>
      </c>
      <c r="G66" s="13">
        <f>AP62</f>
        <v>5.3015796016590446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52E0-FBF5-4647-AE7A-A1EAB5F50EB4}">
  <dimension ref="A1:AP66"/>
  <sheetViews>
    <sheetView topLeftCell="A47" workbookViewId="0">
      <selection activeCell="A60" sqref="A60:XFD66"/>
    </sheetView>
  </sheetViews>
  <sheetFormatPr defaultRowHeight="14.5" x14ac:dyDescent="0.35"/>
  <sheetData>
    <row r="1" spans="1:42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54</v>
      </c>
      <c r="H1" t="s">
        <v>22</v>
      </c>
      <c r="I1" t="s">
        <v>23</v>
      </c>
      <c r="J1" t="s">
        <v>24</v>
      </c>
      <c r="K1" t="s">
        <v>25</v>
      </c>
      <c r="L1" t="s">
        <v>28</v>
      </c>
      <c r="M1" t="s">
        <v>29</v>
      </c>
      <c r="N1" t="s">
        <v>54</v>
      </c>
      <c r="O1" t="s">
        <v>22</v>
      </c>
      <c r="P1" t="s">
        <v>23</v>
      </c>
      <c r="Q1" t="s">
        <v>24</v>
      </c>
      <c r="R1" t="s">
        <v>25</v>
      </c>
      <c r="S1" t="s">
        <v>30</v>
      </c>
      <c r="T1" t="s">
        <v>31</v>
      </c>
      <c r="U1" t="s">
        <v>54</v>
      </c>
      <c r="V1" t="s">
        <v>22</v>
      </c>
      <c r="W1" t="s">
        <v>23</v>
      </c>
      <c r="X1" t="s">
        <v>24</v>
      </c>
      <c r="Y1" t="s">
        <v>25</v>
      </c>
      <c r="Z1" t="s">
        <v>32</v>
      </c>
      <c r="AA1" t="s">
        <v>33</v>
      </c>
      <c r="AB1" t="s">
        <v>54</v>
      </c>
      <c r="AC1" t="s">
        <v>22</v>
      </c>
      <c r="AD1" t="s">
        <v>23</v>
      </c>
      <c r="AE1" t="s">
        <v>24</v>
      </c>
      <c r="AF1" t="s">
        <v>25</v>
      </c>
      <c r="AG1" t="s">
        <v>34</v>
      </c>
      <c r="AH1" t="s">
        <v>34</v>
      </c>
      <c r="AI1" t="s">
        <v>54</v>
      </c>
      <c r="AJ1" t="s">
        <v>22</v>
      </c>
      <c r="AK1" t="s">
        <v>23</v>
      </c>
      <c r="AL1" t="s">
        <v>24</v>
      </c>
      <c r="AM1" t="s">
        <v>25</v>
      </c>
      <c r="AN1" t="s">
        <v>35</v>
      </c>
      <c r="AO1" t="s">
        <v>36</v>
      </c>
      <c r="AP1" t="s">
        <v>54</v>
      </c>
    </row>
    <row r="2" spans="1:42" x14ac:dyDescent="0.35">
      <c r="A2">
        <v>1</v>
      </c>
      <c r="C2" s="1">
        <v>44623.041666666664</v>
      </c>
      <c r="D2">
        <v>2.5</v>
      </c>
      <c r="E2">
        <v>2.6079999999999999E-2</v>
      </c>
      <c r="F2">
        <v>7.324E-2</v>
      </c>
      <c r="G2">
        <f>(E2-F2)^2</f>
        <v>2.2240656000000001E-3</v>
      </c>
      <c r="H2">
        <v>1</v>
      </c>
      <c r="J2" s="1">
        <v>44623.041666666664</v>
      </c>
      <c r="K2">
        <v>2.5</v>
      </c>
      <c r="L2">
        <v>1.0509999999999999</v>
      </c>
      <c r="M2">
        <v>0.74390000000000001</v>
      </c>
      <c r="N2">
        <f>(L2-M2)^2</f>
        <v>9.4310409999999956E-2</v>
      </c>
      <c r="O2">
        <v>1</v>
      </c>
      <c r="Q2" s="1">
        <v>44623.041666666664</v>
      </c>
      <c r="R2">
        <v>2.5</v>
      </c>
      <c r="S2">
        <v>1.35</v>
      </c>
      <c r="T2">
        <v>1.3149999999999999</v>
      </c>
      <c r="U2">
        <f>(S2-T2)^2</f>
        <v>1.2250000000000099E-3</v>
      </c>
      <c r="V2">
        <v>1</v>
      </c>
      <c r="X2" s="1">
        <v>44623.041666666664</v>
      </c>
      <c r="Y2">
        <v>2.5</v>
      </c>
      <c r="Z2">
        <v>8.6389999999999993</v>
      </c>
      <c r="AA2">
        <v>2.7410000000000001</v>
      </c>
      <c r="AB2">
        <f>(Z2-AA2)^2</f>
        <v>34.786403999999997</v>
      </c>
      <c r="AC2">
        <v>1</v>
      </c>
      <c r="AE2" s="1">
        <v>44623.041666666664</v>
      </c>
      <c r="AF2">
        <v>2.5</v>
      </c>
      <c r="AG2">
        <v>2.9420000000000002</v>
      </c>
      <c r="AH2">
        <v>1.5680000000000001</v>
      </c>
      <c r="AI2">
        <f>(AG2-AH2)^2</f>
        <v>1.8878760000000003</v>
      </c>
      <c r="AJ2">
        <v>1</v>
      </c>
      <c r="AL2" s="1">
        <v>44623.041666666664</v>
      </c>
      <c r="AM2">
        <v>2.5</v>
      </c>
      <c r="AN2">
        <v>2.7730000000000001</v>
      </c>
      <c r="AO2">
        <v>2.137</v>
      </c>
      <c r="AP2">
        <f>(AN2-AO2)^2</f>
        <v>0.40449600000000013</v>
      </c>
    </row>
    <row r="3" spans="1:42" x14ac:dyDescent="0.35">
      <c r="A3">
        <v>2</v>
      </c>
      <c r="C3" s="1">
        <v>44627.03125</v>
      </c>
      <c r="D3">
        <v>21</v>
      </c>
      <c r="E3">
        <v>5.169E-2</v>
      </c>
      <c r="F3">
        <v>0.124</v>
      </c>
      <c r="G3">
        <f t="shared" ref="G3:G55" si="0">(E3-F3)^2</f>
        <v>5.2287360999999999E-3</v>
      </c>
      <c r="H3">
        <v>2</v>
      </c>
      <c r="J3" s="1">
        <v>44627.03125</v>
      </c>
      <c r="K3">
        <v>21</v>
      </c>
      <c r="L3">
        <v>1.321</v>
      </c>
      <c r="M3">
        <v>1.292</v>
      </c>
      <c r="N3">
        <f t="shared" ref="N3:N55" si="1">(L3-M3)^2</f>
        <v>8.4099999999999507E-4</v>
      </c>
      <c r="O3">
        <v>2</v>
      </c>
      <c r="Q3" s="1">
        <v>44627.03125</v>
      </c>
      <c r="R3">
        <v>21</v>
      </c>
      <c r="S3">
        <v>2.6960000000000002</v>
      </c>
      <c r="T3">
        <v>3.4820000000000002</v>
      </c>
      <c r="U3">
        <f t="shared" ref="U3:U55" si="2">(S3-T3)^2</f>
        <v>0.61779600000000001</v>
      </c>
      <c r="V3">
        <v>2</v>
      </c>
      <c r="X3" s="1">
        <v>44627.03125</v>
      </c>
      <c r="Y3">
        <v>21</v>
      </c>
      <c r="Z3">
        <v>16.13</v>
      </c>
      <c r="AA3">
        <v>13.01</v>
      </c>
      <c r="AB3">
        <f t="shared" ref="AB3:AB55" si="3">(Z3-AA3)^2</f>
        <v>9.7343999999999955</v>
      </c>
      <c r="AC3">
        <v>2</v>
      </c>
      <c r="AE3" s="1">
        <v>44627.03125</v>
      </c>
      <c r="AF3">
        <v>21</v>
      </c>
      <c r="AG3">
        <v>4.4349999999999996</v>
      </c>
      <c r="AH3">
        <v>3.1779999999999999</v>
      </c>
      <c r="AI3">
        <f t="shared" ref="AI3:AI55" si="4">(AG3-AH3)^2</f>
        <v>1.5800489999999991</v>
      </c>
      <c r="AJ3">
        <v>2</v>
      </c>
      <c r="AL3" s="1">
        <v>44627.03125</v>
      </c>
      <c r="AM3">
        <v>21</v>
      </c>
      <c r="AN3">
        <v>6.5270000000000001</v>
      </c>
      <c r="AO3">
        <v>8.5009999999999994</v>
      </c>
      <c r="AP3">
        <f t="shared" ref="AP3:AP55" si="5">(AN3-AO3)^2</f>
        <v>3.8966759999999971</v>
      </c>
    </row>
    <row r="4" spans="1:42" x14ac:dyDescent="0.35">
      <c r="A4">
        <v>3</v>
      </c>
      <c r="C4" s="1">
        <v>44629.166666666664</v>
      </c>
      <c r="D4">
        <v>15</v>
      </c>
      <c r="E4">
        <v>4.9880000000000001E-2</v>
      </c>
      <c r="F4">
        <v>2.1499999999999998E-2</v>
      </c>
      <c r="G4">
        <f t="shared" si="0"/>
        <v>8.0542440000000014E-4</v>
      </c>
      <c r="H4">
        <v>3</v>
      </c>
      <c r="J4" s="1">
        <v>44629.166666666664</v>
      </c>
      <c r="K4">
        <v>15</v>
      </c>
      <c r="L4">
        <v>1.194</v>
      </c>
      <c r="M4">
        <v>0.38890000000000002</v>
      </c>
      <c r="N4">
        <f t="shared" si="1"/>
        <v>0.64818600999999987</v>
      </c>
      <c r="O4">
        <v>3</v>
      </c>
      <c r="Q4" s="1">
        <v>44629.166666666664</v>
      </c>
      <c r="R4">
        <v>15</v>
      </c>
      <c r="S4">
        <v>2.2040000000000002</v>
      </c>
      <c r="T4">
        <v>1.052</v>
      </c>
      <c r="U4">
        <f t="shared" si="2"/>
        <v>1.3271040000000003</v>
      </c>
      <c r="V4">
        <v>3</v>
      </c>
      <c r="X4" s="1">
        <v>44629.166666666664</v>
      </c>
      <c r="Y4">
        <v>15</v>
      </c>
      <c r="Z4">
        <v>11.53</v>
      </c>
      <c r="AA4">
        <v>3.1379999999999999</v>
      </c>
      <c r="AB4">
        <f t="shared" si="3"/>
        <v>70.425663999999998</v>
      </c>
      <c r="AC4">
        <v>3</v>
      </c>
      <c r="AE4" s="1">
        <v>44629.166666666664</v>
      </c>
      <c r="AF4">
        <v>15</v>
      </c>
      <c r="AG4">
        <v>3.8610000000000002</v>
      </c>
      <c r="AH4">
        <v>1.2509999999999999</v>
      </c>
      <c r="AI4">
        <f t="shared" si="4"/>
        <v>6.8121000000000018</v>
      </c>
      <c r="AJ4">
        <v>3</v>
      </c>
      <c r="AL4" s="1">
        <v>44629.166666666664</v>
      </c>
      <c r="AM4">
        <v>15</v>
      </c>
      <c r="AN4">
        <v>4.3010000000000002</v>
      </c>
      <c r="AO4">
        <v>2.1160000000000001</v>
      </c>
      <c r="AP4">
        <f t="shared" si="5"/>
        <v>4.7742250000000004</v>
      </c>
    </row>
    <row r="5" spans="1:42" x14ac:dyDescent="0.35">
      <c r="A5">
        <v>4</v>
      </c>
      <c r="C5" s="1">
        <v>44631.90625</v>
      </c>
      <c r="D5">
        <v>11.75</v>
      </c>
      <c r="E5">
        <v>3.3610000000000001E-2</v>
      </c>
      <c r="F5">
        <v>7.9760000000000005E-3</v>
      </c>
      <c r="G5">
        <f t="shared" si="0"/>
        <v>6.5710195600000008E-4</v>
      </c>
      <c r="H5">
        <v>4</v>
      </c>
      <c r="J5" s="1">
        <v>44631.90625</v>
      </c>
      <c r="K5">
        <v>11.75</v>
      </c>
      <c r="L5">
        <v>0.90710000000000002</v>
      </c>
      <c r="M5">
        <v>0.24809999999999999</v>
      </c>
      <c r="N5">
        <f t="shared" si="1"/>
        <v>0.43428100000000003</v>
      </c>
      <c r="O5">
        <v>4</v>
      </c>
      <c r="Q5" s="1">
        <v>44631.90625</v>
      </c>
      <c r="R5">
        <v>11.75</v>
      </c>
      <c r="S5">
        <v>1.573</v>
      </c>
      <c r="T5">
        <v>0.60429999999999995</v>
      </c>
      <c r="U5">
        <f t="shared" si="2"/>
        <v>0.93837968999999999</v>
      </c>
      <c r="V5">
        <v>4</v>
      </c>
      <c r="X5" s="1">
        <v>44631.90625</v>
      </c>
      <c r="Y5">
        <v>11.75</v>
      </c>
      <c r="Z5">
        <v>9.2940000000000005</v>
      </c>
      <c r="AA5">
        <v>1.546</v>
      </c>
      <c r="AB5">
        <f t="shared" si="3"/>
        <v>60.031504000000005</v>
      </c>
      <c r="AC5">
        <v>4</v>
      </c>
      <c r="AE5" s="1">
        <v>44631.90625</v>
      </c>
      <c r="AF5">
        <v>11.75</v>
      </c>
      <c r="AG5">
        <v>2.9689999999999999</v>
      </c>
      <c r="AH5">
        <v>0.65129999999999999</v>
      </c>
      <c r="AI5">
        <f t="shared" si="4"/>
        <v>5.371733289999999</v>
      </c>
      <c r="AJ5">
        <v>4</v>
      </c>
      <c r="AL5" s="1">
        <v>44631.90625</v>
      </c>
      <c r="AM5">
        <v>11.75</v>
      </c>
      <c r="AN5">
        <v>3.3969999999999998</v>
      </c>
      <c r="AO5">
        <v>1.145</v>
      </c>
      <c r="AP5">
        <f t="shared" si="5"/>
        <v>5.0715039999999991</v>
      </c>
    </row>
    <row r="6" spans="1:42" x14ac:dyDescent="0.35">
      <c r="A6">
        <v>5</v>
      </c>
      <c r="C6" s="1">
        <v>44638.84375</v>
      </c>
      <c r="D6">
        <v>5</v>
      </c>
      <c r="E6">
        <v>4.4130000000000003E-2</v>
      </c>
      <c r="F6">
        <v>7.3069999999999996E-2</v>
      </c>
      <c r="G6">
        <f t="shared" si="0"/>
        <v>8.3752359999999962E-4</v>
      </c>
      <c r="H6">
        <v>5</v>
      </c>
      <c r="J6" s="1">
        <v>44638.84375</v>
      </c>
      <c r="K6">
        <v>5</v>
      </c>
      <c r="L6">
        <v>0.83879999999999999</v>
      </c>
      <c r="M6">
        <v>1.484</v>
      </c>
      <c r="N6">
        <f t="shared" si="1"/>
        <v>0.41628303999999999</v>
      </c>
      <c r="O6">
        <v>5</v>
      </c>
      <c r="Q6" s="1">
        <v>44638.84375</v>
      </c>
      <c r="R6">
        <v>5</v>
      </c>
      <c r="S6">
        <v>1.5349999999999999</v>
      </c>
      <c r="T6">
        <v>2.431</v>
      </c>
      <c r="U6">
        <f t="shared" si="2"/>
        <v>0.8028160000000002</v>
      </c>
      <c r="V6">
        <v>5</v>
      </c>
      <c r="X6" s="1">
        <v>44638.84375</v>
      </c>
      <c r="Y6">
        <v>5</v>
      </c>
      <c r="Z6">
        <v>8.298</v>
      </c>
      <c r="AA6">
        <v>6.6520000000000001</v>
      </c>
      <c r="AB6">
        <f t="shared" si="3"/>
        <v>2.7093159999999998</v>
      </c>
      <c r="AC6">
        <v>5</v>
      </c>
      <c r="AE6" s="1">
        <v>44638.84375</v>
      </c>
      <c r="AF6">
        <v>5</v>
      </c>
      <c r="AG6">
        <v>2.5430000000000001</v>
      </c>
      <c r="AH6">
        <v>3.6030000000000002</v>
      </c>
      <c r="AI6">
        <f t="shared" si="4"/>
        <v>1.1236000000000002</v>
      </c>
      <c r="AJ6">
        <v>5</v>
      </c>
      <c r="AL6" s="1">
        <v>44638.84375</v>
      </c>
      <c r="AM6">
        <v>5</v>
      </c>
      <c r="AN6">
        <v>3.097</v>
      </c>
      <c r="AO6">
        <v>4.5199999999999996</v>
      </c>
      <c r="AP6">
        <f t="shared" si="5"/>
        <v>2.0249289999999989</v>
      </c>
    </row>
    <row r="7" spans="1:42" x14ac:dyDescent="0.35">
      <c r="A7">
        <v>6</v>
      </c>
      <c r="C7" s="1">
        <v>44639.354166666664</v>
      </c>
      <c r="D7">
        <v>9</v>
      </c>
      <c r="E7">
        <v>5.2470000000000003E-2</v>
      </c>
      <c r="F7">
        <v>3.7949999999999998E-2</v>
      </c>
      <c r="G7">
        <f t="shared" si="0"/>
        <v>2.1083040000000015E-4</v>
      </c>
      <c r="H7">
        <v>6</v>
      </c>
      <c r="J7" s="1">
        <v>44639.354166666664</v>
      </c>
      <c r="K7">
        <v>9</v>
      </c>
      <c r="L7">
        <v>0.99480000000000002</v>
      </c>
      <c r="M7">
        <v>0.75880000000000003</v>
      </c>
      <c r="N7">
        <f t="shared" si="1"/>
        <v>5.5695999999999996E-2</v>
      </c>
      <c r="O7">
        <v>6</v>
      </c>
      <c r="Q7" s="1">
        <v>44639.354166666664</v>
      </c>
      <c r="R7">
        <v>9</v>
      </c>
      <c r="S7">
        <v>1.5589999999999999</v>
      </c>
      <c r="T7">
        <v>1.5029999999999999</v>
      </c>
      <c r="U7">
        <f t="shared" si="2"/>
        <v>3.1360000000000055E-3</v>
      </c>
      <c r="V7">
        <v>6</v>
      </c>
      <c r="X7" s="1">
        <v>44639.354166666664</v>
      </c>
      <c r="Y7">
        <v>9</v>
      </c>
      <c r="Z7">
        <v>7.7619999999999996</v>
      </c>
      <c r="AA7">
        <v>2.38</v>
      </c>
      <c r="AB7">
        <f t="shared" si="3"/>
        <v>28.965923999999998</v>
      </c>
      <c r="AC7">
        <v>6</v>
      </c>
      <c r="AE7" s="1">
        <v>44639.354166666664</v>
      </c>
      <c r="AF7">
        <v>9</v>
      </c>
      <c r="AG7">
        <v>2.73</v>
      </c>
      <c r="AH7">
        <v>1.41</v>
      </c>
      <c r="AI7">
        <f t="shared" si="4"/>
        <v>1.7424000000000002</v>
      </c>
      <c r="AJ7">
        <v>6</v>
      </c>
      <c r="AL7" s="1">
        <v>44639.354166666664</v>
      </c>
      <c r="AM7">
        <v>9</v>
      </c>
      <c r="AN7">
        <v>3.5169999999999999</v>
      </c>
      <c r="AO7">
        <v>2.0270000000000001</v>
      </c>
      <c r="AP7">
        <f t="shared" si="5"/>
        <v>2.2200999999999995</v>
      </c>
    </row>
    <row r="8" spans="1:42" x14ac:dyDescent="0.35">
      <c r="A8">
        <v>7</v>
      </c>
      <c r="C8" s="1">
        <v>44643.25</v>
      </c>
      <c r="D8">
        <v>6</v>
      </c>
      <c r="E8">
        <v>2.8119999999999999E-2</v>
      </c>
      <c r="F8">
        <v>5.067E-2</v>
      </c>
      <c r="G8">
        <f t="shared" si="0"/>
        <v>5.0850250000000004E-4</v>
      </c>
      <c r="H8">
        <v>7</v>
      </c>
      <c r="J8" s="1">
        <v>44643.25</v>
      </c>
      <c r="K8">
        <v>6</v>
      </c>
      <c r="L8">
        <v>0.59650000000000003</v>
      </c>
      <c r="M8">
        <v>0.56059999999999999</v>
      </c>
      <c r="N8">
        <f t="shared" si="1"/>
        <v>1.2888100000000031E-3</v>
      </c>
      <c r="O8">
        <v>7</v>
      </c>
      <c r="Q8" s="1">
        <v>44643.25</v>
      </c>
      <c r="R8">
        <v>6</v>
      </c>
      <c r="S8">
        <v>1.0760000000000001</v>
      </c>
      <c r="T8">
        <v>1.8140000000000001</v>
      </c>
      <c r="U8">
        <f t="shared" si="2"/>
        <v>0.54464400000000002</v>
      </c>
      <c r="V8">
        <v>7</v>
      </c>
      <c r="X8" s="1">
        <v>44643.25</v>
      </c>
      <c r="Y8">
        <v>6</v>
      </c>
      <c r="Z8">
        <v>5.65</v>
      </c>
      <c r="AA8">
        <v>2.9729999999999999</v>
      </c>
      <c r="AB8">
        <f t="shared" si="3"/>
        <v>7.1663290000000028</v>
      </c>
      <c r="AC8">
        <v>7</v>
      </c>
      <c r="AE8" s="1">
        <v>44643.25</v>
      </c>
      <c r="AF8">
        <v>6</v>
      </c>
      <c r="AG8">
        <v>1.7190000000000001</v>
      </c>
      <c r="AH8">
        <v>1.498</v>
      </c>
      <c r="AI8">
        <f t="shared" si="4"/>
        <v>4.8841000000000037E-2</v>
      </c>
      <c r="AJ8">
        <v>7</v>
      </c>
      <c r="AL8" s="1">
        <v>44643.25</v>
      </c>
      <c r="AM8">
        <v>6</v>
      </c>
      <c r="AN8">
        <v>2.1640000000000001</v>
      </c>
      <c r="AO8">
        <v>2.63</v>
      </c>
      <c r="AP8">
        <f t="shared" si="5"/>
        <v>0.21715599999999977</v>
      </c>
    </row>
    <row r="9" spans="1:42" x14ac:dyDescent="0.35">
      <c r="A9">
        <v>8</v>
      </c>
      <c r="C9" s="1">
        <v>44643.802083333336</v>
      </c>
      <c r="D9">
        <v>8.5</v>
      </c>
      <c r="E9">
        <v>7.1679999999999994E-2</v>
      </c>
      <c r="F9">
        <v>0.14149999999999999</v>
      </c>
      <c r="G9">
        <f t="shared" si="0"/>
        <v>4.8748323999999992E-3</v>
      </c>
      <c r="H9">
        <v>8</v>
      </c>
      <c r="J9" s="1">
        <v>44643.802083333336</v>
      </c>
      <c r="K9">
        <v>8.5</v>
      </c>
      <c r="L9">
        <v>1.33</v>
      </c>
      <c r="M9">
        <v>1.8580000000000001</v>
      </c>
      <c r="N9">
        <f t="shared" si="1"/>
        <v>0.27878400000000003</v>
      </c>
      <c r="O9">
        <v>8</v>
      </c>
      <c r="Q9" s="1">
        <v>44643.802083333336</v>
      </c>
      <c r="R9">
        <v>8.5</v>
      </c>
      <c r="S9">
        <v>2.8639999999999999</v>
      </c>
      <c r="T9">
        <v>5.8470000000000004</v>
      </c>
      <c r="U9">
        <f t="shared" si="2"/>
        <v>8.8982890000000037</v>
      </c>
      <c r="V9">
        <v>8</v>
      </c>
      <c r="X9" s="1">
        <v>44643.802083333336</v>
      </c>
      <c r="Y9">
        <v>8.5</v>
      </c>
      <c r="Z9">
        <v>16.07</v>
      </c>
      <c r="AA9">
        <v>10.93</v>
      </c>
      <c r="AB9">
        <f t="shared" si="3"/>
        <v>26.419600000000006</v>
      </c>
      <c r="AC9">
        <v>8</v>
      </c>
      <c r="AE9" s="1">
        <v>44643.802083333336</v>
      </c>
      <c r="AF9">
        <v>8.5</v>
      </c>
      <c r="AG9">
        <v>4.3310000000000004</v>
      </c>
      <c r="AH9">
        <v>8.6280000000000001</v>
      </c>
      <c r="AI9">
        <f t="shared" si="4"/>
        <v>18.464208999999997</v>
      </c>
      <c r="AJ9">
        <v>8</v>
      </c>
      <c r="AL9" s="1">
        <v>44643.802083333336</v>
      </c>
      <c r="AM9">
        <v>8.5</v>
      </c>
      <c r="AN9">
        <v>6.5049999999999999</v>
      </c>
      <c r="AO9">
        <v>8.6940000000000008</v>
      </c>
      <c r="AP9">
        <f t="shared" si="5"/>
        <v>4.7917210000000043</v>
      </c>
    </row>
    <row r="10" spans="1:42" x14ac:dyDescent="0.35">
      <c r="A10">
        <v>9</v>
      </c>
      <c r="C10" s="1">
        <v>44646.010416666664</v>
      </c>
      <c r="D10">
        <v>24</v>
      </c>
      <c r="E10">
        <v>1.6150000000000001E-2</v>
      </c>
      <c r="F10">
        <v>3.1789999999999999E-2</v>
      </c>
      <c r="G10">
        <f t="shared" si="0"/>
        <v>2.4460959999999995E-4</v>
      </c>
      <c r="H10">
        <v>9</v>
      </c>
      <c r="J10" s="1">
        <v>44646.010416666664</v>
      </c>
      <c r="K10">
        <v>24</v>
      </c>
      <c r="L10">
        <v>0.373</v>
      </c>
      <c r="M10">
        <v>0.26069999999999999</v>
      </c>
      <c r="N10">
        <f t="shared" si="1"/>
        <v>1.2611290000000002E-2</v>
      </c>
      <c r="O10">
        <v>9</v>
      </c>
      <c r="Q10" s="1">
        <v>44646.010416666664</v>
      </c>
      <c r="R10">
        <v>24</v>
      </c>
      <c r="S10">
        <v>0.61770000000000003</v>
      </c>
      <c r="T10">
        <v>0.90349999999999997</v>
      </c>
      <c r="U10">
        <f t="shared" si="2"/>
        <v>8.1681639999999972E-2</v>
      </c>
      <c r="V10">
        <v>9</v>
      </c>
      <c r="X10" s="1">
        <v>44646.010416666664</v>
      </c>
      <c r="Y10">
        <v>24</v>
      </c>
      <c r="Z10">
        <v>2.8109999999999999</v>
      </c>
      <c r="AA10">
        <v>1.883</v>
      </c>
      <c r="AB10">
        <f t="shared" si="3"/>
        <v>0.86118399999999984</v>
      </c>
      <c r="AC10">
        <v>9</v>
      </c>
      <c r="AE10" s="1">
        <v>44646.010416666664</v>
      </c>
      <c r="AF10">
        <v>24</v>
      </c>
      <c r="AG10">
        <v>1.1140000000000001</v>
      </c>
      <c r="AH10">
        <v>0.54549999999999998</v>
      </c>
      <c r="AI10">
        <f t="shared" si="4"/>
        <v>0.32319225000000013</v>
      </c>
      <c r="AJ10">
        <v>9</v>
      </c>
      <c r="AL10" s="1">
        <v>44646.010416666664</v>
      </c>
      <c r="AM10">
        <v>24</v>
      </c>
      <c r="AN10">
        <v>0.99360000000000004</v>
      </c>
      <c r="AO10">
        <v>1.671</v>
      </c>
      <c r="AP10">
        <f t="shared" si="5"/>
        <v>0.45887075999999999</v>
      </c>
    </row>
    <row r="11" spans="1:42" x14ac:dyDescent="0.35">
      <c r="A11">
        <v>10</v>
      </c>
      <c r="C11" s="1">
        <v>44651.302083333336</v>
      </c>
      <c r="D11">
        <v>6</v>
      </c>
      <c r="E11">
        <v>5.987E-2</v>
      </c>
      <c r="F11">
        <v>9.8460000000000006E-2</v>
      </c>
      <c r="G11">
        <f t="shared" si="0"/>
        <v>1.4891881000000005E-3</v>
      </c>
      <c r="H11">
        <v>10</v>
      </c>
      <c r="J11" s="1">
        <v>44651.302083333336</v>
      </c>
      <c r="K11">
        <v>6</v>
      </c>
      <c r="L11">
        <v>1.071</v>
      </c>
      <c r="M11">
        <v>2.4740000000000002</v>
      </c>
      <c r="N11">
        <f t="shared" si="1"/>
        <v>1.9684090000000007</v>
      </c>
      <c r="O11">
        <v>10</v>
      </c>
      <c r="Q11" s="1">
        <v>44651.302083333336</v>
      </c>
      <c r="R11">
        <v>6</v>
      </c>
      <c r="S11">
        <v>2.5190000000000001</v>
      </c>
      <c r="T11">
        <v>7.5519999999999996</v>
      </c>
      <c r="U11">
        <f t="shared" si="2"/>
        <v>25.331088999999995</v>
      </c>
      <c r="V11">
        <v>10</v>
      </c>
      <c r="X11" s="1">
        <v>44651.302083333336</v>
      </c>
      <c r="Y11">
        <v>6</v>
      </c>
      <c r="Z11">
        <v>13.06</v>
      </c>
      <c r="AA11">
        <v>13.89</v>
      </c>
      <c r="AB11">
        <f t="shared" si="3"/>
        <v>0.68890000000000007</v>
      </c>
      <c r="AC11">
        <v>10</v>
      </c>
      <c r="AE11" s="1">
        <v>44651.302083333336</v>
      </c>
      <c r="AF11">
        <v>6</v>
      </c>
      <c r="AG11">
        <v>3.4489999999999998</v>
      </c>
      <c r="AH11">
        <v>6.1879999999999997</v>
      </c>
      <c r="AI11">
        <f t="shared" si="4"/>
        <v>7.5021209999999989</v>
      </c>
      <c r="AJ11">
        <v>10</v>
      </c>
      <c r="AL11" s="1">
        <v>44651.302083333336</v>
      </c>
      <c r="AM11">
        <v>6</v>
      </c>
      <c r="AN11">
        <v>6.48</v>
      </c>
      <c r="AO11">
        <v>9.3279999999999994</v>
      </c>
      <c r="AP11">
        <f t="shared" si="5"/>
        <v>8.1111039999999939</v>
      </c>
    </row>
    <row r="12" spans="1:42" x14ac:dyDescent="0.35">
      <c r="A12">
        <v>11</v>
      </c>
      <c r="C12" s="1">
        <v>44656.729166666664</v>
      </c>
      <c r="D12">
        <v>18</v>
      </c>
      <c r="E12">
        <v>5.815E-2</v>
      </c>
      <c r="F12">
        <v>4.929E-2</v>
      </c>
      <c r="G12">
        <f t="shared" si="0"/>
        <v>7.8499599999999996E-5</v>
      </c>
      <c r="H12">
        <v>11</v>
      </c>
      <c r="J12" s="1">
        <v>44656.729166666664</v>
      </c>
      <c r="K12">
        <v>18</v>
      </c>
      <c r="L12">
        <v>0.88770000000000004</v>
      </c>
      <c r="M12">
        <v>0.93400000000000005</v>
      </c>
      <c r="N12">
        <f t="shared" si="1"/>
        <v>2.1436900000000006E-3</v>
      </c>
      <c r="O12">
        <v>11</v>
      </c>
      <c r="Q12" s="1">
        <v>44656.729166666664</v>
      </c>
      <c r="R12">
        <v>18</v>
      </c>
      <c r="S12">
        <v>2.0270000000000001</v>
      </c>
      <c r="T12">
        <v>2.4660000000000002</v>
      </c>
      <c r="U12">
        <f t="shared" si="2"/>
        <v>0.19272100000000006</v>
      </c>
      <c r="V12">
        <v>11</v>
      </c>
      <c r="X12" s="1">
        <v>44656.729166666664</v>
      </c>
      <c r="Y12">
        <v>18</v>
      </c>
      <c r="Z12">
        <v>10.36</v>
      </c>
      <c r="AA12">
        <v>9.2629999999999999</v>
      </c>
      <c r="AB12">
        <f t="shared" si="3"/>
        <v>1.2034089999999991</v>
      </c>
      <c r="AC12">
        <v>11</v>
      </c>
      <c r="AE12" s="1">
        <v>44656.729166666664</v>
      </c>
      <c r="AF12">
        <v>18</v>
      </c>
      <c r="AG12">
        <v>3.18</v>
      </c>
      <c r="AH12">
        <v>2.2799999999999998</v>
      </c>
      <c r="AI12">
        <f t="shared" si="4"/>
        <v>0.81000000000000061</v>
      </c>
      <c r="AJ12">
        <v>11</v>
      </c>
      <c r="AL12" s="1">
        <v>44656.729166666664</v>
      </c>
      <c r="AM12">
        <v>18</v>
      </c>
      <c r="AN12">
        <v>3.915</v>
      </c>
      <c r="AO12">
        <v>4.9119999999999999</v>
      </c>
      <c r="AP12">
        <f t="shared" si="5"/>
        <v>0.99400899999999981</v>
      </c>
    </row>
    <row r="13" spans="1:42" x14ac:dyDescent="0.35">
      <c r="A13">
        <v>12</v>
      </c>
      <c r="C13" s="1">
        <v>44657.8125</v>
      </c>
      <c r="D13">
        <v>26.25</v>
      </c>
      <c r="E13">
        <v>5.8459999999999998E-2</v>
      </c>
      <c r="F13">
        <v>7.9189999999999997E-2</v>
      </c>
      <c r="G13">
        <f t="shared" si="0"/>
        <v>4.2973289999999993E-4</v>
      </c>
      <c r="H13">
        <v>12</v>
      </c>
      <c r="J13" s="1">
        <v>44657.8125</v>
      </c>
      <c r="K13">
        <v>26.25</v>
      </c>
      <c r="L13">
        <v>1.0489999999999999</v>
      </c>
      <c r="M13">
        <v>1.2609999999999999</v>
      </c>
      <c r="N13">
        <f t="shared" si="1"/>
        <v>4.4943999999999984E-2</v>
      </c>
      <c r="O13">
        <v>12</v>
      </c>
      <c r="Q13" s="1">
        <v>44657.8125</v>
      </c>
      <c r="R13">
        <v>26.25</v>
      </c>
      <c r="S13">
        <v>2.4260000000000002</v>
      </c>
      <c r="T13">
        <v>4.0460000000000003</v>
      </c>
      <c r="U13">
        <f t="shared" si="2"/>
        <v>2.6244000000000005</v>
      </c>
      <c r="V13">
        <v>12</v>
      </c>
      <c r="X13" s="1">
        <v>44657.8125</v>
      </c>
      <c r="Y13">
        <v>26.25</v>
      </c>
      <c r="Z13">
        <v>12.04</v>
      </c>
      <c r="AA13">
        <v>12.91</v>
      </c>
      <c r="AB13">
        <f t="shared" si="3"/>
        <v>0.75690000000000168</v>
      </c>
      <c r="AC13">
        <v>12</v>
      </c>
      <c r="AE13" s="1">
        <v>44657.8125</v>
      </c>
      <c r="AF13">
        <v>26.25</v>
      </c>
      <c r="AG13">
        <v>3.718</v>
      </c>
      <c r="AH13">
        <v>3.6259999999999999</v>
      </c>
      <c r="AI13">
        <f t="shared" si="4"/>
        <v>8.4640000000000149E-3</v>
      </c>
      <c r="AJ13">
        <v>12</v>
      </c>
      <c r="AL13" s="1">
        <v>44657.8125</v>
      </c>
      <c r="AM13">
        <v>26.25</v>
      </c>
      <c r="AN13">
        <v>4.819</v>
      </c>
      <c r="AO13">
        <v>8.1430000000000007</v>
      </c>
      <c r="AP13">
        <f t="shared" si="5"/>
        <v>11.048976000000005</v>
      </c>
    </row>
    <row r="14" spans="1:42" x14ac:dyDescent="0.35">
      <c r="A14">
        <v>13</v>
      </c>
      <c r="C14" s="1">
        <v>44660.239583333336</v>
      </c>
      <c r="D14">
        <v>21</v>
      </c>
      <c r="E14">
        <v>1.546E-2</v>
      </c>
      <c r="F14">
        <v>2.8969999999999999E-2</v>
      </c>
      <c r="G14">
        <f t="shared" si="0"/>
        <v>1.8252009999999999E-4</v>
      </c>
      <c r="H14">
        <v>13</v>
      </c>
      <c r="J14" s="1">
        <v>44660.239583333336</v>
      </c>
      <c r="K14">
        <v>21</v>
      </c>
      <c r="L14">
        <v>0.3584</v>
      </c>
      <c r="M14">
        <v>0.41920000000000002</v>
      </c>
      <c r="N14">
        <f t="shared" si="1"/>
        <v>3.6966400000000023E-3</v>
      </c>
      <c r="O14">
        <v>13</v>
      </c>
      <c r="Q14" s="1">
        <v>44660.239583333336</v>
      </c>
      <c r="R14">
        <v>21</v>
      </c>
      <c r="S14">
        <v>0.65490000000000004</v>
      </c>
      <c r="T14">
        <v>1.4470000000000001</v>
      </c>
      <c r="U14">
        <f t="shared" si="2"/>
        <v>0.6274224100000001</v>
      </c>
      <c r="V14">
        <v>13</v>
      </c>
      <c r="X14" s="1">
        <v>44660.239583333336</v>
      </c>
      <c r="Y14">
        <v>21</v>
      </c>
      <c r="Z14">
        <v>3.6909999999999998</v>
      </c>
      <c r="AA14">
        <v>3.7949999999999999</v>
      </c>
      <c r="AB14">
        <f t="shared" si="3"/>
        <v>1.081600000000002E-2</v>
      </c>
      <c r="AC14">
        <v>13</v>
      </c>
      <c r="AE14" s="1">
        <v>44660.239583333336</v>
      </c>
      <c r="AF14">
        <v>21</v>
      </c>
      <c r="AG14">
        <v>1.212</v>
      </c>
      <c r="AH14">
        <v>1.1399999999999999</v>
      </c>
      <c r="AI14">
        <f t="shared" si="4"/>
        <v>5.1840000000000089E-3</v>
      </c>
      <c r="AJ14">
        <v>13</v>
      </c>
      <c r="AL14" s="1">
        <v>44660.239583333336</v>
      </c>
      <c r="AM14">
        <v>21</v>
      </c>
      <c r="AN14">
        <v>1.413</v>
      </c>
      <c r="AO14">
        <v>2.1139999999999999</v>
      </c>
      <c r="AP14">
        <f t="shared" si="5"/>
        <v>0.49140099999999981</v>
      </c>
    </row>
    <row r="15" spans="1:42" x14ac:dyDescent="0.35">
      <c r="A15">
        <v>14</v>
      </c>
      <c r="C15" s="1">
        <v>44662.59375</v>
      </c>
      <c r="D15">
        <v>17</v>
      </c>
      <c r="E15">
        <v>4.1090000000000002E-2</v>
      </c>
      <c r="F15">
        <v>4.7419999999999997E-2</v>
      </c>
      <c r="G15">
        <f t="shared" si="0"/>
        <v>4.0068899999999944E-5</v>
      </c>
      <c r="H15">
        <v>14</v>
      </c>
      <c r="J15" s="1">
        <v>44662.59375</v>
      </c>
      <c r="K15">
        <v>17</v>
      </c>
      <c r="L15">
        <v>0.6542</v>
      </c>
      <c r="M15">
        <v>0.60609999999999997</v>
      </c>
      <c r="N15">
        <f t="shared" si="1"/>
        <v>2.3136100000000028E-3</v>
      </c>
      <c r="O15">
        <v>14</v>
      </c>
      <c r="Q15" s="1">
        <v>44662.59375</v>
      </c>
      <c r="R15">
        <v>17</v>
      </c>
      <c r="S15">
        <v>1.357</v>
      </c>
      <c r="T15">
        <v>1.996</v>
      </c>
      <c r="U15">
        <f t="shared" si="2"/>
        <v>0.40832099999999999</v>
      </c>
      <c r="V15">
        <v>14</v>
      </c>
      <c r="X15" s="1">
        <v>44662.59375</v>
      </c>
      <c r="Y15">
        <v>17</v>
      </c>
      <c r="Z15">
        <v>7.6879999999999997</v>
      </c>
      <c r="AA15">
        <v>6.8769999999999998</v>
      </c>
      <c r="AB15">
        <f t="shared" si="3"/>
        <v>0.65772099999999989</v>
      </c>
      <c r="AC15">
        <v>14</v>
      </c>
      <c r="AE15" s="1">
        <v>44662.59375</v>
      </c>
      <c r="AF15">
        <v>17</v>
      </c>
      <c r="AG15">
        <v>2.2469999999999999</v>
      </c>
      <c r="AH15">
        <v>2.1469999999999998</v>
      </c>
      <c r="AI15">
        <f t="shared" si="4"/>
        <v>1.0000000000000018E-2</v>
      </c>
      <c r="AJ15">
        <v>14</v>
      </c>
      <c r="AL15" s="1">
        <v>44662.59375</v>
      </c>
      <c r="AM15">
        <v>17</v>
      </c>
      <c r="AN15">
        <v>2.9020000000000001</v>
      </c>
      <c r="AO15">
        <v>3.9969999999999999</v>
      </c>
      <c r="AP15">
        <f t="shared" si="5"/>
        <v>1.1990249999999996</v>
      </c>
    </row>
    <row r="16" spans="1:42" x14ac:dyDescent="0.35">
      <c r="A16">
        <v>15</v>
      </c>
      <c r="C16" s="1">
        <v>44667.145833333336</v>
      </c>
      <c r="D16">
        <v>11.75</v>
      </c>
      <c r="E16">
        <v>3.2849999999999997E-2</v>
      </c>
      <c r="F16">
        <v>5.2089999999999997E-2</v>
      </c>
      <c r="G16">
        <f t="shared" si="0"/>
        <v>3.701776E-4</v>
      </c>
      <c r="H16">
        <v>15</v>
      </c>
      <c r="J16" s="1">
        <v>44667.145833333336</v>
      </c>
      <c r="K16">
        <v>11.75</v>
      </c>
      <c r="L16">
        <v>0.50249999999999995</v>
      </c>
      <c r="M16">
        <v>0.439</v>
      </c>
      <c r="N16">
        <f t="shared" si="1"/>
        <v>4.0322499999999933E-3</v>
      </c>
      <c r="O16">
        <v>15</v>
      </c>
      <c r="Q16" s="1">
        <v>44667.145833333336</v>
      </c>
      <c r="R16">
        <v>11.75</v>
      </c>
      <c r="S16">
        <v>1.0760000000000001</v>
      </c>
      <c r="T16">
        <v>1.1859999999999999</v>
      </c>
      <c r="U16">
        <f t="shared" si="2"/>
        <v>1.2099999999999972E-2</v>
      </c>
      <c r="V16">
        <v>15</v>
      </c>
      <c r="X16" s="1">
        <v>44667.145833333336</v>
      </c>
      <c r="Y16">
        <v>11.75</v>
      </c>
      <c r="Z16">
        <v>5.9429999999999996</v>
      </c>
      <c r="AA16">
        <v>3.9830000000000001</v>
      </c>
      <c r="AB16">
        <f t="shared" si="3"/>
        <v>3.8415999999999979</v>
      </c>
      <c r="AC16">
        <v>15</v>
      </c>
      <c r="AE16" s="1">
        <v>44667.145833333336</v>
      </c>
      <c r="AF16">
        <v>11.75</v>
      </c>
      <c r="AG16">
        <v>1.7430000000000001</v>
      </c>
      <c r="AH16">
        <v>1.38</v>
      </c>
      <c r="AI16">
        <f t="shared" si="4"/>
        <v>0.13176900000000016</v>
      </c>
      <c r="AJ16">
        <v>15</v>
      </c>
      <c r="AL16" s="1">
        <v>44667.145833333336</v>
      </c>
      <c r="AM16">
        <v>11.75</v>
      </c>
      <c r="AN16">
        <v>2.0939999999999999</v>
      </c>
      <c r="AO16">
        <v>2.339</v>
      </c>
      <c r="AP16">
        <f t="shared" si="5"/>
        <v>6.0025000000000051E-2</v>
      </c>
    </row>
    <row r="17" spans="1:42" x14ac:dyDescent="0.35">
      <c r="A17">
        <v>16</v>
      </c>
      <c r="C17" s="1">
        <v>44669.395833333336</v>
      </c>
      <c r="D17">
        <v>35</v>
      </c>
      <c r="E17">
        <v>3.8030000000000001E-2</v>
      </c>
      <c r="F17">
        <v>5.1499999999999997E-2</v>
      </c>
      <c r="G17">
        <f t="shared" si="0"/>
        <v>1.814408999999999E-4</v>
      </c>
      <c r="H17">
        <v>16</v>
      </c>
      <c r="J17" s="1">
        <v>44669.395833333336</v>
      </c>
      <c r="K17">
        <v>35</v>
      </c>
      <c r="L17">
        <v>0.71309999999999996</v>
      </c>
      <c r="M17">
        <v>0.71740000000000004</v>
      </c>
      <c r="N17">
        <f t="shared" si="1"/>
        <v>1.8490000000000702E-5</v>
      </c>
      <c r="O17">
        <v>16</v>
      </c>
      <c r="Q17" s="1">
        <v>44669.395833333336</v>
      </c>
      <c r="R17">
        <v>35</v>
      </c>
      <c r="S17">
        <v>1.6950000000000001</v>
      </c>
      <c r="T17">
        <v>1.948</v>
      </c>
      <c r="U17">
        <f t="shared" si="2"/>
        <v>6.4008999999999941E-2</v>
      </c>
      <c r="V17">
        <v>16</v>
      </c>
      <c r="X17" s="1">
        <v>44669.395833333336</v>
      </c>
      <c r="Y17">
        <v>35</v>
      </c>
      <c r="Z17">
        <v>9.0239999999999991</v>
      </c>
      <c r="AA17">
        <v>7.5839999999999996</v>
      </c>
      <c r="AB17">
        <f t="shared" si="3"/>
        <v>2.0735999999999986</v>
      </c>
      <c r="AC17">
        <v>16</v>
      </c>
      <c r="AE17" s="1">
        <v>44669.395833333336</v>
      </c>
      <c r="AF17">
        <v>35</v>
      </c>
      <c r="AG17">
        <v>2.6850000000000001</v>
      </c>
      <c r="AH17">
        <v>2.0489999999999999</v>
      </c>
      <c r="AI17">
        <f t="shared" si="4"/>
        <v>0.40449600000000013</v>
      </c>
      <c r="AJ17">
        <v>16</v>
      </c>
      <c r="AL17" s="1">
        <v>44669.395833333336</v>
      </c>
      <c r="AM17">
        <v>35</v>
      </c>
      <c r="AN17">
        <v>3.286</v>
      </c>
      <c r="AO17">
        <v>3.5979999999999999</v>
      </c>
      <c r="AP17">
        <f t="shared" si="5"/>
        <v>9.7343999999999889E-2</v>
      </c>
    </row>
    <row r="18" spans="1:42" x14ac:dyDescent="0.35">
      <c r="A18">
        <v>17</v>
      </c>
      <c r="C18" s="1">
        <v>44672.28125</v>
      </c>
      <c r="D18">
        <v>5</v>
      </c>
      <c r="E18">
        <v>5.1790000000000003E-2</v>
      </c>
      <c r="F18">
        <v>5.4010000000000002E-2</v>
      </c>
      <c r="G18">
        <f t="shared" si="0"/>
        <v>4.9283999999999993E-6</v>
      </c>
      <c r="H18">
        <v>17</v>
      </c>
      <c r="J18" s="1">
        <v>44672.28125</v>
      </c>
      <c r="K18">
        <v>5</v>
      </c>
      <c r="L18">
        <v>0.79110000000000003</v>
      </c>
      <c r="M18">
        <v>0.92269999999999996</v>
      </c>
      <c r="N18">
        <f t="shared" si="1"/>
        <v>1.7318559999999983E-2</v>
      </c>
      <c r="O18">
        <v>17</v>
      </c>
      <c r="Q18" s="1">
        <v>44672.28125</v>
      </c>
      <c r="R18">
        <v>5</v>
      </c>
      <c r="S18">
        <v>1.7649999999999999</v>
      </c>
      <c r="T18">
        <v>2.323</v>
      </c>
      <c r="U18">
        <f t="shared" si="2"/>
        <v>0.31136400000000009</v>
      </c>
      <c r="V18">
        <v>17</v>
      </c>
      <c r="X18" s="1">
        <v>44672.28125</v>
      </c>
      <c r="Y18">
        <v>5</v>
      </c>
      <c r="Z18">
        <v>9.3520000000000003</v>
      </c>
      <c r="AA18">
        <v>8.4909999999999997</v>
      </c>
      <c r="AB18">
        <f t="shared" si="3"/>
        <v>0.74132100000000112</v>
      </c>
      <c r="AC18">
        <v>17</v>
      </c>
      <c r="AE18" s="1">
        <v>44672.28125</v>
      </c>
      <c r="AF18">
        <v>5</v>
      </c>
      <c r="AG18">
        <v>2.7410000000000001</v>
      </c>
      <c r="AH18">
        <v>2.198</v>
      </c>
      <c r="AI18">
        <f t="shared" si="4"/>
        <v>0.29484900000000014</v>
      </c>
      <c r="AJ18">
        <v>17</v>
      </c>
      <c r="AL18" s="1">
        <v>44672.28125</v>
      </c>
      <c r="AM18">
        <v>5</v>
      </c>
      <c r="AN18">
        <v>3.2309999999999999</v>
      </c>
      <c r="AO18">
        <v>4.2670000000000003</v>
      </c>
      <c r="AP18">
        <f t="shared" si="5"/>
        <v>1.0732960000000009</v>
      </c>
    </row>
    <row r="19" spans="1:42" x14ac:dyDescent="0.35">
      <c r="A19">
        <v>18</v>
      </c>
      <c r="C19" s="1">
        <v>44682.291666666664</v>
      </c>
      <c r="D19">
        <v>10</v>
      </c>
      <c r="E19">
        <v>0.32490000000000002</v>
      </c>
      <c r="F19">
        <v>0.31879999999999997</v>
      </c>
      <c r="G19">
        <f t="shared" si="0"/>
        <v>3.7210000000000608E-5</v>
      </c>
      <c r="H19">
        <v>18</v>
      </c>
      <c r="J19" s="1">
        <v>44682.291666666664</v>
      </c>
      <c r="K19">
        <v>10</v>
      </c>
      <c r="L19">
        <v>5.4029999999999996</v>
      </c>
      <c r="M19">
        <v>6.5579999999999998</v>
      </c>
      <c r="N19">
        <f t="shared" si="1"/>
        <v>1.3340250000000007</v>
      </c>
      <c r="O19">
        <v>18</v>
      </c>
      <c r="Q19" s="1">
        <v>44682.291666666664</v>
      </c>
      <c r="R19">
        <v>10</v>
      </c>
      <c r="S19">
        <v>4.9470000000000001</v>
      </c>
      <c r="T19">
        <v>8.7739999999999991</v>
      </c>
      <c r="U19">
        <f t="shared" si="2"/>
        <v>14.645928999999994</v>
      </c>
      <c r="V19">
        <v>18</v>
      </c>
      <c r="X19" s="1">
        <v>44682.291666666664</v>
      </c>
      <c r="Y19">
        <v>10</v>
      </c>
      <c r="Z19">
        <v>19.309999999999999</v>
      </c>
      <c r="AA19">
        <v>23.05</v>
      </c>
      <c r="AB19">
        <f t="shared" si="3"/>
        <v>13.987600000000015</v>
      </c>
      <c r="AC19">
        <v>18</v>
      </c>
      <c r="AE19" s="1">
        <v>44682.291666666664</v>
      </c>
      <c r="AF19">
        <v>10</v>
      </c>
      <c r="AG19">
        <v>11.4</v>
      </c>
      <c r="AH19">
        <v>8.8729999999999993</v>
      </c>
      <c r="AI19">
        <f t="shared" si="4"/>
        <v>6.3857290000000049</v>
      </c>
      <c r="AJ19">
        <v>18</v>
      </c>
      <c r="AL19" s="1">
        <v>44682.291666666664</v>
      </c>
      <c r="AM19">
        <v>10</v>
      </c>
      <c r="AN19">
        <v>8.1959999999999997</v>
      </c>
      <c r="AO19">
        <v>17.97</v>
      </c>
      <c r="AP19">
        <f t="shared" si="5"/>
        <v>95.531075999999985</v>
      </c>
    </row>
    <row r="20" spans="1:42" x14ac:dyDescent="0.35">
      <c r="A20">
        <v>19</v>
      </c>
      <c r="C20" s="1">
        <v>44684.625</v>
      </c>
      <c r="D20">
        <v>24</v>
      </c>
      <c r="E20">
        <v>0.6855</v>
      </c>
      <c r="F20">
        <v>0.32669999999999999</v>
      </c>
      <c r="G20">
        <f t="shared" si="0"/>
        <v>0.12873744000000001</v>
      </c>
      <c r="H20">
        <v>19</v>
      </c>
      <c r="J20" s="1">
        <v>44684.625</v>
      </c>
      <c r="K20">
        <v>24</v>
      </c>
      <c r="L20">
        <v>12.03</v>
      </c>
      <c r="M20">
        <v>10.67</v>
      </c>
      <c r="N20">
        <f t="shared" si="1"/>
        <v>1.8495999999999984</v>
      </c>
      <c r="O20">
        <v>19</v>
      </c>
      <c r="Q20" s="1">
        <v>44684.625</v>
      </c>
      <c r="R20">
        <v>24</v>
      </c>
      <c r="S20">
        <v>14.32</v>
      </c>
      <c r="T20">
        <v>17.13</v>
      </c>
      <c r="U20">
        <f t="shared" si="2"/>
        <v>7.8960999999999926</v>
      </c>
      <c r="V20">
        <v>19</v>
      </c>
      <c r="X20" s="1">
        <v>44684.625</v>
      </c>
      <c r="Y20">
        <v>24</v>
      </c>
      <c r="Z20">
        <v>36.86</v>
      </c>
      <c r="AA20">
        <v>32.26</v>
      </c>
      <c r="AB20">
        <f t="shared" si="3"/>
        <v>21.160000000000014</v>
      </c>
      <c r="AC20">
        <v>19</v>
      </c>
      <c r="AE20" s="1">
        <v>44684.625</v>
      </c>
      <c r="AF20">
        <v>24</v>
      </c>
      <c r="AG20">
        <v>30.72</v>
      </c>
      <c r="AH20">
        <v>14.3</v>
      </c>
      <c r="AI20">
        <f t="shared" si="4"/>
        <v>269.61639999999994</v>
      </c>
      <c r="AJ20">
        <v>19</v>
      </c>
      <c r="AL20" s="1">
        <v>44684.625</v>
      </c>
      <c r="AM20">
        <v>24</v>
      </c>
      <c r="AN20">
        <v>14.58</v>
      </c>
      <c r="AO20">
        <v>23</v>
      </c>
      <c r="AP20">
        <f t="shared" si="5"/>
        <v>70.8964</v>
      </c>
    </row>
    <row r="21" spans="1:42" x14ac:dyDescent="0.35">
      <c r="A21">
        <v>20</v>
      </c>
      <c r="C21" s="1">
        <v>44686.979166666664</v>
      </c>
      <c r="D21">
        <v>45</v>
      </c>
      <c r="E21">
        <v>0.57379999999999998</v>
      </c>
      <c r="F21">
        <v>0.30030000000000001</v>
      </c>
      <c r="G21">
        <f t="shared" si="0"/>
        <v>7.4802249999999987E-2</v>
      </c>
      <c r="H21">
        <v>20</v>
      </c>
      <c r="J21" s="1">
        <v>44686.979166666664</v>
      </c>
      <c r="K21">
        <v>45</v>
      </c>
      <c r="L21">
        <v>10.76</v>
      </c>
      <c r="M21">
        <v>5.82</v>
      </c>
      <c r="N21">
        <f t="shared" si="1"/>
        <v>24.403599999999994</v>
      </c>
      <c r="O21">
        <v>20</v>
      </c>
      <c r="Q21" s="1">
        <v>44686.979166666664</v>
      </c>
      <c r="R21">
        <v>45</v>
      </c>
      <c r="S21">
        <v>11.55</v>
      </c>
      <c r="T21">
        <v>15.91</v>
      </c>
      <c r="U21">
        <f t="shared" si="2"/>
        <v>19.009599999999995</v>
      </c>
      <c r="V21">
        <v>20</v>
      </c>
      <c r="X21" s="1">
        <v>44686.979166666664</v>
      </c>
      <c r="Y21">
        <v>45</v>
      </c>
      <c r="Z21">
        <v>39.619999999999997</v>
      </c>
      <c r="AA21">
        <v>31.25</v>
      </c>
      <c r="AB21">
        <f t="shared" si="3"/>
        <v>70.056899999999956</v>
      </c>
      <c r="AC21">
        <v>20</v>
      </c>
      <c r="AE21" s="1">
        <v>44686.979166666664</v>
      </c>
      <c r="AF21">
        <v>45</v>
      </c>
      <c r="AG21">
        <v>26.86</v>
      </c>
      <c r="AH21">
        <v>17.03</v>
      </c>
      <c r="AI21">
        <f t="shared" si="4"/>
        <v>96.628899999999973</v>
      </c>
      <c r="AJ21">
        <v>20</v>
      </c>
      <c r="AL21" s="1">
        <v>44686.979166666664</v>
      </c>
      <c r="AM21">
        <v>45</v>
      </c>
      <c r="AN21">
        <v>16.79</v>
      </c>
      <c r="AO21">
        <v>17.28</v>
      </c>
      <c r="AP21">
        <f t="shared" si="5"/>
        <v>0.24010000000000195</v>
      </c>
    </row>
    <row r="22" spans="1:42" x14ac:dyDescent="0.35">
      <c r="A22">
        <v>21</v>
      </c>
      <c r="C22" s="1">
        <v>44695.770833333336</v>
      </c>
      <c r="D22">
        <v>3</v>
      </c>
      <c r="E22">
        <v>0.13339999999999999</v>
      </c>
      <c r="F22">
        <v>0.1197</v>
      </c>
      <c r="G22">
        <f t="shared" si="0"/>
        <v>1.8768999999999972E-4</v>
      </c>
      <c r="H22">
        <v>21</v>
      </c>
      <c r="J22" s="1">
        <v>44695.770833333336</v>
      </c>
      <c r="K22">
        <v>3</v>
      </c>
      <c r="L22">
        <v>1.9850000000000001</v>
      </c>
      <c r="M22">
        <v>2.2879999999999998</v>
      </c>
      <c r="N22">
        <f t="shared" si="1"/>
        <v>9.1808999999999821E-2</v>
      </c>
      <c r="O22">
        <v>21</v>
      </c>
      <c r="Q22" s="1">
        <v>44695.770833333336</v>
      </c>
      <c r="R22">
        <v>3</v>
      </c>
      <c r="S22">
        <v>2.8809999999999998</v>
      </c>
      <c r="T22">
        <v>4.9889999999999999</v>
      </c>
      <c r="U22">
        <f t="shared" si="2"/>
        <v>4.4436640000000001</v>
      </c>
      <c r="V22">
        <v>21</v>
      </c>
      <c r="X22" s="1">
        <v>44695.770833333336</v>
      </c>
      <c r="Y22">
        <v>3</v>
      </c>
      <c r="Z22">
        <v>11.98</v>
      </c>
      <c r="AA22">
        <v>22.25</v>
      </c>
      <c r="AB22">
        <f t="shared" si="3"/>
        <v>105.4729</v>
      </c>
      <c r="AC22">
        <v>21</v>
      </c>
      <c r="AE22" s="1">
        <v>44695.770833333336</v>
      </c>
      <c r="AF22">
        <v>3</v>
      </c>
      <c r="AG22">
        <v>5.516</v>
      </c>
      <c r="AH22">
        <v>5.1790000000000003</v>
      </c>
      <c r="AI22">
        <f t="shared" si="4"/>
        <v>0.11356899999999982</v>
      </c>
      <c r="AJ22">
        <v>21</v>
      </c>
      <c r="AL22" s="1">
        <v>44695.770833333336</v>
      </c>
      <c r="AM22">
        <v>3</v>
      </c>
      <c r="AN22">
        <v>5.7480000000000002</v>
      </c>
      <c r="AO22">
        <v>15.24</v>
      </c>
      <c r="AP22">
        <f t="shared" si="5"/>
        <v>90.098064000000022</v>
      </c>
    </row>
    <row r="23" spans="1:42" x14ac:dyDescent="0.35">
      <c r="A23">
        <v>22</v>
      </c>
      <c r="C23" s="1">
        <v>44697.291666666664</v>
      </c>
      <c r="D23">
        <v>12.75</v>
      </c>
      <c r="E23">
        <v>0.1051</v>
      </c>
      <c r="F23">
        <v>0.1045</v>
      </c>
      <c r="G23">
        <f t="shared" si="0"/>
        <v>3.6000000000000396E-7</v>
      </c>
      <c r="H23">
        <v>22</v>
      </c>
      <c r="J23" s="1">
        <v>44697.291666666664</v>
      </c>
      <c r="K23">
        <v>12.75</v>
      </c>
      <c r="L23">
        <v>1.6</v>
      </c>
      <c r="M23">
        <v>2.4590000000000001</v>
      </c>
      <c r="N23">
        <f t="shared" si="1"/>
        <v>0.73788100000000001</v>
      </c>
      <c r="O23">
        <v>22</v>
      </c>
      <c r="Q23" s="1">
        <v>44697.291666666664</v>
      </c>
      <c r="R23">
        <v>12.75</v>
      </c>
      <c r="S23">
        <v>3.5049999999999999</v>
      </c>
      <c r="T23">
        <v>4.415</v>
      </c>
      <c r="U23">
        <f t="shared" si="2"/>
        <v>0.82810000000000028</v>
      </c>
      <c r="V23">
        <v>22</v>
      </c>
      <c r="X23" s="1">
        <v>44697.291666666664</v>
      </c>
      <c r="Y23">
        <v>12.75</v>
      </c>
      <c r="Z23">
        <v>15.63</v>
      </c>
      <c r="AA23">
        <v>16.32</v>
      </c>
      <c r="AB23">
        <f t="shared" si="3"/>
        <v>0.4760999999999993</v>
      </c>
      <c r="AC23">
        <v>22</v>
      </c>
      <c r="AE23" s="1">
        <v>44697.291666666664</v>
      </c>
      <c r="AF23">
        <v>12.75</v>
      </c>
      <c r="AG23">
        <v>5.2789999999999999</v>
      </c>
      <c r="AH23">
        <v>4.532</v>
      </c>
      <c r="AI23">
        <f t="shared" si="4"/>
        <v>0.55800899999999987</v>
      </c>
      <c r="AJ23">
        <v>22</v>
      </c>
      <c r="AL23" s="1">
        <v>44697.291666666664</v>
      </c>
      <c r="AM23">
        <v>12.75</v>
      </c>
      <c r="AN23">
        <v>6.8010000000000002</v>
      </c>
      <c r="AO23">
        <v>8.5250000000000004</v>
      </c>
      <c r="AP23">
        <f t="shared" si="5"/>
        <v>2.9721760000000006</v>
      </c>
    </row>
    <row r="24" spans="1:42" x14ac:dyDescent="0.35">
      <c r="A24">
        <v>23</v>
      </c>
      <c r="C24" s="1">
        <v>44699.541666666664</v>
      </c>
      <c r="D24">
        <v>13</v>
      </c>
      <c r="E24">
        <v>2.4570000000000002E-2</v>
      </c>
      <c r="F24">
        <v>4.7329999999999997E-2</v>
      </c>
      <c r="G24">
        <f t="shared" si="0"/>
        <v>5.1801759999999984E-4</v>
      </c>
      <c r="H24">
        <v>23</v>
      </c>
      <c r="J24" s="1">
        <v>44699.541666666664</v>
      </c>
      <c r="K24">
        <v>13</v>
      </c>
      <c r="L24">
        <v>0.41699999999999998</v>
      </c>
      <c r="M24">
        <v>0.55149999999999999</v>
      </c>
      <c r="N24">
        <f t="shared" si="1"/>
        <v>1.8090250000000002E-2</v>
      </c>
      <c r="O24">
        <v>23</v>
      </c>
      <c r="Q24" s="1">
        <v>44699.541666666664</v>
      </c>
      <c r="R24">
        <v>13</v>
      </c>
      <c r="S24">
        <v>0.91879999999999995</v>
      </c>
      <c r="T24">
        <v>1.246</v>
      </c>
      <c r="U24">
        <f t="shared" si="2"/>
        <v>0.10705984000000003</v>
      </c>
      <c r="V24">
        <v>23</v>
      </c>
      <c r="X24" s="1">
        <v>44699.541666666664</v>
      </c>
      <c r="Y24">
        <v>13</v>
      </c>
      <c r="Z24">
        <v>5.867</v>
      </c>
      <c r="AA24">
        <v>5.0810000000000004</v>
      </c>
      <c r="AB24">
        <f t="shared" si="3"/>
        <v>0.61779599999999935</v>
      </c>
      <c r="AC24">
        <v>23</v>
      </c>
      <c r="AE24" s="1">
        <v>44699.541666666664</v>
      </c>
      <c r="AF24">
        <v>13</v>
      </c>
      <c r="AG24">
        <v>1.5629999999999999</v>
      </c>
      <c r="AH24">
        <v>1.089</v>
      </c>
      <c r="AI24">
        <f t="shared" si="4"/>
        <v>0.22467599999999999</v>
      </c>
      <c r="AJ24">
        <v>23</v>
      </c>
      <c r="AL24" s="1">
        <v>44699.541666666664</v>
      </c>
      <c r="AM24">
        <v>13</v>
      </c>
      <c r="AN24">
        <v>1.788</v>
      </c>
      <c r="AO24">
        <v>3.383</v>
      </c>
      <c r="AP24">
        <f t="shared" si="5"/>
        <v>2.544025</v>
      </c>
    </row>
    <row r="25" spans="1:42" x14ac:dyDescent="0.35">
      <c r="A25">
        <v>24</v>
      </c>
      <c r="C25" s="1">
        <v>44703.552083333336</v>
      </c>
      <c r="D25">
        <v>7</v>
      </c>
      <c r="E25">
        <v>3.6110000000000003E-2</v>
      </c>
      <c r="F25">
        <v>4.3130000000000002E-2</v>
      </c>
      <c r="G25">
        <f t="shared" si="0"/>
        <v>4.9280399999999976E-5</v>
      </c>
      <c r="H25">
        <v>24</v>
      </c>
      <c r="J25" s="1">
        <v>44703.552083333336</v>
      </c>
      <c r="K25">
        <v>7</v>
      </c>
      <c r="L25">
        <v>0.53090000000000004</v>
      </c>
      <c r="M25">
        <v>0.64380000000000004</v>
      </c>
      <c r="N25">
        <f t="shared" si="1"/>
        <v>1.274641E-2</v>
      </c>
      <c r="O25">
        <v>24</v>
      </c>
      <c r="Q25" s="1">
        <v>44703.552083333336</v>
      </c>
      <c r="R25">
        <v>7</v>
      </c>
      <c r="S25">
        <v>1.0069999999999999</v>
      </c>
      <c r="T25">
        <v>1.46</v>
      </c>
      <c r="U25">
        <f t="shared" si="2"/>
        <v>0.20520900000000006</v>
      </c>
      <c r="V25">
        <v>24</v>
      </c>
      <c r="X25" s="1">
        <v>44703.552083333336</v>
      </c>
      <c r="Y25">
        <v>7</v>
      </c>
      <c r="Z25">
        <v>5.3689999999999998</v>
      </c>
      <c r="AA25">
        <v>3.4740000000000002</v>
      </c>
      <c r="AB25">
        <f t="shared" si="3"/>
        <v>3.5910249999999984</v>
      </c>
      <c r="AC25">
        <v>24</v>
      </c>
      <c r="AE25" s="1">
        <v>44703.552083333336</v>
      </c>
      <c r="AF25">
        <v>7</v>
      </c>
      <c r="AG25">
        <v>1.631</v>
      </c>
      <c r="AH25">
        <v>1.859</v>
      </c>
      <c r="AI25">
        <f t="shared" si="4"/>
        <v>5.1983999999999989E-2</v>
      </c>
      <c r="AJ25">
        <v>24</v>
      </c>
      <c r="AL25" s="1">
        <v>44703.552083333336</v>
      </c>
      <c r="AM25">
        <v>7</v>
      </c>
      <c r="AN25">
        <v>2.16</v>
      </c>
      <c r="AO25">
        <v>2.25</v>
      </c>
      <c r="AP25">
        <f t="shared" si="5"/>
        <v>8.0999999999999753E-3</v>
      </c>
    </row>
    <row r="26" spans="1:42" x14ac:dyDescent="0.35">
      <c r="A26">
        <v>25</v>
      </c>
      <c r="C26" s="1">
        <v>44707.833333333336</v>
      </c>
      <c r="D26">
        <v>15</v>
      </c>
      <c r="E26">
        <v>4.3220000000000001E-2</v>
      </c>
      <c r="F26">
        <v>6.9029999999999994E-2</v>
      </c>
      <c r="G26">
        <f t="shared" si="0"/>
        <v>6.661560999999996E-4</v>
      </c>
      <c r="H26">
        <v>25</v>
      </c>
      <c r="J26" s="1">
        <v>44707.833333333336</v>
      </c>
      <c r="K26">
        <v>15</v>
      </c>
      <c r="L26">
        <v>0.68440000000000001</v>
      </c>
      <c r="M26">
        <v>1.1990000000000001</v>
      </c>
      <c r="N26">
        <f t="shared" si="1"/>
        <v>0.26481316000000005</v>
      </c>
      <c r="O26">
        <v>25</v>
      </c>
      <c r="Q26" s="1">
        <v>44707.833333333336</v>
      </c>
      <c r="R26">
        <v>15</v>
      </c>
      <c r="S26">
        <v>1.5369999999999999</v>
      </c>
      <c r="T26">
        <v>2.7090000000000001</v>
      </c>
      <c r="U26">
        <f t="shared" si="2"/>
        <v>1.3735840000000004</v>
      </c>
      <c r="V26">
        <v>25</v>
      </c>
      <c r="X26" s="1">
        <v>44707.833333333336</v>
      </c>
      <c r="Y26">
        <v>15</v>
      </c>
      <c r="Z26">
        <v>8.5589999999999993</v>
      </c>
      <c r="AA26">
        <v>9.2439999999999998</v>
      </c>
      <c r="AB26">
        <f t="shared" si="3"/>
        <v>0.46922500000000067</v>
      </c>
      <c r="AC26">
        <v>25</v>
      </c>
      <c r="AE26" s="1">
        <v>44707.833333333336</v>
      </c>
      <c r="AF26">
        <v>15</v>
      </c>
      <c r="AG26">
        <v>2.4969999999999999</v>
      </c>
      <c r="AH26">
        <v>3.2879999999999998</v>
      </c>
      <c r="AI26">
        <f t="shared" si="4"/>
        <v>0.62568099999999993</v>
      </c>
      <c r="AJ26">
        <v>25</v>
      </c>
      <c r="AL26" s="1">
        <v>44707.833333333336</v>
      </c>
      <c r="AM26">
        <v>15</v>
      </c>
      <c r="AN26">
        <v>3.04</v>
      </c>
      <c r="AO26">
        <v>5.3650000000000002</v>
      </c>
      <c r="AP26">
        <f t="shared" si="5"/>
        <v>5.4056250000000006</v>
      </c>
    </row>
    <row r="27" spans="1:42" x14ac:dyDescent="0.35">
      <c r="A27">
        <v>26</v>
      </c>
      <c r="C27" s="1">
        <v>44713.875</v>
      </c>
      <c r="D27">
        <v>6.75</v>
      </c>
      <c r="E27">
        <v>0.2056</v>
      </c>
      <c r="F27">
        <v>0.129</v>
      </c>
      <c r="G27">
        <f t="shared" si="0"/>
        <v>5.86756E-3</v>
      </c>
      <c r="H27">
        <v>26</v>
      </c>
      <c r="J27" s="1">
        <v>44713.875</v>
      </c>
      <c r="K27">
        <v>6.75</v>
      </c>
      <c r="L27">
        <v>2.5790000000000002</v>
      </c>
      <c r="M27">
        <v>2.7440000000000002</v>
      </c>
      <c r="N27">
        <f t="shared" si="1"/>
        <v>2.7225000000000013E-2</v>
      </c>
      <c r="O27">
        <v>26</v>
      </c>
      <c r="Q27" s="1">
        <v>44713.875</v>
      </c>
      <c r="R27">
        <v>6.75</v>
      </c>
      <c r="S27">
        <v>3.3149999999999999</v>
      </c>
      <c r="T27">
        <v>5.16</v>
      </c>
      <c r="U27">
        <f t="shared" si="2"/>
        <v>3.4040250000000007</v>
      </c>
      <c r="V27">
        <v>26</v>
      </c>
      <c r="X27" s="1">
        <v>44713.875</v>
      </c>
      <c r="Y27">
        <v>6.75</v>
      </c>
      <c r="Z27">
        <v>14.31</v>
      </c>
      <c r="AA27">
        <v>16.89</v>
      </c>
      <c r="AB27">
        <f t="shared" si="3"/>
        <v>6.6564000000000005</v>
      </c>
      <c r="AC27">
        <v>26</v>
      </c>
      <c r="AE27" s="1">
        <v>44713.875</v>
      </c>
      <c r="AF27">
        <v>6.75</v>
      </c>
      <c r="AG27">
        <v>7.1680000000000001</v>
      </c>
      <c r="AH27">
        <v>6.8040000000000003</v>
      </c>
      <c r="AI27">
        <f t="shared" si="4"/>
        <v>0.13249599999999992</v>
      </c>
      <c r="AJ27">
        <v>26</v>
      </c>
      <c r="AL27" s="1">
        <v>44713.875</v>
      </c>
      <c r="AM27">
        <v>6.75</v>
      </c>
      <c r="AN27">
        <v>6.1050000000000004</v>
      </c>
      <c r="AO27">
        <v>20.71</v>
      </c>
      <c r="AP27">
        <f t="shared" si="5"/>
        <v>213.30602500000001</v>
      </c>
    </row>
    <row r="28" spans="1:42" x14ac:dyDescent="0.35">
      <c r="A28">
        <v>27</v>
      </c>
      <c r="C28" s="1">
        <v>44714.59375</v>
      </c>
      <c r="D28">
        <v>7</v>
      </c>
      <c r="E28">
        <v>0.42299999999999999</v>
      </c>
      <c r="F28">
        <v>0.30359999999999998</v>
      </c>
      <c r="G28">
        <f t="shared" si="0"/>
        <v>1.4256360000000001E-2</v>
      </c>
      <c r="H28">
        <v>27</v>
      </c>
      <c r="J28" s="1">
        <v>44714.59375</v>
      </c>
      <c r="K28">
        <v>7</v>
      </c>
      <c r="L28">
        <v>7.4329999999999998</v>
      </c>
      <c r="M28">
        <v>4.7699999999999996</v>
      </c>
      <c r="N28">
        <f t="shared" si="1"/>
        <v>7.0915690000000016</v>
      </c>
      <c r="O28">
        <v>27</v>
      </c>
      <c r="Q28" s="1">
        <v>44714.59375</v>
      </c>
      <c r="R28">
        <v>7</v>
      </c>
      <c r="S28">
        <v>8.1389999999999993</v>
      </c>
      <c r="T28">
        <v>18.55</v>
      </c>
      <c r="U28">
        <f t="shared" si="2"/>
        <v>108.38892100000002</v>
      </c>
      <c r="V28">
        <v>27</v>
      </c>
      <c r="X28" s="1">
        <v>44714.59375</v>
      </c>
      <c r="Y28">
        <v>7</v>
      </c>
      <c r="Z28">
        <v>31.93</v>
      </c>
      <c r="AA28">
        <v>23.12</v>
      </c>
      <c r="AB28">
        <f t="shared" si="3"/>
        <v>77.616099999999975</v>
      </c>
      <c r="AC28">
        <v>27</v>
      </c>
      <c r="AE28" s="1">
        <v>44714.59375</v>
      </c>
      <c r="AF28">
        <v>7</v>
      </c>
      <c r="AG28">
        <v>19.559999999999999</v>
      </c>
      <c r="AH28">
        <v>3.8</v>
      </c>
      <c r="AI28">
        <f t="shared" si="4"/>
        <v>248.37759999999994</v>
      </c>
      <c r="AJ28">
        <v>27</v>
      </c>
      <c r="AL28" s="1">
        <v>44714.59375</v>
      </c>
      <c r="AM28">
        <v>7</v>
      </c>
      <c r="AN28">
        <v>12.02</v>
      </c>
      <c r="AO28">
        <v>22.56</v>
      </c>
      <c r="AP28">
        <f t="shared" si="5"/>
        <v>111.09159999999999</v>
      </c>
    </row>
    <row r="29" spans="1:42" x14ac:dyDescent="0.35">
      <c r="A29">
        <v>28</v>
      </c>
      <c r="C29" s="1">
        <v>44719.21875</v>
      </c>
      <c r="D29">
        <v>8</v>
      </c>
      <c r="E29">
        <v>4.8660000000000002E-2</v>
      </c>
      <c r="F29">
        <v>7.3620000000000005E-2</v>
      </c>
      <c r="G29">
        <f t="shared" si="0"/>
        <v>6.2300160000000018E-4</v>
      </c>
      <c r="H29">
        <v>28</v>
      </c>
      <c r="J29" s="1">
        <v>44719.21875</v>
      </c>
      <c r="K29">
        <v>8</v>
      </c>
      <c r="L29">
        <v>0.76900000000000002</v>
      </c>
      <c r="M29">
        <v>1.653</v>
      </c>
      <c r="N29">
        <f t="shared" si="1"/>
        <v>0.78145600000000004</v>
      </c>
      <c r="O29">
        <v>28</v>
      </c>
      <c r="Q29" s="1">
        <v>44719.21875</v>
      </c>
      <c r="R29">
        <v>8</v>
      </c>
      <c r="S29">
        <v>1.7889999999999999</v>
      </c>
      <c r="T29">
        <v>3.7109999999999999</v>
      </c>
      <c r="U29">
        <f t="shared" si="2"/>
        <v>3.6940839999999997</v>
      </c>
      <c r="V29">
        <v>28</v>
      </c>
      <c r="X29" s="1">
        <v>44719.21875</v>
      </c>
      <c r="Y29">
        <v>8</v>
      </c>
      <c r="Z29">
        <v>9.4079999999999995</v>
      </c>
      <c r="AA29">
        <v>10.41</v>
      </c>
      <c r="AB29">
        <f t="shared" si="3"/>
        <v>1.0040040000000012</v>
      </c>
      <c r="AC29">
        <v>28</v>
      </c>
      <c r="AE29" s="1">
        <v>44719.21875</v>
      </c>
      <c r="AF29">
        <v>8</v>
      </c>
      <c r="AG29">
        <v>2.4569999999999999</v>
      </c>
      <c r="AH29">
        <v>2.0139999999999998</v>
      </c>
      <c r="AI29">
        <f t="shared" si="4"/>
        <v>0.19624900000000006</v>
      </c>
      <c r="AJ29">
        <v>28</v>
      </c>
      <c r="AL29" s="1">
        <v>44719.21875</v>
      </c>
      <c r="AM29">
        <v>8</v>
      </c>
      <c r="AN29">
        <v>4.008</v>
      </c>
      <c r="AO29">
        <v>8.5990000000000002</v>
      </c>
      <c r="AP29">
        <f t="shared" si="5"/>
        <v>21.077281000000003</v>
      </c>
    </row>
    <row r="30" spans="1:42" x14ac:dyDescent="0.35">
      <c r="A30">
        <v>29</v>
      </c>
      <c r="C30" s="1">
        <v>44719.8125</v>
      </c>
      <c r="D30">
        <v>3</v>
      </c>
      <c r="E30">
        <v>0.32429999999999998</v>
      </c>
      <c r="F30">
        <v>0.14979999999999999</v>
      </c>
      <c r="G30">
        <f t="shared" si="0"/>
        <v>3.0450249999999995E-2</v>
      </c>
      <c r="H30">
        <v>29</v>
      </c>
      <c r="J30" s="1">
        <v>44719.8125</v>
      </c>
      <c r="K30">
        <v>3</v>
      </c>
      <c r="L30">
        <v>5.899</v>
      </c>
      <c r="M30">
        <v>3.1890000000000001</v>
      </c>
      <c r="N30">
        <f t="shared" si="1"/>
        <v>7.3441000000000001</v>
      </c>
      <c r="O30">
        <v>29</v>
      </c>
      <c r="Q30" s="1">
        <v>44719.8125</v>
      </c>
      <c r="R30">
        <v>3</v>
      </c>
      <c r="S30">
        <v>8.6590000000000007</v>
      </c>
      <c r="T30">
        <v>18.54</v>
      </c>
      <c r="U30">
        <f t="shared" si="2"/>
        <v>97.634160999999963</v>
      </c>
      <c r="V30">
        <v>29</v>
      </c>
      <c r="X30" s="1">
        <v>44719.8125</v>
      </c>
      <c r="Y30">
        <v>3</v>
      </c>
      <c r="Z30">
        <v>26.07</v>
      </c>
      <c r="AA30">
        <v>30.1</v>
      </c>
      <c r="AB30">
        <f t="shared" si="3"/>
        <v>16.240900000000011</v>
      </c>
      <c r="AC30">
        <v>29</v>
      </c>
      <c r="AE30" s="1">
        <v>44719.8125</v>
      </c>
      <c r="AF30">
        <v>3</v>
      </c>
      <c r="AG30">
        <v>15.3</v>
      </c>
      <c r="AH30">
        <v>2.6720000000000002</v>
      </c>
      <c r="AI30">
        <f t="shared" si="4"/>
        <v>159.46638400000001</v>
      </c>
      <c r="AJ30">
        <v>29</v>
      </c>
      <c r="AL30" s="1">
        <v>44719.8125</v>
      </c>
      <c r="AM30">
        <v>3</v>
      </c>
      <c r="AN30">
        <v>9.2940000000000005</v>
      </c>
      <c r="AO30">
        <v>15.73</v>
      </c>
      <c r="AP30">
        <f t="shared" si="5"/>
        <v>41.422095999999996</v>
      </c>
    </row>
    <row r="31" spans="1:42" x14ac:dyDescent="0.35">
      <c r="A31">
        <v>30</v>
      </c>
      <c r="C31" s="1">
        <v>44720.875</v>
      </c>
      <c r="D31">
        <v>6.75</v>
      </c>
      <c r="E31">
        <v>0.21290000000000001</v>
      </c>
      <c r="F31">
        <v>0.29389999999999999</v>
      </c>
      <c r="G31">
        <f t="shared" si="0"/>
        <v>6.5609999999999983E-3</v>
      </c>
      <c r="H31">
        <v>30</v>
      </c>
      <c r="J31" s="1">
        <v>44720.875</v>
      </c>
      <c r="K31">
        <v>6.75</v>
      </c>
      <c r="L31">
        <v>3.399</v>
      </c>
      <c r="M31">
        <v>6.0839999999999996</v>
      </c>
      <c r="N31">
        <f t="shared" si="1"/>
        <v>7.2092249999999982</v>
      </c>
      <c r="O31">
        <v>30</v>
      </c>
      <c r="Q31" s="1">
        <v>44720.875</v>
      </c>
      <c r="R31">
        <v>6.75</v>
      </c>
      <c r="S31">
        <v>3.66</v>
      </c>
      <c r="T31">
        <v>8.42</v>
      </c>
      <c r="U31">
        <f t="shared" si="2"/>
        <v>22.657599999999999</v>
      </c>
      <c r="V31">
        <v>30</v>
      </c>
      <c r="X31" s="1">
        <v>44720.875</v>
      </c>
      <c r="Y31">
        <v>6.75</v>
      </c>
      <c r="Z31">
        <v>13.28</v>
      </c>
      <c r="AA31">
        <v>9.8680000000000003</v>
      </c>
      <c r="AB31">
        <f t="shared" si="3"/>
        <v>11.641743999999994</v>
      </c>
      <c r="AC31">
        <v>30</v>
      </c>
      <c r="AE31" s="1">
        <v>44720.875</v>
      </c>
      <c r="AF31">
        <v>6.75</v>
      </c>
      <c r="AG31">
        <v>7.7489999999999997</v>
      </c>
      <c r="AH31">
        <v>2.2149999999999999</v>
      </c>
      <c r="AI31">
        <f t="shared" si="4"/>
        <v>30.625155999999997</v>
      </c>
      <c r="AJ31">
        <v>30</v>
      </c>
      <c r="AL31" s="1">
        <v>44720.875</v>
      </c>
      <c r="AM31">
        <v>6.75</v>
      </c>
      <c r="AN31">
        <v>4.87</v>
      </c>
      <c r="AO31">
        <v>11.94</v>
      </c>
      <c r="AP31">
        <f t="shared" si="5"/>
        <v>49.984899999999989</v>
      </c>
    </row>
    <row r="32" spans="1:42" x14ac:dyDescent="0.35">
      <c r="A32">
        <v>31</v>
      </c>
      <c r="C32" s="1">
        <v>44726.145833333336</v>
      </c>
      <c r="D32">
        <v>8</v>
      </c>
      <c r="E32">
        <v>3.1E-2</v>
      </c>
      <c r="F32">
        <v>1.9259999999999999E-2</v>
      </c>
      <c r="G32">
        <f t="shared" si="0"/>
        <v>1.3782760000000002E-4</v>
      </c>
      <c r="H32">
        <v>31</v>
      </c>
      <c r="J32" s="1">
        <v>44726.145833333336</v>
      </c>
      <c r="K32">
        <v>8</v>
      </c>
      <c r="L32">
        <v>0.38929999999999998</v>
      </c>
      <c r="M32">
        <v>0.38419999999999999</v>
      </c>
      <c r="N32">
        <f t="shared" si="1"/>
        <v>2.6009999999999932E-5</v>
      </c>
      <c r="O32">
        <v>31</v>
      </c>
      <c r="Q32" s="1">
        <v>44726.145833333336</v>
      </c>
      <c r="R32">
        <v>8</v>
      </c>
      <c r="S32">
        <v>0.82240000000000002</v>
      </c>
      <c r="T32">
        <v>0.90129999999999999</v>
      </c>
      <c r="U32">
        <f t="shared" si="2"/>
        <v>6.2252099999999949E-3</v>
      </c>
      <c r="V32">
        <v>31</v>
      </c>
      <c r="X32" s="1">
        <v>44726.145833333336</v>
      </c>
      <c r="Y32">
        <v>8</v>
      </c>
      <c r="Z32">
        <v>4.4160000000000004</v>
      </c>
      <c r="AA32">
        <v>1.7190000000000001</v>
      </c>
      <c r="AB32">
        <f t="shared" si="3"/>
        <v>7.273809</v>
      </c>
      <c r="AC32">
        <v>31</v>
      </c>
      <c r="AE32" s="1">
        <v>44726.145833333336</v>
      </c>
      <c r="AF32">
        <v>8</v>
      </c>
      <c r="AG32">
        <v>1.288</v>
      </c>
      <c r="AH32">
        <v>1.139</v>
      </c>
      <c r="AI32">
        <f t="shared" si="4"/>
        <v>2.2201000000000005E-2</v>
      </c>
      <c r="AJ32">
        <v>31</v>
      </c>
      <c r="AL32" s="1">
        <v>44726.145833333336</v>
      </c>
      <c r="AM32">
        <v>8</v>
      </c>
      <c r="AN32">
        <v>1.6</v>
      </c>
      <c r="AO32">
        <v>1.9019999999999999</v>
      </c>
      <c r="AP32">
        <f t="shared" si="5"/>
        <v>9.1203999999999896E-2</v>
      </c>
    </row>
    <row r="33" spans="1:42" x14ac:dyDescent="0.35">
      <c r="A33">
        <v>32</v>
      </c>
      <c r="C33" s="1">
        <v>44744.010416666664</v>
      </c>
      <c r="D33">
        <v>7</v>
      </c>
      <c r="E33">
        <v>2.001E-2</v>
      </c>
      <c r="F33">
        <v>8.6639999999999998E-3</v>
      </c>
      <c r="G33">
        <f t="shared" si="0"/>
        <v>1.28731716E-4</v>
      </c>
      <c r="H33">
        <v>32</v>
      </c>
      <c r="J33" s="1">
        <v>44744.010416666664</v>
      </c>
      <c r="K33">
        <v>7</v>
      </c>
      <c r="L33">
        <v>0.2452</v>
      </c>
      <c r="M33">
        <v>0.25580000000000003</v>
      </c>
      <c r="N33">
        <f t="shared" si="1"/>
        <v>1.1236000000000056E-4</v>
      </c>
      <c r="O33">
        <v>32</v>
      </c>
      <c r="Q33" s="1">
        <v>44744.010416666664</v>
      </c>
      <c r="R33">
        <v>7</v>
      </c>
      <c r="S33">
        <v>0.52690000000000003</v>
      </c>
      <c r="T33">
        <v>0.44650000000000001</v>
      </c>
      <c r="U33">
        <f t="shared" si="2"/>
        <v>6.4641600000000044E-3</v>
      </c>
      <c r="V33">
        <v>32</v>
      </c>
      <c r="X33" s="1">
        <v>44744.010416666664</v>
      </c>
      <c r="Y33">
        <v>7</v>
      </c>
      <c r="Z33">
        <v>3.4260000000000002</v>
      </c>
      <c r="AA33">
        <v>1.57</v>
      </c>
      <c r="AB33">
        <f t="shared" si="3"/>
        <v>3.4447360000000002</v>
      </c>
      <c r="AC33">
        <v>32</v>
      </c>
      <c r="AE33" s="1">
        <v>44744.010416666664</v>
      </c>
      <c r="AF33">
        <v>7</v>
      </c>
      <c r="AG33">
        <v>0.80659999999999998</v>
      </c>
      <c r="AH33">
        <v>1.095</v>
      </c>
      <c r="AI33">
        <f t="shared" si="4"/>
        <v>8.3174559999999995E-2</v>
      </c>
      <c r="AJ33">
        <v>32</v>
      </c>
      <c r="AL33" s="1">
        <v>44744.010416666664</v>
      </c>
      <c r="AM33">
        <v>7</v>
      </c>
      <c r="AN33">
        <v>1.6919999999999999</v>
      </c>
      <c r="AO33">
        <v>2.2320000000000002</v>
      </c>
      <c r="AP33">
        <f t="shared" si="5"/>
        <v>0.2916000000000003</v>
      </c>
    </row>
    <row r="34" spans="1:42" x14ac:dyDescent="0.35">
      <c r="A34">
        <v>33</v>
      </c>
      <c r="C34" s="1">
        <v>44747.416666666664</v>
      </c>
      <c r="D34">
        <v>2.75</v>
      </c>
      <c r="E34">
        <v>5.271E-2</v>
      </c>
      <c r="F34">
        <v>2.0129999999999999E-2</v>
      </c>
      <c r="G34">
        <f t="shared" si="0"/>
        <v>1.0614563999999998E-3</v>
      </c>
      <c r="H34">
        <v>33</v>
      </c>
      <c r="J34" s="1">
        <v>44747.416666666664</v>
      </c>
      <c r="K34">
        <v>2.75</v>
      </c>
      <c r="L34">
        <v>0.74439999999999995</v>
      </c>
      <c r="M34">
        <v>0.69969999999999999</v>
      </c>
      <c r="N34">
        <f t="shared" si="1"/>
        <v>1.9980899999999966E-3</v>
      </c>
      <c r="O34">
        <v>33</v>
      </c>
      <c r="Q34" s="1">
        <v>44747.416666666664</v>
      </c>
      <c r="R34">
        <v>2.75</v>
      </c>
      <c r="S34">
        <v>1.2030000000000001</v>
      </c>
      <c r="T34">
        <v>1.302</v>
      </c>
      <c r="U34">
        <f t="shared" si="2"/>
        <v>9.8009999999999955E-3</v>
      </c>
      <c r="V34">
        <v>33</v>
      </c>
      <c r="X34" s="1">
        <v>44747.416666666664</v>
      </c>
      <c r="Y34">
        <v>2.75</v>
      </c>
      <c r="Z34">
        <v>4.1029999999999998</v>
      </c>
      <c r="AA34">
        <v>3.9049999999999998</v>
      </c>
      <c r="AB34">
        <f t="shared" si="3"/>
        <v>3.9203999999999982E-2</v>
      </c>
      <c r="AC34">
        <v>33</v>
      </c>
      <c r="AE34" s="1">
        <v>44747.416666666664</v>
      </c>
      <c r="AF34">
        <v>2.75</v>
      </c>
      <c r="AG34">
        <v>1.847</v>
      </c>
      <c r="AH34">
        <v>1.728</v>
      </c>
      <c r="AI34">
        <f t="shared" si="4"/>
        <v>1.4160999999999998E-2</v>
      </c>
      <c r="AJ34">
        <v>33</v>
      </c>
      <c r="AL34" s="1">
        <v>44747.416666666664</v>
      </c>
      <c r="AM34">
        <v>2.75</v>
      </c>
      <c r="AN34">
        <v>2.1440000000000001</v>
      </c>
      <c r="AO34">
        <v>3.286</v>
      </c>
      <c r="AP34">
        <f t="shared" si="5"/>
        <v>1.3041639999999999</v>
      </c>
    </row>
    <row r="35" spans="1:42" x14ac:dyDescent="0.35">
      <c r="A35">
        <v>34</v>
      </c>
      <c r="C35" s="1">
        <v>44748.708333333336</v>
      </c>
      <c r="D35">
        <v>4.25</v>
      </c>
      <c r="E35">
        <v>0.59750000000000003</v>
      </c>
      <c r="F35">
        <v>0.32269999999999999</v>
      </c>
      <c r="G35">
        <f t="shared" si="0"/>
        <v>7.5515040000000019E-2</v>
      </c>
      <c r="H35">
        <v>34</v>
      </c>
      <c r="J35" s="1">
        <v>44748.708333333336</v>
      </c>
      <c r="K35">
        <v>4.25</v>
      </c>
      <c r="L35">
        <v>10.47</v>
      </c>
      <c r="M35">
        <v>4.4139999999999997</v>
      </c>
      <c r="N35">
        <f t="shared" si="1"/>
        <v>36.675136000000009</v>
      </c>
      <c r="O35">
        <v>34</v>
      </c>
      <c r="Q35" s="1">
        <v>44748.708333333336</v>
      </c>
      <c r="R35">
        <v>4.25</v>
      </c>
      <c r="S35">
        <v>20.149999999999999</v>
      </c>
      <c r="T35">
        <v>19.5</v>
      </c>
      <c r="U35">
        <f t="shared" si="2"/>
        <v>0.42249999999999815</v>
      </c>
      <c r="V35">
        <v>34</v>
      </c>
      <c r="X35" s="1">
        <v>44748.708333333336</v>
      </c>
      <c r="Y35">
        <v>4.25</v>
      </c>
      <c r="Z35">
        <v>62.05</v>
      </c>
      <c r="AA35">
        <v>47.56</v>
      </c>
      <c r="AB35">
        <f t="shared" si="3"/>
        <v>209.96009999999984</v>
      </c>
      <c r="AC35">
        <v>34</v>
      </c>
      <c r="AE35" s="1">
        <v>44748.708333333336</v>
      </c>
      <c r="AF35">
        <v>4.25</v>
      </c>
      <c r="AG35">
        <v>30.17</v>
      </c>
      <c r="AH35">
        <v>4.6900000000000004</v>
      </c>
      <c r="AI35">
        <f t="shared" si="4"/>
        <v>649.23040000000003</v>
      </c>
      <c r="AJ35">
        <v>34</v>
      </c>
      <c r="AL35" s="1">
        <v>44748.708333333336</v>
      </c>
      <c r="AM35">
        <v>4.25</v>
      </c>
      <c r="AN35">
        <v>33.97</v>
      </c>
      <c r="AO35">
        <v>32.950000000000003</v>
      </c>
      <c r="AP35">
        <f t="shared" si="5"/>
        <v>1.0403999999999918</v>
      </c>
    </row>
    <row r="36" spans="1:42" x14ac:dyDescent="0.35">
      <c r="A36">
        <v>35</v>
      </c>
      <c r="C36" s="1">
        <v>44755.833333333336</v>
      </c>
      <c r="D36">
        <v>5.25</v>
      </c>
      <c r="E36">
        <v>4.1189999999999997E-2</v>
      </c>
      <c r="F36">
        <v>3.3439999999999998E-2</v>
      </c>
      <c r="G36">
        <f t="shared" si="0"/>
        <v>6.0062499999999996E-5</v>
      </c>
      <c r="H36">
        <v>35</v>
      </c>
      <c r="J36" s="1">
        <v>44755.833333333336</v>
      </c>
      <c r="K36">
        <v>5.25</v>
      </c>
      <c r="L36">
        <v>0.55420000000000003</v>
      </c>
      <c r="M36">
        <v>0.86899999999999999</v>
      </c>
      <c r="N36">
        <f t="shared" si="1"/>
        <v>9.9099039999999985E-2</v>
      </c>
      <c r="O36">
        <v>35</v>
      </c>
      <c r="Q36" s="1">
        <v>44755.833333333336</v>
      </c>
      <c r="R36">
        <v>5.25</v>
      </c>
      <c r="S36">
        <v>1.1060000000000001</v>
      </c>
      <c r="T36">
        <v>1.1850000000000001</v>
      </c>
      <c r="U36">
        <f t="shared" si="2"/>
        <v>6.2409999999999939E-3</v>
      </c>
      <c r="V36">
        <v>35</v>
      </c>
      <c r="X36" s="1">
        <v>44755.833333333336</v>
      </c>
      <c r="Y36">
        <v>5.25</v>
      </c>
      <c r="Z36">
        <v>4.5919999999999996</v>
      </c>
      <c r="AA36">
        <v>3.73</v>
      </c>
      <c r="AB36">
        <f t="shared" si="3"/>
        <v>0.74304399999999937</v>
      </c>
      <c r="AC36">
        <v>35</v>
      </c>
      <c r="AE36" s="1">
        <v>44755.833333333336</v>
      </c>
      <c r="AF36">
        <v>5.25</v>
      </c>
      <c r="AG36">
        <v>1.756</v>
      </c>
      <c r="AH36">
        <v>1.748</v>
      </c>
      <c r="AI36">
        <f t="shared" si="4"/>
        <v>6.4000000000000119E-5</v>
      </c>
      <c r="AJ36">
        <v>35</v>
      </c>
      <c r="AL36" s="1">
        <v>44755.833333333336</v>
      </c>
      <c r="AM36">
        <v>5.25</v>
      </c>
      <c r="AN36">
        <v>1.486</v>
      </c>
      <c r="AO36">
        <v>2.706</v>
      </c>
      <c r="AP36">
        <f t="shared" si="5"/>
        <v>1.4883999999999999</v>
      </c>
    </row>
    <row r="37" spans="1:42" x14ac:dyDescent="0.35">
      <c r="A37">
        <v>36</v>
      </c>
      <c r="C37" s="1">
        <v>44759.583333333336</v>
      </c>
      <c r="D37">
        <v>14.5</v>
      </c>
      <c r="E37">
        <v>6.9790000000000005E-2</v>
      </c>
      <c r="F37">
        <v>0.1467</v>
      </c>
      <c r="G37">
        <f t="shared" si="0"/>
        <v>5.915148099999999E-3</v>
      </c>
      <c r="H37">
        <v>36</v>
      </c>
      <c r="J37" s="1">
        <v>44759.583333333336</v>
      </c>
      <c r="K37">
        <v>14.5</v>
      </c>
      <c r="L37">
        <v>1.05</v>
      </c>
      <c r="M37">
        <v>2.694</v>
      </c>
      <c r="N37">
        <f t="shared" si="1"/>
        <v>2.7027359999999998</v>
      </c>
      <c r="O37">
        <v>36</v>
      </c>
      <c r="Q37" s="1">
        <v>44759.583333333336</v>
      </c>
      <c r="R37">
        <v>14.5</v>
      </c>
      <c r="S37">
        <v>3.371</v>
      </c>
      <c r="T37">
        <v>6.57</v>
      </c>
      <c r="U37">
        <f t="shared" si="2"/>
        <v>10.233601000000002</v>
      </c>
      <c r="V37">
        <v>36</v>
      </c>
      <c r="X37" s="1">
        <v>44759.583333333336</v>
      </c>
      <c r="Y37">
        <v>14.5</v>
      </c>
      <c r="Z37">
        <v>19.68</v>
      </c>
      <c r="AA37">
        <v>17.59</v>
      </c>
      <c r="AB37">
        <f t="shared" si="3"/>
        <v>4.3680999999999992</v>
      </c>
      <c r="AC37">
        <v>36</v>
      </c>
      <c r="AE37" s="1">
        <v>44759.583333333336</v>
      </c>
      <c r="AF37">
        <v>14.5</v>
      </c>
      <c r="AG37">
        <v>4.1139999999999999</v>
      </c>
      <c r="AH37">
        <v>8.7530000000000001</v>
      </c>
      <c r="AI37">
        <f t="shared" si="4"/>
        <v>21.520321000000003</v>
      </c>
      <c r="AJ37">
        <v>36</v>
      </c>
      <c r="AL37" s="1">
        <v>44759.583333333336</v>
      </c>
      <c r="AM37">
        <v>14.5</v>
      </c>
      <c r="AN37">
        <v>9.6229999999999993</v>
      </c>
      <c r="AO37">
        <v>16.2</v>
      </c>
      <c r="AP37">
        <f t="shared" si="5"/>
        <v>43.256929</v>
      </c>
    </row>
    <row r="38" spans="1:42" x14ac:dyDescent="0.35">
      <c r="A38">
        <v>37</v>
      </c>
      <c r="C38" s="1">
        <v>44760.333333333336</v>
      </c>
      <c r="D38">
        <v>7.5</v>
      </c>
      <c r="E38">
        <v>3.0419999999999999E-2</v>
      </c>
      <c r="F38">
        <v>3.1899999999999998E-2</v>
      </c>
      <c r="G38">
        <f t="shared" si="0"/>
        <v>2.190399999999996E-6</v>
      </c>
      <c r="H38">
        <v>37</v>
      </c>
      <c r="J38" s="1">
        <v>44760.333333333336</v>
      </c>
      <c r="K38">
        <v>7.5</v>
      </c>
      <c r="L38">
        <v>0.46439999999999998</v>
      </c>
      <c r="M38">
        <v>0.51370000000000005</v>
      </c>
      <c r="N38">
        <f t="shared" si="1"/>
        <v>2.4304900000000065E-3</v>
      </c>
      <c r="O38">
        <v>37</v>
      </c>
      <c r="Q38" s="1">
        <v>44760.333333333336</v>
      </c>
      <c r="R38">
        <v>7.5</v>
      </c>
      <c r="S38">
        <v>1.141</v>
      </c>
      <c r="T38">
        <v>1.0920000000000001</v>
      </c>
      <c r="U38">
        <f t="shared" si="2"/>
        <v>2.4009999999999934E-3</v>
      </c>
      <c r="V38">
        <v>37</v>
      </c>
      <c r="X38" s="1">
        <v>44760.333333333336</v>
      </c>
      <c r="Y38">
        <v>7.5</v>
      </c>
      <c r="Z38">
        <v>7.4870000000000001</v>
      </c>
      <c r="AA38">
        <v>6.7160000000000002</v>
      </c>
      <c r="AB38">
        <f t="shared" si="3"/>
        <v>0.59444099999999989</v>
      </c>
      <c r="AC38">
        <v>37</v>
      </c>
      <c r="AE38" s="1">
        <v>44760.333333333336</v>
      </c>
      <c r="AF38">
        <v>7.5</v>
      </c>
      <c r="AG38">
        <v>1.7509999999999999</v>
      </c>
      <c r="AH38">
        <v>1.425</v>
      </c>
      <c r="AI38">
        <f t="shared" si="4"/>
        <v>0.1062759999999999</v>
      </c>
      <c r="AJ38">
        <v>37</v>
      </c>
      <c r="AL38" s="1">
        <v>44760.333333333336</v>
      </c>
      <c r="AM38">
        <v>7.5</v>
      </c>
      <c r="AN38">
        <v>3.1219999999999999</v>
      </c>
      <c r="AO38">
        <v>3.9390000000000001</v>
      </c>
      <c r="AP38">
        <f t="shared" si="5"/>
        <v>0.66748900000000033</v>
      </c>
    </row>
    <row r="39" spans="1:42" x14ac:dyDescent="0.35">
      <c r="A39">
        <v>38</v>
      </c>
      <c r="C39" s="1">
        <v>44778.46875</v>
      </c>
      <c r="D39">
        <v>10</v>
      </c>
      <c r="E39">
        <v>2.4889999999999999</v>
      </c>
      <c r="F39">
        <v>0.43130000000000002</v>
      </c>
      <c r="G39">
        <f t="shared" si="0"/>
        <v>4.2341292899999985</v>
      </c>
      <c r="H39">
        <v>38</v>
      </c>
      <c r="J39" s="1">
        <v>44778.46875</v>
      </c>
      <c r="K39">
        <v>10</v>
      </c>
      <c r="L39">
        <v>23.23</v>
      </c>
      <c r="M39">
        <v>9.9740000000000002</v>
      </c>
      <c r="N39">
        <f t="shared" si="1"/>
        <v>175.72153600000001</v>
      </c>
      <c r="O39">
        <v>38</v>
      </c>
      <c r="Q39" s="1">
        <v>44778.46875</v>
      </c>
      <c r="R39">
        <v>10</v>
      </c>
      <c r="S39">
        <v>24.31</v>
      </c>
      <c r="T39">
        <v>40.049999999999997</v>
      </c>
      <c r="U39">
        <f t="shared" si="2"/>
        <v>247.74759999999995</v>
      </c>
      <c r="V39">
        <v>38</v>
      </c>
      <c r="X39" s="1">
        <v>44778.46875</v>
      </c>
      <c r="Y39">
        <v>10</v>
      </c>
      <c r="Z39">
        <v>50.88</v>
      </c>
      <c r="AA39">
        <v>37.22</v>
      </c>
      <c r="AB39">
        <f t="shared" si="3"/>
        <v>186.5956000000001</v>
      </c>
      <c r="AC39">
        <v>38</v>
      </c>
      <c r="AE39" s="1">
        <v>44778.46875</v>
      </c>
      <c r="AF39">
        <v>10</v>
      </c>
      <c r="AG39">
        <v>58.15</v>
      </c>
      <c r="AH39">
        <v>42.5</v>
      </c>
      <c r="AI39">
        <f t="shared" si="4"/>
        <v>244.92249999999996</v>
      </c>
      <c r="AJ39">
        <v>38</v>
      </c>
      <c r="AL39" s="1">
        <v>44778.46875</v>
      </c>
      <c r="AM39">
        <v>10</v>
      </c>
      <c r="AN39">
        <v>20.22</v>
      </c>
      <c r="AO39">
        <v>22.92</v>
      </c>
      <c r="AP39">
        <f t="shared" si="5"/>
        <v>7.2900000000000151</v>
      </c>
    </row>
    <row r="40" spans="1:42" x14ac:dyDescent="0.35">
      <c r="A40">
        <v>39</v>
      </c>
      <c r="C40" s="1">
        <v>44779.364583333336</v>
      </c>
      <c r="D40">
        <v>9</v>
      </c>
      <c r="E40">
        <v>6.8140000000000006E-2</v>
      </c>
      <c r="F40">
        <v>7.6130000000000003E-2</v>
      </c>
      <c r="G40">
        <f t="shared" si="0"/>
        <v>6.3840099999999951E-5</v>
      </c>
      <c r="H40">
        <v>39</v>
      </c>
      <c r="J40" s="1">
        <v>44779.364583333336</v>
      </c>
      <c r="K40">
        <v>9</v>
      </c>
      <c r="L40">
        <v>0.99060000000000004</v>
      </c>
      <c r="M40">
        <v>1.554</v>
      </c>
      <c r="N40">
        <f t="shared" si="1"/>
        <v>0.31741955999999999</v>
      </c>
      <c r="O40">
        <v>39</v>
      </c>
      <c r="Q40" s="1">
        <v>44779.364583333336</v>
      </c>
      <c r="R40">
        <v>9</v>
      </c>
      <c r="S40">
        <v>2.2770000000000001</v>
      </c>
      <c r="T40">
        <v>6.3010000000000002</v>
      </c>
      <c r="U40">
        <f t="shared" si="2"/>
        <v>16.192575999999999</v>
      </c>
      <c r="V40">
        <v>39</v>
      </c>
      <c r="X40" s="1">
        <v>44779.364583333336</v>
      </c>
      <c r="Y40">
        <v>9</v>
      </c>
      <c r="Z40">
        <v>10.42</v>
      </c>
      <c r="AA40">
        <v>11.82</v>
      </c>
      <c r="AB40">
        <f t="shared" si="3"/>
        <v>1.9600000000000011</v>
      </c>
      <c r="AC40">
        <v>39</v>
      </c>
      <c r="AE40" s="1">
        <v>44779.364583333336</v>
      </c>
      <c r="AF40">
        <v>9</v>
      </c>
      <c r="AG40">
        <v>3.09</v>
      </c>
      <c r="AH40">
        <v>8.2859999999999996</v>
      </c>
      <c r="AI40">
        <f t="shared" si="4"/>
        <v>26.998415999999999</v>
      </c>
      <c r="AJ40">
        <v>39</v>
      </c>
      <c r="AL40" s="1">
        <v>44779.364583333336</v>
      </c>
      <c r="AM40">
        <v>9</v>
      </c>
      <c r="AN40">
        <v>6.1319999999999997</v>
      </c>
      <c r="AO40">
        <v>10.32</v>
      </c>
      <c r="AP40">
        <f t="shared" si="5"/>
        <v>17.539344000000003</v>
      </c>
    </row>
    <row r="41" spans="1:42" x14ac:dyDescent="0.35">
      <c r="A41">
        <v>40</v>
      </c>
      <c r="C41" s="1">
        <v>44780.072916666664</v>
      </c>
      <c r="D41">
        <v>3</v>
      </c>
      <c r="E41">
        <v>0.1119</v>
      </c>
      <c r="F41">
        <v>0.1943</v>
      </c>
      <c r="G41">
        <f t="shared" si="0"/>
        <v>6.7897600000000006E-3</v>
      </c>
      <c r="H41">
        <v>40</v>
      </c>
      <c r="J41" s="1">
        <v>44780.072916666664</v>
      </c>
      <c r="K41">
        <v>3</v>
      </c>
      <c r="L41">
        <v>1.649</v>
      </c>
      <c r="M41">
        <v>1.956</v>
      </c>
      <c r="N41">
        <f t="shared" si="1"/>
        <v>9.4248999999999958E-2</v>
      </c>
      <c r="O41">
        <v>40</v>
      </c>
      <c r="Q41" s="1">
        <v>44780.072916666664</v>
      </c>
      <c r="R41">
        <v>3</v>
      </c>
      <c r="S41">
        <v>2.68</v>
      </c>
      <c r="T41">
        <v>4.6989999999999998</v>
      </c>
      <c r="U41">
        <f t="shared" si="2"/>
        <v>4.0763609999999986</v>
      </c>
      <c r="V41">
        <v>40</v>
      </c>
      <c r="X41" s="1">
        <v>44780.072916666664</v>
      </c>
      <c r="Y41">
        <v>3</v>
      </c>
      <c r="Z41">
        <v>9.0090000000000003</v>
      </c>
      <c r="AA41">
        <v>12.34</v>
      </c>
      <c r="AB41">
        <f t="shared" si="3"/>
        <v>11.095560999999996</v>
      </c>
      <c r="AC41">
        <v>40</v>
      </c>
      <c r="AE41" s="1">
        <v>44780.072916666664</v>
      </c>
      <c r="AF41">
        <v>3</v>
      </c>
      <c r="AG41">
        <v>4.2859999999999996</v>
      </c>
      <c r="AH41">
        <v>8.9130000000000003</v>
      </c>
      <c r="AI41">
        <f t="shared" si="4"/>
        <v>21.409129000000007</v>
      </c>
      <c r="AJ41">
        <v>40</v>
      </c>
      <c r="AL41" s="1">
        <v>44780.072916666664</v>
      </c>
      <c r="AM41">
        <v>3</v>
      </c>
      <c r="AN41">
        <v>3.9750000000000001</v>
      </c>
      <c r="AO41">
        <v>7.9249999999999998</v>
      </c>
      <c r="AP41">
        <f t="shared" si="5"/>
        <v>15.602499999999997</v>
      </c>
    </row>
    <row r="42" spans="1:42" x14ac:dyDescent="0.35">
      <c r="A42">
        <v>41</v>
      </c>
      <c r="C42" s="1">
        <v>44780.5</v>
      </c>
      <c r="D42">
        <v>6.5</v>
      </c>
      <c r="E42">
        <v>6.4630000000000007E-2</v>
      </c>
      <c r="F42">
        <v>3.7719999999999997E-2</v>
      </c>
      <c r="G42">
        <f t="shared" si="0"/>
        <v>7.2414810000000056E-4</v>
      </c>
      <c r="H42">
        <v>41</v>
      </c>
      <c r="J42" s="1">
        <v>44780.5</v>
      </c>
      <c r="K42">
        <v>6.5</v>
      </c>
      <c r="L42">
        <v>1.018</v>
      </c>
      <c r="M42">
        <v>0.59119999999999995</v>
      </c>
      <c r="N42">
        <f t="shared" si="1"/>
        <v>0.18215824000000005</v>
      </c>
      <c r="O42">
        <v>41</v>
      </c>
      <c r="Q42" s="1">
        <v>44780.5</v>
      </c>
      <c r="R42">
        <v>6.5</v>
      </c>
      <c r="S42">
        <v>2.2850000000000001</v>
      </c>
      <c r="T42">
        <v>1.851</v>
      </c>
      <c r="U42">
        <f t="shared" si="2"/>
        <v>0.18835600000000013</v>
      </c>
      <c r="V42">
        <v>41</v>
      </c>
      <c r="X42" s="1">
        <v>44780.5</v>
      </c>
      <c r="Y42">
        <v>6.5</v>
      </c>
      <c r="Z42">
        <v>23.67</v>
      </c>
      <c r="AA42">
        <v>5.8150000000000004</v>
      </c>
      <c r="AB42">
        <f t="shared" si="3"/>
        <v>318.80102500000004</v>
      </c>
      <c r="AC42">
        <v>41</v>
      </c>
      <c r="AE42" s="1">
        <v>44780.5</v>
      </c>
      <c r="AF42">
        <v>6.5</v>
      </c>
      <c r="AG42">
        <v>2.157</v>
      </c>
      <c r="AH42">
        <v>1.742</v>
      </c>
      <c r="AI42">
        <f t="shared" si="4"/>
        <v>0.17222500000000002</v>
      </c>
      <c r="AJ42">
        <v>41</v>
      </c>
      <c r="AL42" s="1">
        <v>44780.5</v>
      </c>
      <c r="AM42">
        <v>6.5</v>
      </c>
      <c r="AN42">
        <v>11.55</v>
      </c>
      <c r="AO42">
        <v>2.5070000000000001</v>
      </c>
      <c r="AP42">
        <f t="shared" si="5"/>
        <v>81.775849000000022</v>
      </c>
    </row>
    <row r="43" spans="1:42" x14ac:dyDescent="0.35">
      <c r="A43">
        <v>42</v>
      </c>
      <c r="C43" s="1">
        <v>44788.729166666664</v>
      </c>
      <c r="D43">
        <v>7</v>
      </c>
      <c r="E43">
        <v>7.1650000000000005E-2</v>
      </c>
      <c r="F43">
        <v>6.096E-2</v>
      </c>
      <c r="G43">
        <f t="shared" si="0"/>
        <v>1.142761000000001E-4</v>
      </c>
      <c r="H43">
        <v>42</v>
      </c>
      <c r="J43" s="1">
        <v>44788.729166666664</v>
      </c>
      <c r="K43">
        <v>7</v>
      </c>
      <c r="L43">
        <v>1.0609999999999999</v>
      </c>
      <c r="M43">
        <v>1.099</v>
      </c>
      <c r="N43">
        <f t="shared" si="1"/>
        <v>1.4440000000000026E-3</v>
      </c>
      <c r="O43">
        <v>42</v>
      </c>
      <c r="Q43" s="1">
        <v>44788.729166666664</v>
      </c>
      <c r="R43">
        <v>7</v>
      </c>
      <c r="S43">
        <v>2.2400000000000002</v>
      </c>
      <c r="T43">
        <v>5.28</v>
      </c>
      <c r="U43">
        <f t="shared" si="2"/>
        <v>9.2416</v>
      </c>
      <c r="V43">
        <v>42</v>
      </c>
      <c r="X43" s="1">
        <v>44788.729166666664</v>
      </c>
      <c r="Y43">
        <v>7</v>
      </c>
      <c r="Z43">
        <v>11.72</v>
      </c>
      <c r="AA43">
        <v>8.3070000000000004</v>
      </c>
      <c r="AB43">
        <f t="shared" si="3"/>
        <v>11.648569000000002</v>
      </c>
      <c r="AC43">
        <v>42</v>
      </c>
      <c r="AE43" s="1">
        <v>44788.729166666664</v>
      </c>
      <c r="AF43">
        <v>7</v>
      </c>
      <c r="AG43">
        <v>3.5129999999999999</v>
      </c>
      <c r="AH43">
        <v>3.2919999999999998</v>
      </c>
      <c r="AI43">
        <f t="shared" si="4"/>
        <v>4.8841000000000037E-2</v>
      </c>
      <c r="AJ43">
        <v>42</v>
      </c>
      <c r="AL43" s="1">
        <v>44788.729166666664</v>
      </c>
      <c r="AM43">
        <v>7</v>
      </c>
      <c r="AN43">
        <v>4.4669999999999996</v>
      </c>
      <c r="AO43">
        <v>4.55</v>
      </c>
      <c r="AP43">
        <f t="shared" si="5"/>
        <v>6.8890000000000305E-3</v>
      </c>
    </row>
    <row r="44" spans="1:42" x14ac:dyDescent="0.35">
      <c r="A44">
        <v>43</v>
      </c>
      <c r="C44" s="1">
        <v>44789.885416666664</v>
      </c>
      <c r="D44">
        <v>16</v>
      </c>
      <c r="E44">
        <v>5.9339999999999997E-2</v>
      </c>
      <c r="F44">
        <v>2.8840000000000001E-2</v>
      </c>
      <c r="G44">
        <f t="shared" si="0"/>
        <v>9.3024999999999976E-4</v>
      </c>
      <c r="H44">
        <v>43</v>
      </c>
      <c r="J44" s="1">
        <v>44789.885416666664</v>
      </c>
      <c r="K44">
        <v>16</v>
      </c>
      <c r="L44">
        <v>0.85450000000000004</v>
      </c>
      <c r="M44">
        <v>0.71379999999999999</v>
      </c>
      <c r="N44">
        <f t="shared" si="1"/>
        <v>1.9796490000000014E-2</v>
      </c>
      <c r="O44">
        <v>43</v>
      </c>
      <c r="Q44" s="1">
        <v>44789.885416666664</v>
      </c>
      <c r="R44">
        <v>16</v>
      </c>
      <c r="S44">
        <v>0.82620000000000005</v>
      </c>
      <c r="T44">
        <v>1.284</v>
      </c>
      <c r="U44">
        <f t="shared" si="2"/>
        <v>0.20958083999999999</v>
      </c>
      <c r="V44">
        <v>43</v>
      </c>
      <c r="X44" s="1">
        <v>44789.885416666664</v>
      </c>
      <c r="Y44">
        <v>16</v>
      </c>
      <c r="Z44">
        <v>5.032</v>
      </c>
      <c r="AA44">
        <v>3.3889999999999998</v>
      </c>
      <c r="AB44">
        <f t="shared" si="3"/>
        <v>2.6994490000000009</v>
      </c>
      <c r="AC44">
        <v>43</v>
      </c>
      <c r="AE44" s="1">
        <v>44789.885416666664</v>
      </c>
      <c r="AF44">
        <v>16</v>
      </c>
      <c r="AG44">
        <v>1.6859999999999999</v>
      </c>
      <c r="AH44">
        <v>1.794</v>
      </c>
      <c r="AI44">
        <f t="shared" si="4"/>
        <v>1.1664000000000022E-2</v>
      </c>
      <c r="AJ44">
        <v>43</v>
      </c>
      <c r="AL44" s="1">
        <v>44789.885416666664</v>
      </c>
      <c r="AM44">
        <v>16</v>
      </c>
      <c r="AN44">
        <v>2.0310000000000001</v>
      </c>
      <c r="AO44">
        <v>3.1909999999999998</v>
      </c>
      <c r="AP44">
        <f t="shared" si="5"/>
        <v>1.3455999999999992</v>
      </c>
    </row>
    <row r="45" spans="1:42" x14ac:dyDescent="0.35">
      <c r="A45">
        <v>44</v>
      </c>
      <c r="C45" s="1">
        <v>44794</v>
      </c>
      <c r="D45">
        <v>11.75</v>
      </c>
      <c r="E45">
        <v>2.4849999999999999</v>
      </c>
      <c r="F45">
        <v>0.47510000000000002</v>
      </c>
      <c r="G45">
        <f t="shared" si="0"/>
        <v>4.0396980100000004</v>
      </c>
      <c r="H45">
        <v>44</v>
      </c>
      <c r="J45" s="1">
        <v>44794</v>
      </c>
      <c r="K45">
        <v>11.75</v>
      </c>
      <c r="L45">
        <v>23.6</v>
      </c>
      <c r="M45">
        <v>14.35</v>
      </c>
      <c r="N45">
        <f t="shared" si="1"/>
        <v>85.562500000000028</v>
      </c>
      <c r="O45">
        <v>44</v>
      </c>
      <c r="Q45" s="1">
        <v>44794</v>
      </c>
      <c r="R45">
        <v>11.75</v>
      </c>
      <c r="S45">
        <v>32.090000000000003</v>
      </c>
      <c r="T45">
        <v>56.99</v>
      </c>
      <c r="U45">
        <f t="shared" si="2"/>
        <v>620.00999999999988</v>
      </c>
      <c r="V45">
        <v>44</v>
      </c>
      <c r="X45" s="1">
        <v>44794</v>
      </c>
      <c r="Y45">
        <v>11.75</v>
      </c>
      <c r="Z45">
        <v>76.569999999999993</v>
      </c>
      <c r="AA45">
        <v>59.83</v>
      </c>
      <c r="AB45">
        <f t="shared" si="3"/>
        <v>280.22759999999982</v>
      </c>
      <c r="AC45">
        <v>44</v>
      </c>
      <c r="AE45" s="1">
        <v>44794</v>
      </c>
      <c r="AF45">
        <v>11.75</v>
      </c>
      <c r="AG45">
        <v>65.63</v>
      </c>
      <c r="AH45">
        <v>33.32</v>
      </c>
      <c r="AI45">
        <f t="shared" si="4"/>
        <v>1043.9360999999997</v>
      </c>
      <c r="AJ45">
        <v>44</v>
      </c>
      <c r="AL45" s="1">
        <v>44794</v>
      </c>
      <c r="AM45">
        <v>11.75</v>
      </c>
      <c r="AN45">
        <v>44.75</v>
      </c>
      <c r="AO45">
        <v>39.9</v>
      </c>
      <c r="AP45">
        <f t="shared" si="5"/>
        <v>23.522500000000015</v>
      </c>
    </row>
    <row r="46" spans="1:42" x14ac:dyDescent="0.35">
      <c r="A46">
        <v>45</v>
      </c>
      <c r="C46" s="1">
        <v>44794.9375</v>
      </c>
      <c r="D46">
        <v>8.5</v>
      </c>
      <c r="E46">
        <v>4.8689999999999997E-2</v>
      </c>
      <c r="F46">
        <v>4.9399999999999999E-2</v>
      </c>
      <c r="G46">
        <f t="shared" si="0"/>
        <v>5.0410000000000325E-7</v>
      </c>
      <c r="H46">
        <v>45</v>
      </c>
      <c r="J46" s="1">
        <v>44794.9375</v>
      </c>
      <c r="K46">
        <v>8.5</v>
      </c>
      <c r="L46">
        <v>0.72470000000000001</v>
      </c>
      <c r="M46">
        <v>2.3039999999999998</v>
      </c>
      <c r="N46">
        <f t="shared" si="1"/>
        <v>2.49418849</v>
      </c>
      <c r="O46">
        <v>45</v>
      </c>
      <c r="Q46" s="1">
        <v>44794.9375</v>
      </c>
      <c r="R46">
        <v>8.5</v>
      </c>
      <c r="S46">
        <v>1.7250000000000001</v>
      </c>
      <c r="T46">
        <v>1.978</v>
      </c>
      <c r="U46">
        <f t="shared" si="2"/>
        <v>6.4008999999999941E-2</v>
      </c>
      <c r="V46">
        <v>45</v>
      </c>
      <c r="X46" s="1">
        <v>44794.9375</v>
      </c>
      <c r="Y46">
        <v>8.5</v>
      </c>
      <c r="Z46">
        <v>9.7509999999999994</v>
      </c>
      <c r="AA46">
        <v>7.024</v>
      </c>
      <c r="AB46">
        <f t="shared" si="3"/>
        <v>7.4365289999999966</v>
      </c>
      <c r="AC46">
        <v>45</v>
      </c>
      <c r="AE46" s="1">
        <v>44794.9375</v>
      </c>
      <c r="AF46">
        <v>8.5</v>
      </c>
      <c r="AG46">
        <v>2.6779999999999999</v>
      </c>
      <c r="AH46">
        <v>2.9369999999999998</v>
      </c>
      <c r="AI46">
        <f t="shared" si="4"/>
        <v>6.7080999999999946E-2</v>
      </c>
      <c r="AJ46">
        <v>45</v>
      </c>
      <c r="AL46" s="1">
        <v>44794.9375</v>
      </c>
      <c r="AM46">
        <v>8.5</v>
      </c>
      <c r="AN46">
        <v>3.863</v>
      </c>
      <c r="AO46">
        <v>4.7939999999999996</v>
      </c>
      <c r="AP46">
        <f t="shared" si="5"/>
        <v>0.86676099999999923</v>
      </c>
    </row>
    <row r="47" spans="1:42" x14ac:dyDescent="0.35">
      <c r="A47">
        <v>46</v>
      </c>
      <c r="C47" s="1">
        <v>44799.104166666664</v>
      </c>
      <c r="D47">
        <v>3.5</v>
      </c>
      <c r="E47">
        <v>6.4449999999999993E-2</v>
      </c>
      <c r="F47">
        <v>0.17549999999999999</v>
      </c>
      <c r="G47">
        <f t="shared" si="0"/>
        <v>1.2332102499999999E-2</v>
      </c>
      <c r="H47">
        <v>46</v>
      </c>
      <c r="J47" s="1">
        <v>44799.104166666664</v>
      </c>
      <c r="K47">
        <v>3.5</v>
      </c>
      <c r="L47">
        <v>0.92430000000000001</v>
      </c>
      <c r="M47">
        <v>5.2619999999999996</v>
      </c>
      <c r="N47">
        <f t="shared" si="1"/>
        <v>18.815641289999999</v>
      </c>
      <c r="O47">
        <v>46</v>
      </c>
      <c r="Q47" s="1">
        <v>44799.104166666664</v>
      </c>
      <c r="R47">
        <v>3.5</v>
      </c>
      <c r="S47">
        <v>1.6479999999999999</v>
      </c>
      <c r="T47">
        <v>5.4470000000000001</v>
      </c>
      <c r="U47">
        <f t="shared" si="2"/>
        <v>14.432401000000002</v>
      </c>
      <c r="V47">
        <v>46</v>
      </c>
      <c r="X47" s="1">
        <v>44799.104166666664</v>
      </c>
      <c r="Y47">
        <v>3.5</v>
      </c>
      <c r="Z47">
        <v>3.823</v>
      </c>
      <c r="AA47">
        <v>5.1509999999999998</v>
      </c>
      <c r="AB47">
        <f t="shared" si="3"/>
        <v>1.7635839999999996</v>
      </c>
      <c r="AC47">
        <v>46</v>
      </c>
      <c r="AE47" s="1">
        <v>44799.104166666664</v>
      </c>
      <c r="AF47">
        <v>3.5</v>
      </c>
      <c r="AG47">
        <v>2.78</v>
      </c>
      <c r="AH47">
        <v>9.2449999999999992</v>
      </c>
      <c r="AI47">
        <f t="shared" si="4"/>
        <v>41.796225</v>
      </c>
      <c r="AJ47">
        <v>46</v>
      </c>
      <c r="AL47" s="1">
        <v>44799.104166666664</v>
      </c>
      <c r="AM47">
        <v>3.5</v>
      </c>
      <c r="AN47">
        <v>1.9</v>
      </c>
      <c r="AO47">
        <v>4.3070000000000004</v>
      </c>
      <c r="AP47">
        <f t="shared" si="5"/>
        <v>5.793649000000002</v>
      </c>
    </row>
    <row r="48" spans="1:42" x14ac:dyDescent="0.35">
      <c r="A48">
        <v>47</v>
      </c>
      <c r="C48" s="1">
        <v>44802.666666666664</v>
      </c>
      <c r="D48">
        <v>3</v>
      </c>
      <c r="E48">
        <v>0.1343</v>
      </c>
      <c r="F48">
        <v>0.24410000000000001</v>
      </c>
      <c r="G48">
        <f t="shared" si="0"/>
        <v>1.2056040000000002E-2</v>
      </c>
      <c r="H48">
        <v>47</v>
      </c>
      <c r="J48" s="1">
        <v>44802.666666666664</v>
      </c>
      <c r="K48">
        <v>3</v>
      </c>
      <c r="L48">
        <v>1.9319999999999999</v>
      </c>
      <c r="M48">
        <v>4.2229999999999999</v>
      </c>
      <c r="N48">
        <f t="shared" si="1"/>
        <v>5.2486809999999995</v>
      </c>
      <c r="O48">
        <v>47</v>
      </c>
      <c r="Q48" s="1">
        <v>44802.666666666664</v>
      </c>
      <c r="R48">
        <v>3</v>
      </c>
      <c r="S48">
        <v>6.0919999999999996</v>
      </c>
      <c r="T48">
        <v>17.41</v>
      </c>
      <c r="U48">
        <f t="shared" si="2"/>
        <v>128.09712400000004</v>
      </c>
      <c r="V48">
        <v>47</v>
      </c>
      <c r="X48" s="1">
        <v>44802.666666666664</v>
      </c>
      <c r="Y48">
        <v>3</v>
      </c>
      <c r="Z48">
        <v>29.03</v>
      </c>
      <c r="AA48">
        <v>32.229999999999997</v>
      </c>
      <c r="AB48">
        <f t="shared" si="3"/>
        <v>10.239999999999974</v>
      </c>
      <c r="AC48">
        <v>47</v>
      </c>
      <c r="AE48" s="1">
        <v>44802.666666666664</v>
      </c>
      <c r="AF48">
        <v>3</v>
      </c>
      <c r="AG48">
        <v>6.6879999999999997</v>
      </c>
      <c r="AH48">
        <v>17.47</v>
      </c>
      <c r="AI48">
        <f t="shared" si="4"/>
        <v>116.251524</v>
      </c>
      <c r="AJ48">
        <v>47</v>
      </c>
      <c r="AL48" s="1">
        <v>44802.666666666664</v>
      </c>
      <c r="AM48">
        <v>3</v>
      </c>
      <c r="AN48">
        <v>12.62</v>
      </c>
      <c r="AO48">
        <v>21.1</v>
      </c>
      <c r="AP48">
        <f t="shared" si="5"/>
        <v>71.910400000000038</v>
      </c>
    </row>
    <row r="49" spans="1:42" x14ac:dyDescent="0.35">
      <c r="A49">
        <v>48</v>
      </c>
      <c r="C49" s="1">
        <v>44808.083333333336</v>
      </c>
      <c r="D49">
        <v>4.25</v>
      </c>
      <c r="E49">
        <v>0.10970000000000001</v>
      </c>
      <c r="F49">
        <v>9.7159999999999996E-2</v>
      </c>
      <c r="G49">
        <f t="shared" si="0"/>
        <v>1.5725160000000025E-4</v>
      </c>
      <c r="H49">
        <v>48</v>
      </c>
      <c r="J49" s="1">
        <v>44808.083333333336</v>
      </c>
      <c r="K49">
        <v>4.25</v>
      </c>
      <c r="L49">
        <v>1.5840000000000001</v>
      </c>
      <c r="M49">
        <v>1.1020000000000001</v>
      </c>
      <c r="N49">
        <f t="shared" si="1"/>
        <v>0.23232399999999997</v>
      </c>
      <c r="O49">
        <v>48</v>
      </c>
      <c r="Q49" s="1">
        <v>44808.083333333336</v>
      </c>
      <c r="R49">
        <v>4.25</v>
      </c>
      <c r="S49">
        <v>1.8180000000000001</v>
      </c>
      <c r="T49">
        <v>2.423</v>
      </c>
      <c r="U49">
        <f t="shared" si="2"/>
        <v>0.36602499999999999</v>
      </c>
      <c r="V49">
        <v>48</v>
      </c>
      <c r="X49" s="1">
        <v>44808.083333333336</v>
      </c>
      <c r="Y49">
        <v>4.25</v>
      </c>
      <c r="Z49">
        <v>9.5779999999999994</v>
      </c>
      <c r="AA49">
        <v>9.7710000000000008</v>
      </c>
      <c r="AB49">
        <f t="shared" si="3"/>
        <v>3.7249000000000539E-2</v>
      </c>
      <c r="AC49">
        <v>48</v>
      </c>
      <c r="AE49" s="1">
        <v>44808.083333333336</v>
      </c>
      <c r="AF49">
        <v>4.25</v>
      </c>
      <c r="AG49">
        <v>3.956</v>
      </c>
      <c r="AH49">
        <v>2.8090000000000002</v>
      </c>
      <c r="AI49">
        <f t="shared" si="4"/>
        <v>1.3156089999999996</v>
      </c>
      <c r="AJ49">
        <v>48</v>
      </c>
      <c r="AL49" s="1">
        <v>44808.083333333336</v>
      </c>
      <c r="AM49">
        <v>4.25</v>
      </c>
      <c r="AN49">
        <v>3.5609999999999999</v>
      </c>
      <c r="AO49">
        <v>8.3089999999999993</v>
      </c>
      <c r="AP49">
        <f t="shared" si="5"/>
        <v>22.543503999999995</v>
      </c>
    </row>
    <row r="50" spans="1:42" x14ac:dyDescent="0.35">
      <c r="A50">
        <v>49</v>
      </c>
      <c r="C50" s="1">
        <v>44809.15625</v>
      </c>
      <c r="D50">
        <v>22</v>
      </c>
      <c r="E50">
        <v>3.9039999999999998E-2</v>
      </c>
      <c r="F50">
        <v>2.0539999999999999E-2</v>
      </c>
      <c r="G50">
        <f t="shared" si="0"/>
        <v>3.4224999999999994E-4</v>
      </c>
      <c r="H50">
        <v>49</v>
      </c>
      <c r="J50" s="1">
        <v>44809.15625</v>
      </c>
      <c r="K50">
        <v>22</v>
      </c>
      <c r="L50">
        <v>0.62439999999999996</v>
      </c>
      <c r="M50">
        <v>0.44019999999999998</v>
      </c>
      <c r="N50">
        <f t="shared" si="1"/>
        <v>3.392963999999999E-2</v>
      </c>
      <c r="O50">
        <v>49</v>
      </c>
      <c r="Q50" s="1">
        <v>44809.15625</v>
      </c>
      <c r="R50">
        <v>22</v>
      </c>
      <c r="S50">
        <v>1.1080000000000001</v>
      </c>
      <c r="T50">
        <v>1.0129999999999999</v>
      </c>
      <c r="U50">
        <f t="shared" si="2"/>
        <v>9.0250000000000365E-3</v>
      </c>
      <c r="V50">
        <v>49</v>
      </c>
      <c r="X50" s="1">
        <v>44809.15625</v>
      </c>
      <c r="Y50">
        <v>22</v>
      </c>
      <c r="Z50">
        <v>4.3479999999999999</v>
      </c>
      <c r="AA50">
        <v>2.4590000000000001</v>
      </c>
      <c r="AB50">
        <f t="shared" si="3"/>
        <v>3.5683209999999992</v>
      </c>
      <c r="AC50">
        <v>49</v>
      </c>
      <c r="AE50" s="1">
        <v>44809.15625</v>
      </c>
      <c r="AF50">
        <v>22</v>
      </c>
      <c r="AG50">
        <v>1.9</v>
      </c>
      <c r="AH50">
        <v>1.1080000000000001</v>
      </c>
      <c r="AI50">
        <f t="shared" si="4"/>
        <v>0.62726399999999971</v>
      </c>
      <c r="AJ50">
        <v>49</v>
      </c>
      <c r="AL50" s="1">
        <v>44809.15625</v>
      </c>
      <c r="AM50">
        <v>22</v>
      </c>
      <c r="AN50">
        <v>2.0569999999999999</v>
      </c>
      <c r="AO50">
        <v>2.577</v>
      </c>
      <c r="AP50">
        <f t="shared" si="5"/>
        <v>0.27040000000000003</v>
      </c>
    </row>
    <row r="51" spans="1:42" x14ac:dyDescent="0.35">
      <c r="A51">
        <v>50</v>
      </c>
      <c r="C51" s="1">
        <v>44815.010416666664</v>
      </c>
      <c r="D51">
        <v>9.75</v>
      </c>
      <c r="E51">
        <v>0.14660000000000001</v>
      </c>
      <c r="F51">
        <v>5.0959999999999998E-2</v>
      </c>
      <c r="G51">
        <f t="shared" si="0"/>
        <v>9.1470096000000004E-3</v>
      </c>
      <c r="H51">
        <v>50</v>
      </c>
      <c r="J51" s="1">
        <v>44815.010416666664</v>
      </c>
      <c r="K51">
        <v>9.75</v>
      </c>
      <c r="L51">
        <v>1.655</v>
      </c>
      <c r="M51">
        <v>1.2450000000000001</v>
      </c>
      <c r="N51">
        <f t="shared" si="1"/>
        <v>0.16809999999999994</v>
      </c>
      <c r="O51">
        <v>50</v>
      </c>
      <c r="Q51" s="1">
        <v>44815.010416666664</v>
      </c>
      <c r="R51">
        <v>9.75</v>
      </c>
      <c r="S51">
        <v>3.7909999999999999</v>
      </c>
      <c r="T51">
        <v>3.2909999999999999</v>
      </c>
      <c r="U51">
        <f t="shared" si="2"/>
        <v>0.25</v>
      </c>
      <c r="V51">
        <v>50</v>
      </c>
      <c r="X51" s="1">
        <v>44815.010416666664</v>
      </c>
      <c r="Y51">
        <v>9.75</v>
      </c>
      <c r="Z51">
        <v>16.23</v>
      </c>
      <c r="AA51">
        <v>12.72</v>
      </c>
      <c r="AB51">
        <f t="shared" si="3"/>
        <v>12.320099999999998</v>
      </c>
      <c r="AC51">
        <v>50</v>
      </c>
      <c r="AE51" s="1">
        <v>44815.010416666664</v>
      </c>
      <c r="AF51">
        <v>9.75</v>
      </c>
      <c r="AG51">
        <v>6.0739999999999998</v>
      </c>
      <c r="AH51">
        <v>3.6179999999999999</v>
      </c>
      <c r="AI51">
        <f t="shared" si="4"/>
        <v>6.031936</v>
      </c>
      <c r="AJ51">
        <v>50</v>
      </c>
      <c r="AL51" s="1">
        <v>44815.010416666664</v>
      </c>
      <c r="AM51">
        <v>9.75</v>
      </c>
      <c r="AN51">
        <v>6.9980000000000002</v>
      </c>
      <c r="AO51">
        <v>7.6989999999999998</v>
      </c>
      <c r="AP51">
        <f t="shared" si="5"/>
        <v>0.49140099999999948</v>
      </c>
    </row>
    <row r="52" spans="1:42" x14ac:dyDescent="0.35">
      <c r="A52">
        <v>51</v>
      </c>
      <c r="C52" s="1">
        <v>44823.333333333336</v>
      </c>
      <c r="D52">
        <v>5</v>
      </c>
      <c r="E52">
        <v>4.283E-2</v>
      </c>
      <c r="F52">
        <v>2.5860000000000001E-2</v>
      </c>
      <c r="G52">
        <f t="shared" si="0"/>
        <v>2.8798089999999995E-4</v>
      </c>
      <c r="H52">
        <v>51</v>
      </c>
      <c r="J52" s="1">
        <v>44823.333333333336</v>
      </c>
      <c r="K52">
        <v>5</v>
      </c>
      <c r="L52">
        <v>0.60029999999999994</v>
      </c>
      <c r="M52">
        <v>1.3620000000000001</v>
      </c>
      <c r="N52">
        <f t="shared" si="1"/>
        <v>0.58018689000000023</v>
      </c>
      <c r="O52">
        <v>51</v>
      </c>
      <c r="Q52" s="1">
        <v>44823.333333333336</v>
      </c>
      <c r="R52">
        <v>5</v>
      </c>
      <c r="S52">
        <v>2.1160000000000001</v>
      </c>
      <c r="T52">
        <v>5.1369999999999996</v>
      </c>
      <c r="U52">
        <f t="shared" si="2"/>
        <v>9.1264409999999963</v>
      </c>
      <c r="V52">
        <v>51</v>
      </c>
      <c r="X52" s="1">
        <v>44823.333333333336</v>
      </c>
      <c r="Y52">
        <v>5</v>
      </c>
      <c r="Z52">
        <v>13.16</v>
      </c>
      <c r="AA52">
        <v>17</v>
      </c>
      <c r="AB52">
        <f t="shared" si="3"/>
        <v>14.7456</v>
      </c>
      <c r="AC52">
        <v>51</v>
      </c>
      <c r="AE52" s="1">
        <v>44823.333333333336</v>
      </c>
      <c r="AF52">
        <v>5</v>
      </c>
      <c r="AG52">
        <v>2.1429999999999998</v>
      </c>
      <c r="AH52">
        <v>2.8679999999999999</v>
      </c>
      <c r="AI52">
        <f t="shared" si="4"/>
        <v>0.52562500000000012</v>
      </c>
      <c r="AJ52">
        <v>51</v>
      </c>
      <c r="AL52" s="1">
        <v>44823.333333333336</v>
      </c>
      <c r="AM52">
        <v>5</v>
      </c>
      <c r="AN52">
        <v>5.6029999999999998</v>
      </c>
      <c r="AO52">
        <v>18.48</v>
      </c>
      <c r="AP52">
        <f t="shared" si="5"/>
        <v>165.81712900000002</v>
      </c>
    </row>
    <row r="53" spans="1:42" x14ac:dyDescent="0.35">
      <c r="A53">
        <v>52</v>
      </c>
      <c r="C53" s="1">
        <v>44826.125</v>
      </c>
      <c r="D53">
        <v>6</v>
      </c>
      <c r="E53">
        <v>9.7040000000000001E-2</v>
      </c>
      <c r="F53">
        <v>8.233E-2</v>
      </c>
      <c r="G53">
        <f t="shared" si="0"/>
        <v>2.1638410000000003E-4</v>
      </c>
      <c r="H53">
        <v>52</v>
      </c>
      <c r="J53" s="1">
        <v>44826.125</v>
      </c>
      <c r="K53">
        <v>6</v>
      </c>
      <c r="L53">
        <v>1.421</v>
      </c>
      <c r="M53">
        <v>2.0030000000000001</v>
      </c>
      <c r="N53">
        <f t="shared" si="1"/>
        <v>0.33872400000000008</v>
      </c>
      <c r="O53">
        <v>52</v>
      </c>
      <c r="Q53" s="1">
        <v>44826.125</v>
      </c>
      <c r="R53">
        <v>6</v>
      </c>
      <c r="S53">
        <v>2.851</v>
      </c>
      <c r="T53">
        <v>9.1</v>
      </c>
      <c r="U53">
        <f t="shared" si="2"/>
        <v>39.050000999999995</v>
      </c>
      <c r="V53">
        <v>52</v>
      </c>
      <c r="X53" s="1">
        <v>44826.125</v>
      </c>
      <c r="Y53">
        <v>6</v>
      </c>
      <c r="Z53">
        <v>12.42</v>
      </c>
      <c r="AA53">
        <v>15.01</v>
      </c>
      <c r="AB53">
        <f t="shared" si="3"/>
        <v>6.7080999999999991</v>
      </c>
      <c r="AC53">
        <v>52</v>
      </c>
      <c r="AE53" s="1">
        <v>44826.125</v>
      </c>
      <c r="AF53">
        <v>6</v>
      </c>
      <c r="AG53">
        <v>4.7670000000000003</v>
      </c>
      <c r="AH53">
        <v>8.6340000000000003</v>
      </c>
      <c r="AI53">
        <f t="shared" si="4"/>
        <v>14.953689000000001</v>
      </c>
      <c r="AJ53">
        <v>52</v>
      </c>
      <c r="AL53" s="1">
        <v>44826.125</v>
      </c>
      <c r="AM53">
        <v>6</v>
      </c>
      <c r="AN53">
        <v>5.0339999999999998</v>
      </c>
      <c r="AO53">
        <v>13.16</v>
      </c>
      <c r="AP53">
        <f t="shared" si="5"/>
        <v>66.031876000000025</v>
      </c>
    </row>
    <row r="54" spans="1:42" x14ac:dyDescent="0.35">
      <c r="A54">
        <v>53</v>
      </c>
      <c r="C54" s="1">
        <v>44831.4375</v>
      </c>
      <c r="D54">
        <v>10</v>
      </c>
      <c r="E54">
        <v>4.9099999999999998E-2</v>
      </c>
      <c r="F54">
        <v>2.597E-2</v>
      </c>
      <c r="G54">
        <f t="shared" si="0"/>
        <v>5.3499689999999991E-4</v>
      </c>
      <c r="H54">
        <v>53</v>
      </c>
      <c r="J54" s="1">
        <v>44831.4375</v>
      </c>
      <c r="K54">
        <v>10</v>
      </c>
      <c r="L54">
        <v>0.70099999999999996</v>
      </c>
      <c r="M54">
        <v>1.145</v>
      </c>
      <c r="N54">
        <f t="shared" si="1"/>
        <v>0.19713600000000006</v>
      </c>
      <c r="O54">
        <v>53</v>
      </c>
      <c r="Q54" s="1">
        <v>44831.4375</v>
      </c>
      <c r="R54">
        <v>10</v>
      </c>
      <c r="S54">
        <v>1.895</v>
      </c>
      <c r="T54">
        <v>2.339</v>
      </c>
      <c r="U54">
        <f t="shared" si="2"/>
        <v>0.19713599999999995</v>
      </c>
      <c r="V54">
        <v>53</v>
      </c>
      <c r="X54" s="1">
        <v>44831.4375</v>
      </c>
      <c r="Y54">
        <v>10</v>
      </c>
      <c r="Z54">
        <v>6.5990000000000002</v>
      </c>
      <c r="AA54">
        <v>6.69</v>
      </c>
      <c r="AB54">
        <f t="shared" si="3"/>
        <v>8.2810000000000349E-3</v>
      </c>
      <c r="AC54">
        <v>53</v>
      </c>
      <c r="AE54" s="1">
        <v>44831.4375</v>
      </c>
      <c r="AF54">
        <v>10</v>
      </c>
      <c r="AG54">
        <v>2.2090000000000001</v>
      </c>
      <c r="AH54">
        <v>2.5299999999999998</v>
      </c>
      <c r="AI54">
        <f t="shared" si="4"/>
        <v>0.10304099999999983</v>
      </c>
      <c r="AJ54">
        <v>53</v>
      </c>
      <c r="AL54" s="1">
        <v>44831.4375</v>
      </c>
      <c r="AM54">
        <v>10</v>
      </c>
      <c r="AN54">
        <v>3.2730000000000001</v>
      </c>
      <c r="AO54">
        <v>4.46</v>
      </c>
      <c r="AP54">
        <f t="shared" si="5"/>
        <v>1.4089689999999997</v>
      </c>
    </row>
    <row r="55" spans="1:42" x14ac:dyDescent="0.35">
      <c r="A55">
        <v>54</v>
      </c>
      <c r="C55" s="1">
        <v>44835.166666666664</v>
      </c>
      <c r="D55">
        <v>18</v>
      </c>
      <c r="E55">
        <v>0.1038</v>
      </c>
      <c r="F55">
        <v>6.8940000000000001E-2</v>
      </c>
      <c r="G55">
        <f t="shared" si="0"/>
        <v>1.2152196000000002E-3</v>
      </c>
      <c r="H55">
        <v>54</v>
      </c>
      <c r="J55" s="1">
        <v>44835.166666666664</v>
      </c>
      <c r="K55">
        <v>18</v>
      </c>
      <c r="L55">
        <v>1.591</v>
      </c>
      <c r="M55">
        <v>1.2629999999999999</v>
      </c>
      <c r="N55">
        <f t="shared" si="1"/>
        <v>0.10758400000000004</v>
      </c>
      <c r="O55">
        <v>54</v>
      </c>
      <c r="Q55" s="1">
        <v>44835.166666666664</v>
      </c>
      <c r="R55">
        <v>18</v>
      </c>
      <c r="S55">
        <v>3.9790000000000001</v>
      </c>
      <c r="T55">
        <v>5.423</v>
      </c>
      <c r="U55">
        <f t="shared" si="2"/>
        <v>2.0851359999999999</v>
      </c>
      <c r="V55">
        <v>54</v>
      </c>
      <c r="X55" s="1">
        <v>44835.166666666664</v>
      </c>
      <c r="Y55">
        <v>18</v>
      </c>
      <c r="Z55">
        <v>16.989999999999998</v>
      </c>
      <c r="AA55">
        <v>14.32</v>
      </c>
      <c r="AB55">
        <f t="shared" si="3"/>
        <v>7.12889999999999</v>
      </c>
      <c r="AC55">
        <v>54</v>
      </c>
      <c r="AE55" s="1">
        <v>44835.166666666664</v>
      </c>
      <c r="AF55">
        <v>18</v>
      </c>
      <c r="AG55">
        <v>5.016</v>
      </c>
      <c r="AH55">
        <v>9.0890000000000004</v>
      </c>
      <c r="AI55">
        <f t="shared" si="4"/>
        <v>16.589329000000003</v>
      </c>
      <c r="AJ55">
        <v>54</v>
      </c>
      <c r="AL55" s="1">
        <v>44835.166666666664</v>
      </c>
      <c r="AM55">
        <v>18</v>
      </c>
      <c r="AN55">
        <v>6.8369999999999997</v>
      </c>
      <c r="AO55">
        <v>8.9700000000000006</v>
      </c>
      <c r="AP55">
        <f t="shared" si="5"/>
        <v>4.5496890000000034</v>
      </c>
    </row>
    <row r="56" spans="1:42" x14ac:dyDescent="0.35">
      <c r="A56">
        <v>55</v>
      </c>
      <c r="C56" s="1">
        <v>44846.90625</v>
      </c>
      <c r="D56">
        <v>13.75</v>
      </c>
      <c r="E56">
        <v>4.9259999999999998E-2</v>
      </c>
      <c r="F56">
        <v>0.10340000000000001</v>
      </c>
      <c r="H56">
        <v>55</v>
      </c>
      <c r="J56" s="1">
        <v>44846.90625</v>
      </c>
      <c r="K56">
        <v>13.75</v>
      </c>
      <c r="L56">
        <v>0.76959999999999995</v>
      </c>
      <c r="M56">
        <v>0</v>
      </c>
      <c r="O56">
        <v>55</v>
      </c>
      <c r="Q56" s="1">
        <v>44846.90625</v>
      </c>
      <c r="R56">
        <v>13.75</v>
      </c>
      <c r="S56">
        <v>2.2149999999999999</v>
      </c>
      <c r="T56">
        <v>0</v>
      </c>
      <c r="V56">
        <v>55</v>
      </c>
      <c r="X56" s="1">
        <v>44846.90625</v>
      </c>
      <c r="Y56">
        <v>13.75</v>
      </c>
      <c r="Z56">
        <v>12.31</v>
      </c>
      <c r="AA56">
        <v>0</v>
      </c>
      <c r="AC56">
        <v>55</v>
      </c>
      <c r="AE56" s="1">
        <v>44846.90625</v>
      </c>
      <c r="AF56">
        <v>13.75</v>
      </c>
      <c r="AG56">
        <v>2.7549999999999999</v>
      </c>
      <c r="AH56">
        <v>0</v>
      </c>
      <c r="AJ56">
        <v>55</v>
      </c>
      <c r="AL56" s="1">
        <v>44846.90625</v>
      </c>
      <c r="AM56">
        <v>13.75</v>
      </c>
      <c r="AN56">
        <v>5.4969999999999999</v>
      </c>
      <c r="AO56">
        <v>7.5650000000000004</v>
      </c>
      <c r="AP56">
        <v>13.061999999999999</v>
      </c>
    </row>
    <row r="57" spans="1:42" x14ac:dyDescent="0.35">
      <c r="A57">
        <v>56</v>
      </c>
      <c r="C57" s="1">
        <v>44860.322916666664</v>
      </c>
      <c r="D57">
        <v>13</v>
      </c>
      <c r="E57">
        <v>6.6640000000000005E-2</v>
      </c>
      <c r="F57">
        <v>8.3970000000000003E-2</v>
      </c>
      <c r="H57">
        <v>56</v>
      </c>
      <c r="J57" s="1">
        <v>44860.322916666664</v>
      </c>
      <c r="K57">
        <v>13</v>
      </c>
      <c r="L57">
        <v>1.028</v>
      </c>
      <c r="M57">
        <v>0</v>
      </c>
      <c r="O57">
        <v>56</v>
      </c>
      <c r="Q57" s="1">
        <v>44860.322916666664</v>
      </c>
      <c r="R57">
        <v>13</v>
      </c>
      <c r="S57">
        <v>2.6720000000000002</v>
      </c>
      <c r="T57">
        <v>0</v>
      </c>
      <c r="V57">
        <v>56</v>
      </c>
      <c r="X57" s="1">
        <v>44860.322916666664</v>
      </c>
      <c r="Y57">
        <v>13</v>
      </c>
      <c r="Z57">
        <v>13.17</v>
      </c>
      <c r="AA57">
        <v>0</v>
      </c>
      <c r="AC57">
        <v>56</v>
      </c>
      <c r="AE57" s="1">
        <v>44860.322916666664</v>
      </c>
      <c r="AF57">
        <v>13</v>
      </c>
      <c r="AG57">
        <v>3.5150000000000001</v>
      </c>
      <c r="AH57">
        <v>0</v>
      </c>
      <c r="AJ57">
        <v>56</v>
      </c>
      <c r="AL57" s="1">
        <v>44860.322916666664</v>
      </c>
      <c r="AM57">
        <v>13</v>
      </c>
      <c r="AN57">
        <v>5.3449999999999998</v>
      </c>
      <c r="AO57">
        <v>10.61</v>
      </c>
      <c r="AP57">
        <v>15.955</v>
      </c>
    </row>
    <row r="58" spans="1:42" x14ac:dyDescent="0.35">
      <c r="A58">
        <v>57</v>
      </c>
      <c r="C58" s="1">
        <v>44862.375</v>
      </c>
      <c r="D58">
        <v>5</v>
      </c>
      <c r="E58">
        <v>1.082E-2</v>
      </c>
      <c r="F58">
        <v>9.3030000000000005E-3</v>
      </c>
      <c r="H58">
        <v>57</v>
      </c>
      <c r="J58" s="1">
        <v>44862.375</v>
      </c>
      <c r="K58">
        <v>5</v>
      </c>
      <c r="L58">
        <v>8.7010000000000004E-2</v>
      </c>
      <c r="M58">
        <v>0</v>
      </c>
      <c r="O58">
        <v>57</v>
      </c>
      <c r="Q58" s="1">
        <v>44862.375</v>
      </c>
      <c r="R58">
        <v>5</v>
      </c>
      <c r="S58">
        <v>0.22059999999999999</v>
      </c>
      <c r="T58">
        <v>0</v>
      </c>
      <c r="V58">
        <v>57</v>
      </c>
      <c r="X58" s="1">
        <v>44862.375</v>
      </c>
      <c r="Y58">
        <v>5</v>
      </c>
      <c r="Z58">
        <v>0.74029999999999996</v>
      </c>
      <c r="AA58">
        <v>0</v>
      </c>
      <c r="AC58">
        <v>57</v>
      </c>
      <c r="AE58" s="1">
        <v>44862.375</v>
      </c>
      <c r="AF58">
        <v>5</v>
      </c>
      <c r="AG58">
        <v>0.39050000000000001</v>
      </c>
      <c r="AH58">
        <v>0</v>
      </c>
      <c r="AJ58">
        <v>57</v>
      </c>
      <c r="AL58" s="1">
        <v>44862.375</v>
      </c>
      <c r="AM58">
        <v>5</v>
      </c>
      <c r="AN58">
        <v>0.31809999999999999</v>
      </c>
      <c r="AO58">
        <v>0.37190000000000001</v>
      </c>
      <c r="AP58">
        <v>0.69</v>
      </c>
    </row>
    <row r="59" spans="1:42" x14ac:dyDescent="0.35">
      <c r="A59">
        <v>58</v>
      </c>
      <c r="C59" s="1">
        <v>44865.270833333336</v>
      </c>
      <c r="D59">
        <v>5.5</v>
      </c>
      <c r="E59">
        <v>5.9060000000000001E-2</v>
      </c>
      <c r="F59">
        <v>4.5499999999999999E-2</v>
      </c>
      <c r="H59">
        <v>58</v>
      </c>
      <c r="J59" s="1">
        <v>44865.270833333336</v>
      </c>
      <c r="K59">
        <v>5.5</v>
      </c>
      <c r="L59">
        <v>0.84199999999999997</v>
      </c>
      <c r="M59">
        <v>0</v>
      </c>
      <c r="O59">
        <v>58</v>
      </c>
      <c r="Q59" s="1">
        <v>44865.270833333336</v>
      </c>
      <c r="R59">
        <v>5.5</v>
      </c>
      <c r="S59">
        <v>1.778</v>
      </c>
      <c r="T59">
        <v>0</v>
      </c>
      <c r="V59">
        <v>58</v>
      </c>
      <c r="X59" s="1">
        <v>44865.270833333336</v>
      </c>
      <c r="Y59">
        <v>5.5</v>
      </c>
      <c r="Z59">
        <v>8.8379999999999992</v>
      </c>
      <c r="AA59">
        <v>0</v>
      </c>
      <c r="AC59">
        <v>58</v>
      </c>
      <c r="AE59" s="1">
        <v>44865.270833333336</v>
      </c>
      <c r="AF59">
        <v>5.5</v>
      </c>
      <c r="AG59">
        <v>2.6930000000000001</v>
      </c>
      <c r="AH59">
        <v>0</v>
      </c>
      <c r="AJ59">
        <v>58</v>
      </c>
      <c r="AL59" s="1">
        <v>44865.270833333336</v>
      </c>
      <c r="AM59">
        <v>5.5</v>
      </c>
      <c r="AN59">
        <v>3.6240000000000001</v>
      </c>
      <c r="AO59">
        <v>4.2949999999999999</v>
      </c>
      <c r="AP59">
        <v>7.9189999999999996</v>
      </c>
    </row>
    <row r="60" spans="1:42" x14ac:dyDescent="0.35">
      <c r="F60" t="s">
        <v>37</v>
      </c>
      <c r="G60">
        <f>(AVERAGE(G2:G55))^0.5</f>
        <v>0.4009868504603038</v>
      </c>
      <c r="M60" t="s">
        <v>37</v>
      </c>
      <c r="N60">
        <f>(AVERAGE(N2:N55))^0.5</f>
        <v>2.6692641315330499</v>
      </c>
      <c r="T60" t="s">
        <v>37</v>
      </c>
      <c r="U60">
        <f>(AVERAGE(U2:U55))^0.5</f>
        <v>5.1444056990201608</v>
      </c>
      <c r="AA60" t="s">
        <v>37</v>
      </c>
      <c r="AB60">
        <f>(AVERAGE(AB2:AB55))^0.5</f>
        <v>5.5834961634631215</v>
      </c>
      <c r="AH60" t="s">
        <v>37</v>
      </c>
      <c r="AI60">
        <f>(AVERAGE(AI2:AI55))^0.5</f>
        <v>7.5354231517497352</v>
      </c>
      <c r="AO60" t="s">
        <v>37</v>
      </c>
      <c r="AP60">
        <f>(AVERAGE(AP2:AP55))^0.5</f>
        <v>4.8808373821621132</v>
      </c>
    </row>
    <row r="61" spans="1:42" x14ac:dyDescent="0.35">
      <c r="F61" t="s">
        <v>38</v>
      </c>
      <c r="G61">
        <f>(AVERAGE(G39:G49))^0.5</f>
        <v>0.86901174134237613</v>
      </c>
      <c r="M61" t="s">
        <v>38</v>
      </c>
      <c r="N61">
        <f>(AVERAGE(N39:N49))^0.5</f>
        <v>5.1229424967049404</v>
      </c>
      <c r="T61" t="s">
        <v>38</v>
      </c>
      <c r="U61">
        <f>(AVERAGE(U39:U49))^0.5</f>
        <v>9.7263729240751307</v>
      </c>
      <c r="AA61" t="s">
        <v>38</v>
      </c>
      <c r="AB61">
        <f>(AVERAGE(AB39:AB49))^0.5</f>
        <v>8.6995567598689654</v>
      </c>
      <c r="AH61" t="s">
        <v>38</v>
      </c>
      <c r="AI61">
        <f>(AVERAGE(AI39:AI49))^0.5</f>
        <v>11.665525409980857</v>
      </c>
      <c r="AO61" t="s">
        <v>38</v>
      </c>
      <c r="AP61">
        <f>(AVERAGE(AP39:AP49))^0.5</f>
        <v>4.750090869944203</v>
      </c>
    </row>
    <row r="62" spans="1:42" x14ac:dyDescent="0.35">
      <c r="F62" t="s">
        <v>39</v>
      </c>
      <c r="G62">
        <f>(AVERAGE(G2:G38, G49:G55))^0.5</f>
        <v>9.2422732860285156E-2</v>
      </c>
      <c r="M62" t="s">
        <v>39</v>
      </c>
      <c r="N62">
        <f>(AVERAGE(N2:N38, N49:N55))^0.5</f>
        <v>1.4793335426652587</v>
      </c>
      <c r="T62" t="s">
        <v>39</v>
      </c>
      <c r="U62">
        <f>(AVERAGE(U2:U38, U49:U55))^0.5</f>
        <v>2.9727762198673973</v>
      </c>
      <c r="AA62" t="s">
        <v>39</v>
      </c>
      <c r="AB62">
        <f>(AVERAGE(AB2:AB38, AB49:AB55))^0.5</f>
        <v>4.3978436632472091</v>
      </c>
      <c r="AH62" t="s">
        <v>39</v>
      </c>
      <c r="AI62">
        <f>(AVERAGE(AI2:AI38, AI49:AI55))^0.5</f>
        <v>5.9746563368265635</v>
      </c>
      <c r="AO62" t="s">
        <v>39</v>
      </c>
      <c r="AP62">
        <f>(AVERAGE(AP2:AP38, AP49:AP55))^0.5</f>
        <v>4.9100210140265004</v>
      </c>
    </row>
    <row r="63" spans="1:42" s="13" customFormat="1" x14ac:dyDescent="0.35"/>
    <row r="64" spans="1:42" s="13" customFormat="1" x14ac:dyDescent="0.35">
      <c r="A64" t="s">
        <v>37</v>
      </c>
      <c r="B64" s="13">
        <f>G60</f>
        <v>0.4009868504603038</v>
      </c>
      <c r="C64" s="13">
        <f>N60</f>
        <v>2.6692641315330499</v>
      </c>
      <c r="D64" s="13">
        <f>U60</f>
        <v>5.1444056990201608</v>
      </c>
      <c r="E64" s="13">
        <f>AB60</f>
        <v>5.5834961634631215</v>
      </c>
      <c r="F64" s="13">
        <f>AI60</f>
        <v>7.5354231517497352</v>
      </c>
      <c r="G64" s="13">
        <f>AP60</f>
        <v>4.8808373821621132</v>
      </c>
    </row>
    <row r="65" spans="1:7" s="13" customFormat="1" x14ac:dyDescent="0.35">
      <c r="A65" t="s">
        <v>38</v>
      </c>
      <c r="B65" s="13">
        <f>G61</f>
        <v>0.86901174134237613</v>
      </c>
      <c r="C65" s="13">
        <f>N61</f>
        <v>5.1229424967049404</v>
      </c>
      <c r="D65" s="13">
        <f>U61</f>
        <v>9.7263729240751307</v>
      </c>
      <c r="E65" s="13">
        <f>AB61</f>
        <v>8.6995567598689654</v>
      </c>
      <c r="F65" s="13">
        <f>AI61</f>
        <v>11.665525409980857</v>
      </c>
      <c r="G65" s="13">
        <f>AP61</f>
        <v>4.750090869944203</v>
      </c>
    </row>
    <row r="66" spans="1:7" s="13" customFormat="1" x14ac:dyDescent="0.35">
      <c r="A66" t="s">
        <v>39</v>
      </c>
      <c r="B66" s="13">
        <f>G62</f>
        <v>9.2422732860285156E-2</v>
      </c>
      <c r="C66" s="13">
        <f>N62</f>
        <v>1.4793335426652587</v>
      </c>
      <c r="D66" s="13">
        <f>U62</f>
        <v>2.9727762198673973</v>
      </c>
      <c r="E66" s="13">
        <f>AB62</f>
        <v>4.3978436632472091</v>
      </c>
      <c r="F66" s="13">
        <f>AI62</f>
        <v>5.9746563368265635</v>
      </c>
      <c r="G66" s="13">
        <f>AP62</f>
        <v>4.9100210140265004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5A0A-7654-46D5-98D0-8D6DD02A2123}">
  <dimension ref="A1:AP66"/>
  <sheetViews>
    <sheetView topLeftCell="A46" workbookViewId="0">
      <selection activeCell="A60" sqref="A60:XFD66"/>
    </sheetView>
  </sheetViews>
  <sheetFormatPr defaultRowHeight="14.5" x14ac:dyDescent="0.35"/>
  <sheetData>
    <row r="1" spans="1:42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54</v>
      </c>
      <c r="H1" t="s">
        <v>22</v>
      </c>
      <c r="I1" t="s">
        <v>23</v>
      </c>
      <c r="J1" t="s">
        <v>24</v>
      </c>
      <c r="K1" t="s">
        <v>25</v>
      </c>
      <c r="L1" t="s">
        <v>28</v>
      </c>
      <c r="M1" t="s">
        <v>29</v>
      </c>
      <c r="N1" t="s">
        <v>54</v>
      </c>
      <c r="O1" t="s">
        <v>22</v>
      </c>
      <c r="P1" t="s">
        <v>23</v>
      </c>
      <c r="Q1" t="s">
        <v>24</v>
      </c>
      <c r="R1" t="s">
        <v>25</v>
      </c>
      <c r="S1" t="s">
        <v>30</v>
      </c>
      <c r="T1" t="s">
        <v>31</v>
      </c>
      <c r="U1" t="s">
        <v>54</v>
      </c>
      <c r="V1" t="s">
        <v>22</v>
      </c>
      <c r="W1" t="s">
        <v>23</v>
      </c>
      <c r="X1" t="s">
        <v>24</v>
      </c>
      <c r="Y1" t="s">
        <v>25</v>
      </c>
      <c r="Z1" t="s">
        <v>32</v>
      </c>
      <c r="AA1" t="s">
        <v>33</v>
      </c>
      <c r="AB1" t="s">
        <v>54</v>
      </c>
      <c r="AC1" t="s">
        <v>22</v>
      </c>
      <c r="AD1" t="s">
        <v>23</v>
      </c>
      <c r="AE1" t="s">
        <v>24</v>
      </c>
      <c r="AF1" t="s">
        <v>25</v>
      </c>
      <c r="AG1" t="s">
        <v>34</v>
      </c>
      <c r="AH1" t="s">
        <v>34</v>
      </c>
      <c r="AI1" t="s">
        <v>54</v>
      </c>
      <c r="AJ1" t="s">
        <v>22</v>
      </c>
      <c r="AK1" t="s">
        <v>23</v>
      </c>
      <c r="AL1" t="s">
        <v>24</v>
      </c>
      <c r="AM1" t="s">
        <v>25</v>
      </c>
      <c r="AN1" t="s">
        <v>35</v>
      </c>
      <c r="AO1" t="s">
        <v>36</v>
      </c>
      <c r="AP1" t="s">
        <v>54</v>
      </c>
    </row>
    <row r="2" spans="1:42" x14ac:dyDescent="0.35">
      <c r="A2">
        <v>1</v>
      </c>
      <c r="C2" s="1">
        <v>44623.041666666664</v>
      </c>
      <c r="D2">
        <v>2.5</v>
      </c>
      <c r="E2">
        <v>2.2460000000000001E-2</v>
      </c>
      <c r="F2">
        <v>7.324E-2</v>
      </c>
      <c r="G2">
        <f>(E2-F2)^2</f>
        <v>2.5786083999999997E-3</v>
      </c>
      <c r="H2">
        <v>1</v>
      </c>
      <c r="J2" s="1">
        <v>44623.041666666664</v>
      </c>
      <c r="K2">
        <v>2.5</v>
      </c>
      <c r="L2">
        <v>0.5252</v>
      </c>
      <c r="M2">
        <v>0.74390000000000001</v>
      </c>
      <c r="N2">
        <f>(L2-M2)^2</f>
        <v>4.7829690000000001E-2</v>
      </c>
      <c r="O2">
        <v>1</v>
      </c>
      <c r="Q2" s="1">
        <v>44623.041666666664</v>
      </c>
      <c r="R2">
        <v>2.5</v>
      </c>
      <c r="S2">
        <v>0.73460000000000003</v>
      </c>
      <c r="T2">
        <v>1.3149999999999999</v>
      </c>
      <c r="U2">
        <f>(S2-T2)^2</f>
        <v>0.33686415999999991</v>
      </c>
      <c r="V2">
        <v>1</v>
      </c>
      <c r="X2" s="1">
        <v>44623.041666666664</v>
      </c>
      <c r="Y2">
        <v>2.5</v>
      </c>
      <c r="Z2">
        <v>4.077</v>
      </c>
      <c r="AA2">
        <v>2.7410000000000001</v>
      </c>
      <c r="AB2">
        <f>(Z2-AA2)^2</f>
        <v>1.7848959999999996</v>
      </c>
      <c r="AC2">
        <v>1</v>
      </c>
      <c r="AE2" s="1">
        <v>44623.041666666664</v>
      </c>
      <c r="AF2">
        <v>2.5</v>
      </c>
      <c r="AG2">
        <v>1.504</v>
      </c>
      <c r="AH2">
        <v>1.5680000000000001</v>
      </c>
      <c r="AI2">
        <f>(AG2-AH2)^2</f>
        <v>4.0960000000000076E-3</v>
      </c>
      <c r="AJ2">
        <v>1</v>
      </c>
      <c r="AL2" s="1">
        <v>44623.041666666664</v>
      </c>
      <c r="AM2">
        <v>2.5</v>
      </c>
      <c r="AN2">
        <v>1.53</v>
      </c>
      <c r="AO2">
        <v>2.137</v>
      </c>
      <c r="AP2">
        <f>(AN2-AO2)^2</f>
        <v>0.36844899999999997</v>
      </c>
    </row>
    <row r="3" spans="1:42" x14ac:dyDescent="0.35">
      <c r="A3">
        <v>2</v>
      </c>
      <c r="C3" s="1">
        <v>44627.03125</v>
      </c>
      <c r="D3">
        <v>21</v>
      </c>
      <c r="E3">
        <v>4.8460000000000003E-2</v>
      </c>
      <c r="F3">
        <v>0.124</v>
      </c>
      <c r="G3">
        <f t="shared" ref="G3:G55" si="0">(E3-F3)^2</f>
        <v>5.7062915999999998E-3</v>
      </c>
      <c r="H3">
        <v>2</v>
      </c>
      <c r="J3" s="1">
        <v>44627.03125</v>
      </c>
      <c r="K3">
        <v>21</v>
      </c>
      <c r="L3">
        <v>0.98780000000000001</v>
      </c>
      <c r="M3">
        <v>1.292</v>
      </c>
      <c r="N3">
        <f t="shared" ref="N3:N55" si="1">(L3-M3)^2</f>
        <v>9.2537640000000018E-2</v>
      </c>
      <c r="O3">
        <v>2</v>
      </c>
      <c r="Q3" s="1">
        <v>44627.03125</v>
      </c>
      <c r="R3">
        <v>21</v>
      </c>
      <c r="S3">
        <v>2.2469999999999999</v>
      </c>
      <c r="T3">
        <v>3.4820000000000002</v>
      </c>
      <c r="U3">
        <f t="shared" ref="U3:U55" si="2">(S3-T3)^2</f>
        <v>1.5252250000000007</v>
      </c>
      <c r="V3">
        <v>2</v>
      </c>
      <c r="X3" s="1">
        <v>44627.03125</v>
      </c>
      <c r="Y3">
        <v>21</v>
      </c>
      <c r="Z3">
        <v>13.6</v>
      </c>
      <c r="AA3">
        <v>13.01</v>
      </c>
      <c r="AB3">
        <f t="shared" ref="AB3:AB55" si="3">(Z3-AA3)^2</f>
        <v>0.34809999999999985</v>
      </c>
      <c r="AC3">
        <v>2</v>
      </c>
      <c r="AE3" s="1">
        <v>44627.03125</v>
      </c>
      <c r="AF3">
        <v>21</v>
      </c>
      <c r="AG3">
        <v>3.444</v>
      </c>
      <c r="AH3">
        <v>3.1779999999999999</v>
      </c>
      <c r="AI3">
        <f t="shared" ref="AI3:AI55" si="4">(AG3-AH3)^2</f>
        <v>7.0756000000000013E-2</v>
      </c>
      <c r="AJ3">
        <v>2</v>
      </c>
      <c r="AL3" s="1">
        <v>44627.03125</v>
      </c>
      <c r="AM3">
        <v>21</v>
      </c>
      <c r="AN3">
        <v>5.6929999999999996</v>
      </c>
      <c r="AO3">
        <v>8.5009999999999994</v>
      </c>
      <c r="AP3">
        <f t="shared" ref="AP3:AP55" si="5">(AN3-AO3)^2</f>
        <v>7.8848639999999994</v>
      </c>
    </row>
    <row r="4" spans="1:42" x14ac:dyDescent="0.35">
      <c r="A4">
        <v>3</v>
      </c>
      <c r="C4" s="1">
        <v>44629.166666666664</v>
      </c>
      <c r="D4">
        <v>15</v>
      </c>
      <c r="E4">
        <v>4.8050000000000002E-2</v>
      </c>
      <c r="F4">
        <v>2.1499999999999998E-2</v>
      </c>
      <c r="G4">
        <f t="shared" si="0"/>
        <v>7.0490250000000026E-4</v>
      </c>
      <c r="H4">
        <v>3</v>
      </c>
      <c r="J4" s="1">
        <v>44629.166666666664</v>
      </c>
      <c r="K4">
        <v>15</v>
      </c>
      <c r="L4">
        <v>0.91800000000000004</v>
      </c>
      <c r="M4">
        <v>0.38890000000000002</v>
      </c>
      <c r="N4">
        <f t="shared" si="1"/>
        <v>0.27994680999999999</v>
      </c>
      <c r="O4">
        <v>3</v>
      </c>
      <c r="Q4" s="1">
        <v>44629.166666666664</v>
      </c>
      <c r="R4">
        <v>15</v>
      </c>
      <c r="S4">
        <v>1.8680000000000001</v>
      </c>
      <c r="T4">
        <v>1.052</v>
      </c>
      <c r="U4">
        <f t="shared" si="2"/>
        <v>0.66585600000000011</v>
      </c>
      <c r="V4">
        <v>3</v>
      </c>
      <c r="X4" s="1">
        <v>44629.166666666664</v>
      </c>
      <c r="Y4">
        <v>15</v>
      </c>
      <c r="Z4">
        <v>9.5920000000000005</v>
      </c>
      <c r="AA4">
        <v>3.1379999999999999</v>
      </c>
      <c r="AB4">
        <f t="shared" si="3"/>
        <v>41.654116000000009</v>
      </c>
      <c r="AC4">
        <v>3</v>
      </c>
      <c r="AE4" s="1">
        <v>44629.166666666664</v>
      </c>
      <c r="AF4">
        <v>15</v>
      </c>
      <c r="AG4">
        <v>3.0619999999999998</v>
      </c>
      <c r="AH4">
        <v>1.2509999999999999</v>
      </c>
      <c r="AI4">
        <f t="shared" si="4"/>
        <v>3.2797209999999999</v>
      </c>
      <c r="AJ4">
        <v>3</v>
      </c>
      <c r="AL4" s="1">
        <v>44629.166666666664</v>
      </c>
      <c r="AM4">
        <v>15</v>
      </c>
      <c r="AN4">
        <v>3.577</v>
      </c>
      <c r="AO4">
        <v>2.1160000000000001</v>
      </c>
      <c r="AP4">
        <f t="shared" si="5"/>
        <v>2.1345209999999994</v>
      </c>
    </row>
    <row r="5" spans="1:42" x14ac:dyDescent="0.35">
      <c r="A5">
        <v>4</v>
      </c>
      <c r="C5" s="1">
        <v>44631.90625</v>
      </c>
      <c r="D5">
        <v>11.75</v>
      </c>
      <c r="E5">
        <v>3.2050000000000002E-2</v>
      </c>
      <c r="F5">
        <v>7.9760000000000005E-3</v>
      </c>
      <c r="G5">
        <f t="shared" si="0"/>
        <v>5.7955747600000013E-4</v>
      </c>
      <c r="H5">
        <v>4</v>
      </c>
      <c r="J5" s="1">
        <v>44631.90625</v>
      </c>
      <c r="K5">
        <v>11.75</v>
      </c>
      <c r="L5">
        <v>0.69130000000000003</v>
      </c>
      <c r="M5">
        <v>0.24809999999999999</v>
      </c>
      <c r="N5">
        <f t="shared" si="1"/>
        <v>0.19642624000000003</v>
      </c>
      <c r="O5">
        <v>4</v>
      </c>
      <c r="Q5" s="1">
        <v>44631.90625</v>
      </c>
      <c r="R5">
        <v>11.75</v>
      </c>
      <c r="S5">
        <v>1.3260000000000001</v>
      </c>
      <c r="T5">
        <v>0.60429999999999995</v>
      </c>
      <c r="U5">
        <f t="shared" si="2"/>
        <v>0.52085089000000018</v>
      </c>
      <c r="V5">
        <v>4</v>
      </c>
      <c r="X5" s="1">
        <v>44631.90625</v>
      </c>
      <c r="Y5">
        <v>11.75</v>
      </c>
      <c r="Z5">
        <v>7.7359999999999998</v>
      </c>
      <c r="AA5">
        <v>1.546</v>
      </c>
      <c r="AB5">
        <f t="shared" si="3"/>
        <v>38.316099999999992</v>
      </c>
      <c r="AC5">
        <v>4</v>
      </c>
      <c r="AE5" s="1">
        <v>44631.90625</v>
      </c>
      <c r="AF5">
        <v>11.75</v>
      </c>
      <c r="AG5">
        <v>2.37</v>
      </c>
      <c r="AH5">
        <v>0.65129999999999999</v>
      </c>
      <c r="AI5">
        <f t="shared" si="4"/>
        <v>2.9539296900000003</v>
      </c>
      <c r="AJ5">
        <v>4</v>
      </c>
      <c r="AL5" s="1">
        <v>44631.90625</v>
      </c>
      <c r="AM5">
        <v>11.75</v>
      </c>
      <c r="AN5">
        <v>2.8140000000000001</v>
      </c>
      <c r="AO5">
        <v>1.145</v>
      </c>
      <c r="AP5">
        <f t="shared" si="5"/>
        <v>2.785561</v>
      </c>
    </row>
    <row r="6" spans="1:42" x14ac:dyDescent="0.35">
      <c r="A6">
        <v>5</v>
      </c>
      <c r="C6" s="1">
        <v>44638.84375</v>
      </c>
      <c r="D6">
        <v>5</v>
      </c>
      <c r="E6">
        <v>0.04</v>
      </c>
      <c r="F6">
        <v>7.3069999999999996E-2</v>
      </c>
      <c r="G6">
        <f t="shared" si="0"/>
        <v>1.0936248999999997E-3</v>
      </c>
      <c r="H6">
        <v>5</v>
      </c>
      <c r="J6" s="1">
        <v>44638.84375</v>
      </c>
      <c r="K6">
        <v>5</v>
      </c>
      <c r="L6">
        <v>0.68140000000000001</v>
      </c>
      <c r="M6">
        <v>1.484</v>
      </c>
      <c r="N6">
        <f t="shared" si="1"/>
        <v>0.64416675999999995</v>
      </c>
      <c r="O6">
        <v>5</v>
      </c>
      <c r="Q6" s="1">
        <v>44638.84375</v>
      </c>
      <c r="R6">
        <v>5</v>
      </c>
      <c r="S6">
        <v>1.298</v>
      </c>
      <c r="T6">
        <v>2.431</v>
      </c>
      <c r="U6">
        <f t="shared" si="2"/>
        <v>1.2836890000000001</v>
      </c>
      <c r="V6">
        <v>5</v>
      </c>
      <c r="X6" s="1">
        <v>44638.84375</v>
      </c>
      <c r="Y6">
        <v>5</v>
      </c>
      <c r="Z6">
        <v>6.2939999999999996</v>
      </c>
      <c r="AA6">
        <v>6.6520000000000001</v>
      </c>
      <c r="AB6">
        <f t="shared" si="3"/>
        <v>0.12816400000000039</v>
      </c>
      <c r="AC6">
        <v>5</v>
      </c>
      <c r="AE6" s="1">
        <v>44638.84375</v>
      </c>
      <c r="AF6">
        <v>5</v>
      </c>
      <c r="AG6">
        <v>2.0289999999999999</v>
      </c>
      <c r="AH6">
        <v>3.6030000000000002</v>
      </c>
      <c r="AI6">
        <f t="shared" si="4"/>
        <v>2.4774760000000011</v>
      </c>
      <c r="AJ6">
        <v>5</v>
      </c>
      <c r="AL6" s="1">
        <v>44638.84375</v>
      </c>
      <c r="AM6">
        <v>5</v>
      </c>
      <c r="AN6">
        <v>2.7629999999999999</v>
      </c>
      <c r="AO6">
        <v>4.5199999999999996</v>
      </c>
      <c r="AP6">
        <f t="shared" si="5"/>
        <v>3.087048999999999</v>
      </c>
    </row>
    <row r="7" spans="1:42" x14ac:dyDescent="0.35">
      <c r="A7">
        <v>6</v>
      </c>
      <c r="C7" s="1">
        <v>44639.354166666664</v>
      </c>
      <c r="D7">
        <v>9</v>
      </c>
      <c r="E7">
        <v>4.7789999999999999E-2</v>
      </c>
      <c r="F7">
        <v>3.7949999999999998E-2</v>
      </c>
      <c r="G7">
        <f t="shared" si="0"/>
        <v>9.6825600000000024E-5</v>
      </c>
      <c r="H7">
        <v>6</v>
      </c>
      <c r="J7" s="1">
        <v>44639.354166666664</v>
      </c>
      <c r="K7">
        <v>9</v>
      </c>
      <c r="L7">
        <v>0.81389999999999996</v>
      </c>
      <c r="M7">
        <v>0.75880000000000003</v>
      </c>
      <c r="N7">
        <f t="shared" si="1"/>
        <v>3.0360099999999918E-3</v>
      </c>
      <c r="O7">
        <v>6</v>
      </c>
      <c r="Q7" s="1">
        <v>44639.354166666664</v>
      </c>
      <c r="R7">
        <v>9</v>
      </c>
      <c r="S7">
        <v>1.3120000000000001</v>
      </c>
      <c r="T7">
        <v>1.5029999999999999</v>
      </c>
      <c r="U7">
        <f t="shared" si="2"/>
        <v>3.6480999999999937E-2</v>
      </c>
      <c r="V7">
        <v>6</v>
      </c>
      <c r="X7" s="1">
        <v>44639.354166666664</v>
      </c>
      <c r="Y7">
        <v>9</v>
      </c>
      <c r="Z7">
        <v>6.1159999999999997</v>
      </c>
      <c r="AA7">
        <v>2.38</v>
      </c>
      <c r="AB7">
        <f t="shared" si="3"/>
        <v>13.957695999999999</v>
      </c>
      <c r="AC7">
        <v>6</v>
      </c>
      <c r="AE7" s="1">
        <v>44639.354166666664</v>
      </c>
      <c r="AF7">
        <v>9</v>
      </c>
      <c r="AG7">
        <v>2.1960000000000002</v>
      </c>
      <c r="AH7">
        <v>1.41</v>
      </c>
      <c r="AI7">
        <f t="shared" si="4"/>
        <v>0.61779600000000034</v>
      </c>
      <c r="AJ7">
        <v>6</v>
      </c>
      <c r="AL7" s="1">
        <v>44639.354166666664</v>
      </c>
      <c r="AM7">
        <v>9</v>
      </c>
      <c r="AN7">
        <v>3.1619999999999999</v>
      </c>
      <c r="AO7">
        <v>2.0270000000000001</v>
      </c>
      <c r="AP7">
        <f t="shared" si="5"/>
        <v>1.2882249999999995</v>
      </c>
    </row>
    <row r="8" spans="1:42" x14ac:dyDescent="0.35">
      <c r="A8">
        <v>7</v>
      </c>
      <c r="C8" s="1">
        <v>44643.25</v>
      </c>
      <c r="D8">
        <v>6</v>
      </c>
      <c r="E8">
        <v>2.5669999999999998E-2</v>
      </c>
      <c r="F8">
        <v>5.067E-2</v>
      </c>
      <c r="G8">
        <f t="shared" si="0"/>
        <v>6.2500000000000012E-4</v>
      </c>
      <c r="H8">
        <v>7</v>
      </c>
      <c r="J8" s="1">
        <v>44643.25</v>
      </c>
      <c r="K8">
        <v>6</v>
      </c>
      <c r="L8">
        <v>0.44369999999999998</v>
      </c>
      <c r="M8">
        <v>0.56059999999999999</v>
      </c>
      <c r="N8">
        <f t="shared" si="1"/>
        <v>1.3665610000000002E-2</v>
      </c>
      <c r="O8">
        <v>7</v>
      </c>
      <c r="Q8" s="1">
        <v>44643.25</v>
      </c>
      <c r="R8">
        <v>6</v>
      </c>
      <c r="S8">
        <v>0.92079999999999995</v>
      </c>
      <c r="T8">
        <v>1.8140000000000001</v>
      </c>
      <c r="U8">
        <f t="shared" si="2"/>
        <v>0.79780624000000022</v>
      </c>
      <c r="V8">
        <v>7</v>
      </c>
      <c r="X8" s="1">
        <v>44643.25</v>
      </c>
      <c r="Y8">
        <v>6</v>
      </c>
      <c r="Z8">
        <v>4.5010000000000003</v>
      </c>
      <c r="AA8">
        <v>2.9729999999999999</v>
      </c>
      <c r="AB8">
        <f t="shared" si="3"/>
        <v>2.3347840000000013</v>
      </c>
      <c r="AC8">
        <v>7</v>
      </c>
      <c r="AE8" s="1">
        <v>44643.25</v>
      </c>
      <c r="AF8">
        <v>6</v>
      </c>
      <c r="AG8">
        <v>1.377</v>
      </c>
      <c r="AH8">
        <v>1.498</v>
      </c>
      <c r="AI8">
        <f t="shared" si="4"/>
        <v>1.4641E-2</v>
      </c>
      <c r="AJ8">
        <v>7</v>
      </c>
      <c r="AL8" s="1">
        <v>44643.25</v>
      </c>
      <c r="AM8">
        <v>6</v>
      </c>
      <c r="AN8">
        <v>1.8879999999999999</v>
      </c>
      <c r="AO8">
        <v>2.63</v>
      </c>
      <c r="AP8">
        <f t="shared" si="5"/>
        <v>0.55056399999999994</v>
      </c>
    </row>
    <row r="9" spans="1:42" x14ac:dyDescent="0.35">
      <c r="A9">
        <v>8</v>
      </c>
      <c r="C9" s="1">
        <v>44643.802083333336</v>
      </c>
      <c r="D9">
        <v>8.5</v>
      </c>
      <c r="E9">
        <v>6.1679999999999999E-2</v>
      </c>
      <c r="F9">
        <v>0.14149999999999999</v>
      </c>
      <c r="G9">
        <f t="shared" si="0"/>
        <v>6.3712323999999985E-3</v>
      </c>
      <c r="H9">
        <v>8</v>
      </c>
      <c r="J9" s="1">
        <v>44643.802083333336</v>
      </c>
      <c r="K9">
        <v>8.5</v>
      </c>
      <c r="L9">
        <v>1.044</v>
      </c>
      <c r="M9">
        <v>1.8580000000000001</v>
      </c>
      <c r="N9">
        <f t="shared" si="1"/>
        <v>0.66259600000000007</v>
      </c>
      <c r="O9">
        <v>8</v>
      </c>
      <c r="Q9" s="1">
        <v>44643.802083333336</v>
      </c>
      <c r="R9">
        <v>8.5</v>
      </c>
      <c r="S9">
        <v>2.4279999999999999</v>
      </c>
      <c r="T9">
        <v>5.8470000000000004</v>
      </c>
      <c r="U9">
        <f t="shared" si="2"/>
        <v>11.689561000000003</v>
      </c>
      <c r="V9">
        <v>8</v>
      </c>
      <c r="X9" s="1">
        <v>44643.802083333336</v>
      </c>
      <c r="Y9">
        <v>8.5</v>
      </c>
      <c r="Z9">
        <v>13.99</v>
      </c>
      <c r="AA9">
        <v>10.93</v>
      </c>
      <c r="AB9">
        <f t="shared" si="3"/>
        <v>9.3636000000000035</v>
      </c>
      <c r="AC9">
        <v>8</v>
      </c>
      <c r="AE9" s="1">
        <v>44643.802083333336</v>
      </c>
      <c r="AF9">
        <v>8.5</v>
      </c>
      <c r="AG9">
        <v>3.7189999999999999</v>
      </c>
      <c r="AH9">
        <v>8.6280000000000001</v>
      </c>
      <c r="AI9">
        <f t="shared" si="4"/>
        <v>24.098281000000007</v>
      </c>
      <c r="AJ9">
        <v>8</v>
      </c>
      <c r="AL9" s="1">
        <v>44643.802083333336</v>
      </c>
      <c r="AM9">
        <v>8.5</v>
      </c>
      <c r="AN9">
        <v>5.4770000000000003</v>
      </c>
      <c r="AO9">
        <v>8.6940000000000008</v>
      </c>
      <c r="AP9">
        <f t="shared" si="5"/>
        <v>10.349089000000003</v>
      </c>
    </row>
    <row r="10" spans="1:42" x14ac:dyDescent="0.35">
      <c r="A10">
        <v>9</v>
      </c>
      <c r="C10" s="1">
        <v>44646.010416666664</v>
      </c>
      <c r="D10">
        <v>24</v>
      </c>
      <c r="E10">
        <v>1.4710000000000001E-2</v>
      </c>
      <c r="F10">
        <v>3.1789999999999999E-2</v>
      </c>
      <c r="G10">
        <f t="shared" si="0"/>
        <v>2.9172639999999994E-4</v>
      </c>
      <c r="H10">
        <v>9</v>
      </c>
      <c r="J10" s="1">
        <v>44646.010416666664</v>
      </c>
      <c r="K10">
        <v>24</v>
      </c>
      <c r="L10">
        <v>0.26690000000000003</v>
      </c>
      <c r="M10">
        <v>0.26069999999999999</v>
      </c>
      <c r="N10">
        <f t="shared" si="1"/>
        <v>3.8440000000000479E-5</v>
      </c>
      <c r="O10">
        <v>9</v>
      </c>
      <c r="Q10" s="1">
        <v>44646.010416666664</v>
      </c>
      <c r="R10">
        <v>24</v>
      </c>
      <c r="S10">
        <v>0.52610000000000001</v>
      </c>
      <c r="T10">
        <v>0.90349999999999997</v>
      </c>
      <c r="U10">
        <f t="shared" si="2"/>
        <v>0.14243075999999996</v>
      </c>
      <c r="V10">
        <v>9</v>
      </c>
      <c r="X10" s="1">
        <v>44646.010416666664</v>
      </c>
      <c r="Y10">
        <v>24</v>
      </c>
      <c r="Z10">
        <v>2.11</v>
      </c>
      <c r="AA10">
        <v>1.883</v>
      </c>
      <c r="AB10">
        <f t="shared" si="3"/>
        <v>5.1528999999999943E-2</v>
      </c>
      <c r="AC10">
        <v>9</v>
      </c>
      <c r="AE10" s="1">
        <v>44646.010416666664</v>
      </c>
      <c r="AF10">
        <v>24</v>
      </c>
      <c r="AG10">
        <v>0.86499999999999999</v>
      </c>
      <c r="AH10">
        <v>0.54549999999999998</v>
      </c>
      <c r="AI10">
        <f t="shared" si="4"/>
        <v>0.10208025</v>
      </c>
      <c r="AJ10">
        <v>9</v>
      </c>
      <c r="AL10" s="1">
        <v>44646.010416666664</v>
      </c>
      <c r="AM10">
        <v>24</v>
      </c>
      <c r="AN10">
        <v>0.86399999999999999</v>
      </c>
      <c r="AO10">
        <v>1.671</v>
      </c>
      <c r="AP10">
        <f t="shared" si="5"/>
        <v>0.65124900000000008</v>
      </c>
    </row>
    <row r="11" spans="1:42" x14ac:dyDescent="0.35">
      <c r="A11">
        <v>10</v>
      </c>
      <c r="C11" s="1">
        <v>44651.302083333336</v>
      </c>
      <c r="D11">
        <v>6</v>
      </c>
      <c r="E11">
        <v>5.3460000000000001E-2</v>
      </c>
      <c r="F11">
        <v>9.8460000000000006E-2</v>
      </c>
      <c r="G11">
        <f t="shared" si="0"/>
        <v>2.0250000000000003E-3</v>
      </c>
      <c r="H11">
        <v>10</v>
      </c>
      <c r="J11" s="1">
        <v>44651.302083333336</v>
      </c>
      <c r="K11">
        <v>6</v>
      </c>
      <c r="L11">
        <v>0.90539999999999998</v>
      </c>
      <c r="M11">
        <v>2.4740000000000002</v>
      </c>
      <c r="N11">
        <f t="shared" si="1"/>
        <v>2.4605059600000008</v>
      </c>
      <c r="O11">
        <v>10</v>
      </c>
      <c r="Q11" s="1">
        <v>44651.302083333336</v>
      </c>
      <c r="R11">
        <v>6</v>
      </c>
      <c r="S11">
        <v>2.38</v>
      </c>
      <c r="T11">
        <v>7.5519999999999996</v>
      </c>
      <c r="U11">
        <f t="shared" si="2"/>
        <v>26.749583999999999</v>
      </c>
      <c r="V11">
        <v>10</v>
      </c>
      <c r="X11" s="1">
        <v>44651.302083333336</v>
      </c>
      <c r="Y11">
        <v>6</v>
      </c>
      <c r="Z11">
        <v>12.02</v>
      </c>
      <c r="AA11">
        <v>13.89</v>
      </c>
      <c r="AB11">
        <f t="shared" si="3"/>
        <v>3.4969000000000037</v>
      </c>
      <c r="AC11">
        <v>10</v>
      </c>
      <c r="AE11" s="1">
        <v>44651.302083333336</v>
      </c>
      <c r="AF11">
        <v>6</v>
      </c>
      <c r="AG11">
        <v>3.125</v>
      </c>
      <c r="AH11">
        <v>6.1879999999999997</v>
      </c>
      <c r="AI11">
        <f t="shared" si="4"/>
        <v>9.381968999999998</v>
      </c>
      <c r="AJ11">
        <v>10</v>
      </c>
      <c r="AL11" s="1">
        <v>44651.302083333336</v>
      </c>
      <c r="AM11">
        <v>6</v>
      </c>
      <c r="AN11">
        <v>5.9340000000000002</v>
      </c>
      <c r="AO11">
        <v>9.3279999999999994</v>
      </c>
      <c r="AP11">
        <f t="shared" si="5"/>
        <v>11.519235999999994</v>
      </c>
    </row>
    <row r="12" spans="1:42" x14ac:dyDescent="0.35">
      <c r="A12">
        <v>11</v>
      </c>
      <c r="C12" s="1">
        <v>44656.729166666664</v>
      </c>
      <c r="D12">
        <v>18</v>
      </c>
      <c r="E12">
        <v>5.3350000000000002E-2</v>
      </c>
      <c r="F12">
        <v>4.929E-2</v>
      </c>
      <c r="G12">
        <f t="shared" si="0"/>
        <v>1.6483600000000009E-5</v>
      </c>
      <c r="H12">
        <v>11</v>
      </c>
      <c r="J12" s="1">
        <v>44656.729166666664</v>
      </c>
      <c r="K12">
        <v>18</v>
      </c>
      <c r="L12">
        <v>0.81730000000000003</v>
      </c>
      <c r="M12">
        <v>0.93400000000000005</v>
      </c>
      <c r="N12">
        <f t="shared" si="1"/>
        <v>1.3618890000000007E-2</v>
      </c>
      <c r="O12">
        <v>11</v>
      </c>
      <c r="Q12" s="1">
        <v>44656.729166666664</v>
      </c>
      <c r="R12">
        <v>18</v>
      </c>
      <c r="S12">
        <v>1.8839999999999999</v>
      </c>
      <c r="T12">
        <v>2.4660000000000002</v>
      </c>
      <c r="U12">
        <f t="shared" si="2"/>
        <v>0.33872400000000036</v>
      </c>
      <c r="V12">
        <v>11</v>
      </c>
      <c r="X12" s="1">
        <v>44656.729166666664</v>
      </c>
      <c r="Y12">
        <v>18</v>
      </c>
      <c r="Z12">
        <v>9.4350000000000005</v>
      </c>
      <c r="AA12">
        <v>9.2629999999999999</v>
      </c>
      <c r="AB12">
        <f t="shared" si="3"/>
        <v>2.9584000000000204E-2</v>
      </c>
      <c r="AC12">
        <v>11</v>
      </c>
      <c r="AE12" s="1">
        <v>44656.729166666664</v>
      </c>
      <c r="AF12">
        <v>18</v>
      </c>
      <c r="AG12">
        <v>2.9060000000000001</v>
      </c>
      <c r="AH12">
        <v>2.2799999999999998</v>
      </c>
      <c r="AI12">
        <f t="shared" si="4"/>
        <v>0.39187600000000039</v>
      </c>
      <c r="AJ12">
        <v>11</v>
      </c>
      <c r="AL12" s="1">
        <v>44656.729166666664</v>
      </c>
      <c r="AM12">
        <v>18</v>
      </c>
      <c r="AN12">
        <v>3.7010000000000001</v>
      </c>
      <c r="AO12">
        <v>4.9119999999999999</v>
      </c>
      <c r="AP12">
        <f t="shared" si="5"/>
        <v>1.4665209999999997</v>
      </c>
    </row>
    <row r="13" spans="1:42" x14ac:dyDescent="0.35">
      <c r="A13">
        <v>12</v>
      </c>
      <c r="C13" s="1">
        <v>44657.8125</v>
      </c>
      <c r="D13">
        <v>26.25</v>
      </c>
      <c r="E13">
        <v>5.636E-2</v>
      </c>
      <c r="F13">
        <v>7.9189999999999997E-2</v>
      </c>
      <c r="G13">
        <f t="shared" si="0"/>
        <v>5.2120889999999987E-4</v>
      </c>
      <c r="H13">
        <v>12</v>
      </c>
      <c r="J13" s="1">
        <v>44657.8125</v>
      </c>
      <c r="K13">
        <v>26.25</v>
      </c>
      <c r="L13">
        <v>0.98309999999999997</v>
      </c>
      <c r="M13">
        <v>1.2609999999999999</v>
      </c>
      <c r="N13">
        <f t="shared" si="1"/>
        <v>7.7228409999999956E-2</v>
      </c>
      <c r="O13">
        <v>12</v>
      </c>
      <c r="Q13" s="1">
        <v>44657.8125</v>
      </c>
      <c r="R13">
        <v>26.25</v>
      </c>
      <c r="S13">
        <v>2.286</v>
      </c>
      <c r="T13">
        <v>4.0460000000000003</v>
      </c>
      <c r="U13">
        <f t="shared" si="2"/>
        <v>3.0976000000000008</v>
      </c>
      <c r="V13">
        <v>12</v>
      </c>
      <c r="X13" s="1">
        <v>44657.8125</v>
      </c>
      <c r="Y13">
        <v>26.25</v>
      </c>
      <c r="Z13">
        <v>11.08</v>
      </c>
      <c r="AA13">
        <v>12.91</v>
      </c>
      <c r="AB13">
        <f t="shared" si="3"/>
        <v>3.3489000000000004</v>
      </c>
      <c r="AC13">
        <v>12</v>
      </c>
      <c r="AE13" s="1">
        <v>44657.8125</v>
      </c>
      <c r="AF13">
        <v>26.25</v>
      </c>
      <c r="AG13">
        <v>3.492</v>
      </c>
      <c r="AH13">
        <v>3.6259999999999999</v>
      </c>
      <c r="AI13">
        <f t="shared" si="4"/>
        <v>1.7955999999999972E-2</v>
      </c>
      <c r="AJ13">
        <v>12</v>
      </c>
      <c r="AL13" s="1">
        <v>44657.8125</v>
      </c>
      <c r="AM13">
        <v>26.25</v>
      </c>
      <c r="AN13">
        <v>4.5880000000000001</v>
      </c>
      <c r="AO13">
        <v>8.1430000000000007</v>
      </c>
      <c r="AP13">
        <f t="shared" si="5"/>
        <v>12.638025000000004</v>
      </c>
    </row>
    <row r="14" spans="1:42" x14ac:dyDescent="0.35">
      <c r="A14">
        <v>13</v>
      </c>
      <c r="C14" s="1">
        <v>44660.239583333336</v>
      </c>
      <c r="D14">
        <v>21</v>
      </c>
      <c r="E14">
        <v>1.426E-2</v>
      </c>
      <c r="F14">
        <v>2.8969999999999999E-2</v>
      </c>
      <c r="G14">
        <f t="shared" si="0"/>
        <v>2.1638409999999997E-4</v>
      </c>
      <c r="H14">
        <v>13</v>
      </c>
      <c r="J14" s="1">
        <v>44660.239583333336</v>
      </c>
      <c r="K14">
        <v>21</v>
      </c>
      <c r="L14">
        <v>0.32540000000000002</v>
      </c>
      <c r="M14">
        <v>0.41920000000000002</v>
      </c>
      <c r="N14">
        <f t="shared" si="1"/>
        <v>8.7984399999999994E-3</v>
      </c>
      <c r="O14">
        <v>13</v>
      </c>
      <c r="Q14" s="1">
        <v>44660.239583333336</v>
      </c>
      <c r="R14">
        <v>21</v>
      </c>
      <c r="S14">
        <v>0.59489999999999998</v>
      </c>
      <c r="T14">
        <v>1.4470000000000001</v>
      </c>
      <c r="U14">
        <f t="shared" si="2"/>
        <v>0.72607441000000017</v>
      </c>
      <c r="V14">
        <v>13</v>
      </c>
      <c r="X14" s="1">
        <v>44660.239583333336</v>
      </c>
      <c r="Y14">
        <v>21</v>
      </c>
      <c r="Z14">
        <v>3.137</v>
      </c>
      <c r="AA14">
        <v>3.7949999999999999</v>
      </c>
      <c r="AB14">
        <f t="shared" si="3"/>
        <v>0.4329639999999999</v>
      </c>
      <c r="AC14">
        <v>13</v>
      </c>
      <c r="AE14" s="1">
        <v>44660.239583333336</v>
      </c>
      <c r="AF14">
        <v>21</v>
      </c>
      <c r="AG14">
        <v>1.07</v>
      </c>
      <c r="AH14">
        <v>1.1399999999999999</v>
      </c>
      <c r="AI14">
        <f t="shared" si="4"/>
        <v>4.8999999999999773E-3</v>
      </c>
      <c r="AJ14">
        <v>13</v>
      </c>
      <c r="AL14" s="1">
        <v>44660.239583333336</v>
      </c>
      <c r="AM14">
        <v>21</v>
      </c>
      <c r="AN14">
        <v>1.3560000000000001</v>
      </c>
      <c r="AO14">
        <v>2.1139999999999999</v>
      </c>
      <c r="AP14">
        <f t="shared" si="5"/>
        <v>0.57456399999999963</v>
      </c>
    </row>
    <row r="15" spans="1:42" x14ac:dyDescent="0.35">
      <c r="A15">
        <v>14</v>
      </c>
      <c r="C15" s="1">
        <v>44662.59375</v>
      </c>
      <c r="D15">
        <v>17</v>
      </c>
      <c r="E15">
        <v>3.832E-2</v>
      </c>
      <c r="F15">
        <v>4.7419999999999997E-2</v>
      </c>
      <c r="G15">
        <f t="shared" si="0"/>
        <v>8.2809999999999947E-5</v>
      </c>
      <c r="H15">
        <v>14</v>
      </c>
      <c r="J15" s="1">
        <v>44662.59375</v>
      </c>
      <c r="K15">
        <v>17</v>
      </c>
      <c r="L15">
        <v>0.59850000000000003</v>
      </c>
      <c r="M15">
        <v>0.60609999999999997</v>
      </c>
      <c r="N15">
        <f t="shared" si="1"/>
        <v>5.7759999999999088E-5</v>
      </c>
      <c r="O15">
        <v>14</v>
      </c>
      <c r="Q15" s="1">
        <v>44662.59375</v>
      </c>
      <c r="R15">
        <v>17</v>
      </c>
      <c r="S15">
        <v>1.244</v>
      </c>
      <c r="T15">
        <v>1.996</v>
      </c>
      <c r="U15">
        <f t="shared" si="2"/>
        <v>0.56550400000000001</v>
      </c>
      <c r="V15">
        <v>14</v>
      </c>
      <c r="X15" s="1">
        <v>44662.59375</v>
      </c>
      <c r="Y15">
        <v>17</v>
      </c>
      <c r="Z15">
        <v>6.7619999999999996</v>
      </c>
      <c r="AA15">
        <v>6.8769999999999998</v>
      </c>
      <c r="AB15">
        <f t="shared" si="3"/>
        <v>1.3225000000000049E-2</v>
      </c>
      <c r="AC15">
        <v>14</v>
      </c>
      <c r="AE15" s="1">
        <v>44662.59375</v>
      </c>
      <c r="AF15">
        <v>17</v>
      </c>
      <c r="AG15">
        <v>2</v>
      </c>
      <c r="AH15">
        <v>2.1469999999999998</v>
      </c>
      <c r="AI15">
        <f t="shared" si="4"/>
        <v>2.1608999999999941E-2</v>
      </c>
      <c r="AJ15">
        <v>14</v>
      </c>
      <c r="AL15" s="1">
        <v>44662.59375</v>
      </c>
      <c r="AM15">
        <v>17</v>
      </c>
      <c r="AN15">
        <v>2.6869999999999998</v>
      </c>
      <c r="AO15">
        <v>3.9969999999999999</v>
      </c>
      <c r="AP15">
        <f t="shared" si="5"/>
        <v>1.7161000000000002</v>
      </c>
    </row>
    <row r="16" spans="1:42" x14ac:dyDescent="0.35">
      <c r="A16">
        <v>15</v>
      </c>
      <c r="C16" s="1">
        <v>44667.145833333336</v>
      </c>
      <c r="D16">
        <v>11.75</v>
      </c>
      <c r="E16">
        <v>3.0339999999999999E-2</v>
      </c>
      <c r="F16">
        <v>5.2089999999999997E-2</v>
      </c>
      <c r="G16">
        <f t="shared" si="0"/>
        <v>4.7306249999999996E-4</v>
      </c>
      <c r="H16">
        <v>15</v>
      </c>
      <c r="J16" s="1">
        <v>44667.145833333336</v>
      </c>
      <c r="K16">
        <v>11.75</v>
      </c>
      <c r="L16">
        <v>0.46050000000000002</v>
      </c>
      <c r="M16">
        <v>0.439</v>
      </c>
      <c r="N16">
        <f t="shared" si="1"/>
        <v>4.622500000000008E-4</v>
      </c>
      <c r="O16">
        <v>15</v>
      </c>
      <c r="Q16" s="1">
        <v>44667.145833333336</v>
      </c>
      <c r="R16">
        <v>11.75</v>
      </c>
      <c r="S16">
        <v>0.97450000000000003</v>
      </c>
      <c r="T16">
        <v>1.1859999999999999</v>
      </c>
      <c r="U16">
        <f t="shared" si="2"/>
        <v>4.473224999999996E-2</v>
      </c>
      <c r="V16">
        <v>15</v>
      </c>
      <c r="X16" s="1">
        <v>44667.145833333336</v>
      </c>
      <c r="Y16">
        <v>11.75</v>
      </c>
      <c r="Z16">
        <v>4.992</v>
      </c>
      <c r="AA16">
        <v>3.9830000000000001</v>
      </c>
      <c r="AB16">
        <f t="shared" si="3"/>
        <v>1.0180809999999998</v>
      </c>
      <c r="AC16">
        <v>15</v>
      </c>
      <c r="AE16" s="1">
        <v>44667.145833333336</v>
      </c>
      <c r="AF16">
        <v>11.75</v>
      </c>
      <c r="AG16">
        <v>1.516</v>
      </c>
      <c r="AH16">
        <v>1.38</v>
      </c>
      <c r="AI16">
        <f t="shared" si="4"/>
        <v>1.8496000000000033E-2</v>
      </c>
      <c r="AJ16">
        <v>15</v>
      </c>
      <c r="AL16" s="1">
        <v>44667.145833333336</v>
      </c>
      <c r="AM16">
        <v>11.75</v>
      </c>
      <c r="AN16">
        <v>1.984</v>
      </c>
      <c r="AO16">
        <v>2.339</v>
      </c>
      <c r="AP16">
        <f t="shared" si="5"/>
        <v>0.126025</v>
      </c>
    </row>
    <row r="17" spans="1:42" x14ac:dyDescent="0.35">
      <c r="A17">
        <v>16</v>
      </c>
      <c r="C17" s="1">
        <v>44669.395833333336</v>
      </c>
      <c r="D17">
        <v>35</v>
      </c>
      <c r="E17">
        <v>3.6979999999999999E-2</v>
      </c>
      <c r="F17">
        <v>5.1499999999999997E-2</v>
      </c>
      <c r="G17">
        <f t="shared" si="0"/>
        <v>2.1083039999999996E-4</v>
      </c>
      <c r="H17">
        <v>16</v>
      </c>
      <c r="J17" s="1">
        <v>44669.395833333336</v>
      </c>
      <c r="K17">
        <v>35</v>
      </c>
      <c r="L17">
        <v>0.66100000000000003</v>
      </c>
      <c r="M17">
        <v>0.71740000000000004</v>
      </c>
      <c r="N17">
        <f t="shared" si="1"/>
        <v>3.1809600000000005E-3</v>
      </c>
      <c r="O17">
        <v>16</v>
      </c>
      <c r="Q17" s="1">
        <v>44669.395833333336</v>
      </c>
      <c r="R17">
        <v>35</v>
      </c>
      <c r="S17">
        <v>1.573</v>
      </c>
      <c r="T17">
        <v>1.948</v>
      </c>
      <c r="U17">
        <f t="shared" si="2"/>
        <v>0.140625</v>
      </c>
      <c r="V17">
        <v>16</v>
      </c>
      <c r="X17" s="1">
        <v>44669.395833333336</v>
      </c>
      <c r="Y17">
        <v>35</v>
      </c>
      <c r="Z17">
        <v>8.266</v>
      </c>
      <c r="AA17">
        <v>7.5839999999999996</v>
      </c>
      <c r="AB17">
        <f t="shared" si="3"/>
        <v>0.46512400000000054</v>
      </c>
      <c r="AC17">
        <v>16</v>
      </c>
      <c r="AE17" s="1">
        <v>44669.395833333336</v>
      </c>
      <c r="AF17">
        <v>35</v>
      </c>
      <c r="AG17">
        <v>2.46</v>
      </c>
      <c r="AH17">
        <v>2.0489999999999999</v>
      </c>
      <c r="AI17">
        <f t="shared" si="4"/>
        <v>0.16892100000000002</v>
      </c>
      <c r="AJ17">
        <v>16</v>
      </c>
      <c r="AL17" s="1">
        <v>44669.395833333336</v>
      </c>
      <c r="AM17">
        <v>35</v>
      </c>
      <c r="AN17">
        <v>3.0720000000000001</v>
      </c>
      <c r="AO17">
        <v>3.5979999999999999</v>
      </c>
      <c r="AP17">
        <f t="shared" si="5"/>
        <v>0.27667599999999981</v>
      </c>
    </row>
    <row r="18" spans="1:42" x14ac:dyDescent="0.35">
      <c r="A18">
        <v>17</v>
      </c>
      <c r="C18" s="1">
        <v>44672.28125</v>
      </c>
      <c r="D18">
        <v>5</v>
      </c>
      <c r="E18">
        <v>4.9160000000000002E-2</v>
      </c>
      <c r="F18">
        <v>5.4010000000000002E-2</v>
      </c>
      <c r="G18">
        <f t="shared" si="0"/>
        <v>2.3522500000000001E-5</v>
      </c>
      <c r="H18">
        <v>17</v>
      </c>
      <c r="J18" s="1">
        <v>44672.28125</v>
      </c>
      <c r="K18">
        <v>5</v>
      </c>
      <c r="L18">
        <v>0.73850000000000005</v>
      </c>
      <c r="M18">
        <v>0.92269999999999996</v>
      </c>
      <c r="N18">
        <f t="shared" si="1"/>
        <v>3.3929639999999969E-2</v>
      </c>
      <c r="O18">
        <v>17</v>
      </c>
      <c r="Q18" s="1">
        <v>44672.28125</v>
      </c>
      <c r="R18">
        <v>5</v>
      </c>
      <c r="S18">
        <v>1.6240000000000001</v>
      </c>
      <c r="T18">
        <v>2.323</v>
      </c>
      <c r="U18">
        <f t="shared" si="2"/>
        <v>0.48860099999999979</v>
      </c>
      <c r="V18">
        <v>17</v>
      </c>
      <c r="X18" s="1">
        <v>44672.28125</v>
      </c>
      <c r="Y18">
        <v>5</v>
      </c>
      <c r="Z18">
        <v>8.3490000000000002</v>
      </c>
      <c r="AA18">
        <v>8.4909999999999997</v>
      </c>
      <c r="AB18">
        <f t="shared" si="3"/>
        <v>2.0163999999999845E-2</v>
      </c>
      <c r="AC18">
        <v>17</v>
      </c>
      <c r="AE18" s="1">
        <v>44672.28125</v>
      </c>
      <c r="AF18">
        <v>5</v>
      </c>
      <c r="AG18">
        <v>2.448</v>
      </c>
      <c r="AH18">
        <v>2.198</v>
      </c>
      <c r="AI18">
        <f t="shared" si="4"/>
        <v>6.25E-2</v>
      </c>
      <c r="AJ18">
        <v>17</v>
      </c>
      <c r="AL18" s="1">
        <v>44672.28125</v>
      </c>
      <c r="AM18">
        <v>5</v>
      </c>
      <c r="AN18">
        <v>3.069</v>
      </c>
      <c r="AO18">
        <v>4.2670000000000003</v>
      </c>
      <c r="AP18">
        <f t="shared" si="5"/>
        <v>1.435204000000001</v>
      </c>
    </row>
    <row r="19" spans="1:42" x14ac:dyDescent="0.35">
      <c r="A19">
        <v>18</v>
      </c>
      <c r="C19" s="1">
        <v>44682.291666666664</v>
      </c>
      <c r="D19">
        <v>10</v>
      </c>
      <c r="E19">
        <v>0.19850000000000001</v>
      </c>
      <c r="F19">
        <v>0.31879999999999997</v>
      </c>
      <c r="G19">
        <f t="shared" si="0"/>
        <v>1.4472089999999991E-2</v>
      </c>
      <c r="H19">
        <v>18</v>
      </c>
      <c r="J19" s="1">
        <v>44682.291666666664</v>
      </c>
      <c r="K19">
        <v>10</v>
      </c>
      <c r="L19">
        <v>2.8039999999999998</v>
      </c>
      <c r="M19">
        <v>6.5579999999999998</v>
      </c>
      <c r="N19">
        <f t="shared" si="1"/>
        <v>14.092516</v>
      </c>
      <c r="O19">
        <v>18</v>
      </c>
      <c r="Q19" s="1">
        <v>44682.291666666664</v>
      </c>
      <c r="R19">
        <v>10</v>
      </c>
      <c r="S19">
        <v>4.6109999999999998</v>
      </c>
      <c r="T19">
        <v>8.7739999999999991</v>
      </c>
      <c r="U19">
        <f t="shared" si="2"/>
        <v>17.330568999999993</v>
      </c>
      <c r="V19">
        <v>18</v>
      </c>
      <c r="X19" s="1">
        <v>44682.291666666664</v>
      </c>
      <c r="Y19">
        <v>10</v>
      </c>
      <c r="Z19">
        <v>18.2</v>
      </c>
      <c r="AA19">
        <v>23.05</v>
      </c>
      <c r="AB19">
        <f t="shared" si="3"/>
        <v>23.522500000000015</v>
      </c>
      <c r="AC19">
        <v>18</v>
      </c>
      <c r="AE19" s="1">
        <v>44682.291666666664</v>
      </c>
      <c r="AF19">
        <v>10</v>
      </c>
      <c r="AG19">
        <v>8.2050000000000001</v>
      </c>
      <c r="AH19">
        <v>8.8729999999999993</v>
      </c>
      <c r="AI19">
        <f t="shared" si="4"/>
        <v>0.44622399999999901</v>
      </c>
      <c r="AJ19">
        <v>18</v>
      </c>
      <c r="AL19" s="1">
        <v>44682.291666666664</v>
      </c>
      <c r="AM19">
        <v>10</v>
      </c>
      <c r="AN19">
        <v>7.6820000000000004</v>
      </c>
      <c r="AO19">
        <v>17.97</v>
      </c>
      <c r="AP19">
        <f t="shared" si="5"/>
        <v>105.84294399999997</v>
      </c>
    </row>
    <row r="20" spans="1:42" x14ac:dyDescent="0.35">
      <c r="A20">
        <v>19</v>
      </c>
      <c r="C20" s="1">
        <v>44684.625</v>
      </c>
      <c r="D20">
        <v>24</v>
      </c>
      <c r="E20">
        <v>0.4551</v>
      </c>
      <c r="F20">
        <v>0.32669999999999999</v>
      </c>
      <c r="G20">
        <f t="shared" si="0"/>
        <v>1.6486560000000004E-2</v>
      </c>
      <c r="H20">
        <v>19</v>
      </c>
      <c r="J20" s="1">
        <v>44684.625</v>
      </c>
      <c r="K20">
        <v>24</v>
      </c>
      <c r="L20">
        <v>6.9989999999999997</v>
      </c>
      <c r="M20">
        <v>10.67</v>
      </c>
      <c r="N20">
        <f t="shared" si="1"/>
        <v>13.476241000000002</v>
      </c>
      <c r="O20">
        <v>19</v>
      </c>
      <c r="Q20" s="1">
        <v>44684.625</v>
      </c>
      <c r="R20">
        <v>24</v>
      </c>
      <c r="S20">
        <v>9.2430000000000003</v>
      </c>
      <c r="T20">
        <v>17.13</v>
      </c>
      <c r="U20">
        <f t="shared" si="2"/>
        <v>62.204768999999978</v>
      </c>
      <c r="V20">
        <v>19</v>
      </c>
      <c r="X20" s="1">
        <v>44684.625</v>
      </c>
      <c r="Y20">
        <v>24</v>
      </c>
      <c r="Z20">
        <v>28.04</v>
      </c>
      <c r="AA20">
        <v>32.26</v>
      </c>
      <c r="AB20">
        <f t="shared" si="3"/>
        <v>17.808399999999992</v>
      </c>
      <c r="AC20">
        <v>19</v>
      </c>
      <c r="AE20" s="1">
        <v>44684.625</v>
      </c>
      <c r="AF20">
        <v>24</v>
      </c>
      <c r="AG20">
        <v>17.010000000000002</v>
      </c>
      <c r="AH20">
        <v>14.3</v>
      </c>
      <c r="AI20">
        <f t="shared" si="4"/>
        <v>7.3441000000000045</v>
      </c>
      <c r="AJ20">
        <v>19</v>
      </c>
      <c r="AL20" s="1">
        <v>44684.625</v>
      </c>
      <c r="AM20">
        <v>24</v>
      </c>
      <c r="AN20">
        <v>13.3</v>
      </c>
      <c r="AO20">
        <v>23</v>
      </c>
      <c r="AP20">
        <f t="shared" si="5"/>
        <v>94.089999999999989</v>
      </c>
    </row>
    <row r="21" spans="1:42" x14ac:dyDescent="0.35">
      <c r="A21">
        <v>20</v>
      </c>
      <c r="C21" s="1">
        <v>44686.979166666664</v>
      </c>
      <c r="D21">
        <v>45</v>
      </c>
      <c r="E21">
        <v>0.49120000000000003</v>
      </c>
      <c r="F21">
        <v>0.30030000000000001</v>
      </c>
      <c r="G21">
        <f t="shared" si="0"/>
        <v>3.6442810000000006E-2</v>
      </c>
      <c r="H21">
        <v>20</v>
      </c>
      <c r="J21" s="1">
        <v>44686.979166666664</v>
      </c>
      <c r="K21">
        <v>45</v>
      </c>
      <c r="L21">
        <v>9.1020000000000003</v>
      </c>
      <c r="M21">
        <v>5.82</v>
      </c>
      <c r="N21">
        <f t="shared" si="1"/>
        <v>10.771523999999999</v>
      </c>
      <c r="O21">
        <v>20</v>
      </c>
      <c r="Q21" s="1">
        <v>44686.979166666664</v>
      </c>
      <c r="R21">
        <v>45</v>
      </c>
      <c r="S21">
        <v>10.42</v>
      </c>
      <c r="T21">
        <v>15.91</v>
      </c>
      <c r="U21">
        <f t="shared" si="2"/>
        <v>30.140100000000004</v>
      </c>
      <c r="V21">
        <v>20</v>
      </c>
      <c r="X21" s="1">
        <v>44686.979166666664</v>
      </c>
      <c r="Y21">
        <v>45</v>
      </c>
      <c r="Z21">
        <v>32.369999999999997</v>
      </c>
      <c r="AA21">
        <v>31.25</v>
      </c>
      <c r="AB21">
        <f t="shared" si="3"/>
        <v>1.2543999999999942</v>
      </c>
      <c r="AC21">
        <v>20</v>
      </c>
      <c r="AE21" s="1">
        <v>44686.979166666664</v>
      </c>
      <c r="AF21">
        <v>45</v>
      </c>
      <c r="AG21">
        <v>23.94</v>
      </c>
      <c r="AH21">
        <v>17.03</v>
      </c>
      <c r="AI21">
        <f t="shared" si="4"/>
        <v>47.748100000000001</v>
      </c>
      <c r="AJ21">
        <v>20</v>
      </c>
      <c r="AL21" s="1">
        <v>44686.979166666664</v>
      </c>
      <c r="AM21">
        <v>45</v>
      </c>
      <c r="AN21">
        <v>13.08</v>
      </c>
      <c r="AO21">
        <v>17.28</v>
      </c>
      <c r="AP21">
        <f t="shared" si="5"/>
        <v>17.640000000000008</v>
      </c>
    </row>
    <row r="22" spans="1:42" x14ac:dyDescent="0.35">
      <c r="A22">
        <v>21</v>
      </c>
      <c r="C22" s="1">
        <v>44695.770833333336</v>
      </c>
      <c r="D22">
        <v>3</v>
      </c>
      <c r="E22">
        <v>0.1323</v>
      </c>
      <c r="F22">
        <v>0.1197</v>
      </c>
      <c r="G22">
        <f t="shared" si="0"/>
        <v>1.5876E-4</v>
      </c>
      <c r="H22">
        <v>21</v>
      </c>
      <c r="J22" s="1">
        <v>44695.770833333336</v>
      </c>
      <c r="K22">
        <v>3</v>
      </c>
      <c r="L22">
        <v>1.992</v>
      </c>
      <c r="M22">
        <v>2.2879999999999998</v>
      </c>
      <c r="N22">
        <f t="shared" si="1"/>
        <v>8.7615999999999888E-2</v>
      </c>
      <c r="O22">
        <v>21</v>
      </c>
      <c r="Q22" s="1">
        <v>44695.770833333336</v>
      </c>
      <c r="R22">
        <v>3</v>
      </c>
      <c r="S22">
        <v>2.6619999999999999</v>
      </c>
      <c r="T22">
        <v>4.9889999999999999</v>
      </c>
      <c r="U22">
        <f t="shared" si="2"/>
        <v>5.4149289999999999</v>
      </c>
      <c r="V22">
        <v>21</v>
      </c>
      <c r="X22" s="1">
        <v>44695.770833333336</v>
      </c>
      <c r="Y22">
        <v>3</v>
      </c>
      <c r="Z22">
        <v>11.38</v>
      </c>
      <c r="AA22">
        <v>22.25</v>
      </c>
      <c r="AB22">
        <f t="shared" si="3"/>
        <v>118.15689999999998</v>
      </c>
      <c r="AC22">
        <v>21</v>
      </c>
      <c r="AE22" s="1">
        <v>44695.770833333336</v>
      </c>
      <c r="AF22">
        <v>3</v>
      </c>
      <c r="AG22">
        <v>5.0270000000000001</v>
      </c>
      <c r="AH22">
        <v>5.1790000000000003</v>
      </c>
      <c r="AI22">
        <f t="shared" si="4"/>
        <v>2.3104000000000041E-2</v>
      </c>
      <c r="AJ22">
        <v>21</v>
      </c>
      <c r="AL22" s="1">
        <v>44695.770833333336</v>
      </c>
      <c r="AM22">
        <v>3</v>
      </c>
      <c r="AN22">
        <v>6.149</v>
      </c>
      <c r="AO22">
        <v>15.24</v>
      </c>
      <c r="AP22">
        <f t="shared" si="5"/>
        <v>82.646281000000016</v>
      </c>
    </row>
    <row r="23" spans="1:42" x14ac:dyDescent="0.35">
      <c r="A23">
        <v>22</v>
      </c>
      <c r="C23" s="1">
        <v>44697.291666666664</v>
      </c>
      <c r="D23">
        <v>12.75</v>
      </c>
      <c r="E23">
        <v>0.10009999999999999</v>
      </c>
      <c r="F23">
        <v>0.1045</v>
      </c>
      <c r="G23">
        <f t="shared" si="0"/>
        <v>1.9360000000000011E-5</v>
      </c>
      <c r="H23">
        <v>22</v>
      </c>
      <c r="J23" s="1">
        <v>44697.291666666664</v>
      </c>
      <c r="K23">
        <v>12.75</v>
      </c>
      <c r="L23">
        <v>1.5349999999999999</v>
      </c>
      <c r="M23">
        <v>2.4590000000000001</v>
      </c>
      <c r="N23">
        <f t="shared" si="1"/>
        <v>0.85377600000000031</v>
      </c>
      <c r="O23">
        <v>22</v>
      </c>
      <c r="Q23" s="1">
        <v>44697.291666666664</v>
      </c>
      <c r="R23">
        <v>12.75</v>
      </c>
      <c r="S23">
        <v>3.2869999999999999</v>
      </c>
      <c r="T23">
        <v>4.415</v>
      </c>
      <c r="U23">
        <f t="shared" si="2"/>
        <v>1.2723840000000002</v>
      </c>
      <c r="V23">
        <v>22</v>
      </c>
      <c r="X23" s="1">
        <v>44697.291666666664</v>
      </c>
      <c r="Y23">
        <v>12.75</v>
      </c>
      <c r="Z23">
        <v>14.69</v>
      </c>
      <c r="AA23">
        <v>16.32</v>
      </c>
      <c r="AB23">
        <f t="shared" si="3"/>
        <v>2.6569000000000025</v>
      </c>
      <c r="AC23">
        <v>22</v>
      </c>
      <c r="AE23" s="1">
        <v>44697.291666666664</v>
      </c>
      <c r="AF23">
        <v>12.75</v>
      </c>
      <c r="AG23">
        <v>4.95</v>
      </c>
      <c r="AH23">
        <v>4.532</v>
      </c>
      <c r="AI23">
        <f t="shared" si="4"/>
        <v>0.17472400000000013</v>
      </c>
      <c r="AJ23">
        <v>22</v>
      </c>
      <c r="AL23" s="1">
        <v>44697.291666666664</v>
      </c>
      <c r="AM23">
        <v>12.75</v>
      </c>
      <c r="AN23">
        <v>6.49</v>
      </c>
      <c r="AO23">
        <v>8.5250000000000004</v>
      </c>
      <c r="AP23">
        <f t="shared" si="5"/>
        <v>4.1412250000000004</v>
      </c>
    </row>
    <row r="24" spans="1:42" x14ac:dyDescent="0.35">
      <c r="A24">
        <v>23</v>
      </c>
      <c r="C24" s="1">
        <v>44699.541666666664</v>
      </c>
      <c r="D24">
        <v>13</v>
      </c>
      <c r="E24">
        <v>2.3269999999999999E-2</v>
      </c>
      <c r="F24">
        <v>4.7329999999999997E-2</v>
      </c>
      <c r="G24">
        <f t="shared" si="0"/>
        <v>5.7888359999999986E-4</v>
      </c>
      <c r="H24">
        <v>23</v>
      </c>
      <c r="J24" s="1">
        <v>44699.541666666664</v>
      </c>
      <c r="K24">
        <v>13</v>
      </c>
      <c r="L24">
        <v>0.39479999999999998</v>
      </c>
      <c r="M24">
        <v>0.55149999999999999</v>
      </c>
      <c r="N24">
        <f t="shared" si="1"/>
        <v>2.4554890000000003E-2</v>
      </c>
      <c r="O24">
        <v>23</v>
      </c>
      <c r="Q24" s="1">
        <v>44699.541666666664</v>
      </c>
      <c r="R24">
        <v>13</v>
      </c>
      <c r="S24">
        <v>0.85840000000000005</v>
      </c>
      <c r="T24">
        <v>1.246</v>
      </c>
      <c r="U24">
        <f t="shared" si="2"/>
        <v>0.15023375999999997</v>
      </c>
      <c r="V24">
        <v>23</v>
      </c>
      <c r="X24" s="1">
        <v>44699.541666666664</v>
      </c>
      <c r="Y24">
        <v>13</v>
      </c>
      <c r="Z24">
        <v>5.2640000000000002</v>
      </c>
      <c r="AA24">
        <v>5.0810000000000004</v>
      </c>
      <c r="AB24">
        <f t="shared" si="3"/>
        <v>3.3488999999999935E-2</v>
      </c>
      <c r="AC24">
        <v>23</v>
      </c>
      <c r="AE24" s="1">
        <v>44699.541666666664</v>
      </c>
      <c r="AF24">
        <v>13</v>
      </c>
      <c r="AG24">
        <v>1.44</v>
      </c>
      <c r="AH24">
        <v>1.089</v>
      </c>
      <c r="AI24">
        <f t="shared" si="4"/>
        <v>0.12320099999999999</v>
      </c>
      <c r="AJ24">
        <v>23</v>
      </c>
      <c r="AL24" s="1">
        <v>44699.541666666664</v>
      </c>
      <c r="AM24">
        <v>13</v>
      </c>
      <c r="AN24">
        <v>1.679</v>
      </c>
      <c r="AO24">
        <v>3.383</v>
      </c>
      <c r="AP24">
        <f t="shared" si="5"/>
        <v>2.903616</v>
      </c>
    </row>
    <row r="25" spans="1:42" x14ac:dyDescent="0.35">
      <c r="A25">
        <v>24</v>
      </c>
      <c r="C25" s="1">
        <v>44703.552083333336</v>
      </c>
      <c r="D25">
        <v>7</v>
      </c>
      <c r="E25">
        <v>3.3210000000000003E-2</v>
      </c>
      <c r="F25">
        <v>4.3130000000000002E-2</v>
      </c>
      <c r="G25">
        <f t="shared" si="0"/>
        <v>9.8406399999999966E-5</v>
      </c>
      <c r="H25">
        <v>24</v>
      </c>
      <c r="J25" s="1">
        <v>44703.552083333336</v>
      </c>
      <c r="K25">
        <v>7</v>
      </c>
      <c r="L25">
        <v>0.4884</v>
      </c>
      <c r="M25">
        <v>0.64380000000000004</v>
      </c>
      <c r="N25">
        <f t="shared" si="1"/>
        <v>2.4149160000000013E-2</v>
      </c>
      <c r="O25">
        <v>24</v>
      </c>
      <c r="Q25" s="1">
        <v>44703.552083333336</v>
      </c>
      <c r="R25">
        <v>7</v>
      </c>
      <c r="S25">
        <v>0.89870000000000005</v>
      </c>
      <c r="T25">
        <v>1.46</v>
      </c>
      <c r="U25">
        <f t="shared" si="2"/>
        <v>0.31505768999999989</v>
      </c>
      <c r="V25">
        <v>24</v>
      </c>
      <c r="X25" s="1">
        <v>44703.552083333336</v>
      </c>
      <c r="Y25">
        <v>7</v>
      </c>
      <c r="Z25">
        <v>4.3239999999999998</v>
      </c>
      <c r="AA25">
        <v>3.4740000000000002</v>
      </c>
      <c r="AB25">
        <f t="shared" si="3"/>
        <v>0.72249999999999936</v>
      </c>
      <c r="AC25">
        <v>24</v>
      </c>
      <c r="AE25" s="1">
        <v>44703.552083333336</v>
      </c>
      <c r="AF25">
        <v>7</v>
      </c>
      <c r="AG25">
        <v>1.4139999999999999</v>
      </c>
      <c r="AH25">
        <v>1.859</v>
      </c>
      <c r="AI25">
        <f t="shared" si="4"/>
        <v>0.19802500000000006</v>
      </c>
      <c r="AJ25">
        <v>24</v>
      </c>
      <c r="AL25" s="1">
        <v>44703.552083333336</v>
      </c>
      <c r="AM25">
        <v>7</v>
      </c>
      <c r="AN25">
        <v>2.0609999999999999</v>
      </c>
      <c r="AO25">
        <v>2.25</v>
      </c>
      <c r="AP25">
        <f t="shared" si="5"/>
        <v>3.5721000000000024E-2</v>
      </c>
    </row>
    <row r="26" spans="1:42" x14ac:dyDescent="0.35">
      <c r="A26">
        <v>25</v>
      </c>
      <c r="C26" s="1">
        <v>44707.833333333336</v>
      </c>
      <c r="D26">
        <v>15</v>
      </c>
      <c r="E26">
        <v>4.1160000000000002E-2</v>
      </c>
      <c r="F26">
        <v>6.9029999999999994E-2</v>
      </c>
      <c r="G26">
        <f t="shared" si="0"/>
        <v>7.7673689999999953E-4</v>
      </c>
      <c r="H26">
        <v>25</v>
      </c>
      <c r="J26" s="1">
        <v>44707.833333333336</v>
      </c>
      <c r="K26">
        <v>15</v>
      </c>
      <c r="L26">
        <v>0.63790000000000002</v>
      </c>
      <c r="M26">
        <v>1.1990000000000001</v>
      </c>
      <c r="N26">
        <f t="shared" si="1"/>
        <v>0.31483321000000003</v>
      </c>
      <c r="O26">
        <v>25</v>
      </c>
      <c r="Q26" s="1">
        <v>44707.833333333336</v>
      </c>
      <c r="R26">
        <v>15</v>
      </c>
      <c r="S26">
        <v>1.4339999999999999</v>
      </c>
      <c r="T26">
        <v>2.7090000000000001</v>
      </c>
      <c r="U26">
        <f t="shared" si="2"/>
        <v>1.6256250000000003</v>
      </c>
      <c r="V26">
        <v>25</v>
      </c>
      <c r="X26" s="1">
        <v>44707.833333333336</v>
      </c>
      <c r="Y26">
        <v>15</v>
      </c>
      <c r="Z26">
        <v>7.7910000000000004</v>
      </c>
      <c r="AA26">
        <v>9.2439999999999998</v>
      </c>
      <c r="AB26">
        <f t="shared" si="3"/>
        <v>2.1112089999999983</v>
      </c>
      <c r="AC26">
        <v>25</v>
      </c>
      <c r="AE26" s="1">
        <v>44707.833333333336</v>
      </c>
      <c r="AF26">
        <v>15</v>
      </c>
      <c r="AG26">
        <v>2.254</v>
      </c>
      <c r="AH26">
        <v>3.2879999999999998</v>
      </c>
      <c r="AI26">
        <f t="shared" si="4"/>
        <v>1.0691559999999996</v>
      </c>
      <c r="AJ26">
        <v>25</v>
      </c>
      <c r="AL26" s="1">
        <v>44707.833333333336</v>
      </c>
      <c r="AM26">
        <v>15</v>
      </c>
      <c r="AN26">
        <v>2.8679999999999999</v>
      </c>
      <c r="AO26">
        <v>5.3650000000000002</v>
      </c>
      <c r="AP26">
        <f t="shared" si="5"/>
        <v>6.2350090000000016</v>
      </c>
    </row>
    <row r="27" spans="1:42" x14ac:dyDescent="0.35">
      <c r="A27">
        <v>26</v>
      </c>
      <c r="C27" s="1">
        <v>44713.875</v>
      </c>
      <c r="D27">
        <v>6.75</v>
      </c>
      <c r="E27">
        <v>0.1547</v>
      </c>
      <c r="F27">
        <v>0.129</v>
      </c>
      <c r="G27">
        <f t="shared" si="0"/>
        <v>6.6049000000000001E-4</v>
      </c>
      <c r="H27">
        <v>26</v>
      </c>
      <c r="J27" s="1">
        <v>44713.875</v>
      </c>
      <c r="K27">
        <v>6.75</v>
      </c>
      <c r="L27">
        <v>2.359</v>
      </c>
      <c r="M27">
        <v>2.7440000000000002</v>
      </c>
      <c r="N27">
        <f t="shared" si="1"/>
        <v>0.14822500000000019</v>
      </c>
      <c r="O27">
        <v>26</v>
      </c>
      <c r="Q27" s="1">
        <v>44713.875</v>
      </c>
      <c r="R27">
        <v>6.75</v>
      </c>
      <c r="S27">
        <v>3.048</v>
      </c>
      <c r="T27">
        <v>5.16</v>
      </c>
      <c r="U27">
        <f t="shared" si="2"/>
        <v>4.4605440000000005</v>
      </c>
      <c r="V27">
        <v>26</v>
      </c>
      <c r="X27" s="1">
        <v>44713.875</v>
      </c>
      <c r="Y27">
        <v>6.75</v>
      </c>
      <c r="Z27">
        <v>13.23</v>
      </c>
      <c r="AA27">
        <v>16.89</v>
      </c>
      <c r="AB27">
        <f t="shared" si="3"/>
        <v>13.395600000000002</v>
      </c>
      <c r="AC27">
        <v>26</v>
      </c>
      <c r="AE27" s="1">
        <v>44713.875</v>
      </c>
      <c r="AF27">
        <v>6.75</v>
      </c>
      <c r="AG27">
        <v>6.556</v>
      </c>
      <c r="AH27">
        <v>6.8040000000000003</v>
      </c>
      <c r="AI27">
        <f t="shared" si="4"/>
        <v>6.1504000000000107E-2</v>
      </c>
      <c r="AJ27">
        <v>26</v>
      </c>
      <c r="AL27" s="1">
        <v>44713.875</v>
      </c>
      <c r="AM27">
        <v>6.75</v>
      </c>
      <c r="AN27">
        <v>6.0369999999999999</v>
      </c>
      <c r="AO27">
        <v>20.71</v>
      </c>
      <c r="AP27">
        <f t="shared" si="5"/>
        <v>215.29692900000006</v>
      </c>
    </row>
    <row r="28" spans="1:42" x14ac:dyDescent="0.35">
      <c r="A28">
        <v>27</v>
      </c>
      <c r="C28" s="1">
        <v>44714.59375</v>
      </c>
      <c r="D28">
        <v>7</v>
      </c>
      <c r="E28">
        <v>0.32250000000000001</v>
      </c>
      <c r="F28">
        <v>0.30359999999999998</v>
      </c>
      <c r="G28">
        <f t="shared" si="0"/>
        <v>3.5721000000000103E-4</v>
      </c>
      <c r="H28">
        <v>27</v>
      </c>
      <c r="J28" s="1">
        <v>44714.59375</v>
      </c>
      <c r="K28">
        <v>7</v>
      </c>
      <c r="L28">
        <v>5.5229999999999997</v>
      </c>
      <c r="M28">
        <v>4.7699999999999996</v>
      </c>
      <c r="N28">
        <f t="shared" si="1"/>
        <v>0.56700900000000021</v>
      </c>
      <c r="O28">
        <v>27</v>
      </c>
      <c r="Q28" s="1">
        <v>44714.59375</v>
      </c>
      <c r="R28">
        <v>7</v>
      </c>
      <c r="S28">
        <v>6.1070000000000002</v>
      </c>
      <c r="T28">
        <v>18.55</v>
      </c>
      <c r="U28">
        <f t="shared" si="2"/>
        <v>154.82824900000003</v>
      </c>
      <c r="V28">
        <v>27</v>
      </c>
      <c r="X28" s="1">
        <v>44714.59375</v>
      </c>
      <c r="Y28">
        <v>7</v>
      </c>
      <c r="Z28">
        <v>28.28</v>
      </c>
      <c r="AA28">
        <v>23.12</v>
      </c>
      <c r="AB28">
        <f t="shared" si="3"/>
        <v>26.625600000000002</v>
      </c>
      <c r="AC28">
        <v>27</v>
      </c>
      <c r="AE28" s="1">
        <v>44714.59375</v>
      </c>
      <c r="AF28">
        <v>7</v>
      </c>
      <c r="AG28">
        <v>13.88</v>
      </c>
      <c r="AH28">
        <v>3.8</v>
      </c>
      <c r="AI28">
        <f t="shared" si="4"/>
        <v>101.60640000000004</v>
      </c>
      <c r="AJ28">
        <v>27</v>
      </c>
      <c r="AL28" s="1">
        <v>44714.59375</v>
      </c>
      <c r="AM28">
        <v>7</v>
      </c>
      <c r="AN28">
        <v>10.43</v>
      </c>
      <c r="AO28">
        <v>22.56</v>
      </c>
      <c r="AP28">
        <f t="shared" si="5"/>
        <v>147.13689999999997</v>
      </c>
    </row>
    <row r="29" spans="1:42" x14ac:dyDescent="0.35">
      <c r="A29">
        <v>28</v>
      </c>
      <c r="C29" s="1">
        <v>44719.21875</v>
      </c>
      <c r="D29">
        <v>8</v>
      </c>
      <c r="E29">
        <v>4.4990000000000002E-2</v>
      </c>
      <c r="F29">
        <v>7.3620000000000005E-2</v>
      </c>
      <c r="G29">
        <f t="shared" si="0"/>
        <v>8.1967690000000018E-4</v>
      </c>
      <c r="H29">
        <v>28</v>
      </c>
      <c r="J29" s="1">
        <v>44719.21875</v>
      </c>
      <c r="K29">
        <v>8</v>
      </c>
      <c r="L29">
        <v>0.72230000000000005</v>
      </c>
      <c r="M29">
        <v>1.653</v>
      </c>
      <c r="N29">
        <f t="shared" si="1"/>
        <v>0.86620248999999994</v>
      </c>
      <c r="O29">
        <v>28</v>
      </c>
      <c r="Q29" s="1">
        <v>44719.21875</v>
      </c>
      <c r="R29">
        <v>8</v>
      </c>
      <c r="S29">
        <v>1.6559999999999999</v>
      </c>
      <c r="T29">
        <v>3.7109999999999999</v>
      </c>
      <c r="U29">
        <f t="shared" si="2"/>
        <v>4.2230249999999989</v>
      </c>
      <c r="V29">
        <v>28</v>
      </c>
      <c r="X29" s="1">
        <v>44719.21875</v>
      </c>
      <c r="Y29">
        <v>8</v>
      </c>
      <c r="Z29">
        <v>8.6</v>
      </c>
      <c r="AA29">
        <v>10.41</v>
      </c>
      <c r="AB29">
        <f t="shared" si="3"/>
        <v>3.2761000000000018</v>
      </c>
      <c r="AC29">
        <v>28</v>
      </c>
      <c r="AE29" s="1">
        <v>44719.21875</v>
      </c>
      <c r="AF29">
        <v>8</v>
      </c>
      <c r="AG29">
        <v>2.3029999999999999</v>
      </c>
      <c r="AH29">
        <v>2.0139999999999998</v>
      </c>
      <c r="AI29">
        <f t="shared" si="4"/>
        <v>8.3521000000000081E-2</v>
      </c>
      <c r="AJ29">
        <v>28</v>
      </c>
      <c r="AL29" s="1">
        <v>44719.21875</v>
      </c>
      <c r="AM29">
        <v>8</v>
      </c>
      <c r="AN29">
        <v>3.93</v>
      </c>
      <c r="AO29">
        <v>8.5990000000000002</v>
      </c>
      <c r="AP29">
        <f t="shared" si="5"/>
        <v>21.799561000000004</v>
      </c>
    </row>
    <row r="30" spans="1:42" x14ac:dyDescent="0.35">
      <c r="A30">
        <v>29</v>
      </c>
      <c r="C30" s="1">
        <v>44719.8125</v>
      </c>
      <c r="D30">
        <v>3</v>
      </c>
      <c r="E30">
        <v>0.247</v>
      </c>
      <c r="F30">
        <v>0.14979999999999999</v>
      </c>
      <c r="G30">
        <f t="shared" si="0"/>
        <v>9.4478400000000025E-3</v>
      </c>
      <c r="H30">
        <v>29</v>
      </c>
      <c r="J30" s="1">
        <v>44719.8125</v>
      </c>
      <c r="K30">
        <v>3</v>
      </c>
      <c r="L30">
        <v>3.3650000000000002</v>
      </c>
      <c r="M30">
        <v>3.1890000000000001</v>
      </c>
      <c r="N30">
        <f t="shared" si="1"/>
        <v>3.0976000000000056E-2</v>
      </c>
      <c r="O30">
        <v>29</v>
      </c>
      <c r="Q30" s="1">
        <v>44719.8125</v>
      </c>
      <c r="R30">
        <v>3</v>
      </c>
      <c r="S30">
        <v>5.8710000000000004</v>
      </c>
      <c r="T30">
        <v>18.54</v>
      </c>
      <c r="U30">
        <f t="shared" si="2"/>
        <v>160.50356099999996</v>
      </c>
      <c r="V30">
        <v>29</v>
      </c>
      <c r="X30" s="1">
        <v>44719.8125</v>
      </c>
      <c r="Y30">
        <v>3</v>
      </c>
      <c r="Z30">
        <v>20.22</v>
      </c>
      <c r="AA30">
        <v>30.1</v>
      </c>
      <c r="AB30">
        <f t="shared" si="3"/>
        <v>97.614400000000046</v>
      </c>
      <c r="AC30">
        <v>29</v>
      </c>
      <c r="AE30" s="1">
        <v>44719.8125</v>
      </c>
      <c r="AF30">
        <v>3</v>
      </c>
      <c r="AG30">
        <v>9.6259999999999994</v>
      </c>
      <c r="AH30">
        <v>2.6720000000000002</v>
      </c>
      <c r="AI30">
        <f t="shared" si="4"/>
        <v>48.358115999999981</v>
      </c>
      <c r="AJ30">
        <v>29</v>
      </c>
      <c r="AL30" s="1">
        <v>44719.8125</v>
      </c>
      <c r="AM30">
        <v>3</v>
      </c>
      <c r="AN30">
        <v>8.7070000000000007</v>
      </c>
      <c r="AO30">
        <v>15.73</v>
      </c>
      <c r="AP30">
        <f t="shared" si="5"/>
        <v>49.322528999999996</v>
      </c>
    </row>
    <row r="31" spans="1:42" x14ac:dyDescent="0.35">
      <c r="A31">
        <v>30</v>
      </c>
      <c r="C31" s="1">
        <v>44720.875</v>
      </c>
      <c r="D31">
        <v>6.75</v>
      </c>
      <c r="E31">
        <v>0.13</v>
      </c>
      <c r="F31">
        <v>0.29389999999999999</v>
      </c>
      <c r="G31">
        <f t="shared" si="0"/>
        <v>2.6863209999999998E-2</v>
      </c>
      <c r="H31">
        <v>30</v>
      </c>
      <c r="J31" s="1">
        <v>44720.875</v>
      </c>
      <c r="K31">
        <v>6.75</v>
      </c>
      <c r="L31">
        <v>1.8859999999999999</v>
      </c>
      <c r="M31">
        <v>6.0839999999999996</v>
      </c>
      <c r="N31">
        <f t="shared" si="1"/>
        <v>17.623203999999998</v>
      </c>
      <c r="O31">
        <v>30</v>
      </c>
      <c r="Q31" s="1">
        <v>44720.875</v>
      </c>
      <c r="R31">
        <v>6.75</v>
      </c>
      <c r="S31">
        <v>3.3330000000000002</v>
      </c>
      <c r="T31">
        <v>8.42</v>
      </c>
      <c r="U31">
        <f t="shared" si="2"/>
        <v>25.877568999999998</v>
      </c>
      <c r="V31">
        <v>30</v>
      </c>
      <c r="X31" s="1">
        <v>44720.875</v>
      </c>
      <c r="Y31">
        <v>6.75</v>
      </c>
      <c r="Z31">
        <v>11.72</v>
      </c>
      <c r="AA31">
        <v>9.8680000000000003</v>
      </c>
      <c r="AB31">
        <f t="shared" si="3"/>
        <v>3.429904000000001</v>
      </c>
      <c r="AC31">
        <v>30</v>
      </c>
      <c r="AE31" s="1">
        <v>44720.875</v>
      </c>
      <c r="AF31">
        <v>6.75</v>
      </c>
      <c r="AG31">
        <v>5.74</v>
      </c>
      <c r="AH31">
        <v>2.2149999999999999</v>
      </c>
      <c r="AI31">
        <f t="shared" si="4"/>
        <v>12.425625000000002</v>
      </c>
      <c r="AJ31">
        <v>30</v>
      </c>
      <c r="AL31" s="1">
        <v>44720.875</v>
      </c>
      <c r="AM31">
        <v>6.75</v>
      </c>
      <c r="AN31">
        <v>4.7240000000000002</v>
      </c>
      <c r="AO31">
        <v>11.94</v>
      </c>
      <c r="AP31">
        <f t="shared" si="5"/>
        <v>52.070655999999993</v>
      </c>
    </row>
    <row r="32" spans="1:42" x14ac:dyDescent="0.35">
      <c r="A32">
        <v>31</v>
      </c>
      <c r="C32" s="1">
        <v>44726.145833333336</v>
      </c>
      <c r="D32">
        <v>8</v>
      </c>
      <c r="E32">
        <v>2.8289999999999999E-2</v>
      </c>
      <c r="F32">
        <v>1.9259999999999999E-2</v>
      </c>
      <c r="G32">
        <f t="shared" si="0"/>
        <v>8.154089999999999E-5</v>
      </c>
      <c r="H32">
        <v>31</v>
      </c>
      <c r="J32" s="1">
        <v>44726.145833333336</v>
      </c>
      <c r="K32">
        <v>8</v>
      </c>
      <c r="L32">
        <v>0.3695</v>
      </c>
      <c r="M32">
        <v>0.38419999999999999</v>
      </c>
      <c r="N32">
        <f t="shared" si="1"/>
        <v>2.1608999999999973E-4</v>
      </c>
      <c r="O32">
        <v>31</v>
      </c>
      <c r="Q32" s="1">
        <v>44726.145833333336</v>
      </c>
      <c r="R32">
        <v>8</v>
      </c>
      <c r="S32">
        <v>0.74670000000000003</v>
      </c>
      <c r="T32">
        <v>0.90129999999999999</v>
      </c>
      <c r="U32">
        <f t="shared" si="2"/>
        <v>2.3901159999999987E-2</v>
      </c>
      <c r="V32">
        <v>31</v>
      </c>
      <c r="X32" s="1">
        <v>44726.145833333336</v>
      </c>
      <c r="Y32">
        <v>8</v>
      </c>
      <c r="Z32">
        <v>3.7360000000000002</v>
      </c>
      <c r="AA32">
        <v>1.7190000000000001</v>
      </c>
      <c r="AB32">
        <f t="shared" si="3"/>
        <v>4.0682890000000018</v>
      </c>
      <c r="AC32">
        <v>31</v>
      </c>
      <c r="AE32" s="1">
        <v>44726.145833333336</v>
      </c>
      <c r="AF32">
        <v>8</v>
      </c>
      <c r="AG32">
        <v>1.1830000000000001</v>
      </c>
      <c r="AH32">
        <v>1.139</v>
      </c>
      <c r="AI32">
        <f t="shared" si="4"/>
        <v>1.9360000000000035E-3</v>
      </c>
      <c r="AJ32">
        <v>31</v>
      </c>
      <c r="AL32" s="1">
        <v>44726.145833333336</v>
      </c>
      <c r="AM32">
        <v>8</v>
      </c>
      <c r="AN32">
        <v>1.524</v>
      </c>
      <c r="AO32">
        <v>1.9019999999999999</v>
      </c>
      <c r="AP32">
        <f t="shared" si="5"/>
        <v>0.14288399999999993</v>
      </c>
    </row>
    <row r="33" spans="1:42" x14ac:dyDescent="0.35">
      <c r="A33">
        <v>32</v>
      </c>
      <c r="C33" s="1">
        <v>44744.010416666664</v>
      </c>
      <c r="D33">
        <v>7</v>
      </c>
      <c r="E33">
        <v>1.67E-2</v>
      </c>
      <c r="F33">
        <v>8.6639999999999998E-3</v>
      </c>
      <c r="G33">
        <f t="shared" si="0"/>
        <v>6.4577295999999998E-5</v>
      </c>
      <c r="H33">
        <v>32</v>
      </c>
      <c r="J33" s="1">
        <v>44744.010416666664</v>
      </c>
      <c r="K33">
        <v>7</v>
      </c>
      <c r="L33">
        <v>0.2009</v>
      </c>
      <c r="M33">
        <v>0.25580000000000003</v>
      </c>
      <c r="N33">
        <f t="shared" si="1"/>
        <v>3.0140100000000036E-3</v>
      </c>
      <c r="O33">
        <v>32</v>
      </c>
      <c r="Q33" s="1">
        <v>44744.010416666664</v>
      </c>
      <c r="R33">
        <v>7</v>
      </c>
      <c r="S33">
        <v>0.45669999999999999</v>
      </c>
      <c r="T33">
        <v>0.44650000000000001</v>
      </c>
      <c r="U33">
        <f t="shared" si="2"/>
        <v>1.0403999999999973E-4</v>
      </c>
      <c r="V33">
        <v>32</v>
      </c>
      <c r="X33" s="1">
        <v>44744.010416666664</v>
      </c>
      <c r="Y33">
        <v>7</v>
      </c>
      <c r="Z33">
        <v>2.9079999999999999</v>
      </c>
      <c r="AA33">
        <v>1.57</v>
      </c>
      <c r="AB33">
        <f t="shared" si="3"/>
        <v>1.7902439999999997</v>
      </c>
      <c r="AC33">
        <v>32</v>
      </c>
      <c r="AE33" s="1">
        <v>44744.010416666664</v>
      </c>
      <c r="AF33">
        <v>7</v>
      </c>
      <c r="AG33">
        <v>0.62709999999999999</v>
      </c>
      <c r="AH33">
        <v>1.095</v>
      </c>
      <c r="AI33">
        <f t="shared" si="4"/>
        <v>0.21893040999999999</v>
      </c>
      <c r="AJ33">
        <v>32</v>
      </c>
      <c r="AL33" s="1">
        <v>44744.010416666664</v>
      </c>
      <c r="AM33">
        <v>7</v>
      </c>
      <c r="AN33">
        <v>1.669</v>
      </c>
      <c r="AO33">
        <v>2.2320000000000002</v>
      </c>
      <c r="AP33">
        <f t="shared" si="5"/>
        <v>0.31696900000000017</v>
      </c>
    </row>
    <row r="34" spans="1:42" x14ac:dyDescent="0.35">
      <c r="A34">
        <v>33</v>
      </c>
      <c r="C34" s="1">
        <v>44747.416666666664</v>
      </c>
      <c r="D34">
        <v>2.75</v>
      </c>
      <c r="E34">
        <v>4.7789999999999999E-2</v>
      </c>
      <c r="F34">
        <v>2.0129999999999999E-2</v>
      </c>
      <c r="G34">
        <f t="shared" si="0"/>
        <v>7.6507560000000003E-4</v>
      </c>
      <c r="H34">
        <v>33</v>
      </c>
      <c r="J34" s="1">
        <v>44747.416666666664</v>
      </c>
      <c r="K34">
        <v>2.75</v>
      </c>
      <c r="L34">
        <v>0.68799999999999994</v>
      </c>
      <c r="M34">
        <v>0.69969999999999999</v>
      </c>
      <c r="N34">
        <f t="shared" si="1"/>
        <v>1.3689000000000103E-4</v>
      </c>
      <c r="O34">
        <v>33</v>
      </c>
      <c r="Q34" s="1">
        <v>44747.416666666664</v>
      </c>
      <c r="R34">
        <v>2.75</v>
      </c>
      <c r="S34">
        <v>1.05</v>
      </c>
      <c r="T34">
        <v>1.302</v>
      </c>
      <c r="U34">
        <f t="shared" si="2"/>
        <v>6.3504000000000005E-2</v>
      </c>
      <c r="V34">
        <v>33</v>
      </c>
      <c r="X34" s="1">
        <v>44747.416666666664</v>
      </c>
      <c r="Y34">
        <v>2.75</v>
      </c>
      <c r="Z34">
        <v>3.444</v>
      </c>
      <c r="AA34">
        <v>3.9049999999999998</v>
      </c>
      <c r="AB34">
        <f t="shared" si="3"/>
        <v>0.21252099999999988</v>
      </c>
      <c r="AC34">
        <v>33</v>
      </c>
      <c r="AE34" s="1">
        <v>44747.416666666664</v>
      </c>
      <c r="AF34">
        <v>2.75</v>
      </c>
      <c r="AG34">
        <v>1.613</v>
      </c>
      <c r="AH34">
        <v>1.728</v>
      </c>
      <c r="AI34">
        <f t="shared" si="4"/>
        <v>1.3224999999999997E-2</v>
      </c>
      <c r="AJ34">
        <v>33</v>
      </c>
      <c r="AL34" s="1">
        <v>44747.416666666664</v>
      </c>
      <c r="AM34">
        <v>2.75</v>
      </c>
      <c r="AN34">
        <v>1.7609999999999999</v>
      </c>
      <c r="AO34">
        <v>3.286</v>
      </c>
      <c r="AP34">
        <f t="shared" si="5"/>
        <v>2.3256250000000005</v>
      </c>
    </row>
    <row r="35" spans="1:42" x14ac:dyDescent="0.35">
      <c r="A35">
        <v>34</v>
      </c>
      <c r="C35" s="1">
        <v>44748.708333333336</v>
      </c>
      <c r="D35">
        <v>4.25</v>
      </c>
      <c r="E35">
        <v>0.438</v>
      </c>
      <c r="F35">
        <v>0.32269999999999999</v>
      </c>
      <c r="G35">
        <f t="shared" si="0"/>
        <v>1.3294090000000003E-2</v>
      </c>
      <c r="H35">
        <v>34</v>
      </c>
      <c r="J35" s="1">
        <v>44748.708333333336</v>
      </c>
      <c r="K35">
        <v>4.25</v>
      </c>
      <c r="L35">
        <v>5.0110000000000001</v>
      </c>
      <c r="M35">
        <v>4.4139999999999997</v>
      </c>
      <c r="N35">
        <f t="shared" si="1"/>
        <v>0.35640900000000048</v>
      </c>
      <c r="O35">
        <v>34</v>
      </c>
      <c r="Q35" s="1">
        <v>44748.708333333336</v>
      </c>
      <c r="R35">
        <v>4.25</v>
      </c>
      <c r="S35">
        <v>11.91</v>
      </c>
      <c r="T35">
        <v>19.5</v>
      </c>
      <c r="U35">
        <f t="shared" si="2"/>
        <v>57.6081</v>
      </c>
      <c r="V35">
        <v>34</v>
      </c>
      <c r="X35" s="1">
        <v>44748.708333333336</v>
      </c>
      <c r="Y35">
        <v>4.25</v>
      </c>
      <c r="Z35">
        <v>46.36</v>
      </c>
      <c r="AA35">
        <v>47.56</v>
      </c>
      <c r="AB35">
        <f t="shared" si="3"/>
        <v>1.4400000000000068</v>
      </c>
      <c r="AC35">
        <v>34</v>
      </c>
      <c r="AE35" s="1">
        <v>44748.708333333336</v>
      </c>
      <c r="AF35">
        <v>4.25</v>
      </c>
      <c r="AG35">
        <v>15.43</v>
      </c>
      <c r="AH35">
        <v>4.6900000000000004</v>
      </c>
      <c r="AI35">
        <f t="shared" si="4"/>
        <v>115.34759999999997</v>
      </c>
      <c r="AJ35">
        <v>34</v>
      </c>
      <c r="AL35" s="1">
        <v>44748.708333333336</v>
      </c>
      <c r="AM35">
        <v>4.25</v>
      </c>
      <c r="AN35">
        <v>24.83</v>
      </c>
      <c r="AO35">
        <v>32.950000000000003</v>
      </c>
      <c r="AP35">
        <f t="shared" si="5"/>
        <v>65.934400000000068</v>
      </c>
    </row>
    <row r="36" spans="1:42" x14ac:dyDescent="0.35">
      <c r="A36">
        <v>35</v>
      </c>
      <c r="C36" s="1">
        <v>44755.833333333336</v>
      </c>
      <c r="D36">
        <v>5.25</v>
      </c>
      <c r="E36">
        <v>3.9E-2</v>
      </c>
      <c r="F36">
        <v>3.3439999999999998E-2</v>
      </c>
      <c r="G36">
        <f t="shared" si="0"/>
        <v>3.0913600000000029E-5</v>
      </c>
      <c r="H36">
        <v>35</v>
      </c>
      <c r="J36" s="1">
        <v>44755.833333333336</v>
      </c>
      <c r="K36">
        <v>5.25</v>
      </c>
      <c r="L36">
        <v>0.53210000000000002</v>
      </c>
      <c r="M36">
        <v>0.86899999999999999</v>
      </c>
      <c r="N36">
        <f t="shared" si="1"/>
        <v>0.11350160999999999</v>
      </c>
      <c r="O36">
        <v>35</v>
      </c>
      <c r="Q36" s="1">
        <v>44755.833333333336</v>
      </c>
      <c r="R36">
        <v>5.25</v>
      </c>
      <c r="S36">
        <v>1.034</v>
      </c>
      <c r="T36">
        <v>1.1850000000000001</v>
      </c>
      <c r="U36">
        <f t="shared" si="2"/>
        <v>2.2801000000000005E-2</v>
      </c>
      <c r="V36">
        <v>35</v>
      </c>
      <c r="X36" s="1">
        <v>44755.833333333336</v>
      </c>
      <c r="Y36">
        <v>5.25</v>
      </c>
      <c r="Z36">
        <v>3.7530000000000001</v>
      </c>
      <c r="AA36">
        <v>3.73</v>
      </c>
      <c r="AB36">
        <f t="shared" si="3"/>
        <v>5.2900000000000603E-4</v>
      </c>
      <c r="AC36">
        <v>35</v>
      </c>
      <c r="AE36" s="1">
        <v>44755.833333333336</v>
      </c>
      <c r="AF36">
        <v>5.25</v>
      </c>
      <c r="AG36">
        <v>1.59</v>
      </c>
      <c r="AH36">
        <v>1.748</v>
      </c>
      <c r="AI36">
        <f t="shared" si="4"/>
        <v>2.4963999999999976E-2</v>
      </c>
      <c r="AJ36">
        <v>35</v>
      </c>
      <c r="AL36" s="1">
        <v>44755.833333333336</v>
      </c>
      <c r="AM36">
        <v>5.25</v>
      </c>
      <c r="AN36">
        <v>1.4830000000000001</v>
      </c>
      <c r="AO36">
        <v>2.706</v>
      </c>
      <c r="AP36">
        <f t="shared" si="5"/>
        <v>1.4957289999999996</v>
      </c>
    </row>
    <row r="37" spans="1:42" x14ac:dyDescent="0.35">
      <c r="A37">
        <v>36</v>
      </c>
      <c r="C37" s="1">
        <v>44759.583333333336</v>
      </c>
      <c r="D37">
        <v>14.5</v>
      </c>
      <c r="E37">
        <v>6.7040000000000002E-2</v>
      </c>
      <c r="F37">
        <v>0.1467</v>
      </c>
      <c r="G37">
        <f t="shared" si="0"/>
        <v>6.3457155999999994E-3</v>
      </c>
      <c r="H37">
        <v>36</v>
      </c>
      <c r="J37" s="1">
        <v>44759.583333333336</v>
      </c>
      <c r="K37">
        <v>14.5</v>
      </c>
      <c r="L37">
        <v>0.97870000000000001</v>
      </c>
      <c r="M37">
        <v>2.694</v>
      </c>
      <c r="N37">
        <f t="shared" si="1"/>
        <v>2.94225409</v>
      </c>
      <c r="O37">
        <v>36</v>
      </c>
      <c r="Q37" s="1">
        <v>44759.583333333336</v>
      </c>
      <c r="R37">
        <v>14.5</v>
      </c>
      <c r="S37">
        <v>3.1949999999999998</v>
      </c>
      <c r="T37">
        <v>6.57</v>
      </c>
      <c r="U37">
        <f t="shared" si="2"/>
        <v>11.390625000000004</v>
      </c>
      <c r="V37">
        <v>36</v>
      </c>
      <c r="X37" s="1">
        <v>44759.583333333336</v>
      </c>
      <c r="Y37">
        <v>14.5</v>
      </c>
      <c r="Z37">
        <v>18.649999999999999</v>
      </c>
      <c r="AA37">
        <v>17.59</v>
      </c>
      <c r="AB37">
        <f t="shared" si="3"/>
        <v>1.1235999999999973</v>
      </c>
      <c r="AC37">
        <v>36</v>
      </c>
      <c r="AE37" s="1">
        <v>44759.583333333336</v>
      </c>
      <c r="AF37">
        <v>14.5</v>
      </c>
      <c r="AG37">
        <v>3.835</v>
      </c>
      <c r="AH37">
        <v>8.7530000000000001</v>
      </c>
      <c r="AI37">
        <f t="shared" si="4"/>
        <v>24.186724000000002</v>
      </c>
      <c r="AJ37">
        <v>36</v>
      </c>
      <c r="AL37" s="1">
        <v>44759.583333333336</v>
      </c>
      <c r="AM37">
        <v>14.5</v>
      </c>
      <c r="AN37">
        <v>8.2210000000000001</v>
      </c>
      <c r="AO37">
        <v>16.2</v>
      </c>
      <c r="AP37">
        <f t="shared" si="5"/>
        <v>63.664440999999989</v>
      </c>
    </row>
    <row r="38" spans="1:42" x14ac:dyDescent="0.35">
      <c r="A38">
        <v>37</v>
      </c>
      <c r="C38" s="1">
        <v>44760.333333333336</v>
      </c>
      <c r="D38">
        <v>7.5</v>
      </c>
      <c r="E38">
        <v>2.759E-2</v>
      </c>
      <c r="F38">
        <v>3.1899999999999998E-2</v>
      </c>
      <c r="G38">
        <f t="shared" si="0"/>
        <v>1.8576099999999983E-5</v>
      </c>
      <c r="H38">
        <v>37</v>
      </c>
      <c r="J38" s="1">
        <v>44760.333333333336</v>
      </c>
      <c r="K38">
        <v>7.5</v>
      </c>
      <c r="L38">
        <v>0.42699999999999999</v>
      </c>
      <c r="M38">
        <v>0.51370000000000005</v>
      </c>
      <c r="N38">
        <f t="shared" si="1"/>
        <v>7.5168900000000096E-3</v>
      </c>
      <c r="O38">
        <v>37</v>
      </c>
      <c r="Q38" s="1">
        <v>44760.333333333336</v>
      </c>
      <c r="R38">
        <v>7.5</v>
      </c>
      <c r="S38">
        <v>1.0329999999999999</v>
      </c>
      <c r="T38">
        <v>1.0920000000000001</v>
      </c>
      <c r="U38">
        <f t="shared" si="2"/>
        <v>3.4810000000000192E-3</v>
      </c>
      <c r="V38">
        <v>37</v>
      </c>
      <c r="X38" s="1">
        <v>44760.333333333336</v>
      </c>
      <c r="Y38">
        <v>7.5</v>
      </c>
      <c r="Z38">
        <v>6.8010000000000002</v>
      </c>
      <c r="AA38">
        <v>6.7160000000000002</v>
      </c>
      <c r="AB38">
        <f t="shared" si="3"/>
        <v>7.2249999999999936E-3</v>
      </c>
      <c r="AC38">
        <v>37</v>
      </c>
      <c r="AE38" s="1">
        <v>44760.333333333336</v>
      </c>
      <c r="AF38">
        <v>7.5</v>
      </c>
      <c r="AG38">
        <v>1.6</v>
      </c>
      <c r="AH38">
        <v>1.425</v>
      </c>
      <c r="AI38">
        <f t="shared" si="4"/>
        <v>3.0625000000000017E-2</v>
      </c>
      <c r="AJ38">
        <v>37</v>
      </c>
      <c r="AL38" s="1">
        <v>44760.333333333336</v>
      </c>
      <c r="AM38">
        <v>7.5</v>
      </c>
      <c r="AN38">
        <v>3.0249999999999999</v>
      </c>
      <c r="AO38">
        <v>3.9390000000000001</v>
      </c>
      <c r="AP38">
        <f t="shared" si="5"/>
        <v>0.83539600000000025</v>
      </c>
    </row>
    <row r="39" spans="1:42" x14ac:dyDescent="0.35">
      <c r="A39">
        <v>38</v>
      </c>
      <c r="C39" s="1">
        <v>44778.46875</v>
      </c>
      <c r="D39">
        <v>10</v>
      </c>
      <c r="E39">
        <v>1.9350000000000001</v>
      </c>
      <c r="F39">
        <v>0.43130000000000002</v>
      </c>
      <c r="G39">
        <f t="shared" si="0"/>
        <v>2.2611136900000002</v>
      </c>
      <c r="H39">
        <v>38</v>
      </c>
      <c r="J39" s="1">
        <v>44778.46875</v>
      </c>
      <c r="K39">
        <v>10</v>
      </c>
      <c r="L39">
        <v>17.5</v>
      </c>
      <c r="M39">
        <v>9.9740000000000002</v>
      </c>
      <c r="N39">
        <f t="shared" si="1"/>
        <v>56.640675999999999</v>
      </c>
      <c r="O39">
        <v>38</v>
      </c>
      <c r="Q39" s="1">
        <v>44778.46875</v>
      </c>
      <c r="R39">
        <v>10</v>
      </c>
      <c r="S39">
        <v>19.13</v>
      </c>
      <c r="T39">
        <v>40.049999999999997</v>
      </c>
      <c r="U39">
        <f t="shared" si="2"/>
        <v>437.64639999999991</v>
      </c>
      <c r="V39">
        <v>38</v>
      </c>
      <c r="X39" s="1">
        <v>44778.46875</v>
      </c>
      <c r="Y39">
        <v>10</v>
      </c>
      <c r="Z39">
        <v>43.7</v>
      </c>
      <c r="AA39">
        <v>37.22</v>
      </c>
      <c r="AB39">
        <f t="shared" si="3"/>
        <v>41.990400000000051</v>
      </c>
      <c r="AC39">
        <v>38</v>
      </c>
      <c r="AE39" s="1">
        <v>44778.46875</v>
      </c>
      <c r="AF39">
        <v>10</v>
      </c>
      <c r="AG39">
        <v>43.43</v>
      </c>
      <c r="AH39">
        <v>42.5</v>
      </c>
      <c r="AI39">
        <f t="shared" si="4"/>
        <v>0.86489999999999945</v>
      </c>
      <c r="AJ39">
        <v>38</v>
      </c>
      <c r="AL39" s="1">
        <v>44778.46875</v>
      </c>
      <c r="AM39">
        <v>10</v>
      </c>
      <c r="AN39">
        <v>19.13</v>
      </c>
      <c r="AO39">
        <v>22.92</v>
      </c>
      <c r="AP39">
        <f t="shared" si="5"/>
        <v>14.36410000000002</v>
      </c>
    </row>
    <row r="40" spans="1:42" x14ac:dyDescent="0.35">
      <c r="A40">
        <v>39</v>
      </c>
      <c r="C40" s="1">
        <v>44779.364583333336</v>
      </c>
      <c r="D40">
        <v>9</v>
      </c>
      <c r="E40">
        <v>6.1609999999999998E-2</v>
      </c>
      <c r="F40">
        <v>7.6130000000000003E-2</v>
      </c>
      <c r="G40">
        <f t="shared" si="0"/>
        <v>2.1083040000000015E-4</v>
      </c>
      <c r="H40">
        <v>39</v>
      </c>
      <c r="J40" s="1">
        <v>44779.364583333336</v>
      </c>
      <c r="K40">
        <v>9</v>
      </c>
      <c r="L40">
        <v>0.9153</v>
      </c>
      <c r="M40">
        <v>1.554</v>
      </c>
      <c r="N40">
        <f t="shared" si="1"/>
        <v>0.40793769000000007</v>
      </c>
      <c r="O40">
        <v>39</v>
      </c>
      <c r="Q40" s="1">
        <v>44779.364583333336</v>
      </c>
      <c r="R40">
        <v>9</v>
      </c>
      <c r="S40">
        <v>2.0409999999999999</v>
      </c>
      <c r="T40">
        <v>6.3010000000000002</v>
      </c>
      <c r="U40">
        <f t="shared" si="2"/>
        <v>18.147599999999997</v>
      </c>
      <c r="V40">
        <v>39</v>
      </c>
      <c r="X40" s="1">
        <v>44779.364583333336</v>
      </c>
      <c r="Y40">
        <v>9</v>
      </c>
      <c r="Z40">
        <v>9.3520000000000003</v>
      </c>
      <c r="AA40">
        <v>11.82</v>
      </c>
      <c r="AB40">
        <f t="shared" si="3"/>
        <v>6.091024</v>
      </c>
      <c r="AC40">
        <v>39</v>
      </c>
      <c r="AE40" s="1">
        <v>44779.364583333336</v>
      </c>
      <c r="AF40">
        <v>9</v>
      </c>
      <c r="AG40">
        <v>2.802</v>
      </c>
      <c r="AH40">
        <v>8.2859999999999996</v>
      </c>
      <c r="AI40">
        <f t="shared" si="4"/>
        <v>30.074255999999998</v>
      </c>
      <c r="AJ40">
        <v>39</v>
      </c>
      <c r="AL40" s="1">
        <v>44779.364583333336</v>
      </c>
      <c r="AM40">
        <v>9</v>
      </c>
      <c r="AN40">
        <v>6.1740000000000004</v>
      </c>
      <c r="AO40">
        <v>10.32</v>
      </c>
      <c r="AP40">
        <f t="shared" si="5"/>
        <v>17.189315999999998</v>
      </c>
    </row>
    <row r="41" spans="1:42" x14ac:dyDescent="0.35">
      <c r="A41">
        <v>40</v>
      </c>
      <c r="C41" s="1">
        <v>44780.072916666664</v>
      </c>
      <c r="D41">
        <v>3</v>
      </c>
      <c r="E41">
        <v>0.1022</v>
      </c>
      <c r="F41">
        <v>0.1943</v>
      </c>
      <c r="G41">
        <f t="shared" si="0"/>
        <v>8.482410000000001E-3</v>
      </c>
      <c r="H41">
        <v>40</v>
      </c>
      <c r="J41" s="1">
        <v>44780.072916666664</v>
      </c>
      <c r="K41">
        <v>3</v>
      </c>
      <c r="L41">
        <v>1.522</v>
      </c>
      <c r="M41">
        <v>1.956</v>
      </c>
      <c r="N41">
        <f t="shared" si="1"/>
        <v>0.18835599999999994</v>
      </c>
      <c r="O41">
        <v>40</v>
      </c>
      <c r="Q41" s="1">
        <v>44780.072916666664</v>
      </c>
      <c r="R41">
        <v>3</v>
      </c>
      <c r="S41">
        <v>2.4260000000000002</v>
      </c>
      <c r="T41">
        <v>4.6989999999999998</v>
      </c>
      <c r="U41">
        <f t="shared" si="2"/>
        <v>5.1665289999999988</v>
      </c>
      <c r="V41">
        <v>40</v>
      </c>
      <c r="X41" s="1">
        <v>44780.072916666664</v>
      </c>
      <c r="Y41">
        <v>3</v>
      </c>
      <c r="Z41">
        <v>7.6989999999999998</v>
      </c>
      <c r="AA41">
        <v>12.34</v>
      </c>
      <c r="AB41">
        <f t="shared" si="3"/>
        <v>21.538881</v>
      </c>
      <c r="AC41">
        <v>40</v>
      </c>
      <c r="AE41" s="1">
        <v>44780.072916666664</v>
      </c>
      <c r="AF41">
        <v>3</v>
      </c>
      <c r="AG41">
        <v>3.8959999999999999</v>
      </c>
      <c r="AH41">
        <v>8.9130000000000003</v>
      </c>
      <c r="AI41">
        <f t="shared" si="4"/>
        <v>25.170289000000004</v>
      </c>
      <c r="AJ41">
        <v>40</v>
      </c>
      <c r="AL41" s="1">
        <v>44780.072916666664</v>
      </c>
      <c r="AM41">
        <v>3</v>
      </c>
      <c r="AN41">
        <v>3.8769999999999998</v>
      </c>
      <c r="AO41">
        <v>7.9249999999999998</v>
      </c>
      <c r="AP41">
        <f t="shared" si="5"/>
        <v>16.386303999999999</v>
      </c>
    </row>
    <row r="42" spans="1:42" x14ac:dyDescent="0.35">
      <c r="A42">
        <v>41</v>
      </c>
      <c r="C42" s="1">
        <v>44780.5</v>
      </c>
      <c r="D42">
        <v>6.5</v>
      </c>
      <c r="E42">
        <v>5.935E-2</v>
      </c>
      <c r="F42">
        <v>3.7719999999999997E-2</v>
      </c>
      <c r="G42">
        <f t="shared" si="0"/>
        <v>4.6785690000000015E-4</v>
      </c>
      <c r="H42">
        <v>41</v>
      </c>
      <c r="J42" s="1">
        <v>44780.5</v>
      </c>
      <c r="K42">
        <v>6.5</v>
      </c>
      <c r="L42">
        <v>0.93810000000000004</v>
      </c>
      <c r="M42">
        <v>0.59119999999999995</v>
      </c>
      <c r="N42">
        <f t="shared" si="1"/>
        <v>0.12033961000000007</v>
      </c>
      <c r="O42">
        <v>41</v>
      </c>
      <c r="Q42" s="1">
        <v>44780.5</v>
      </c>
      <c r="R42">
        <v>6.5</v>
      </c>
      <c r="S42">
        <v>2.052</v>
      </c>
      <c r="T42">
        <v>1.851</v>
      </c>
      <c r="U42">
        <f t="shared" si="2"/>
        <v>4.0401000000000027E-2</v>
      </c>
      <c r="V42">
        <v>41</v>
      </c>
      <c r="X42" s="1">
        <v>44780.5</v>
      </c>
      <c r="Y42">
        <v>6.5</v>
      </c>
      <c r="Z42">
        <v>20.190000000000001</v>
      </c>
      <c r="AA42">
        <v>5.8150000000000004</v>
      </c>
      <c r="AB42">
        <f t="shared" si="3"/>
        <v>206.640625</v>
      </c>
      <c r="AC42">
        <v>41</v>
      </c>
      <c r="AE42" s="1">
        <v>44780.5</v>
      </c>
      <c r="AF42">
        <v>6.5</v>
      </c>
      <c r="AG42">
        <v>1.9910000000000001</v>
      </c>
      <c r="AH42">
        <v>1.742</v>
      </c>
      <c r="AI42">
        <f t="shared" si="4"/>
        <v>6.2001000000000056E-2</v>
      </c>
      <c r="AJ42">
        <v>41</v>
      </c>
      <c r="AL42" s="1">
        <v>44780.5</v>
      </c>
      <c r="AM42">
        <v>6.5</v>
      </c>
      <c r="AN42">
        <v>11.24</v>
      </c>
      <c r="AO42">
        <v>2.5070000000000001</v>
      </c>
      <c r="AP42">
        <f t="shared" si="5"/>
        <v>76.26528900000001</v>
      </c>
    </row>
    <row r="43" spans="1:42" x14ac:dyDescent="0.35">
      <c r="A43">
        <v>42</v>
      </c>
      <c r="C43" s="1">
        <v>44788.729166666664</v>
      </c>
      <c r="D43">
        <v>7</v>
      </c>
      <c r="E43">
        <v>6.9940000000000002E-2</v>
      </c>
      <c r="F43">
        <v>6.096E-2</v>
      </c>
      <c r="G43">
        <f t="shared" si="0"/>
        <v>8.0640400000000028E-5</v>
      </c>
      <c r="H43">
        <v>42</v>
      </c>
      <c r="J43" s="1">
        <v>44788.729166666664</v>
      </c>
      <c r="K43">
        <v>7</v>
      </c>
      <c r="L43">
        <v>1.0149999999999999</v>
      </c>
      <c r="M43">
        <v>1.099</v>
      </c>
      <c r="N43">
        <f t="shared" si="1"/>
        <v>7.0560000000000128E-3</v>
      </c>
      <c r="O43">
        <v>42</v>
      </c>
      <c r="Q43" s="1">
        <v>44788.729166666664</v>
      </c>
      <c r="R43">
        <v>7</v>
      </c>
      <c r="S43">
        <v>2.1110000000000002</v>
      </c>
      <c r="T43">
        <v>5.28</v>
      </c>
      <c r="U43">
        <f t="shared" si="2"/>
        <v>10.042561000000001</v>
      </c>
      <c r="V43">
        <v>42</v>
      </c>
      <c r="X43" s="1">
        <v>44788.729166666664</v>
      </c>
      <c r="Y43">
        <v>7</v>
      </c>
      <c r="Z43">
        <v>10.97</v>
      </c>
      <c r="AA43">
        <v>8.3070000000000004</v>
      </c>
      <c r="AB43">
        <f t="shared" si="3"/>
        <v>7.0915690000000016</v>
      </c>
      <c r="AC43">
        <v>42</v>
      </c>
      <c r="AE43" s="1">
        <v>44788.729166666664</v>
      </c>
      <c r="AF43">
        <v>7</v>
      </c>
      <c r="AG43">
        <v>3.3079999999999998</v>
      </c>
      <c r="AH43">
        <v>3.2919999999999998</v>
      </c>
      <c r="AI43">
        <f t="shared" si="4"/>
        <v>2.5600000000000048E-4</v>
      </c>
      <c r="AJ43">
        <v>42</v>
      </c>
      <c r="AL43" s="1">
        <v>44788.729166666664</v>
      </c>
      <c r="AM43">
        <v>7</v>
      </c>
      <c r="AN43">
        <v>4.2249999999999996</v>
      </c>
      <c r="AO43">
        <v>4.55</v>
      </c>
      <c r="AP43">
        <f t="shared" si="5"/>
        <v>0.10562500000000012</v>
      </c>
    </row>
    <row r="44" spans="1:42" x14ac:dyDescent="0.35">
      <c r="A44">
        <v>43</v>
      </c>
      <c r="C44" s="1">
        <v>44789.885416666664</v>
      </c>
      <c r="D44">
        <v>16</v>
      </c>
      <c r="E44">
        <v>5.373E-2</v>
      </c>
      <c r="F44">
        <v>2.8840000000000001E-2</v>
      </c>
      <c r="G44">
        <f t="shared" si="0"/>
        <v>6.1951209999999994E-4</v>
      </c>
      <c r="H44">
        <v>43</v>
      </c>
      <c r="J44" s="1">
        <v>44789.885416666664</v>
      </c>
      <c r="K44">
        <v>16</v>
      </c>
      <c r="L44">
        <v>0.77170000000000005</v>
      </c>
      <c r="M44">
        <v>0.71379999999999999</v>
      </c>
      <c r="N44">
        <f t="shared" si="1"/>
        <v>3.3524100000000071E-3</v>
      </c>
      <c r="O44">
        <v>43</v>
      </c>
      <c r="Q44" s="1">
        <v>44789.885416666664</v>
      </c>
      <c r="R44">
        <v>16</v>
      </c>
      <c r="S44">
        <v>0.74399999999999999</v>
      </c>
      <c r="T44">
        <v>1.284</v>
      </c>
      <c r="U44">
        <f t="shared" si="2"/>
        <v>0.29160000000000003</v>
      </c>
      <c r="V44">
        <v>43</v>
      </c>
      <c r="X44" s="1">
        <v>44789.885416666664</v>
      </c>
      <c r="Y44">
        <v>16</v>
      </c>
      <c r="Z44">
        <v>4.3070000000000004</v>
      </c>
      <c r="AA44">
        <v>3.3889999999999998</v>
      </c>
      <c r="AB44">
        <f t="shared" si="3"/>
        <v>0.84272400000000114</v>
      </c>
      <c r="AC44">
        <v>43</v>
      </c>
      <c r="AE44" s="1">
        <v>44789.885416666664</v>
      </c>
      <c r="AF44">
        <v>16</v>
      </c>
      <c r="AG44">
        <v>1.38</v>
      </c>
      <c r="AH44">
        <v>1.794</v>
      </c>
      <c r="AI44">
        <f t="shared" si="4"/>
        <v>0.17139600000000013</v>
      </c>
      <c r="AJ44">
        <v>43</v>
      </c>
      <c r="AL44" s="1">
        <v>44789.885416666664</v>
      </c>
      <c r="AM44">
        <v>16</v>
      </c>
      <c r="AN44">
        <v>1.9370000000000001</v>
      </c>
      <c r="AO44">
        <v>3.1909999999999998</v>
      </c>
      <c r="AP44">
        <f t="shared" si="5"/>
        <v>1.5725159999999994</v>
      </c>
    </row>
    <row r="45" spans="1:42" x14ac:dyDescent="0.35">
      <c r="A45">
        <v>44</v>
      </c>
      <c r="C45" s="1">
        <v>44794</v>
      </c>
      <c r="D45">
        <v>11.75</v>
      </c>
      <c r="E45">
        <v>1.863</v>
      </c>
      <c r="F45">
        <v>0.47510000000000002</v>
      </c>
      <c r="G45">
        <f t="shared" si="0"/>
        <v>1.9262664099999998</v>
      </c>
      <c r="H45">
        <v>44</v>
      </c>
      <c r="J45" s="1">
        <v>44794</v>
      </c>
      <c r="K45">
        <v>11.75</v>
      </c>
      <c r="L45">
        <v>17.87</v>
      </c>
      <c r="M45">
        <v>14.35</v>
      </c>
      <c r="N45">
        <f t="shared" si="1"/>
        <v>12.39040000000001</v>
      </c>
      <c r="O45">
        <v>44</v>
      </c>
      <c r="Q45" s="1">
        <v>44794</v>
      </c>
      <c r="R45">
        <v>11.75</v>
      </c>
      <c r="S45">
        <v>26.84</v>
      </c>
      <c r="T45">
        <v>56.99</v>
      </c>
      <c r="U45">
        <f t="shared" si="2"/>
        <v>909.02250000000015</v>
      </c>
      <c r="V45">
        <v>44</v>
      </c>
      <c r="X45" s="1">
        <v>44794</v>
      </c>
      <c r="Y45">
        <v>11.75</v>
      </c>
      <c r="Z45">
        <v>65.8</v>
      </c>
      <c r="AA45">
        <v>59.83</v>
      </c>
      <c r="AB45">
        <f t="shared" si="3"/>
        <v>35.640899999999988</v>
      </c>
      <c r="AC45">
        <v>44</v>
      </c>
      <c r="AE45" s="1">
        <v>44794</v>
      </c>
      <c r="AF45">
        <v>11.75</v>
      </c>
      <c r="AG45">
        <v>51.54</v>
      </c>
      <c r="AH45">
        <v>33.32</v>
      </c>
      <c r="AI45">
        <f t="shared" si="4"/>
        <v>331.96839999999997</v>
      </c>
      <c r="AJ45">
        <v>44</v>
      </c>
      <c r="AL45" s="1">
        <v>44794</v>
      </c>
      <c r="AM45">
        <v>11.75</v>
      </c>
      <c r="AN45">
        <v>36.07</v>
      </c>
      <c r="AO45">
        <v>39.9</v>
      </c>
      <c r="AP45">
        <f t="shared" si="5"/>
        <v>14.668899999999987</v>
      </c>
    </row>
    <row r="46" spans="1:42" x14ac:dyDescent="0.35">
      <c r="A46">
        <v>45</v>
      </c>
      <c r="C46" s="1">
        <v>44794.9375</v>
      </c>
      <c r="D46">
        <v>8.5</v>
      </c>
      <c r="E46">
        <v>4.5999999999999999E-2</v>
      </c>
      <c r="F46">
        <v>4.9399999999999999E-2</v>
      </c>
      <c r="G46">
        <f t="shared" si="0"/>
        <v>1.1560000000000001E-5</v>
      </c>
      <c r="H46">
        <v>45</v>
      </c>
      <c r="J46" s="1">
        <v>44794.9375</v>
      </c>
      <c r="K46">
        <v>8.5</v>
      </c>
      <c r="L46">
        <v>0.70720000000000005</v>
      </c>
      <c r="M46">
        <v>2.3039999999999998</v>
      </c>
      <c r="N46">
        <f t="shared" si="1"/>
        <v>2.5497702399999991</v>
      </c>
      <c r="O46">
        <v>45</v>
      </c>
      <c r="Q46" s="1">
        <v>44794.9375</v>
      </c>
      <c r="R46">
        <v>8.5</v>
      </c>
      <c r="S46">
        <v>1.6539999999999999</v>
      </c>
      <c r="T46">
        <v>1.978</v>
      </c>
      <c r="U46">
        <f t="shared" si="2"/>
        <v>0.10497600000000004</v>
      </c>
      <c r="V46">
        <v>45</v>
      </c>
      <c r="X46" s="1">
        <v>44794.9375</v>
      </c>
      <c r="Y46">
        <v>8.5</v>
      </c>
      <c r="Z46">
        <v>9.11</v>
      </c>
      <c r="AA46">
        <v>7.024</v>
      </c>
      <c r="AB46">
        <f t="shared" si="3"/>
        <v>4.3513959999999976</v>
      </c>
      <c r="AC46">
        <v>45</v>
      </c>
      <c r="AE46" s="1">
        <v>44794.9375</v>
      </c>
      <c r="AF46">
        <v>8.5</v>
      </c>
      <c r="AG46">
        <v>2.5760000000000001</v>
      </c>
      <c r="AH46">
        <v>2.9369999999999998</v>
      </c>
      <c r="AI46">
        <f t="shared" si="4"/>
        <v>0.13032099999999983</v>
      </c>
      <c r="AJ46">
        <v>45</v>
      </c>
      <c r="AL46" s="1">
        <v>44794.9375</v>
      </c>
      <c r="AM46">
        <v>8.5</v>
      </c>
      <c r="AN46">
        <v>3.778</v>
      </c>
      <c r="AO46">
        <v>4.7939999999999996</v>
      </c>
      <c r="AP46">
        <f t="shared" si="5"/>
        <v>1.0322559999999992</v>
      </c>
    </row>
    <row r="47" spans="1:42" x14ac:dyDescent="0.35">
      <c r="A47">
        <v>46</v>
      </c>
      <c r="C47" s="1">
        <v>44799.104166666664</v>
      </c>
      <c r="D47">
        <v>3.5</v>
      </c>
      <c r="E47">
        <v>5.9709999999999999E-2</v>
      </c>
      <c r="F47">
        <v>0.17549999999999999</v>
      </c>
      <c r="G47">
        <f t="shared" si="0"/>
        <v>1.3407324099999998E-2</v>
      </c>
      <c r="H47">
        <v>46</v>
      </c>
      <c r="J47" s="1">
        <v>44799.104166666664</v>
      </c>
      <c r="K47">
        <v>3.5</v>
      </c>
      <c r="L47">
        <v>0.87490000000000001</v>
      </c>
      <c r="M47">
        <v>5.2619999999999996</v>
      </c>
      <c r="N47">
        <f t="shared" si="1"/>
        <v>19.246646409999993</v>
      </c>
      <c r="O47">
        <v>46</v>
      </c>
      <c r="Q47" s="1">
        <v>44799.104166666664</v>
      </c>
      <c r="R47">
        <v>3.5</v>
      </c>
      <c r="S47">
        <v>1.5309999999999999</v>
      </c>
      <c r="T47">
        <v>5.4470000000000001</v>
      </c>
      <c r="U47">
        <f t="shared" si="2"/>
        <v>15.335056000000003</v>
      </c>
      <c r="V47">
        <v>46</v>
      </c>
      <c r="X47" s="1">
        <v>44799.104166666664</v>
      </c>
      <c r="Y47">
        <v>3.5</v>
      </c>
      <c r="Z47">
        <v>2.9950000000000001</v>
      </c>
      <c r="AA47">
        <v>5.1509999999999998</v>
      </c>
      <c r="AB47">
        <f t="shared" si="3"/>
        <v>4.6483359999999987</v>
      </c>
      <c r="AC47">
        <v>46</v>
      </c>
      <c r="AE47" s="1">
        <v>44799.104166666664</v>
      </c>
      <c r="AF47">
        <v>3.5</v>
      </c>
      <c r="AG47">
        <v>2.3820000000000001</v>
      </c>
      <c r="AH47">
        <v>9.2449999999999992</v>
      </c>
      <c r="AI47">
        <f t="shared" si="4"/>
        <v>47.100768999999993</v>
      </c>
      <c r="AJ47">
        <v>46</v>
      </c>
      <c r="AL47" s="1">
        <v>44799.104166666664</v>
      </c>
      <c r="AM47">
        <v>3.5</v>
      </c>
      <c r="AN47">
        <v>1.85</v>
      </c>
      <c r="AO47">
        <v>4.3070000000000004</v>
      </c>
      <c r="AP47">
        <f t="shared" si="5"/>
        <v>6.036849000000001</v>
      </c>
    </row>
    <row r="48" spans="1:42" x14ac:dyDescent="0.35">
      <c r="A48">
        <v>47</v>
      </c>
      <c r="C48" s="1">
        <v>44802.666666666664</v>
      </c>
      <c r="D48">
        <v>3</v>
      </c>
      <c r="E48">
        <v>0.1227</v>
      </c>
      <c r="F48">
        <v>0.24410000000000001</v>
      </c>
      <c r="G48">
        <f t="shared" si="0"/>
        <v>1.4737960000000001E-2</v>
      </c>
      <c r="H48">
        <v>47</v>
      </c>
      <c r="J48" s="1">
        <v>44802.666666666664</v>
      </c>
      <c r="K48">
        <v>3</v>
      </c>
      <c r="L48">
        <v>1.7629999999999999</v>
      </c>
      <c r="M48">
        <v>4.2229999999999999</v>
      </c>
      <c r="N48">
        <f t="shared" si="1"/>
        <v>6.0515999999999996</v>
      </c>
      <c r="O48">
        <v>47</v>
      </c>
      <c r="Q48" s="1">
        <v>44802.666666666664</v>
      </c>
      <c r="R48">
        <v>3</v>
      </c>
      <c r="S48">
        <v>5.4219999999999997</v>
      </c>
      <c r="T48">
        <v>17.41</v>
      </c>
      <c r="U48">
        <f t="shared" si="2"/>
        <v>143.712144</v>
      </c>
      <c r="V48">
        <v>47</v>
      </c>
      <c r="X48" s="1">
        <v>44802.666666666664</v>
      </c>
      <c r="Y48">
        <v>3</v>
      </c>
      <c r="Z48">
        <v>27.13</v>
      </c>
      <c r="AA48">
        <v>32.229999999999997</v>
      </c>
      <c r="AB48">
        <f t="shared" si="3"/>
        <v>26.009999999999977</v>
      </c>
      <c r="AC48">
        <v>47</v>
      </c>
      <c r="AE48" s="1">
        <v>44802.666666666664</v>
      </c>
      <c r="AF48">
        <v>3</v>
      </c>
      <c r="AG48">
        <v>5.9619999999999997</v>
      </c>
      <c r="AH48">
        <v>17.47</v>
      </c>
      <c r="AI48">
        <f t="shared" si="4"/>
        <v>132.43406399999998</v>
      </c>
      <c r="AJ48">
        <v>47</v>
      </c>
      <c r="AL48" s="1">
        <v>44802.666666666664</v>
      </c>
      <c r="AM48">
        <v>3</v>
      </c>
      <c r="AN48">
        <v>11.97</v>
      </c>
      <c r="AO48">
        <v>21.1</v>
      </c>
      <c r="AP48">
        <f t="shared" si="5"/>
        <v>83.35690000000001</v>
      </c>
    </row>
    <row r="49" spans="1:42" x14ac:dyDescent="0.35">
      <c r="A49">
        <v>48</v>
      </c>
      <c r="C49" s="1">
        <v>44808.083333333336</v>
      </c>
      <c r="D49">
        <v>4.25</v>
      </c>
      <c r="E49">
        <v>0.1066</v>
      </c>
      <c r="F49">
        <v>9.7159999999999996E-2</v>
      </c>
      <c r="G49">
        <f t="shared" si="0"/>
        <v>8.9113600000000068E-5</v>
      </c>
      <c r="H49">
        <v>48</v>
      </c>
      <c r="J49" s="1">
        <v>44808.083333333336</v>
      </c>
      <c r="K49">
        <v>4.25</v>
      </c>
      <c r="L49">
        <v>1.496</v>
      </c>
      <c r="M49">
        <v>1.1020000000000001</v>
      </c>
      <c r="N49">
        <f t="shared" si="1"/>
        <v>0.15523599999999993</v>
      </c>
      <c r="O49">
        <v>48</v>
      </c>
      <c r="Q49" s="1">
        <v>44808.083333333336</v>
      </c>
      <c r="R49">
        <v>4.25</v>
      </c>
      <c r="S49">
        <v>1.724</v>
      </c>
      <c r="T49">
        <v>2.423</v>
      </c>
      <c r="U49">
        <f t="shared" si="2"/>
        <v>0.48860100000000012</v>
      </c>
      <c r="V49">
        <v>48</v>
      </c>
      <c r="X49" s="1">
        <v>44808.083333333336</v>
      </c>
      <c r="Y49">
        <v>4.25</v>
      </c>
      <c r="Z49">
        <v>8.7729999999999997</v>
      </c>
      <c r="AA49">
        <v>9.7710000000000008</v>
      </c>
      <c r="AB49">
        <f t="shared" si="3"/>
        <v>0.99600400000000222</v>
      </c>
      <c r="AC49">
        <v>48</v>
      </c>
      <c r="AE49" s="1">
        <v>44808.083333333336</v>
      </c>
      <c r="AF49">
        <v>4.25</v>
      </c>
      <c r="AG49">
        <v>3.5760000000000001</v>
      </c>
      <c r="AH49">
        <v>2.8090000000000002</v>
      </c>
      <c r="AI49">
        <f t="shared" si="4"/>
        <v>0.58828899999999984</v>
      </c>
      <c r="AJ49">
        <v>48</v>
      </c>
      <c r="AL49" s="1">
        <v>44808.083333333336</v>
      </c>
      <c r="AM49">
        <v>4.25</v>
      </c>
      <c r="AN49">
        <v>3.3849999999999998</v>
      </c>
      <c r="AO49">
        <v>8.3089999999999993</v>
      </c>
      <c r="AP49">
        <f t="shared" si="5"/>
        <v>24.245775999999996</v>
      </c>
    </row>
    <row r="50" spans="1:42" x14ac:dyDescent="0.35">
      <c r="A50">
        <v>49</v>
      </c>
      <c r="C50" s="1">
        <v>44809.15625</v>
      </c>
      <c r="D50">
        <v>22</v>
      </c>
      <c r="E50">
        <v>3.6540000000000003E-2</v>
      </c>
      <c r="F50">
        <v>2.0539999999999999E-2</v>
      </c>
      <c r="G50">
        <f t="shared" si="0"/>
        <v>2.560000000000001E-4</v>
      </c>
      <c r="H50">
        <v>49</v>
      </c>
      <c r="J50" s="1">
        <v>44809.15625</v>
      </c>
      <c r="K50">
        <v>22</v>
      </c>
      <c r="L50">
        <v>0.57820000000000005</v>
      </c>
      <c r="M50">
        <v>0.44019999999999998</v>
      </c>
      <c r="N50">
        <f t="shared" si="1"/>
        <v>1.9044000000000019E-2</v>
      </c>
      <c r="O50">
        <v>49</v>
      </c>
      <c r="Q50" s="1">
        <v>44809.15625</v>
      </c>
      <c r="R50">
        <v>22</v>
      </c>
      <c r="S50">
        <v>1.006</v>
      </c>
      <c r="T50">
        <v>1.0129999999999999</v>
      </c>
      <c r="U50">
        <f t="shared" si="2"/>
        <v>4.8999999999998535E-5</v>
      </c>
      <c r="V50">
        <v>49</v>
      </c>
      <c r="X50" s="1">
        <v>44809.15625</v>
      </c>
      <c r="Y50">
        <v>22</v>
      </c>
      <c r="Z50">
        <v>3.7949999999999999</v>
      </c>
      <c r="AA50">
        <v>2.4590000000000001</v>
      </c>
      <c r="AB50">
        <f t="shared" si="3"/>
        <v>1.7848959999999996</v>
      </c>
      <c r="AC50">
        <v>49</v>
      </c>
      <c r="AE50" s="1">
        <v>44809.15625</v>
      </c>
      <c r="AF50">
        <v>22</v>
      </c>
      <c r="AG50">
        <v>1.647</v>
      </c>
      <c r="AH50">
        <v>1.1080000000000001</v>
      </c>
      <c r="AI50">
        <f t="shared" si="4"/>
        <v>0.29052099999999992</v>
      </c>
      <c r="AJ50">
        <v>49</v>
      </c>
      <c r="AL50" s="1">
        <v>44809.15625</v>
      </c>
      <c r="AM50">
        <v>22</v>
      </c>
      <c r="AN50">
        <v>2.0760000000000001</v>
      </c>
      <c r="AO50">
        <v>2.577</v>
      </c>
      <c r="AP50">
        <f t="shared" si="5"/>
        <v>0.25100099999999986</v>
      </c>
    </row>
    <row r="51" spans="1:42" x14ac:dyDescent="0.35">
      <c r="A51">
        <v>50</v>
      </c>
      <c r="C51" s="1">
        <v>44815.010416666664</v>
      </c>
      <c r="D51">
        <v>9.75</v>
      </c>
      <c r="E51">
        <v>7.7160000000000006E-2</v>
      </c>
      <c r="F51">
        <v>5.0959999999999998E-2</v>
      </c>
      <c r="G51">
        <f t="shared" si="0"/>
        <v>6.864400000000004E-4</v>
      </c>
      <c r="H51">
        <v>50</v>
      </c>
      <c r="J51" s="1">
        <v>44815.010416666664</v>
      </c>
      <c r="K51">
        <v>9.75</v>
      </c>
      <c r="L51">
        <v>1.145</v>
      </c>
      <c r="M51">
        <v>1.2450000000000001</v>
      </c>
      <c r="N51">
        <f t="shared" si="1"/>
        <v>1.0000000000000018E-2</v>
      </c>
      <c r="O51">
        <v>50</v>
      </c>
      <c r="Q51" s="1">
        <v>44815.010416666664</v>
      </c>
      <c r="R51">
        <v>9.75</v>
      </c>
      <c r="S51">
        <v>2.7509999999999999</v>
      </c>
      <c r="T51">
        <v>3.2909999999999999</v>
      </c>
      <c r="U51">
        <f t="shared" si="2"/>
        <v>0.29160000000000003</v>
      </c>
      <c r="V51">
        <v>50</v>
      </c>
      <c r="X51" s="1">
        <v>44815.010416666664</v>
      </c>
      <c r="Y51">
        <v>9.75</v>
      </c>
      <c r="Z51">
        <v>13.62</v>
      </c>
      <c r="AA51">
        <v>12.72</v>
      </c>
      <c r="AB51">
        <f t="shared" si="3"/>
        <v>0.80999999999999739</v>
      </c>
      <c r="AC51">
        <v>50</v>
      </c>
      <c r="AE51" s="1">
        <v>44815.010416666664</v>
      </c>
      <c r="AF51">
        <v>9.75</v>
      </c>
      <c r="AG51">
        <v>4.3449999999999998</v>
      </c>
      <c r="AH51">
        <v>3.6179999999999999</v>
      </c>
      <c r="AI51">
        <f t="shared" si="4"/>
        <v>0.5285289999999998</v>
      </c>
      <c r="AJ51">
        <v>50</v>
      </c>
      <c r="AL51" s="1">
        <v>44815.010416666664</v>
      </c>
      <c r="AM51">
        <v>9.75</v>
      </c>
      <c r="AN51">
        <v>5.8410000000000002</v>
      </c>
      <c r="AO51">
        <v>7.6989999999999998</v>
      </c>
      <c r="AP51">
        <f t="shared" si="5"/>
        <v>3.4521639999999989</v>
      </c>
    </row>
    <row r="52" spans="1:42" x14ac:dyDescent="0.35">
      <c r="A52">
        <v>51</v>
      </c>
      <c r="C52" s="1">
        <v>44823.333333333336</v>
      </c>
      <c r="D52">
        <v>5</v>
      </c>
      <c r="E52">
        <v>3.9849999999999997E-2</v>
      </c>
      <c r="F52">
        <v>2.5860000000000001E-2</v>
      </c>
      <c r="G52">
        <f t="shared" si="0"/>
        <v>1.9572009999999987E-4</v>
      </c>
      <c r="H52">
        <v>51</v>
      </c>
      <c r="J52" s="1">
        <v>44823.333333333336</v>
      </c>
      <c r="K52">
        <v>5</v>
      </c>
      <c r="L52">
        <v>0.57169999999999999</v>
      </c>
      <c r="M52">
        <v>1.3620000000000001</v>
      </c>
      <c r="N52">
        <f t="shared" si="1"/>
        <v>0.62457409000000019</v>
      </c>
      <c r="O52">
        <v>51</v>
      </c>
      <c r="Q52" s="1">
        <v>44823.333333333336</v>
      </c>
      <c r="R52">
        <v>5</v>
      </c>
      <c r="S52">
        <v>1.952</v>
      </c>
      <c r="T52">
        <v>5.1369999999999996</v>
      </c>
      <c r="U52">
        <f t="shared" si="2"/>
        <v>10.144224999999997</v>
      </c>
      <c r="V52">
        <v>51</v>
      </c>
      <c r="X52" s="1">
        <v>44823.333333333336</v>
      </c>
      <c r="Y52">
        <v>5</v>
      </c>
      <c r="Z52">
        <v>12.06</v>
      </c>
      <c r="AA52">
        <v>17</v>
      </c>
      <c r="AB52">
        <f t="shared" si="3"/>
        <v>24.403599999999994</v>
      </c>
      <c r="AC52">
        <v>51</v>
      </c>
      <c r="AE52" s="1">
        <v>44823.333333333336</v>
      </c>
      <c r="AF52">
        <v>5</v>
      </c>
      <c r="AG52">
        <v>1.8939999999999999</v>
      </c>
      <c r="AH52">
        <v>2.8679999999999999</v>
      </c>
      <c r="AI52">
        <f t="shared" si="4"/>
        <v>0.94867599999999996</v>
      </c>
      <c r="AJ52">
        <v>51</v>
      </c>
      <c r="AL52" s="1">
        <v>44823.333333333336</v>
      </c>
      <c r="AM52">
        <v>5</v>
      </c>
      <c r="AN52">
        <v>5.86</v>
      </c>
      <c r="AO52">
        <v>18.48</v>
      </c>
      <c r="AP52">
        <f t="shared" si="5"/>
        <v>159.26440000000002</v>
      </c>
    </row>
    <row r="53" spans="1:42" x14ac:dyDescent="0.35">
      <c r="A53">
        <v>52</v>
      </c>
      <c r="C53" s="1">
        <v>44826.125</v>
      </c>
      <c r="D53">
        <v>6</v>
      </c>
      <c r="E53">
        <v>8.8660000000000003E-2</v>
      </c>
      <c r="F53">
        <v>8.233E-2</v>
      </c>
      <c r="G53">
        <f t="shared" si="0"/>
        <v>4.0068900000000032E-5</v>
      </c>
      <c r="H53">
        <v>52</v>
      </c>
      <c r="J53" s="1">
        <v>44826.125</v>
      </c>
      <c r="K53">
        <v>6</v>
      </c>
      <c r="L53">
        <v>1.2749999999999999</v>
      </c>
      <c r="M53">
        <v>2.0030000000000001</v>
      </c>
      <c r="N53">
        <f t="shared" si="1"/>
        <v>0.52998400000000034</v>
      </c>
      <c r="O53">
        <v>52</v>
      </c>
      <c r="Q53" s="1">
        <v>44826.125</v>
      </c>
      <c r="R53">
        <v>6</v>
      </c>
      <c r="S53">
        <v>2.5350000000000001</v>
      </c>
      <c r="T53">
        <v>9.1</v>
      </c>
      <c r="U53">
        <f t="shared" si="2"/>
        <v>43.099224999999997</v>
      </c>
      <c r="V53">
        <v>52</v>
      </c>
      <c r="X53" s="1">
        <v>44826.125</v>
      </c>
      <c r="Y53">
        <v>6</v>
      </c>
      <c r="Z53">
        <v>11.16</v>
      </c>
      <c r="AA53">
        <v>15.01</v>
      </c>
      <c r="AB53">
        <f t="shared" si="3"/>
        <v>14.822499999999998</v>
      </c>
      <c r="AC53">
        <v>52</v>
      </c>
      <c r="AE53" s="1">
        <v>44826.125</v>
      </c>
      <c r="AF53">
        <v>6</v>
      </c>
      <c r="AG53">
        <v>4.2039999999999997</v>
      </c>
      <c r="AH53">
        <v>8.6340000000000003</v>
      </c>
      <c r="AI53">
        <f t="shared" si="4"/>
        <v>19.624900000000004</v>
      </c>
      <c r="AJ53">
        <v>52</v>
      </c>
      <c r="AL53" s="1">
        <v>44826.125</v>
      </c>
      <c r="AM53">
        <v>6</v>
      </c>
      <c r="AN53">
        <v>4.8109999999999999</v>
      </c>
      <c r="AO53">
        <v>13.16</v>
      </c>
      <c r="AP53">
        <f t="shared" si="5"/>
        <v>69.705801000000008</v>
      </c>
    </row>
    <row r="54" spans="1:42" x14ac:dyDescent="0.35">
      <c r="A54">
        <v>53</v>
      </c>
      <c r="C54" s="1">
        <v>44831.4375</v>
      </c>
      <c r="D54">
        <v>10</v>
      </c>
      <c r="E54">
        <v>4.2040000000000001E-2</v>
      </c>
      <c r="F54">
        <v>2.597E-2</v>
      </c>
      <c r="G54">
        <f t="shared" si="0"/>
        <v>2.5824490000000001E-4</v>
      </c>
      <c r="H54">
        <v>53</v>
      </c>
      <c r="J54" s="1">
        <v>44831.4375</v>
      </c>
      <c r="K54">
        <v>10</v>
      </c>
      <c r="L54">
        <v>0.59340000000000004</v>
      </c>
      <c r="M54">
        <v>1.145</v>
      </c>
      <c r="N54">
        <f t="shared" si="1"/>
        <v>0.30426255999999996</v>
      </c>
      <c r="O54">
        <v>53</v>
      </c>
      <c r="Q54" s="1">
        <v>44831.4375</v>
      </c>
      <c r="R54">
        <v>10</v>
      </c>
      <c r="S54">
        <v>1.6890000000000001</v>
      </c>
      <c r="T54">
        <v>2.339</v>
      </c>
      <c r="U54">
        <f t="shared" si="2"/>
        <v>0.42249999999999988</v>
      </c>
      <c r="V54">
        <v>53</v>
      </c>
      <c r="X54" s="1">
        <v>44831.4375</v>
      </c>
      <c r="Y54">
        <v>10</v>
      </c>
      <c r="Z54">
        <v>5.7839999999999998</v>
      </c>
      <c r="AA54">
        <v>6.69</v>
      </c>
      <c r="AB54">
        <f t="shared" si="3"/>
        <v>0.82083600000000101</v>
      </c>
      <c r="AC54">
        <v>53</v>
      </c>
      <c r="AE54" s="1">
        <v>44831.4375</v>
      </c>
      <c r="AF54">
        <v>10</v>
      </c>
      <c r="AG54">
        <v>1.889</v>
      </c>
      <c r="AH54">
        <v>2.5299999999999998</v>
      </c>
      <c r="AI54">
        <f t="shared" si="4"/>
        <v>0.41088099999999972</v>
      </c>
      <c r="AJ54">
        <v>53</v>
      </c>
      <c r="AL54" s="1">
        <v>44831.4375</v>
      </c>
      <c r="AM54">
        <v>10</v>
      </c>
      <c r="AN54">
        <v>3.2549999999999999</v>
      </c>
      <c r="AO54">
        <v>4.46</v>
      </c>
      <c r="AP54">
        <f t="shared" si="5"/>
        <v>1.4520250000000001</v>
      </c>
    </row>
    <row r="55" spans="1:42" x14ac:dyDescent="0.35">
      <c r="A55">
        <v>54</v>
      </c>
      <c r="C55" s="1">
        <v>44835.166666666664</v>
      </c>
      <c r="D55">
        <v>18</v>
      </c>
      <c r="E55">
        <v>9.7970000000000002E-2</v>
      </c>
      <c r="F55">
        <v>6.8940000000000001E-2</v>
      </c>
      <c r="G55">
        <f t="shared" si="0"/>
        <v>8.4274090000000001E-4</v>
      </c>
      <c r="H55">
        <v>54</v>
      </c>
      <c r="J55" s="1">
        <v>44835.166666666664</v>
      </c>
      <c r="K55">
        <v>18</v>
      </c>
      <c r="L55">
        <v>1.494</v>
      </c>
      <c r="M55">
        <v>1.2629999999999999</v>
      </c>
      <c r="N55">
        <f t="shared" si="1"/>
        <v>5.336100000000004E-2</v>
      </c>
      <c r="O55">
        <v>54</v>
      </c>
      <c r="Q55" s="1">
        <v>44835.166666666664</v>
      </c>
      <c r="R55">
        <v>18</v>
      </c>
      <c r="S55">
        <v>3.6909999999999998</v>
      </c>
      <c r="T55">
        <v>5.423</v>
      </c>
      <c r="U55">
        <f t="shared" si="2"/>
        <v>2.9998240000000007</v>
      </c>
      <c r="V55">
        <v>54</v>
      </c>
      <c r="X55" s="1">
        <v>44835.166666666664</v>
      </c>
      <c r="Y55">
        <v>18</v>
      </c>
      <c r="Z55">
        <v>15.43</v>
      </c>
      <c r="AA55">
        <v>14.32</v>
      </c>
      <c r="AB55">
        <f t="shared" si="3"/>
        <v>1.2320999999999986</v>
      </c>
      <c r="AC55">
        <v>54</v>
      </c>
      <c r="AE55" s="1">
        <v>44835.166666666664</v>
      </c>
      <c r="AF55">
        <v>18</v>
      </c>
      <c r="AG55">
        <v>4.5350000000000001</v>
      </c>
      <c r="AH55">
        <v>9.0890000000000004</v>
      </c>
      <c r="AI55">
        <f t="shared" si="4"/>
        <v>20.738916000000003</v>
      </c>
      <c r="AJ55">
        <v>54</v>
      </c>
      <c r="AL55" s="1">
        <v>44835.166666666664</v>
      </c>
      <c r="AM55">
        <v>18</v>
      </c>
      <c r="AN55">
        <v>6.6130000000000004</v>
      </c>
      <c r="AO55">
        <v>8.9700000000000006</v>
      </c>
      <c r="AP55">
        <f t="shared" si="5"/>
        <v>5.5554490000000012</v>
      </c>
    </row>
    <row r="56" spans="1:42" x14ac:dyDescent="0.35">
      <c r="A56">
        <v>55</v>
      </c>
      <c r="C56" s="1">
        <v>44846.90625</v>
      </c>
      <c r="D56">
        <v>13.75</v>
      </c>
      <c r="E56">
        <v>4.6960000000000002E-2</v>
      </c>
      <c r="F56">
        <v>0.10340000000000001</v>
      </c>
      <c r="H56">
        <v>55</v>
      </c>
      <c r="J56" s="1">
        <v>44846.90625</v>
      </c>
      <c r="K56">
        <v>13.75</v>
      </c>
      <c r="L56">
        <v>0.71030000000000004</v>
      </c>
      <c r="M56">
        <v>0</v>
      </c>
      <c r="O56">
        <v>55</v>
      </c>
      <c r="Q56" s="1">
        <v>44846.90625</v>
      </c>
      <c r="R56">
        <v>13.75</v>
      </c>
      <c r="S56">
        <v>2.056</v>
      </c>
      <c r="T56">
        <v>0</v>
      </c>
      <c r="V56">
        <v>55</v>
      </c>
      <c r="X56" s="1">
        <v>44846.90625</v>
      </c>
      <c r="Y56">
        <v>13.75</v>
      </c>
      <c r="Z56">
        <v>11.22</v>
      </c>
      <c r="AA56">
        <v>0</v>
      </c>
      <c r="AC56">
        <v>55</v>
      </c>
      <c r="AE56" s="1">
        <v>44846.90625</v>
      </c>
      <c r="AF56">
        <v>13.75</v>
      </c>
      <c r="AG56">
        <v>2.544</v>
      </c>
      <c r="AH56">
        <v>0</v>
      </c>
      <c r="AJ56">
        <v>55</v>
      </c>
      <c r="AL56" s="1">
        <v>44846.90625</v>
      </c>
      <c r="AM56">
        <v>13.75</v>
      </c>
      <c r="AN56">
        <v>5.3479999999999999</v>
      </c>
      <c r="AO56">
        <v>7.5650000000000004</v>
      </c>
      <c r="AP56">
        <v>12.913</v>
      </c>
    </row>
    <row r="57" spans="1:42" x14ac:dyDescent="0.35">
      <c r="A57">
        <v>56</v>
      </c>
      <c r="C57" s="1">
        <v>44860.322916666664</v>
      </c>
      <c r="D57">
        <v>13</v>
      </c>
      <c r="E57">
        <v>6.2429999999999999E-2</v>
      </c>
      <c r="F57">
        <v>8.3970000000000003E-2</v>
      </c>
      <c r="H57">
        <v>56</v>
      </c>
      <c r="J57" s="1">
        <v>44860.322916666664</v>
      </c>
      <c r="K57">
        <v>13</v>
      </c>
      <c r="L57">
        <v>0.94930000000000003</v>
      </c>
      <c r="M57">
        <v>0</v>
      </c>
      <c r="O57">
        <v>56</v>
      </c>
      <c r="Q57" s="1">
        <v>44860.322916666664</v>
      </c>
      <c r="R57">
        <v>13</v>
      </c>
      <c r="S57">
        <v>2.484</v>
      </c>
      <c r="T57">
        <v>0</v>
      </c>
      <c r="V57">
        <v>56</v>
      </c>
      <c r="X57" s="1">
        <v>44860.322916666664</v>
      </c>
      <c r="Y57">
        <v>13</v>
      </c>
      <c r="Z57">
        <v>11.84</v>
      </c>
      <c r="AA57">
        <v>0</v>
      </c>
      <c r="AC57">
        <v>56</v>
      </c>
      <c r="AE57" s="1">
        <v>44860.322916666664</v>
      </c>
      <c r="AF57">
        <v>13</v>
      </c>
      <c r="AG57">
        <v>3.125</v>
      </c>
      <c r="AH57">
        <v>0</v>
      </c>
      <c r="AJ57">
        <v>56</v>
      </c>
      <c r="AL57" s="1">
        <v>44860.322916666664</v>
      </c>
      <c r="AM57">
        <v>13</v>
      </c>
      <c r="AN57">
        <v>5.1120000000000001</v>
      </c>
      <c r="AO57">
        <v>10.61</v>
      </c>
      <c r="AP57">
        <v>15.722</v>
      </c>
    </row>
    <row r="58" spans="1:42" x14ac:dyDescent="0.35">
      <c r="A58">
        <v>57</v>
      </c>
      <c r="C58" s="1">
        <v>44862.375</v>
      </c>
      <c r="D58">
        <v>5</v>
      </c>
      <c r="E58">
        <v>9.5090000000000001E-3</v>
      </c>
      <c r="F58">
        <v>9.3030000000000005E-3</v>
      </c>
      <c r="H58">
        <v>57</v>
      </c>
      <c r="J58" s="1">
        <v>44862.375</v>
      </c>
      <c r="K58">
        <v>5</v>
      </c>
      <c r="L58">
        <v>7.6420000000000002E-2</v>
      </c>
      <c r="M58">
        <v>0</v>
      </c>
      <c r="O58">
        <v>57</v>
      </c>
      <c r="Q58" s="1">
        <v>44862.375</v>
      </c>
      <c r="R58">
        <v>5</v>
      </c>
      <c r="S58">
        <v>0.19309999999999999</v>
      </c>
      <c r="T58">
        <v>0</v>
      </c>
      <c r="V58">
        <v>57</v>
      </c>
      <c r="X58" s="1">
        <v>44862.375</v>
      </c>
      <c r="Y58">
        <v>5</v>
      </c>
      <c r="Z58">
        <v>0.62139999999999995</v>
      </c>
      <c r="AA58">
        <v>0</v>
      </c>
      <c r="AC58">
        <v>57</v>
      </c>
      <c r="AE58" s="1">
        <v>44862.375</v>
      </c>
      <c r="AF58">
        <v>5</v>
      </c>
      <c r="AG58">
        <v>0.34179999999999999</v>
      </c>
      <c r="AH58">
        <v>0</v>
      </c>
      <c r="AJ58">
        <v>57</v>
      </c>
      <c r="AL58" s="1">
        <v>44862.375</v>
      </c>
      <c r="AM58">
        <v>5</v>
      </c>
      <c r="AN58">
        <v>0.27779999999999999</v>
      </c>
      <c r="AO58">
        <v>0.37190000000000001</v>
      </c>
      <c r="AP58">
        <v>0.64970000000000006</v>
      </c>
    </row>
    <row r="59" spans="1:42" x14ac:dyDescent="0.35">
      <c r="A59">
        <v>58</v>
      </c>
      <c r="C59" s="1">
        <v>44865.270833333336</v>
      </c>
      <c r="D59">
        <v>5.5</v>
      </c>
      <c r="E59">
        <v>5.5140000000000002E-2</v>
      </c>
      <c r="F59">
        <v>4.5499999999999999E-2</v>
      </c>
      <c r="H59">
        <v>58</v>
      </c>
      <c r="J59" s="1">
        <v>44865.270833333336</v>
      </c>
      <c r="K59">
        <v>5.5</v>
      </c>
      <c r="L59">
        <v>0.77680000000000005</v>
      </c>
      <c r="M59">
        <v>0</v>
      </c>
      <c r="O59">
        <v>58</v>
      </c>
      <c r="Q59" s="1">
        <v>44865.270833333336</v>
      </c>
      <c r="R59">
        <v>5.5</v>
      </c>
      <c r="S59">
        <v>1.6379999999999999</v>
      </c>
      <c r="T59">
        <v>0</v>
      </c>
      <c r="V59">
        <v>58</v>
      </c>
      <c r="X59" s="1">
        <v>44865.270833333336</v>
      </c>
      <c r="Y59">
        <v>5.5</v>
      </c>
      <c r="Z59">
        <v>7.8659999999999997</v>
      </c>
      <c r="AA59">
        <v>0</v>
      </c>
      <c r="AC59">
        <v>58</v>
      </c>
      <c r="AE59" s="1">
        <v>44865.270833333336</v>
      </c>
      <c r="AF59">
        <v>5.5</v>
      </c>
      <c r="AG59">
        <v>2.4390000000000001</v>
      </c>
      <c r="AH59">
        <v>0</v>
      </c>
      <c r="AJ59">
        <v>58</v>
      </c>
      <c r="AL59" s="1">
        <v>44865.270833333336</v>
      </c>
      <c r="AM59">
        <v>5.5</v>
      </c>
      <c r="AN59">
        <v>3.4649999999999999</v>
      </c>
      <c r="AO59">
        <v>4.2949999999999999</v>
      </c>
      <c r="AP59">
        <v>7.76</v>
      </c>
    </row>
    <row r="60" spans="1:42" x14ac:dyDescent="0.35">
      <c r="F60" t="s">
        <v>37</v>
      </c>
      <c r="G60">
        <f>(AVERAGE(G2:G55))^0.5</f>
        <v>0.28470797633104433</v>
      </c>
      <c r="M60" t="s">
        <v>37</v>
      </c>
      <c r="N60">
        <f>(AVERAGE(N2:N55))^0.5</f>
        <v>1.7540666867786605</v>
      </c>
      <c r="T60" t="s">
        <v>37</v>
      </c>
      <c r="U60">
        <f>(AVERAGE(U2:U55))^0.5</f>
        <v>6.3589614970906609</v>
      </c>
      <c r="AA60" t="s">
        <v>37</v>
      </c>
      <c r="AB60">
        <f>(AVERAGE(AB2:AB55))^0.5</f>
        <v>3.9340160142022804</v>
      </c>
      <c r="AH60" t="s">
        <v>37</v>
      </c>
      <c r="AI60">
        <f>(AVERAGE(AI2:AI55))^0.5</f>
        <v>4.333931950853593</v>
      </c>
      <c r="AO60" t="s">
        <v>37</v>
      </c>
      <c r="AP60">
        <f>(AVERAGE(AP2:AP55))^0.5</f>
        <v>5.2486919146407152</v>
      </c>
    </row>
    <row r="61" spans="1:42" x14ac:dyDescent="0.35">
      <c r="F61" t="s">
        <v>38</v>
      </c>
      <c r="G61">
        <f>(AVERAGE(G39:G49))^0.5</f>
        <v>0.61978642270763507</v>
      </c>
      <c r="M61" t="s">
        <v>38</v>
      </c>
      <c r="N61">
        <f>(AVERAGE(N39:N49))^0.5</f>
        <v>2.9811738133585144</v>
      </c>
      <c r="T61" t="s">
        <v>38</v>
      </c>
      <c r="U61">
        <f>(AVERAGE(U39:U49))^0.5</f>
        <v>11.832153296689645</v>
      </c>
      <c r="AA61" t="s">
        <v>38</v>
      </c>
      <c r="AB61">
        <f>(AVERAGE(AB39:AB49))^0.5</f>
        <v>5.6876409792717144</v>
      </c>
      <c r="AH61" t="s">
        <v>38</v>
      </c>
      <c r="AI61">
        <f>(AVERAGE(AI39:AI49))^0.5</f>
        <v>7.1894173553279614</v>
      </c>
      <c r="AO61" t="s">
        <v>38</v>
      </c>
      <c r="AP61">
        <f>(AVERAGE(AP39:AP49))^0.5</f>
        <v>4.8168627190885829</v>
      </c>
    </row>
    <row r="62" spans="1:42" x14ac:dyDescent="0.35">
      <c r="F62" t="s">
        <v>39</v>
      </c>
      <c r="G62">
        <f>(AVERAGE(G2:G38, G49:G55))^0.5</f>
        <v>5.8730494358088414E-2</v>
      </c>
      <c r="M62" t="s">
        <v>39</v>
      </c>
      <c r="N62">
        <f>(AVERAGE(N2:N38, N49:N55))^0.5</f>
        <v>1.2480745396773822</v>
      </c>
      <c r="T62" t="s">
        <v>39</v>
      </c>
      <c r="U62">
        <f>(AVERAGE(U2:U38, U49:U55))^0.5</f>
        <v>3.8259145203823786</v>
      </c>
      <c r="AA62" t="s">
        <v>39</v>
      </c>
      <c r="AB62">
        <f>(AVERAGE(AB2:AB38, AB49:AB55))^0.5</f>
        <v>3.3059319034124099</v>
      </c>
      <c r="AH62" t="s">
        <v>39</v>
      </c>
      <c r="AI62">
        <f>(AVERAGE(AI2:AI38, AI49:AI55))^0.5</f>
        <v>3.1848487917225152</v>
      </c>
      <c r="AO62" t="s">
        <v>39</v>
      </c>
      <c r="AP62">
        <f>(AVERAGE(AP2:AP38, AP49:AP55))^0.5</f>
        <v>5.3441883323679926</v>
      </c>
    </row>
    <row r="63" spans="1:42" s="13" customFormat="1" x14ac:dyDescent="0.35"/>
    <row r="64" spans="1:42" s="13" customFormat="1" x14ac:dyDescent="0.35">
      <c r="A64" t="s">
        <v>37</v>
      </c>
      <c r="B64" s="13">
        <f>G60</f>
        <v>0.28470797633104433</v>
      </c>
      <c r="C64" s="13">
        <f>N60</f>
        <v>1.7540666867786605</v>
      </c>
      <c r="D64" s="13">
        <f>U60</f>
        <v>6.3589614970906609</v>
      </c>
      <c r="E64" s="13">
        <f>AB60</f>
        <v>3.9340160142022804</v>
      </c>
      <c r="F64" s="13">
        <f>AI60</f>
        <v>4.333931950853593</v>
      </c>
      <c r="G64" s="13">
        <f>AP60</f>
        <v>5.2486919146407152</v>
      </c>
    </row>
    <row r="65" spans="1:7" s="13" customFormat="1" x14ac:dyDescent="0.35">
      <c r="A65" t="s">
        <v>38</v>
      </c>
      <c r="B65" s="13">
        <f>G61</f>
        <v>0.61978642270763507</v>
      </c>
      <c r="C65" s="13">
        <f>N61</f>
        <v>2.9811738133585144</v>
      </c>
      <c r="D65" s="13">
        <f>U61</f>
        <v>11.832153296689645</v>
      </c>
      <c r="E65" s="13">
        <f>AB61</f>
        <v>5.6876409792717144</v>
      </c>
      <c r="F65" s="13">
        <f>AI61</f>
        <v>7.1894173553279614</v>
      </c>
      <c r="G65" s="13">
        <f>AP61</f>
        <v>4.8168627190885829</v>
      </c>
    </row>
    <row r="66" spans="1:7" s="13" customFormat="1" x14ac:dyDescent="0.35">
      <c r="A66" t="s">
        <v>39</v>
      </c>
      <c r="B66" s="13">
        <f>G62</f>
        <v>5.8730494358088414E-2</v>
      </c>
      <c r="C66" s="13">
        <f>N62</f>
        <v>1.2480745396773822</v>
      </c>
      <c r="D66" s="13">
        <f>U62</f>
        <v>3.8259145203823786</v>
      </c>
      <c r="E66" s="13">
        <f>AB62</f>
        <v>3.3059319034124099</v>
      </c>
      <c r="F66" s="13">
        <f>AI62</f>
        <v>3.1848487917225152</v>
      </c>
      <c r="G66" s="13">
        <f>AP62</f>
        <v>5.3441883323679926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FE41-A861-4140-BC29-7D211677D5EB}">
  <dimension ref="A1:AP66"/>
  <sheetViews>
    <sheetView topLeftCell="A53" workbookViewId="0">
      <selection activeCell="G64" sqref="G64"/>
    </sheetView>
  </sheetViews>
  <sheetFormatPr defaultRowHeight="14.5" x14ac:dyDescent="0.35"/>
  <sheetData>
    <row r="1" spans="1:42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54</v>
      </c>
      <c r="H1" t="s">
        <v>22</v>
      </c>
      <c r="I1" t="s">
        <v>23</v>
      </c>
      <c r="J1" t="s">
        <v>24</v>
      </c>
      <c r="K1" t="s">
        <v>25</v>
      </c>
      <c r="L1" t="s">
        <v>28</v>
      </c>
      <c r="M1" t="s">
        <v>29</v>
      </c>
      <c r="N1" t="s">
        <v>54</v>
      </c>
      <c r="O1" t="s">
        <v>22</v>
      </c>
      <c r="P1" t="s">
        <v>23</v>
      </c>
      <c r="Q1" t="s">
        <v>24</v>
      </c>
      <c r="R1" t="s">
        <v>25</v>
      </c>
      <c r="S1" t="s">
        <v>30</v>
      </c>
      <c r="T1" t="s">
        <v>31</v>
      </c>
      <c r="U1" t="s">
        <v>54</v>
      </c>
      <c r="V1" t="s">
        <v>22</v>
      </c>
      <c r="W1" t="s">
        <v>23</v>
      </c>
      <c r="X1" t="s">
        <v>24</v>
      </c>
      <c r="Y1" t="s">
        <v>25</v>
      </c>
      <c r="Z1" t="s">
        <v>32</v>
      </c>
      <c r="AA1" t="s">
        <v>33</v>
      </c>
      <c r="AB1" t="s">
        <v>54</v>
      </c>
      <c r="AC1" t="s">
        <v>22</v>
      </c>
      <c r="AD1" t="s">
        <v>23</v>
      </c>
      <c r="AE1" t="s">
        <v>24</v>
      </c>
      <c r="AF1" t="s">
        <v>25</v>
      </c>
      <c r="AG1" t="s">
        <v>34</v>
      </c>
      <c r="AH1" t="s">
        <v>34</v>
      </c>
      <c r="AI1" t="s">
        <v>54</v>
      </c>
      <c r="AJ1" t="s">
        <v>22</v>
      </c>
      <c r="AK1" t="s">
        <v>23</v>
      </c>
      <c r="AL1" t="s">
        <v>24</v>
      </c>
      <c r="AM1" t="s">
        <v>25</v>
      </c>
      <c r="AN1" t="s">
        <v>35</v>
      </c>
      <c r="AO1" t="s">
        <v>36</v>
      </c>
      <c r="AP1" t="s">
        <v>54</v>
      </c>
    </row>
    <row r="2" spans="1:42" x14ac:dyDescent="0.35">
      <c r="A2">
        <v>1</v>
      </c>
      <c r="C2" s="1">
        <v>44623.041666666664</v>
      </c>
      <c r="D2">
        <v>2.5</v>
      </c>
      <c r="E2">
        <v>3.099E-2</v>
      </c>
      <c r="F2">
        <v>7.324E-2</v>
      </c>
      <c r="G2">
        <f>(E2-F2)^2</f>
        <v>1.7850624999999998E-3</v>
      </c>
      <c r="H2">
        <v>1</v>
      </c>
      <c r="J2" s="1">
        <v>44623.041666666664</v>
      </c>
      <c r="K2">
        <v>2.5</v>
      </c>
      <c r="L2">
        <v>1.379</v>
      </c>
      <c r="M2">
        <v>0.74390000000000001</v>
      </c>
      <c r="N2">
        <f>(L2-M2)^2</f>
        <v>0.40335200999999998</v>
      </c>
      <c r="O2">
        <v>1</v>
      </c>
      <c r="Q2" s="1">
        <v>44623.041666666664</v>
      </c>
      <c r="R2">
        <v>2.5</v>
      </c>
      <c r="S2">
        <v>1.728</v>
      </c>
      <c r="T2">
        <v>1.3149999999999999</v>
      </c>
      <c r="U2">
        <f>(S2-T2)^2</f>
        <v>0.17056900000000003</v>
      </c>
      <c r="V2">
        <v>1</v>
      </c>
      <c r="X2" s="1">
        <v>44623.041666666664</v>
      </c>
      <c r="Y2">
        <v>2.5</v>
      </c>
      <c r="Z2">
        <v>10.52</v>
      </c>
      <c r="AA2">
        <v>2.7410000000000001</v>
      </c>
      <c r="AB2">
        <f>(Z2-AA2)^2</f>
        <v>60.512841000000002</v>
      </c>
      <c r="AC2">
        <v>1</v>
      </c>
      <c r="AE2" s="1">
        <v>44623.041666666664</v>
      </c>
      <c r="AF2">
        <v>2.5</v>
      </c>
      <c r="AG2">
        <v>3.819</v>
      </c>
      <c r="AH2">
        <v>1.5680000000000001</v>
      </c>
      <c r="AI2">
        <f>(AG2-AH2)^2</f>
        <v>5.0670009999999994</v>
      </c>
      <c r="AJ2">
        <v>1</v>
      </c>
      <c r="AL2" s="1">
        <v>44623.041666666664</v>
      </c>
      <c r="AM2">
        <v>2.5</v>
      </c>
      <c r="AN2">
        <v>3.6110000000000002</v>
      </c>
      <c r="AO2">
        <v>2.137</v>
      </c>
      <c r="AP2">
        <f>(AN2-AO2)^2</f>
        <v>2.1726760000000005</v>
      </c>
    </row>
    <row r="3" spans="1:42" x14ac:dyDescent="0.35">
      <c r="A3">
        <v>2</v>
      </c>
      <c r="C3" s="1">
        <v>44627.03125</v>
      </c>
      <c r="D3">
        <v>21</v>
      </c>
      <c r="E3">
        <v>6.8849999999999995E-2</v>
      </c>
      <c r="F3">
        <v>0.124</v>
      </c>
      <c r="G3">
        <f t="shared" ref="G3:G55" si="0">(E3-F3)^2</f>
        <v>3.0415225000000007E-3</v>
      </c>
      <c r="H3">
        <v>2</v>
      </c>
      <c r="J3" s="1">
        <v>44627.03125</v>
      </c>
      <c r="K3">
        <v>21</v>
      </c>
      <c r="L3">
        <v>1.579</v>
      </c>
      <c r="M3">
        <v>1.292</v>
      </c>
      <c r="N3">
        <f t="shared" ref="N3:N55" si="1">(L3-M3)^2</f>
        <v>8.2368999999999956E-2</v>
      </c>
      <c r="O3">
        <v>2</v>
      </c>
      <c r="Q3" s="1">
        <v>44627.03125</v>
      </c>
      <c r="R3">
        <v>21</v>
      </c>
      <c r="S3">
        <v>3.05</v>
      </c>
      <c r="T3">
        <v>3.4820000000000002</v>
      </c>
      <c r="U3">
        <f t="shared" ref="U3:U55" si="2">(S3-T3)^2</f>
        <v>0.18662400000000035</v>
      </c>
      <c r="V3">
        <v>2</v>
      </c>
      <c r="X3" s="1">
        <v>44627.03125</v>
      </c>
      <c r="Y3">
        <v>21</v>
      </c>
      <c r="Z3">
        <v>17.39</v>
      </c>
      <c r="AA3">
        <v>13.01</v>
      </c>
      <c r="AB3">
        <f t="shared" ref="AB3:AB55" si="3">(Z3-AA3)^2</f>
        <v>19.184400000000007</v>
      </c>
      <c r="AC3">
        <v>2</v>
      </c>
      <c r="AE3" s="1">
        <v>44627.03125</v>
      </c>
      <c r="AF3">
        <v>21</v>
      </c>
      <c r="AG3">
        <v>5.2220000000000004</v>
      </c>
      <c r="AH3">
        <v>3.1779999999999999</v>
      </c>
      <c r="AI3">
        <f t="shared" ref="AI3:AI55" si="4">(AG3-AH3)^2</f>
        <v>4.1779360000000016</v>
      </c>
      <c r="AJ3">
        <v>2</v>
      </c>
      <c r="AL3" s="1">
        <v>44627.03125</v>
      </c>
      <c r="AM3">
        <v>21</v>
      </c>
      <c r="AN3">
        <v>7.5110000000000001</v>
      </c>
      <c r="AO3">
        <v>8.5009999999999994</v>
      </c>
      <c r="AP3">
        <f t="shared" ref="AP3:AP55" si="5">(AN3-AO3)^2</f>
        <v>0.98009999999999864</v>
      </c>
    </row>
    <row r="4" spans="1:42" x14ac:dyDescent="0.35">
      <c r="A4">
        <v>3</v>
      </c>
      <c r="C4" s="1">
        <v>44629.166666666664</v>
      </c>
      <c r="D4">
        <v>15</v>
      </c>
      <c r="E4">
        <v>8.0449999999999994E-2</v>
      </c>
      <c r="F4">
        <v>2.1499999999999998E-2</v>
      </c>
      <c r="G4">
        <f t="shared" si="0"/>
        <v>3.4751024999999996E-3</v>
      </c>
      <c r="H4">
        <v>3</v>
      </c>
      <c r="J4" s="1">
        <v>44629.166666666664</v>
      </c>
      <c r="K4">
        <v>15</v>
      </c>
      <c r="L4">
        <v>1.52</v>
      </c>
      <c r="M4">
        <v>0.38890000000000002</v>
      </c>
      <c r="N4">
        <f t="shared" si="1"/>
        <v>1.2793872099999999</v>
      </c>
      <c r="O4">
        <v>3</v>
      </c>
      <c r="Q4" s="1">
        <v>44629.166666666664</v>
      </c>
      <c r="R4">
        <v>15</v>
      </c>
      <c r="S4">
        <v>2.6539999999999999</v>
      </c>
      <c r="T4">
        <v>1.052</v>
      </c>
      <c r="U4">
        <f t="shared" si="2"/>
        <v>2.5664039999999995</v>
      </c>
      <c r="V4">
        <v>3</v>
      </c>
      <c r="X4" s="1">
        <v>44629.166666666664</v>
      </c>
      <c r="Y4">
        <v>15</v>
      </c>
      <c r="Z4">
        <v>13.15</v>
      </c>
      <c r="AA4">
        <v>3.1379999999999999</v>
      </c>
      <c r="AB4">
        <f t="shared" si="3"/>
        <v>100.24014400000002</v>
      </c>
      <c r="AC4">
        <v>3</v>
      </c>
      <c r="AE4" s="1">
        <v>44629.166666666664</v>
      </c>
      <c r="AF4">
        <v>15</v>
      </c>
      <c r="AG4">
        <v>4.9260000000000002</v>
      </c>
      <c r="AH4">
        <v>1.2509999999999999</v>
      </c>
      <c r="AI4">
        <f t="shared" si="4"/>
        <v>13.505625000000002</v>
      </c>
      <c r="AJ4">
        <v>3</v>
      </c>
      <c r="AL4" s="1">
        <v>44629.166666666664</v>
      </c>
      <c r="AM4">
        <v>15</v>
      </c>
      <c r="AN4">
        <v>5.0049999999999999</v>
      </c>
      <c r="AO4">
        <v>2.1160000000000001</v>
      </c>
      <c r="AP4">
        <f t="shared" si="5"/>
        <v>8.3463209999999997</v>
      </c>
    </row>
    <row r="5" spans="1:42" x14ac:dyDescent="0.35">
      <c r="A5">
        <v>4</v>
      </c>
      <c r="C5" s="1">
        <v>44631.90625</v>
      </c>
      <c r="D5">
        <v>11.75</v>
      </c>
      <c r="E5">
        <v>3.635E-2</v>
      </c>
      <c r="F5">
        <v>7.9760000000000005E-3</v>
      </c>
      <c r="G5">
        <f t="shared" si="0"/>
        <v>8.0508387600000003E-4</v>
      </c>
      <c r="H5">
        <v>4</v>
      </c>
      <c r="J5" s="1">
        <v>44631.90625</v>
      </c>
      <c r="K5">
        <v>11.75</v>
      </c>
      <c r="L5">
        <v>1.095</v>
      </c>
      <c r="M5">
        <v>0.24809999999999999</v>
      </c>
      <c r="N5">
        <f t="shared" si="1"/>
        <v>0.71723961000000003</v>
      </c>
      <c r="O5">
        <v>4</v>
      </c>
      <c r="Q5" s="1">
        <v>44631.90625</v>
      </c>
      <c r="R5">
        <v>11.75</v>
      </c>
      <c r="S5">
        <v>1.9079999999999999</v>
      </c>
      <c r="T5">
        <v>0.60429999999999995</v>
      </c>
      <c r="U5">
        <f t="shared" si="2"/>
        <v>1.6996336900000002</v>
      </c>
      <c r="V5">
        <v>4</v>
      </c>
      <c r="X5" s="1">
        <v>44631.90625</v>
      </c>
      <c r="Y5">
        <v>11.75</v>
      </c>
      <c r="Z5">
        <v>11.06</v>
      </c>
      <c r="AA5">
        <v>1.546</v>
      </c>
      <c r="AB5">
        <f t="shared" si="3"/>
        <v>90.516196000000022</v>
      </c>
      <c r="AC5">
        <v>4</v>
      </c>
      <c r="AE5" s="1">
        <v>44631.90625</v>
      </c>
      <c r="AF5">
        <v>11.75</v>
      </c>
      <c r="AG5">
        <v>3.5680000000000001</v>
      </c>
      <c r="AH5">
        <v>0.65129999999999999</v>
      </c>
      <c r="AI5">
        <f t="shared" si="4"/>
        <v>8.5071388900000002</v>
      </c>
      <c r="AJ5">
        <v>4</v>
      </c>
      <c r="AL5" s="1">
        <v>44631.90625</v>
      </c>
      <c r="AM5">
        <v>11.75</v>
      </c>
      <c r="AN5">
        <v>3.927</v>
      </c>
      <c r="AO5">
        <v>1.145</v>
      </c>
      <c r="AP5">
        <f t="shared" si="5"/>
        <v>7.7395240000000003</v>
      </c>
    </row>
    <row r="6" spans="1:42" x14ac:dyDescent="0.35">
      <c r="A6">
        <v>5</v>
      </c>
      <c r="C6" s="1">
        <v>44638.84375</v>
      </c>
      <c r="D6">
        <v>5</v>
      </c>
      <c r="E6">
        <v>4.802E-2</v>
      </c>
      <c r="F6">
        <v>7.3069999999999996E-2</v>
      </c>
      <c r="G6">
        <f t="shared" si="0"/>
        <v>6.2750249999999979E-4</v>
      </c>
      <c r="H6">
        <v>5</v>
      </c>
      <c r="J6" s="1">
        <v>44638.84375</v>
      </c>
      <c r="K6">
        <v>5</v>
      </c>
      <c r="L6">
        <v>0.98740000000000006</v>
      </c>
      <c r="M6">
        <v>1.484</v>
      </c>
      <c r="N6">
        <f t="shared" si="1"/>
        <v>0.24661155999999992</v>
      </c>
      <c r="O6">
        <v>5</v>
      </c>
      <c r="Q6" s="1">
        <v>44638.84375</v>
      </c>
      <c r="R6">
        <v>5</v>
      </c>
      <c r="S6">
        <v>1.8120000000000001</v>
      </c>
      <c r="T6">
        <v>2.431</v>
      </c>
      <c r="U6">
        <f t="shared" si="2"/>
        <v>0.38316099999999997</v>
      </c>
      <c r="V6">
        <v>5</v>
      </c>
      <c r="X6" s="1">
        <v>44638.84375</v>
      </c>
      <c r="Y6">
        <v>5</v>
      </c>
      <c r="Z6">
        <v>10.52</v>
      </c>
      <c r="AA6">
        <v>6.6520000000000001</v>
      </c>
      <c r="AB6">
        <f t="shared" si="3"/>
        <v>14.961423999999996</v>
      </c>
      <c r="AC6">
        <v>5</v>
      </c>
      <c r="AE6" s="1">
        <v>44638.84375</v>
      </c>
      <c r="AF6">
        <v>5</v>
      </c>
      <c r="AG6">
        <v>3.262</v>
      </c>
      <c r="AH6">
        <v>3.6030000000000002</v>
      </c>
      <c r="AI6">
        <f t="shared" si="4"/>
        <v>0.11628100000000013</v>
      </c>
      <c r="AJ6">
        <v>5</v>
      </c>
      <c r="AL6" s="1">
        <v>44638.84375</v>
      </c>
      <c r="AM6">
        <v>5</v>
      </c>
      <c r="AN6">
        <v>3.512</v>
      </c>
      <c r="AO6">
        <v>4.5199999999999996</v>
      </c>
      <c r="AP6">
        <f t="shared" si="5"/>
        <v>1.0160639999999992</v>
      </c>
    </row>
    <row r="7" spans="1:42" x14ac:dyDescent="0.35">
      <c r="A7">
        <v>6</v>
      </c>
      <c r="C7" s="1">
        <v>44639.354166666664</v>
      </c>
      <c r="D7">
        <v>9</v>
      </c>
      <c r="E7">
        <v>5.7049999999999997E-2</v>
      </c>
      <c r="F7">
        <v>3.7949999999999998E-2</v>
      </c>
      <c r="G7">
        <f t="shared" si="0"/>
        <v>3.6480999999999997E-4</v>
      </c>
      <c r="H7">
        <v>6</v>
      </c>
      <c r="J7" s="1">
        <v>44639.354166666664</v>
      </c>
      <c r="K7">
        <v>9</v>
      </c>
      <c r="L7">
        <v>1.177</v>
      </c>
      <c r="M7">
        <v>0.75880000000000003</v>
      </c>
      <c r="N7">
        <f t="shared" si="1"/>
        <v>0.17489124</v>
      </c>
      <c r="O7">
        <v>6</v>
      </c>
      <c r="Q7" s="1">
        <v>44639.354166666664</v>
      </c>
      <c r="R7">
        <v>9</v>
      </c>
      <c r="S7">
        <v>1.887</v>
      </c>
      <c r="T7">
        <v>1.5029999999999999</v>
      </c>
      <c r="U7">
        <f t="shared" si="2"/>
        <v>0.14745600000000009</v>
      </c>
      <c r="V7">
        <v>6</v>
      </c>
      <c r="X7" s="1">
        <v>44639.354166666664</v>
      </c>
      <c r="Y7">
        <v>9</v>
      </c>
      <c r="Z7">
        <v>9.7010000000000005</v>
      </c>
      <c r="AA7">
        <v>2.38</v>
      </c>
      <c r="AB7">
        <f t="shared" si="3"/>
        <v>53.597041000000011</v>
      </c>
      <c r="AC7">
        <v>6</v>
      </c>
      <c r="AE7" s="1">
        <v>44639.354166666664</v>
      </c>
      <c r="AF7">
        <v>9</v>
      </c>
      <c r="AG7">
        <v>3.5640000000000001</v>
      </c>
      <c r="AH7">
        <v>1.41</v>
      </c>
      <c r="AI7">
        <f t="shared" si="4"/>
        <v>4.639716</v>
      </c>
      <c r="AJ7">
        <v>6</v>
      </c>
      <c r="AL7" s="1">
        <v>44639.354166666664</v>
      </c>
      <c r="AM7">
        <v>9</v>
      </c>
      <c r="AN7">
        <v>3.629</v>
      </c>
      <c r="AO7">
        <v>2.0270000000000001</v>
      </c>
      <c r="AP7">
        <f t="shared" si="5"/>
        <v>2.5664039999999995</v>
      </c>
    </row>
    <row r="8" spans="1:42" x14ac:dyDescent="0.35">
      <c r="A8">
        <v>7</v>
      </c>
      <c r="C8" s="1">
        <v>44643.25</v>
      </c>
      <c r="D8">
        <v>6</v>
      </c>
      <c r="E8">
        <v>3.1730000000000001E-2</v>
      </c>
      <c r="F8">
        <v>5.067E-2</v>
      </c>
      <c r="G8">
        <f t="shared" si="0"/>
        <v>3.5872359999999996E-4</v>
      </c>
      <c r="H8">
        <v>7</v>
      </c>
      <c r="J8" s="1">
        <v>44643.25</v>
      </c>
      <c r="K8">
        <v>6</v>
      </c>
      <c r="L8">
        <v>0.69159999999999999</v>
      </c>
      <c r="M8">
        <v>0.56059999999999999</v>
      </c>
      <c r="N8">
        <f t="shared" si="1"/>
        <v>1.7161000000000003E-2</v>
      </c>
      <c r="O8">
        <v>7</v>
      </c>
      <c r="Q8" s="1">
        <v>44643.25</v>
      </c>
      <c r="R8">
        <v>6</v>
      </c>
      <c r="S8">
        <v>1.282</v>
      </c>
      <c r="T8">
        <v>1.8140000000000001</v>
      </c>
      <c r="U8">
        <f t="shared" si="2"/>
        <v>0.28302400000000005</v>
      </c>
      <c r="V8">
        <v>7</v>
      </c>
      <c r="X8" s="1">
        <v>44643.25</v>
      </c>
      <c r="Y8">
        <v>6</v>
      </c>
      <c r="Z8">
        <v>7.2240000000000002</v>
      </c>
      <c r="AA8">
        <v>2.9729999999999999</v>
      </c>
      <c r="AB8">
        <f t="shared" si="3"/>
        <v>18.071001000000003</v>
      </c>
      <c r="AC8">
        <v>7</v>
      </c>
      <c r="AE8" s="1">
        <v>44643.25</v>
      </c>
      <c r="AF8">
        <v>6</v>
      </c>
      <c r="AG8">
        <v>2.1749999999999998</v>
      </c>
      <c r="AH8">
        <v>1.498</v>
      </c>
      <c r="AI8">
        <f t="shared" si="4"/>
        <v>0.45832899999999976</v>
      </c>
      <c r="AJ8">
        <v>7</v>
      </c>
      <c r="AL8" s="1">
        <v>44643.25</v>
      </c>
      <c r="AM8">
        <v>6</v>
      </c>
      <c r="AN8">
        <v>2.484</v>
      </c>
      <c r="AO8">
        <v>2.63</v>
      </c>
      <c r="AP8">
        <f t="shared" si="5"/>
        <v>2.1315999999999974E-2</v>
      </c>
    </row>
    <row r="9" spans="1:42" x14ac:dyDescent="0.35">
      <c r="A9">
        <v>8</v>
      </c>
      <c r="C9" s="1">
        <v>44643.802083333336</v>
      </c>
      <c r="D9">
        <v>8.5</v>
      </c>
      <c r="E9">
        <v>0.10929999999999999</v>
      </c>
      <c r="F9">
        <v>0.14149999999999999</v>
      </c>
      <c r="G9">
        <f t="shared" si="0"/>
        <v>1.0368399999999996E-3</v>
      </c>
      <c r="H9">
        <v>8</v>
      </c>
      <c r="J9" s="1">
        <v>44643.802083333336</v>
      </c>
      <c r="K9">
        <v>8.5</v>
      </c>
      <c r="L9">
        <v>1.492</v>
      </c>
      <c r="M9">
        <v>1.8580000000000001</v>
      </c>
      <c r="N9">
        <f t="shared" si="1"/>
        <v>0.13395600000000008</v>
      </c>
      <c r="O9">
        <v>8</v>
      </c>
      <c r="Q9" s="1">
        <v>44643.802083333336</v>
      </c>
      <c r="R9">
        <v>8.5</v>
      </c>
      <c r="S9">
        <v>3.94</v>
      </c>
      <c r="T9">
        <v>5.8470000000000004</v>
      </c>
      <c r="U9">
        <f t="shared" si="2"/>
        <v>3.636649000000002</v>
      </c>
      <c r="V9">
        <v>8</v>
      </c>
      <c r="X9" s="1">
        <v>44643.802083333336</v>
      </c>
      <c r="Y9">
        <v>8.5</v>
      </c>
      <c r="Z9">
        <v>18.100000000000001</v>
      </c>
      <c r="AA9">
        <v>10.93</v>
      </c>
      <c r="AB9">
        <f t="shared" si="3"/>
        <v>51.408900000000024</v>
      </c>
      <c r="AC9">
        <v>8</v>
      </c>
      <c r="AE9" s="1">
        <v>44643.802083333336</v>
      </c>
      <c r="AF9">
        <v>8.5</v>
      </c>
      <c r="AG9">
        <v>5.601</v>
      </c>
      <c r="AH9">
        <v>8.6280000000000001</v>
      </c>
      <c r="AI9">
        <f t="shared" si="4"/>
        <v>9.1627290000000006</v>
      </c>
      <c r="AJ9">
        <v>8</v>
      </c>
      <c r="AL9" s="1">
        <v>44643.802083333336</v>
      </c>
      <c r="AM9">
        <v>8.5</v>
      </c>
      <c r="AN9">
        <v>7.22</v>
      </c>
      <c r="AO9">
        <v>8.6940000000000008</v>
      </c>
      <c r="AP9">
        <f t="shared" si="5"/>
        <v>2.1726760000000032</v>
      </c>
    </row>
    <row r="10" spans="1:42" x14ac:dyDescent="0.35">
      <c r="A10">
        <v>9</v>
      </c>
      <c r="C10" s="1">
        <v>44646.010416666664</v>
      </c>
      <c r="D10">
        <v>24</v>
      </c>
      <c r="E10">
        <v>1.9709999999999998E-2</v>
      </c>
      <c r="F10">
        <v>3.1789999999999999E-2</v>
      </c>
      <c r="G10">
        <f t="shared" si="0"/>
        <v>1.459264E-4</v>
      </c>
      <c r="H10">
        <v>9</v>
      </c>
      <c r="J10" s="1">
        <v>44646.010416666664</v>
      </c>
      <c r="K10">
        <v>24</v>
      </c>
      <c r="L10">
        <v>0.41289999999999999</v>
      </c>
      <c r="M10">
        <v>0.26069999999999999</v>
      </c>
      <c r="N10">
        <f t="shared" si="1"/>
        <v>2.3164839999999999E-2</v>
      </c>
      <c r="O10">
        <v>9</v>
      </c>
      <c r="Q10" s="1">
        <v>44646.010416666664</v>
      </c>
      <c r="R10">
        <v>24</v>
      </c>
      <c r="S10">
        <v>0.74709999999999999</v>
      </c>
      <c r="T10">
        <v>0.90349999999999997</v>
      </c>
      <c r="U10">
        <f t="shared" si="2"/>
        <v>2.4460959999999993E-2</v>
      </c>
      <c r="V10">
        <v>9</v>
      </c>
      <c r="X10" s="1">
        <v>44646.010416666664</v>
      </c>
      <c r="Y10">
        <v>24</v>
      </c>
      <c r="Z10">
        <v>3.734</v>
      </c>
      <c r="AA10">
        <v>1.883</v>
      </c>
      <c r="AB10">
        <f t="shared" si="3"/>
        <v>3.4262009999999998</v>
      </c>
      <c r="AC10">
        <v>9</v>
      </c>
      <c r="AE10" s="1">
        <v>44646.010416666664</v>
      </c>
      <c r="AF10">
        <v>24</v>
      </c>
      <c r="AG10">
        <v>1.3979999999999999</v>
      </c>
      <c r="AH10">
        <v>0.54549999999999998</v>
      </c>
      <c r="AI10">
        <f t="shared" si="4"/>
        <v>0.72675624999999988</v>
      </c>
      <c r="AJ10">
        <v>9</v>
      </c>
      <c r="AL10" s="1">
        <v>44646.010416666664</v>
      </c>
      <c r="AM10">
        <v>24</v>
      </c>
      <c r="AN10">
        <v>1.45</v>
      </c>
      <c r="AO10">
        <v>1.671</v>
      </c>
      <c r="AP10">
        <f t="shared" si="5"/>
        <v>4.8841000000000037E-2</v>
      </c>
    </row>
    <row r="11" spans="1:42" x14ac:dyDescent="0.35">
      <c r="A11">
        <v>10</v>
      </c>
      <c r="C11" s="1">
        <v>44651.302083333336</v>
      </c>
      <c r="D11">
        <v>6</v>
      </c>
      <c r="E11">
        <v>6.8500000000000005E-2</v>
      </c>
      <c r="F11">
        <v>9.8460000000000006E-2</v>
      </c>
      <c r="G11">
        <f t="shared" si="0"/>
        <v>8.9760160000000003E-4</v>
      </c>
      <c r="H11">
        <v>10</v>
      </c>
      <c r="J11" s="1">
        <v>44651.302083333336</v>
      </c>
      <c r="K11">
        <v>6</v>
      </c>
      <c r="L11">
        <v>1.2370000000000001</v>
      </c>
      <c r="M11">
        <v>2.4740000000000002</v>
      </c>
      <c r="N11">
        <f t="shared" si="1"/>
        <v>1.5301690000000003</v>
      </c>
      <c r="O11">
        <v>10</v>
      </c>
      <c r="Q11" s="1">
        <v>44651.302083333336</v>
      </c>
      <c r="R11">
        <v>6</v>
      </c>
      <c r="S11">
        <v>3.0880000000000001</v>
      </c>
      <c r="T11">
        <v>7.5519999999999996</v>
      </c>
      <c r="U11">
        <f t="shared" si="2"/>
        <v>19.927295999999995</v>
      </c>
      <c r="V11">
        <v>10</v>
      </c>
      <c r="X11" s="1">
        <v>44651.302083333336</v>
      </c>
      <c r="Y11">
        <v>6</v>
      </c>
      <c r="Z11">
        <v>15.39</v>
      </c>
      <c r="AA11">
        <v>13.89</v>
      </c>
      <c r="AB11">
        <f t="shared" si="3"/>
        <v>2.25</v>
      </c>
      <c r="AC11">
        <v>10</v>
      </c>
      <c r="AE11" s="1">
        <v>44651.302083333336</v>
      </c>
      <c r="AF11">
        <v>6</v>
      </c>
      <c r="AG11">
        <v>4.2750000000000004</v>
      </c>
      <c r="AH11">
        <v>6.1879999999999997</v>
      </c>
      <c r="AI11">
        <f t="shared" si="4"/>
        <v>3.6595689999999976</v>
      </c>
      <c r="AJ11">
        <v>10</v>
      </c>
      <c r="AL11" s="1">
        <v>44651.302083333336</v>
      </c>
      <c r="AM11">
        <v>6</v>
      </c>
      <c r="AN11">
        <v>7.03</v>
      </c>
      <c r="AO11">
        <v>9.3279999999999994</v>
      </c>
      <c r="AP11">
        <f t="shared" si="5"/>
        <v>5.2808039999999963</v>
      </c>
    </row>
    <row r="12" spans="1:42" x14ac:dyDescent="0.35">
      <c r="A12">
        <v>11</v>
      </c>
      <c r="C12" s="1">
        <v>44656.729166666664</v>
      </c>
      <c r="D12">
        <v>18</v>
      </c>
      <c r="E12">
        <v>0.1045</v>
      </c>
      <c r="F12">
        <v>4.929E-2</v>
      </c>
      <c r="G12">
        <f t="shared" si="0"/>
        <v>3.0481440999999996E-3</v>
      </c>
      <c r="H12">
        <v>11</v>
      </c>
      <c r="J12" s="1">
        <v>44656.729166666664</v>
      </c>
      <c r="K12">
        <v>18</v>
      </c>
      <c r="L12">
        <v>1.496</v>
      </c>
      <c r="M12">
        <v>0.93400000000000005</v>
      </c>
      <c r="N12">
        <f t="shared" si="1"/>
        <v>0.31584399999999996</v>
      </c>
      <c r="O12">
        <v>11</v>
      </c>
      <c r="Q12" s="1">
        <v>44656.729166666664</v>
      </c>
      <c r="R12">
        <v>18</v>
      </c>
      <c r="S12">
        <v>3.1520000000000001</v>
      </c>
      <c r="T12">
        <v>2.4660000000000002</v>
      </c>
      <c r="U12">
        <f t="shared" si="2"/>
        <v>0.4705959999999999</v>
      </c>
      <c r="V12">
        <v>11</v>
      </c>
      <c r="X12" s="1">
        <v>44656.729166666664</v>
      </c>
      <c r="Y12">
        <v>18</v>
      </c>
      <c r="Z12">
        <v>15.16</v>
      </c>
      <c r="AA12">
        <v>9.2629999999999999</v>
      </c>
      <c r="AB12">
        <f t="shared" si="3"/>
        <v>34.774609000000005</v>
      </c>
      <c r="AC12">
        <v>11</v>
      </c>
      <c r="AE12" s="1">
        <v>44656.729166666664</v>
      </c>
      <c r="AF12">
        <v>18</v>
      </c>
      <c r="AG12">
        <v>5.4640000000000004</v>
      </c>
      <c r="AH12">
        <v>2.2799999999999998</v>
      </c>
      <c r="AI12">
        <f t="shared" si="4"/>
        <v>10.137856000000005</v>
      </c>
      <c r="AJ12">
        <v>11</v>
      </c>
      <c r="AL12" s="1">
        <v>44656.729166666664</v>
      </c>
      <c r="AM12">
        <v>18</v>
      </c>
      <c r="AN12">
        <v>5.4489999999999998</v>
      </c>
      <c r="AO12">
        <v>4.9119999999999999</v>
      </c>
      <c r="AP12">
        <f t="shared" si="5"/>
        <v>0.28836899999999993</v>
      </c>
    </row>
    <row r="13" spans="1:42" x14ac:dyDescent="0.35">
      <c r="A13">
        <v>12</v>
      </c>
      <c r="C13" s="1">
        <v>44657.8125</v>
      </c>
      <c r="D13">
        <v>26.25</v>
      </c>
      <c r="E13">
        <v>0.1241</v>
      </c>
      <c r="F13">
        <v>7.9189999999999997E-2</v>
      </c>
      <c r="G13">
        <f t="shared" si="0"/>
        <v>2.0169081000000004E-3</v>
      </c>
      <c r="H13">
        <v>12</v>
      </c>
      <c r="J13" s="1">
        <v>44657.8125</v>
      </c>
      <c r="K13">
        <v>26.25</v>
      </c>
      <c r="L13">
        <v>2.262</v>
      </c>
      <c r="M13">
        <v>1.2609999999999999</v>
      </c>
      <c r="N13">
        <f t="shared" si="1"/>
        <v>1.0020010000000001</v>
      </c>
      <c r="O13">
        <v>12</v>
      </c>
      <c r="Q13" s="1">
        <v>44657.8125</v>
      </c>
      <c r="R13">
        <v>26.25</v>
      </c>
      <c r="S13">
        <v>3.91</v>
      </c>
      <c r="T13">
        <v>4.0460000000000003</v>
      </c>
      <c r="U13">
        <f t="shared" si="2"/>
        <v>1.8496000000000033E-2</v>
      </c>
      <c r="V13">
        <v>12</v>
      </c>
      <c r="X13" s="1">
        <v>44657.8125</v>
      </c>
      <c r="Y13">
        <v>26.25</v>
      </c>
      <c r="Z13">
        <v>17.77</v>
      </c>
      <c r="AA13">
        <v>12.91</v>
      </c>
      <c r="AB13">
        <f t="shared" si="3"/>
        <v>23.619599999999995</v>
      </c>
      <c r="AC13">
        <v>12</v>
      </c>
      <c r="AE13" s="1">
        <v>44657.8125</v>
      </c>
      <c r="AF13">
        <v>26.25</v>
      </c>
      <c r="AG13">
        <v>7.4660000000000002</v>
      </c>
      <c r="AH13">
        <v>3.6259999999999999</v>
      </c>
      <c r="AI13">
        <f t="shared" si="4"/>
        <v>14.745600000000003</v>
      </c>
      <c r="AJ13">
        <v>12</v>
      </c>
      <c r="AL13" s="1">
        <v>44657.8125</v>
      </c>
      <c r="AM13">
        <v>26.25</v>
      </c>
      <c r="AN13">
        <v>6.2130000000000001</v>
      </c>
      <c r="AO13">
        <v>8.1430000000000007</v>
      </c>
      <c r="AP13">
        <f t="shared" si="5"/>
        <v>3.7249000000000025</v>
      </c>
    </row>
    <row r="14" spans="1:42" x14ac:dyDescent="0.35">
      <c r="A14">
        <v>13</v>
      </c>
      <c r="C14" s="1">
        <v>44660.239583333336</v>
      </c>
      <c r="D14">
        <v>21</v>
      </c>
      <c r="E14">
        <v>1.7420000000000001E-2</v>
      </c>
      <c r="F14">
        <v>2.8969999999999999E-2</v>
      </c>
      <c r="G14">
        <f t="shared" si="0"/>
        <v>1.3340249999999995E-4</v>
      </c>
      <c r="H14">
        <v>13</v>
      </c>
      <c r="J14" s="1">
        <v>44660.239583333336</v>
      </c>
      <c r="K14">
        <v>21</v>
      </c>
      <c r="L14">
        <v>0.42049999999999998</v>
      </c>
      <c r="M14">
        <v>0.41920000000000002</v>
      </c>
      <c r="N14">
        <f t="shared" si="1"/>
        <v>1.6899999999999165E-6</v>
      </c>
      <c r="O14">
        <v>13</v>
      </c>
      <c r="Q14" s="1">
        <v>44660.239583333336</v>
      </c>
      <c r="R14">
        <v>21</v>
      </c>
      <c r="S14">
        <v>0.76990000000000003</v>
      </c>
      <c r="T14">
        <v>1.4470000000000001</v>
      </c>
      <c r="U14">
        <f t="shared" si="2"/>
        <v>0.45846441000000004</v>
      </c>
      <c r="V14">
        <v>13</v>
      </c>
      <c r="X14" s="1">
        <v>44660.239583333336</v>
      </c>
      <c r="Y14">
        <v>21</v>
      </c>
      <c r="Z14">
        <v>4.2670000000000003</v>
      </c>
      <c r="AA14">
        <v>3.7949999999999999</v>
      </c>
      <c r="AB14">
        <f t="shared" si="3"/>
        <v>0.2227840000000004</v>
      </c>
      <c r="AC14">
        <v>13</v>
      </c>
      <c r="AE14" s="1">
        <v>44660.239583333336</v>
      </c>
      <c r="AF14">
        <v>21</v>
      </c>
      <c r="AG14">
        <v>1.492</v>
      </c>
      <c r="AH14">
        <v>1.1399999999999999</v>
      </c>
      <c r="AI14">
        <f t="shared" si="4"/>
        <v>0.12390400000000007</v>
      </c>
      <c r="AJ14">
        <v>13</v>
      </c>
      <c r="AL14" s="1">
        <v>44660.239583333336</v>
      </c>
      <c r="AM14">
        <v>21</v>
      </c>
      <c r="AN14">
        <v>1.5109999999999999</v>
      </c>
      <c r="AO14">
        <v>2.1139999999999999</v>
      </c>
      <c r="AP14">
        <f t="shared" si="5"/>
        <v>0.36360899999999996</v>
      </c>
    </row>
    <row r="15" spans="1:42" x14ac:dyDescent="0.35">
      <c r="A15">
        <v>14</v>
      </c>
      <c r="C15" s="1">
        <v>44662.59375</v>
      </c>
      <c r="D15">
        <v>17</v>
      </c>
      <c r="E15">
        <v>4.4900000000000002E-2</v>
      </c>
      <c r="F15">
        <v>4.7419999999999997E-2</v>
      </c>
      <c r="G15">
        <f t="shared" si="0"/>
        <v>6.3503999999999723E-6</v>
      </c>
      <c r="H15">
        <v>14</v>
      </c>
      <c r="J15" s="1">
        <v>44662.59375</v>
      </c>
      <c r="K15">
        <v>17</v>
      </c>
      <c r="L15">
        <v>0.74790000000000001</v>
      </c>
      <c r="M15">
        <v>0.60609999999999997</v>
      </c>
      <c r="N15">
        <f t="shared" si="1"/>
        <v>2.0107240000000009E-2</v>
      </c>
      <c r="O15">
        <v>14</v>
      </c>
      <c r="Q15" s="1">
        <v>44662.59375</v>
      </c>
      <c r="R15">
        <v>17</v>
      </c>
      <c r="S15">
        <v>1.538</v>
      </c>
      <c r="T15">
        <v>1.996</v>
      </c>
      <c r="U15">
        <f t="shared" si="2"/>
        <v>0.20976399999999998</v>
      </c>
      <c r="V15">
        <v>14</v>
      </c>
      <c r="X15" s="1">
        <v>44662.59375</v>
      </c>
      <c r="Y15">
        <v>17</v>
      </c>
      <c r="Z15">
        <v>8.6310000000000002</v>
      </c>
      <c r="AA15">
        <v>6.8769999999999998</v>
      </c>
      <c r="AB15">
        <f t="shared" si="3"/>
        <v>3.0765160000000016</v>
      </c>
      <c r="AC15">
        <v>14</v>
      </c>
      <c r="AE15" s="1">
        <v>44662.59375</v>
      </c>
      <c r="AF15">
        <v>17</v>
      </c>
      <c r="AG15">
        <v>2.6920000000000002</v>
      </c>
      <c r="AH15">
        <v>2.1469999999999998</v>
      </c>
      <c r="AI15">
        <f t="shared" si="4"/>
        <v>0.29702500000000043</v>
      </c>
      <c r="AJ15">
        <v>14</v>
      </c>
      <c r="AL15" s="1">
        <v>44662.59375</v>
      </c>
      <c r="AM15">
        <v>17</v>
      </c>
      <c r="AN15">
        <v>3.1579999999999999</v>
      </c>
      <c r="AO15">
        <v>3.9969999999999999</v>
      </c>
      <c r="AP15">
        <f t="shared" si="5"/>
        <v>0.70392099999999991</v>
      </c>
    </row>
    <row r="16" spans="1:42" x14ac:dyDescent="0.35">
      <c r="A16">
        <v>15</v>
      </c>
      <c r="C16" s="1">
        <v>44667.145833333336</v>
      </c>
      <c r="D16">
        <v>11.75</v>
      </c>
      <c r="E16">
        <v>3.619E-2</v>
      </c>
      <c r="F16">
        <v>5.2089999999999997E-2</v>
      </c>
      <c r="G16">
        <f t="shared" si="0"/>
        <v>2.5280999999999991E-4</v>
      </c>
      <c r="H16">
        <v>15</v>
      </c>
      <c r="J16" s="1">
        <v>44667.145833333336</v>
      </c>
      <c r="K16">
        <v>11.75</v>
      </c>
      <c r="L16">
        <v>0.57609999999999995</v>
      </c>
      <c r="M16">
        <v>0.439</v>
      </c>
      <c r="N16">
        <f t="shared" si="1"/>
        <v>1.8796409999999986E-2</v>
      </c>
      <c r="O16">
        <v>15</v>
      </c>
      <c r="Q16" s="1">
        <v>44667.145833333336</v>
      </c>
      <c r="R16">
        <v>11.75</v>
      </c>
      <c r="S16">
        <v>1.254</v>
      </c>
      <c r="T16">
        <v>1.1859999999999999</v>
      </c>
      <c r="U16">
        <f t="shared" si="2"/>
        <v>4.6240000000000083E-3</v>
      </c>
      <c r="V16">
        <v>15</v>
      </c>
      <c r="X16" s="1">
        <v>44667.145833333336</v>
      </c>
      <c r="Y16">
        <v>11.75</v>
      </c>
      <c r="Z16">
        <v>7.1070000000000002</v>
      </c>
      <c r="AA16">
        <v>3.9830000000000001</v>
      </c>
      <c r="AB16">
        <f t="shared" si="3"/>
        <v>9.7593760000000014</v>
      </c>
      <c r="AC16">
        <v>15</v>
      </c>
      <c r="AE16" s="1">
        <v>44667.145833333336</v>
      </c>
      <c r="AF16">
        <v>11.75</v>
      </c>
      <c r="AG16">
        <v>2.1520000000000001</v>
      </c>
      <c r="AH16">
        <v>1.38</v>
      </c>
      <c r="AI16">
        <f t="shared" si="4"/>
        <v>0.5959840000000004</v>
      </c>
      <c r="AJ16">
        <v>15</v>
      </c>
      <c r="AL16" s="1">
        <v>44667.145833333336</v>
      </c>
      <c r="AM16">
        <v>11.75</v>
      </c>
      <c r="AN16">
        <v>2.3109999999999999</v>
      </c>
      <c r="AO16">
        <v>2.339</v>
      </c>
      <c r="AP16">
        <f t="shared" si="5"/>
        <v>7.8400000000000138E-4</v>
      </c>
    </row>
    <row r="17" spans="1:42" x14ac:dyDescent="0.35">
      <c r="A17">
        <v>16</v>
      </c>
      <c r="C17" s="1">
        <v>44669.395833333336</v>
      </c>
      <c r="D17">
        <v>35</v>
      </c>
      <c r="E17">
        <v>7.8060000000000004E-2</v>
      </c>
      <c r="F17">
        <v>5.1499999999999997E-2</v>
      </c>
      <c r="G17">
        <f t="shared" si="0"/>
        <v>7.0543360000000041E-4</v>
      </c>
      <c r="H17">
        <v>16</v>
      </c>
      <c r="J17" s="1">
        <v>44669.395833333336</v>
      </c>
      <c r="K17">
        <v>35</v>
      </c>
      <c r="L17">
        <v>1.4650000000000001</v>
      </c>
      <c r="M17">
        <v>0.71740000000000004</v>
      </c>
      <c r="N17">
        <f t="shared" si="1"/>
        <v>0.55890576000000003</v>
      </c>
      <c r="O17">
        <v>16</v>
      </c>
      <c r="Q17" s="1">
        <v>44669.395833333336</v>
      </c>
      <c r="R17">
        <v>35</v>
      </c>
      <c r="S17">
        <v>2.669</v>
      </c>
      <c r="T17">
        <v>1.948</v>
      </c>
      <c r="U17">
        <f t="shared" si="2"/>
        <v>0.51984100000000011</v>
      </c>
      <c r="V17">
        <v>16</v>
      </c>
      <c r="X17" s="1">
        <v>44669.395833333336</v>
      </c>
      <c r="Y17">
        <v>35</v>
      </c>
      <c r="Z17">
        <v>12.53</v>
      </c>
      <c r="AA17">
        <v>7.5839999999999996</v>
      </c>
      <c r="AB17">
        <f t="shared" si="3"/>
        <v>24.462915999999996</v>
      </c>
      <c r="AC17">
        <v>16</v>
      </c>
      <c r="AE17" s="1">
        <v>44669.395833333336</v>
      </c>
      <c r="AF17">
        <v>35</v>
      </c>
      <c r="AG17">
        <v>5.0490000000000004</v>
      </c>
      <c r="AH17">
        <v>2.0489999999999999</v>
      </c>
      <c r="AI17">
        <f t="shared" si="4"/>
        <v>9.0000000000000036</v>
      </c>
      <c r="AJ17">
        <v>16</v>
      </c>
      <c r="AL17" s="1">
        <v>44669.395833333336</v>
      </c>
      <c r="AM17">
        <v>35</v>
      </c>
      <c r="AN17">
        <v>4.2990000000000004</v>
      </c>
      <c r="AO17">
        <v>3.5979999999999999</v>
      </c>
      <c r="AP17">
        <f t="shared" si="5"/>
        <v>0.4914010000000007</v>
      </c>
    </row>
    <row r="18" spans="1:42" x14ac:dyDescent="0.35">
      <c r="A18">
        <v>17</v>
      </c>
      <c r="C18" s="1">
        <v>44672.28125</v>
      </c>
      <c r="D18">
        <v>5</v>
      </c>
      <c r="E18">
        <v>6.08E-2</v>
      </c>
      <c r="F18">
        <v>5.4010000000000002E-2</v>
      </c>
      <c r="G18">
        <f t="shared" si="0"/>
        <v>4.6104099999999964E-5</v>
      </c>
      <c r="H18">
        <v>17</v>
      </c>
      <c r="J18" s="1">
        <v>44672.28125</v>
      </c>
      <c r="K18">
        <v>5</v>
      </c>
      <c r="L18">
        <v>0.91749999999999998</v>
      </c>
      <c r="M18">
        <v>0.92269999999999996</v>
      </c>
      <c r="N18">
        <f t="shared" si="1"/>
        <v>2.7039999999999816E-5</v>
      </c>
      <c r="O18">
        <v>17</v>
      </c>
      <c r="Q18" s="1">
        <v>44672.28125</v>
      </c>
      <c r="R18">
        <v>5</v>
      </c>
      <c r="S18">
        <v>2.0609999999999999</v>
      </c>
      <c r="T18">
        <v>2.323</v>
      </c>
      <c r="U18">
        <f t="shared" si="2"/>
        <v>6.8644000000000011E-2</v>
      </c>
      <c r="V18">
        <v>17</v>
      </c>
      <c r="X18" s="1">
        <v>44672.28125</v>
      </c>
      <c r="Y18">
        <v>5</v>
      </c>
      <c r="Z18">
        <v>10.35</v>
      </c>
      <c r="AA18">
        <v>8.4909999999999997</v>
      </c>
      <c r="AB18">
        <f t="shared" si="3"/>
        <v>3.4558809999999998</v>
      </c>
      <c r="AC18">
        <v>17</v>
      </c>
      <c r="AE18" s="1">
        <v>44672.28125</v>
      </c>
      <c r="AF18">
        <v>5</v>
      </c>
      <c r="AG18">
        <v>3.35</v>
      </c>
      <c r="AH18">
        <v>2.198</v>
      </c>
      <c r="AI18">
        <f t="shared" si="4"/>
        <v>1.3271040000000003</v>
      </c>
      <c r="AJ18">
        <v>17</v>
      </c>
      <c r="AL18" s="1">
        <v>44672.28125</v>
      </c>
      <c r="AM18">
        <v>5</v>
      </c>
      <c r="AN18">
        <v>3.625</v>
      </c>
      <c r="AO18">
        <v>4.2670000000000003</v>
      </c>
      <c r="AP18">
        <f t="shared" si="5"/>
        <v>0.41216400000000047</v>
      </c>
    </row>
    <row r="19" spans="1:42" x14ac:dyDescent="0.35">
      <c r="A19">
        <v>18</v>
      </c>
      <c r="C19" s="1">
        <v>44682.291666666664</v>
      </c>
      <c r="D19">
        <v>10</v>
      </c>
      <c r="E19">
        <v>0.71799999999999997</v>
      </c>
      <c r="F19">
        <v>0.31879999999999997</v>
      </c>
      <c r="G19">
        <f t="shared" si="0"/>
        <v>0.15936064</v>
      </c>
      <c r="H19">
        <v>18</v>
      </c>
      <c r="J19" s="1">
        <v>44682.291666666664</v>
      </c>
      <c r="K19">
        <v>10</v>
      </c>
      <c r="L19">
        <v>10.41</v>
      </c>
      <c r="M19">
        <v>6.5579999999999998</v>
      </c>
      <c r="N19">
        <f t="shared" si="1"/>
        <v>14.837904000000002</v>
      </c>
      <c r="O19">
        <v>18</v>
      </c>
      <c r="Q19" s="1">
        <v>44682.291666666664</v>
      </c>
      <c r="R19">
        <v>10</v>
      </c>
      <c r="S19">
        <v>8.4789999999999992</v>
      </c>
      <c r="T19">
        <v>8.7739999999999991</v>
      </c>
      <c r="U19">
        <f t="shared" si="2"/>
        <v>8.7024999999999963E-2</v>
      </c>
      <c r="V19">
        <v>18</v>
      </c>
      <c r="X19" s="1">
        <v>44682.291666666664</v>
      </c>
      <c r="Y19">
        <v>10</v>
      </c>
      <c r="Z19">
        <v>22.43</v>
      </c>
      <c r="AA19">
        <v>23.05</v>
      </c>
      <c r="AB19">
        <f t="shared" si="3"/>
        <v>0.38440000000000124</v>
      </c>
      <c r="AC19">
        <v>18</v>
      </c>
      <c r="AE19" s="1">
        <v>44682.291666666664</v>
      </c>
      <c r="AF19">
        <v>10</v>
      </c>
      <c r="AG19">
        <v>22.56</v>
      </c>
      <c r="AH19">
        <v>8.8729999999999993</v>
      </c>
      <c r="AI19">
        <f t="shared" si="4"/>
        <v>187.333969</v>
      </c>
      <c r="AJ19">
        <v>18</v>
      </c>
      <c r="AL19" s="1">
        <v>44682.291666666664</v>
      </c>
      <c r="AM19">
        <v>10</v>
      </c>
      <c r="AN19">
        <v>9.218</v>
      </c>
      <c r="AO19">
        <v>17.97</v>
      </c>
      <c r="AP19">
        <f t="shared" si="5"/>
        <v>76.597503999999986</v>
      </c>
    </row>
    <row r="20" spans="1:42" x14ac:dyDescent="0.35">
      <c r="A20">
        <v>19</v>
      </c>
      <c r="C20" s="1">
        <v>44684.625</v>
      </c>
      <c r="D20">
        <v>24</v>
      </c>
      <c r="E20">
        <v>0.95</v>
      </c>
      <c r="F20">
        <v>0.32669999999999999</v>
      </c>
      <c r="G20">
        <f t="shared" si="0"/>
        <v>0.38850288999999993</v>
      </c>
      <c r="H20">
        <v>19</v>
      </c>
      <c r="J20" s="1">
        <v>44684.625</v>
      </c>
      <c r="K20">
        <v>24</v>
      </c>
      <c r="L20">
        <v>13.23</v>
      </c>
      <c r="M20">
        <v>10.67</v>
      </c>
      <c r="N20">
        <f t="shared" si="1"/>
        <v>6.553600000000003</v>
      </c>
      <c r="O20">
        <v>19</v>
      </c>
      <c r="Q20" s="1">
        <v>44684.625</v>
      </c>
      <c r="R20">
        <v>24</v>
      </c>
      <c r="S20">
        <v>19.68</v>
      </c>
      <c r="T20">
        <v>17.13</v>
      </c>
      <c r="U20">
        <f t="shared" si="2"/>
        <v>6.5025000000000039</v>
      </c>
      <c r="V20">
        <v>19</v>
      </c>
      <c r="X20" s="1">
        <v>44684.625</v>
      </c>
      <c r="Y20">
        <v>24</v>
      </c>
      <c r="Z20">
        <v>47.7</v>
      </c>
      <c r="AA20">
        <v>32.26</v>
      </c>
      <c r="AB20">
        <f t="shared" si="3"/>
        <v>238.39360000000016</v>
      </c>
      <c r="AC20">
        <v>19</v>
      </c>
      <c r="AE20" s="1">
        <v>44684.625</v>
      </c>
      <c r="AF20">
        <v>24</v>
      </c>
      <c r="AG20">
        <v>38.14</v>
      </c>
      <c r="AH20">
        <v>14.3</v>
      </c>
      <c r="AI20">
        <f t="shared" si="4"/>
        <v>568.34559999999999</v>
      </c>
      <c r="AJ20">
        <v>19</v>
      </c>
      <c r="AL20" s="1">
        <v>44684.625</v>
      </c>
      <c r="AM20">
        <v>24</v>
      </c>
      <c r="AN20">
        <v>19.32</v>
      </c>
      <c r="AO20">
        <v>23</v>
      </c>
      <c r="AP20">
        <f t="shared" si="5"/>
        <v>13.542399999999997</v>
      </c>
    </row>
    <row r="21" spans="1:42" x14ac:dyDescent="0.35">
      <c r="A21">
        <v>20</v>
      </c>
      <c r="C21" s="1">
        <v>44686.979166666664</v>
      </c>
      <c r="D21">
        <v>45</v>
      </c>
      <c r="E21">
        <v>0.6653</v>
      </c>
      <c r="F21">
        <v>0.30030000000000001</v>
      </c>
      <c r="G21">
        <f t="shared" si="0"/>
        <v>0.13322499999999998</v>
      </c>
      <c r="H21">
        <v>20</v>
      </c>
      <c r="J21" s="1">
        <v>44686.979166666664</v>
      </c>
      <c r="K21">
        <v>45</v>
      </c>
      <c r="L21">
        <v>11.39</v>
      </c>
      <c r="M21">
        <v>5.82</v>
      </c>
      <c r="N21">
        <f t="shared" si="1"/>
        <v>31.024900000000002</v>
      </c>
      <c r="O21">
        <v>20</v>
      </c>
      <c r="Q21" s="1">
        <v>44686.979166666664</v>
      </c>
      <c r="R21">
        <v>45</v>
      </c>
      <c r="S21">
        <v>13.01</v>
      </c>
      <c r="T21">
        <v>15.91</v>
      </c>
      <c r="U21">
        <f t="shared" si="2"/>
        <v>8.4100000000000019</v>
      </c>
      <c r="V21">
        <v>20</v>
      </c>
      <c r="X21" s="1">
        <v>44686.979166666664</v>
      </c>
      <c r="Y21">
        <v>45</v>
      </c>
      <c r="Z21">
        <v>44.12</v>
      </c>
      <c r="AA21">
        <v>31.25</v>
      </c>
      <c r="AB21">
        <f t="shared" si="3"/>
        <v>165.63689999999994</v>
      </c>
      <c r="AC21">
        <v>20</v>
      </c>
      <c r="AE21" s="1">
        <v>44686.979166666664</v>
      </c>
      <c r="AF21">
        <v>45</v>
      </c>
      <c r="AG21">
        <v>30.58</v>
      </c>
      <c r="AH21">
        <v>17.03</v>
      </c>
      <c r="AI21">
        <f t="shared" si="4"/>
        <v>183.60249999999994</v>
      </c>
      <c r="AJ21">
        <v>20</v>
      </c>
      <c r="AL21" s="1">
        <v>44686.979166666664</v>
      </c>
      <c r="AM21">
        <v>45</v>
      </c>
      <c r="AN21">
        <v>18.7</v>
      </c>
      <c r="AO21">
        <v>17.28</v>
      </c>
      <c r="AP21">
        <f t="shared" si="5"/>
        <v>2.0163999999999946</v>
      </c>
    </row>
    <row r="22" spans="1:42" x14ac:dyDescent="0.35">
      <c r="A22">
        <v>21</v>
      </c>
      <c r="C22" s="1">
        <v>44695.770833333336</v>
      </c>
      <c r="D22">
        <v>3</v>
      </c>
      <c r="E22">
        <v>0.2263</v>
      </c>
      <c r="F22">
        <v>0.1197</v>
      </c>
      <c r="G22">
        <f t="shared" si="0"/>
        <v>1.136356E-2</v>
      </c>
      <c r="H22">
        <v>21</v>
      </c>
      <c r="J22" s="1">
        <v>44695.770833333336</v>
      </c>
      <c r="K22">
        <v>3</v>
      </c>
      <c r="L22">
        <v>3.2370000000000001</v>
      </c>
      <c r="M22">
        <v>2.2879999999999998</v>
      </c>
      <c r="N22">
        <f t="shared" si="1"/>
        <v>0.90060100000000054</v>
      </c>
      <c r="O22">
        <v>21</v>
      </c>
      <c r="Q22" s="1">
        <v>44695.770833333336</v>
      </c>
      <c r="R22">
        <v>3</v>
      </c>
      <c r="S22">
        <v>3.2679999999999998</v>
      </c>
      <c r="T22">
        <v>4.9889999999999999</v>
      </c>
      <c r="U22">
        <f t="shared" si="2"/>
        <v>2.9618410000000002</v>
      </c>
      <c r="V22">
        <v>21</v>
      </c>
      <c r="X22" s="1">
        <v>44695.770833333336</v>
      </c>
      <c r="Y22">
        <v>3</v>
      </c>
      <c r="Z22">
        <v>12.67</v>
      </c>
      <c r="AA22">
        <v>22.25</v>
      </c>
      <c r="AB22">
        <f t="shared" si="3"/>
        <v>91.776399999999995</v>
      </c>
      <c r="AC22">
        <v>21</v>
      </c>
      <c r="AE22" s="1">
        <v>44695.770833333336</v>
      </c>
      <c r="AF22">
        <v>3</v>
      </c>
      <c r="AG22">
        <v>7.4859999999999998</v>
      </c>
      <c r="AH22">
        <v>5.1790000000000003</v>
      </c>
      <c r="AI22">
        <f t="shared" si="4"/>
        <v>5.3222489999999976</v>
      </c>
      <c r="AJ22">
        <v>21</v>
      </c>
      <c r="AL22" s="1">
        <v>44695.770833333336</v>
      </c>
      <c r="AM22">
        <v>3</v>
      </c>
      <c r="AN22">
        <v>5.7830000000000004</v>
      </c>
      <c r="AO22">
        <v>15.24</v>
      </c>
      <c r="AP22">
        <f t="shared" si="5"/>
        <v>89.434849000000014</v>
      </c>
    </row>
    <row r="23" spans="1:42" x14ac:dyDescent="0.35">
      <c r="A23">
        <v>22</v>
      </c>
      <c r="C23" s="1">
        <v>44697.291666666664</v>
      </c>
      <c r="D23">
        <v>12.75</v>
      </c>
      <c r="E23">
        <v>0.23719999999999999</v>
      </c>
      <c r="F23">
        <v>0.1045</v>
      </c>
      <c r="G23">
        <f t="shared" si="0"/>
        <v>1.7609289999999996E-2</v>
      </c>
      <c r="H23">
        <v>22</v>
      </c>
      <c r="J23" s="1">
        <v>44697.291666666664</v>
      </c>
      <c r="K23">
        <v>12.75</v>
      </c>
      <c r="L23">
        <v>4.1340000000000003</v>
      </c>
      <c r="M23">
        <v>2.4590000000000001</v>
      </c>
      <c r="N23">
        <f t="shared" si="1"/>
        <v>2.8056250000000009</v>
      </c>
      <c r="O23">
        <v>22</v>
      </c>
      <c r="Q23" s="1">
        <v>44697.291666666664</v>
      </c>
      <c r="R23">
        <v>12.75</v>
      </c>
      <c r="S23">
        <v>5.67</v>
      </c>
      <c r="T23">
        <v>4.415</v>
      </c>
      <c r="U23">
        <f t="shared" si="2"/>
        <v>1.5750249999999997</v>
      </c>
      <c r="V23">
        <v>22</v>
      </c>
      <c r="X23" s="1">
        <v>44697.291666666664</v>
      </c>
      <c r="Y23">
        <v>12.75</v>
      </c>
      <c r="Z23">
        <v>23.29</v>
      </c>
      <c r="AA23">
        <v>16.32</v>
      </c>
      <c r="AB23">
        <f t="shared" si="3"/>
        <v>48.580899999999986</v>
      </c>
      <c r="AC23">
        <v>22</v>
      </c>
      <c r="AE23" s="1">
        <v>44697.291666666664</v>
      </c>
      <c r="AF23">
        <v>12.75</v>
      </c>
      <c r="AG23">
        <v>11.44</v>
      </c>
      <c r="AH23">
        <v>4.532</v>
      </c>
      <c r="AI23">
        <f t="shared" si="4"/>
        <v>47.720463999999993</v>
      </c>
      <c r="AJ23">
        <v>22</v>
      </c>
      <c r="AL23" s="1">
        <v>44697.291666666664</v>
      </c>
      <c r="AM23">
        <v>12.75</v>
      </c>
      <c r="AN23">
        <v>8.6329999999999991</v>
      </c>
      <c r="AO23">
        <v>8.5250000000000004</v>
      </c>
      <c r="AP23">
        <f t="shared" si="5"/>
        <v>1.1663999999999734E-2</v>
      </c>
    </row>
    <row r="24" spans="1:42" x14ac:dyDescent="0.35">
      <c r="A24">
        <v>23</v>
      </c>
      <c r="C24" s="1">
        <v>44699.541666666664</v>
      </c>
      <c r="D24">
        <v>13</v>
      </c>
      <c r="E24">
        <v>2.6759999999999999E-2</v>
      </c>
      <c r="F24">
        <v>4.7329999999999997E-2</v>
      </c>
      <c r="G24">
        <f t="shared" si="0"/>
        <v>4.2312489999999991E-4</v>
      </c>
      <c r="H24">
        <v>23</v>
      </c>
      <c r="J24" s="1">
        <v>44699.541666666664</v>
      </c>
      <c r="K24">
        <v>13</v>
      </c>
      <c r="L24">
        <v>0.47710000000000002</v>
      </c>
      <c r="M24">
        <v>0.55149999999999999</v>
      </c>
      <c r="N24">
        <f t="shared" si="1"/>
        <v>5.5353599999999952E-3</v>
      </c>
      <c r="O24">
        <v>23</v>
      </c>
      <c r="Q24" s="1">
        <v>44699.541666666664</v>
      </c>
      <c r="R24">
        <v>13</v>
      </c>
      <c r="S24">
        <v>1.0629999999999999</v>
      </c>
      <c r="T24">
        <v>1.246</v>
      </c>
      <c r="U24">
        <f t="shared" si="2"/>
        <v>3.3489000000000019E-2</v>
      </c>
      <c r="V24">
        <v>23</v>
      </c>
      <c r="X24" s="1">
        <v>44699.541666666664</v>
      </c>
      <c r="Y24">
        <v>13</v>
      </c>
      <c r="Z24">
        <v>6.41</v>
      </c>
      <c r="AA24">
        <v>5.0810000000000004</v>
      </c>
      <c r="AB24">
        <f t="shared" si="3"/>
        <v>1.7662409999999993</v>
      </c>
      <c r="AC24">
        <v>23</v>
      </c>
      <c r="AE24" s="1">
        <v>44699.541666666664</v>
      </c>
      <c r="AF24">
        <v>13</v>
      </c>
      <c r="AG24">
        <v>1.853</v>
      </c>
      <c r="AH24">
        <v>1.089</v>
      </c>
      <c r="AI24">
        <f t="shared" si="4"/>
        <v>0.58369599999999999</v>
      </c>
      <c r="AJ24">
        <v>23</v>
      </c>
      <c r="AL24" s="1">
        <v>44699.541666666664</v>
      </c>
      <c r="AM24">
        <v>13</v>
      </c>
      <c r="AN24">
        <v>2.0430000000000001</v>
      </c>
      <c r="AO24">
        <v>3.383</v>
      </c>
      <c r="AP24">
        <f t="shared" si="5"/>
        <v>1.7955999999999996</v>
      </c>
    </row>
    <row r="25" spans="1:42" x14ac:dyDescent="0.35">
      <c r="A25">
        <v>24</v>
      </c>
      <c r="C25" s="1">
        <v>44703.552083333336</v>
      </c>
      <c r="D25">
        <v>7</v>
      </c>
      <c r="E25">
        <v>4.0230000000000002E-2</v>
      </c>
      <c r="F25">
        <v>4.3130000000000002E-2</v>
      </c>
      <c r="G25">
        <f t="shared" si="0"/>
        <v>8.4099999999999991E-6</v>
      </c>
      <c r="H25">
        <v>24</v>
      </c>
      <c r="J25" s="1">
        <v>44703.552083333336</v>
      </c>
      <c r="K25">
        <v>7</v>
      </c>
      <c r="L25">
        <v>0.63419999999999999</v>
      </c>
      <c r="M25">
        <v>0.64380000000000004</v>
      </c>
      <c r="N25">
        <f t="shared" si="1"/>
        <v>9.2160000000001015E-5</v>
      </c>
      <c r="O25">
        <v>24</v>
      </c>
      <c r="Q25" s="1">
        <v>44703.552083333336</v>
      </c>
      <c r="R25">
        <v>7</v>
      </c>
      <c r="S25">
        <v>1.206</v>
      </c>
      <c r="T25">
        <v>1.46</v>
      </c>
      <c r="U25">
        <f t="shared" si="2"/>
        <v>6.4516000000000004E-2</v>
      </c>
      <c r="V25">
        <v>24</v>
      </c>
      <c r="X25" s="1">
        <v>44703.552083333336</v>
      </c>
      <c r="Y25">
        <v>7</v>
      </c>
      <c r="Z25">
        <v>6.96</v>
      </c>
      <c r="AA25">
        <v>3.4740000000000002</v>
      </c>
      <c r="AB25">
        <f t="shared" si="3"/>
        <v>12.152195999999998</v>
      </c>
      <c r="AC25">
        <v>24</v>
      </c>
      <c r="AE25" s="1">
        <v>44703.552083333336</v>
      </c>
      <c r="AF25">
        <v>7</v>
      </c>
      <c r="AG25">
        <v>2.044</v>
      </c>
      <c r="AH25">
        <v>1.859</v>
      </c>
      <c r="AI25">
        <f t="shared" si="4"/>
        <v>3.4225000000000019E-2</v>
      </c>
      <c r="AJ25">
        <v>24</v>
      </c>
      <c r="AL25" s="1">
        <v>44703.552083333336</v>
      </c>
      <c r="AM25">
        <v>7</v>
      </c>
      <c r="AN25">
        <v>2.3679999999999999</v>
      </c>
      <c r="AO25">
        <v>2.25</v>
      </c>
      <c r="AP25">
        <f t="shared" si="5"/>
        <v>1.3923999999999973E-2</v>
      </c>
    </row>
    <row r="26" spans="1:42" x14ac:dyDescent="0.35">
      <c r="A26">
        <v>25</v>
      </c>
      <c r="C26" s="1">
        <v>44707.833333333336</v>
      </c>
      <c r="D26">
        <v>15</v>
      </c>
      <c r="E26">
        <v>4.718E-2</v>
      </c>
      <c r="F26">
        <v>6.9029999999999994E-2</v>
      </c>
      <c r="G26">
        <f t="shared" si="0"/>
        <v>4.7742249999999976E-4</v>
      </c>
      <c r="H26">
        <v>25</v>
      </c>
      <c r="J26" s="1">
        <v>44707.833333333336</v>
      </c>
      <c r="K26">
        <v>15</v>
      </c>
      <c r="L26">
        <v>0.80610000000000004</v>
      </c>
      <c r="M26">
        <v>1.1990000000000001</v>
      </c>
      <c r="N26">
        <f t="shared" si="1"/>
        <v>0.15437041000000001</v>
      </c>
      <c r="O26">
        <v>25</v>
      </c>
      <c r="Q26" s="1">
        <v>44707.833333333336</v>
      </c>
      <c r="R26">
        <v>15</v>
      </c>
      <c r="S26">
        <v>1.7989999999999999</v>
      </c>
      <c r="T26">
        <v>2.7090000000000001</v>
      </c>
      <c r="U26">
        <f t="shared" si="2"/>
        <v>0.82810000000000028</v>
      </c>
      <c r="V26">
        <v>25</v>
      </c>
      <c r="X26" s="1">
        <v>44707.833333333336</v>
      </c>
      <c r="Y26">
        <v>15</v>
      </c>
      <c r="Z26">
        <v>9.3260000000000005</v>
      </c>
      <c r="AA26">
        <v>9.2439999999999998</v>
      </c>
      <c r="AB26">
        <f t="shared" si="3"/>
        <v>6.7240000000001214E-3</v>
      </c>
      <c r="AC26">
        <v>25</v>
      </c>
      <c r="AE26" s="1">
        <v>44707.833333333336</v>
      </c>
      <c r="AF26">
        <v>15</v>
      </c>
      <c r="AG26">
        <v>2.9740000000000002</v>
      </c>
      <c r="AH26">
        <v>3.2879999999999998</v>
      </c>
      <c r="AI26">
        <f t="shared" si="4"/>
        <v>9.8595999999999753E-2</v>
      </c>
      <c r="AJ26">
        <v>25</v>
      </c>
      <c r="AL26" s="1">
        <v>44707.833333333336</v>
      </c>
      <c r="AM26">
        <v>15</v>
      </c>
      <c r="AN26">
        <v>3.448</v>
      </c>
      <c r="AO26">
        <v>5.3650000000000002</v>
      </c>
      <c r="AP26">
        <f t="shared" si="5"/>
        <v>3.6748890000000012</v>
      </c>
    </row>
    <row r="27" spans="1:42" x14ac:dyDescent="0.35">
      <c r="A27">
        <v>26</v>
      </c>
      <c r="C27" s="1">
        <v>44713.875</v>
      </c>
      <c r="D27">
        <v>6.75</v>
      </c>
      <c r="E27">
        <v>0.3957</v>
      </c>
      <c r="F27">
        <v>0.129</v>
      </c>
      <c r="G27">
        <f t="shared" si="0"/>
        <v>7.112889E-2</v>
      </c>
      <c r="H27">
        <v>26</v>
      </c>
      <c r="J27" s="1">
        <v>44713.875</v>
      </c>
      <c r="K27">
        <v>6.75</v>
      </c>
      <c r="L27">
        <v>6.74</v>
      </c>
      <c r="M27">
        <v>2.7440000000000002</v>
      </c>
      <c r="N27">
        <f t="shared" si="1"/>
        <v>15.968016</v>
      </c>
      <c r="O27">
        <v>26</v>
      </c>
      <c r="Q27" s="1">
        <v>44713.875</v>
      </c>
      <c r="R27">
        <v>6.75</v>
      </c>
      <c r="S27">
        <v>4.484</v>
      </c>
      <c r="T27">
        <v>5.16</v>
      </c>
      <c r="U27">
        <f t="shared" si="2"/>
        <v>0.45697600000000022</v>
      </c>
      <c r="V27">
        <v>26</v>
      </c>
      <c r="X27" s="1">
        <v>44713.875</v>
      </c>
      <c r="Y27">
        <v>6.75</v>
      </c>
      <c r="Z27">
        <v>17.29</v>
      </c>
      <c r="AA27">
        <v>16.89</v>
      </c>
      <c r="AB27">
        <f t="shared" si="3"/>
        <v>0.15999999999999887</v>
      </c>
      <c r="AC27">
        <v>26</v>
      </c>
      <c r="AE27" s="1">
        <v>44713.875</v>
      </c>
      <c r="AF27">
        <v>6.75</v>
      </c>
      <c r="AG27">
        <v>14.98</v>
      </c>
      <c r="AH27">
        <v>6.8040000000000003</v>
      </c>
      <c r="AI27">
        <f t="shared" si="4"/>
        <v>66.846975999999998</v>
      </c>
      <c r="AJ27">
        <v>26</v>
      </c>
      <c r="AL27" s="1">
        <v>44713.875</v>
      </c>
      <c r="AM27">
        <v>6.75</v>
      </c>
      <c r="AN27">
        <v>6.6239999999999997</v>
      </c>
      <c r="AO27">
        <v>20.71</v>
      </c>
      <c r="AP27">
        <f t="shared" si="5"/>
        <v>198.41539600000007</v>
      </c>
    </row>
    <row r="28" spans="1:42" x14ac:dyDescent="0.35">
      <c r="A28">
        <v>27</v>
      </c>
      <c r="C28" s="1">
        <v>44714.59375</v>
      </c>
      <c r="D28">
        <v>7</v>
      </c>
      <c r="E28">
        <v>0.93210000000000004</v>
      </c>
      <c r="F28">
        <v>0.30359999999999998</v>
      </c>
      <c r="G28">
        <f t="shared" si="0"/>
        <v>0.39501225000000006</v>
      </c>
      <c r="H28">
        <v>27</v>
      </c>
      <c r="J28" s="1">
        <v>44714.59375</v>
      </c>
      <c r="K28">
        <v>7</v>
      </c>
      <c r="L28">
        <v>14.09</v>
      </c>
      <c r="M28">
        <v>4.7699999999999996</v>
      </c>
      <c r="N28">
        <f t="shared" si="1"/>
        <v>86.862400000000008</v>
      </c>
      <c r="O28">
        <v>27</v>
      </c>
      <c r="Q28" s="1">
        <v>44714.59375</v>
      </c>
      <c r="R28">
        <v>7</v>
      </c>
      <c r="S28">
        <v>13.57</v>
      </c>
      <c r="T28">
        <v>18.55</v>
      </c>
      <c r="U28">
        <f t="shared" si="2"/>
        <v>24.800400000000003</v>
      </c>
      <c r="V28">
        <v>27</v>
      </c>
      <c r="X28" s="1">
        <v>44714.59375</v>
      </c>
      <c r="Y28">
        <v>7</v>
      </c>
      <c r="Z28">
        <v>43.26</v>
      </c>
      <c r="AA28">
        <v>23.12</v>
      </c>
      <c r="AB28">
        <f t="shared" si="3"/>
        <v>405.61959999999988</v>
      </c>
      <c r="AC28">
        <v>27</v>
      </c>
      <c r="AE28" s="1">
        <v>44714.59375</v>
      </c>
      <c r="AF28">
        <v>7</v>
      </c>
      <c r="AG28">
        <v>27.01</v>
      </c>
      <c r="AH28">
        <v>3.8</v>
      </c>
      <c r="AI28">
        <f t="shared" si="4"/>
        <v>538.70410000000004</v>
      </c>
      <c r="AJ28">
        <v>27</v>
      </c>
      <c r="AL28" s="1">
        <v>44714.59375</v>
      </c>
      <c r="AM28">
        <v>7</v>
      </c>
      <c r="AN28">
        <v>16.690000000000001</v>
      </c>
      <c r="AO28">
        <v>22.56</v>
      </c>
      <c r="AP28">
        <f t="shared" si="5"/>
        <v>34.456899999999969</v>
      </c>
    </row>
    <row r="29" spans="1:42" x14ac:dyDescent="0.35">
      <c r="A29">
        <v>28</v>
      </c>
      <c r="C29" s="1">
        <v>44719.21875</v>
      </c>
      <c r="D29">
        <v>8</v>
      </c>
      <c r="E29">
        <v>5.4109999999999998E-2</v>
      </c>
      <c r="F29">
        <v>7.3620000000000005E-2</v>
      </c>
      <c r="G29">
        <f t="shared" si="0"/>
        <v>3.8064010000000027E-4</v>
      </c>
      <c r="H29">
        <v>28</v>
      </c>
      <c r="J29" s="1">
        <v>44719.21875</v>
      </c>
      <c r="K29">
        <v>8</v>
      </c>
      <c r="L29">
        <v>0.8286</v>
      </c>
      <c r="M29">
        <v>1.653</v>
      </c>
      <c r="N29">
        <f t="shared" si="1"/>
        <v>0.67963536000000002</v>
      </c>
      <c r="O29">
        <v>28</v>
      </c>
      <c r="Q29" s="1">
        <v>44719.21875</v>
      </c>
      <c r="R29">
        <v>8</v>
      </c>
      <c r="S29">
        <v>1.9590000000000001</v>
      </c>
      <c r="T29">
        <v>3.7109999999999999</v>
      </c>
      <c r="U29">
        <f t="shared" si="2"/>
        <v>3.0695039999999993</v>
      </c>
      <c r="V29">
        <v>28</v>
      </c>
      <c r="X29" s="1">
        <v>44719.21875</v>
      </c>
      <c r="Y29">
        <v>8</v>
      </c>
      <c r="Z29">
        <v>10</v>
      </c>
      <c r="AA29">
        <v>10.41</v>
      </c>
      <c r="AB29">
        <f t="shared" si="3"/>
        <v>0.16810000000000011</v>
      </c>
      <c r="AC29">
        <v>28</v>
      </c>
      <c r="AE29" s="1">
        <v>44719.21875</v>
      </c>
      <c r="AF29">
        <v>8</v>
      </c>
      <c r="AG29">
        <v>2.7360000000000002</v>
      </c>
      <c r="AH29">
        <v>2.0139999999999998</v>
      </c>
      <c r="AI29">
        <f t="shared" si="4"/>
        <v>0.52128400000000064</v>
      </c>
      <c r="AJ29">
        <v>28</v>
      </c>
      <c r="AL29" s="1">
        <v>44719.21875</v>
      </c>
      <c r="AM29">
        <v>8</v>
      </c>
      <c r="AN29">
        <v>4.165</v>
      </c>
      <c r="AO29">
        <v>8.5990000000000002</v>
      </c>
      <c r="AP29">
        <f t="shared" si="5"/>
        <v>19.660356</v>
      </c>
    </row>
    <row r="30" spans="1:42" x14ac:dyDescent="0.35">
      <c r="A30">
        <v>29</v>
      </c>
      <c r="C30" s="1">
        <v>44719.8125</v>
      </c>
      <c r="D30">
        <v>3</v>
      </c>
      <c r="E30">
        <v>0.3745</v>
      </c>
      <c r="F30">
        <v>0.14979999999999999</v>
      </c>
      <c r="G30">
        <f t="shared" si="0"/>
        <v>5.0490090000000008E-2</v>
      </c>
      <c r="H30">
        <v>29</v>
      </c>
      <c r="J30" s="1">
        <v>44719.8125</v>
      </c>
      <c r="K30">
        <v>3</v>
      </c>
      <c r="L30">
        <v>6.8559999999999999</v>
      </c>
      <c r="M30">
        <v>3.1890000000000001</v>
      </c>
      <c r="N30">
        <f t="shared" si="1"/>
        <v>13.446888999999999</v>
      </c>
      <c r="O30">
        <v>29</v>
      </c>
      <c r="Q30" s="1">
        <v>44719.8125</v>
      </c>
      <c r="R30">
        <v>3</v>
      </c>
      <c r="S30">
        <v>11.08</v>
      </c>
      <c r="T30">
        <v>18.54</v>
      </c>
      <c r="U30">
        <f t="shared" si="2"/>
        <v>55.651599999999988</v>
      </c>
      <c r="V30">
        <v>29</v>
      </c>
      <c r="X30" s="1">
        <v>44719.8125</v>
      </c>
      <c r="Y30">
        <v>3</v>
      </c>
      <c r="Z30">
        <v>35.840000000000003</v>
      </c>
      <c r="AA30">
        <v>30.1</v>
      </c>
      <c r="AB30">
        <f t="shared" si="3"/>
        <v>32.947600000000023</v>
      </c>
      <c r="AC30">
        <v>29</v>
      </c>
      <c r="AE30" s="1">
        <v>44719.8125</v>
      </c>
      <c r="AF30">
        <v>3</v>
      </c>
      <c r="AG30">
        <v>19.28</v>
      </c>
      <c r="AH30">
        <v>2.6720000000000002</v>
      </c>
      <c r="AI30">
        <f t="shared" si="4"/>
        <v>275.82566400000002</v>
      </c>
      <c r="AJ30">
        <v>29</v>
      </c>
      <c r="AL30" s="1">
        <v>44719.8125</v>
      </c>
      <c r="AM30">
        <v>3</v>
      </c>
      <c r="AN30">
        <v>13.56</v>
      </c>
      <c r="AO30">
        <v>15.73</v>
      </c>
      <c r="AP30">
        <f t="shared" si="5"/>
        <v>4.7088999999999999</v>
      </c>
    </row>
    <row r="31" spans="1:42" x14ac:dyDescent="0.35">
      <c r="A31">
        <v>30</v>
      </c>
      <c r="C31" s="1">
        <v>44720.875</v>
      </c>
      <c r="D31">
        <v>6.75</v>
      </c>
      <c r="E31">
        <v>0.38290000000000002</v>
      </c>
      <c r="F31">
        <v>0.29389999999999999</v>
      </c>
      <c r="G31">
        <f t="shared" si="0"/>
        <v>7.9210000000000044E-3</v>
      </c>
      <c r="H31">
        <v>30</v>
      </c>
      <c r="J31" s="1">
        <v>44720.875</v>
      </c>
      <c r="K31">
        <v>6.75</v>
      </c>
      <c r="L31">
        <v>7.1760000000000002</v>
      </c>
      <c r="M31">
        <v>6.0839999999999996</v>
      </c>
      <c r="N31">
        <f t="shared" si="1"/>
        <v>1.1924640000000011</v>
      </c>
      <c r="O31">
        <v>30</v>
      </c>
      <c r="Q31" s="1">
        <v>44720.875</v>
      </c>
      <c r="R31">
        <v>6.75</v>
      </c>
      <c r="S31">
        <v>7.0380000000000003</v>
      </c>
      <c r="T31">
        <v>8.42</v>
      </c>
      <c r="U31">
        <f t="shared" si="2"/>
        <v>1.9099239999999991</v>
      </c>
      <c r="V31">
        <v>30</v>
      </c>
      <c r="X31" s="1">
        <v>44720.875</v>
      </c>
      <c r="Y31">
        <v>6.75</v>
      </c>
      <c r="Z31">
        <v>18.2</v>
      </c>
      <c r="AA31">
        <v>9.8680000000000003</v>
      </c>
      <c r="AB31">
        <f t="shared" si="3"/>
        <v>69.422223999999986</v>
      </c>
      <c r="AC31">
        <v>30</v>
      </c>
      <c r="AE31" s="1">
        <v>44720.875</v>
      </c>
      <c r="AF31">
        <v>6.75</v>
      </c>
      <c r="AG31">
        <v>17.12</v>
      </c>
      <c r="AH31">
        <v>2.2149999999999999</v>
      </c>
      <c r="AI31">
        <f t="shared" si="4"/>
        <v>222.15902500000004</v>
      </c>
      <c r="AJ31">
        <v>30</v>
      </c>
      <c r="AL31" s="1">
        <v>44720.875</v>
      </c>
      <c r="AM31">
        <v>6.75</v>
      </c>
      <c r="AN31">
        <v>6.4279999999999999</v>
      </c>
      <c r="AO31">
        <v>11.94</v>
      </c>
      <c r="AP31">
        <f t="shared" si="5"/>
        <v>30.382143999999997</v>
      </c>
    </row>
    <row r="32" spans="1:42" x14ac:dyDescent="0.35">
      <c r="A32">
        <v>31</v>
      </c>
      <c r="C32" s="1">
        <v>44726.145833333336</v>
      </c>
      <c r="D32">
        <v>8</v>
      </c>
      <c r="E32">
        <v>3.5000000000000003E-2</v>
      </c>
      <c r="F32">
        <v>1.9259999999999999E-2</v>
      </c>
      <c r="G32">
        <f t="shared" si="0"/>
        <v>2.4774760000000013E-4</v>
      </c>
      <c r="H32">
        <v>31</v>
      </c>
      <c r="J32" s="1">
        <v>44726.145833333336</v>
      </c>
      <c r="K32">
        <v>8</v>
      </c>
      <c r="L32">
        <v>0.42730000000000001</v>
      </c>
      <c r="M32">
        <v>0.38419999999999999</v>
      </c>
      <c r="N32">
        <f t="shared" si="1"/>
        <v>1.8576100000000024E-3</v>
      </c>
      <c r="O32">
        <v>31</v>
      </c>
      <c r="Q32" s="1">
        <v>44726.145833333336</v>
      </c>
      <c r="R32">
        <v>8</v>
      </c>
      <c r="S32">
        <v>0.99570000000000003</v>
      </c>
      <c r="T32">
        <v>0.90129999999999999</v>
      </c>
      <c r="U32">
        <f t="shared" si="2"/>
        <v>8.9113600000000071E-3</v>
      </c>
      <c r="V32">
        <v>31</v>
      </c>
      <c r="X32" s="1">
        <v>44726.145833333336</v>
      </c>
      <c r="Y32">
        <v>8</v>
      </c>
      <c r="Z32">
        <v>5.4470000000000001</v>
      </c>
      <c r="AA32">
        <v>1.7190000000000001</v>
      </c>
      <c r="AB32">
        <f t="shared" si="3"/>
        <v>13.897983999999997</v>
      </c>
      <c r="AC32">
        <v>31</v>
      </c>
      <c r="AE32" s="1">
        <v>44726.145833333336</v>
      </c>
      <c r="AF32">
        <v>8</v>
      </c>
      <c r="AG32">
        <v>1.5329999999999999</v>
      </c>
      <c r="AH32">
        <v>1.139</v>
      </c>
      <c r="AI32">
        <f t="shared" si="4"/>
        <v>0.15523599999999993</v>
      </c>
      <c r="AJ32">
        <v>31</v>
      </c>
      <c r="AL32" s="1">
        <v>44726.145833333336</v>
      </c>
      <c r="AM32">
        <v>8</v>
      </c>
      <c r="AN32">
        <v>1.802</v>
      </c>
      <c r="AO32">
        <v>1.9019999999999999</v>
      </c>
      <c r="AP32">
        <f t="shared" si="5"/>
        <v>9.9999999999999742E-3</v>
      </c>
    </row>
    <row r="33" spans="1:42" x14ac:dyDescent="0.35">
      <c r="A33">
        <v>32</v>
      </c>
      <c r="C33" s="1">
        <v>44744.010416666664</v>
      </c>
      <c r="D33">
        <v>7</v>
      </c>
      <c r="E33">
        <v>2.5239999999999999E-2</v>
      </c>
      <c r="F33">
        <v>8.6639999999999998E-3</v>
      </c>
      <c r="G33">
        <f t="shared" si="0"/>
        <v>2.7476377600000001E-4</v>
      </c>
      <c r="H33">
        <v>32</v>
      </c>
      <c r="J33" s="1">
        <v>44744.010416666664</v>
      </c>
      <c r="K33">
        <v>7</v>
      </c>
      <c r="L33">
        <v>0.31809999999999999</v>
      </c>
      <c r="M33">
        <v>0.25580000000000003</v>
      </c>
      <c r="N33">
        <f t="shared" si="1"/>
        <v>3.881289999999996E-3</v>
      </c>
      <c r="O33">
        <v>32</v>
      </c>
      <c r="Q33" s="1">
        <v>44744.010416666664</v>
      </c>
      <c r="R33">
        <v>7</v>
      </c>
      <c r="S33">
        <v>0.65329999999999999</v>
      </c>
      <c r="T33">
        <v>0.44650000000000001</v>
      </c>
      <c r="U33">
        <f t="shared" si="2"/>
        <v>4.276623999999999E-2</v>
      </c>
      <c r="V33">
        <v>32</v>
      </c>
      <c r="X33" s="1">
        <v>44744.010416666664</v>
      </c>
      <c r="Y33">
        <v>7</v>
      </c>
      <c r="Z33">
        <v>4.0519999999999996</v>
      </c>
      <c r="AA33">
        <v>1.57</v>
      </c>
      <c r="AB33">
        <f t="shared" si="3"/>
        <v>6.1603239999999966</v>
      </c>
      <c r="AC33">
        <v>32</v>
      </c>
      <c r="AE33" s="1">
        <v>44744.010416666664</v>
      </c>
      <c r="AF33">
        <v>7</v>
      </c>
      <c r="AG33">
        <v>1.125</v>
      </c>
      <c r="AH33">
        <v>1.095</v>
      </c>
      <c r="AI33">
        <f t="shared" si="4"/>
        <v>9.000000000000016E-4</v>
      </c>
      <c r="AJ33">
        <v>32</v>
      </c>
      <c r="AL33" s="1">
        <v>44744.010416666664</v>
      </c>
      <c r="AM33">
        <v>7</v>
      </c>
      <c r="AN33">
        <v>2.2370000000000001</v>
      </c>
      <c r="AO33">
        <v>2.2320000000000002</v>
      </c>
      <c r="AP33">
        <f t="shared" si="5"/>
        <v>2.4999999999998934E-5</v>
      </c>
    </row>
    <row r="34" spans="1:42" x14ac:dyDescent="0.35">
      <c r="A34">
        <v>33</v>
      </c>
      <c r="C34" s="1">
        <v>44747.416666666664</v>
      </c>
      <c r="D34">
        <v>2.75</v>
      </c>
      <c r="E34">
        <v>5.987E-2</v>
      </c>
      <c r="F34">
        <v>2.0129999999999999E-2</v>
      </c>
      <c r="G34">
        <f t="shared" si="0"/>
        <v>1.5792675999999999E-3</v>
      </c>
      <c r="H34">
        <v>33</v>
      </c>
      <c r="J34" s="1">
        <v>44747.416666666664</v>
      </c>
      <c r="K34">
        <v>2.75</v>
      </c>
      <c r="L34">
        <v>0.83689999999999998</v>
      </c>
      <c r="M34">
        <v>0.69969999999999999</v>
      </c>
      <c r="N34">
        <f t="shared" si="1"/>
        <v>1.8823839999999998E-2</v>
      </c>
      <c r="O34">
        <v>33</v>
      </c>
      <c r="Q34" s="1">
        <v>44747.416666666664</v>
      </c>
      <c r="R34">
        <v>2.75</v>
      </c>
      <c r="S34">
        <v>1.425</v>
      </c>
      <c r="T34">
        <v>1.302</v>
      </c>
      <c r="U34">
        <f t="shared" si="2"/>
        <v>1.5129E-2</v>
      </c>
      <c r="V34">
        <v>33</v>
      </c>
      <c r="X34" s="1">
        <v>44747.416666666664</v>
      </c>
      <c r="Y34">
        <v>2.75</v>
      </c>
      <c r="Z34">
        <v>5.5590000000000002</v>
      </c>
      <c r="AA34">
        <v>3.9049999999999998</v>
      </c>
      <c r="AB34">
        <f t="shared" si="3"/>
        <v>2.7357160000000014</v>
      </c>
      <c r="AC34">
        <v>33</v>
      </c>
      <c r="AE34" s="1">
        <v>44747.416666666664</v>
      </c>
      <c r="AF34">
        <v>2.75</v>
      </c>
      <c r="AG34">
        <v>2.2869999999999999</v>
      </c>
      <c r="AH34">
        <v>1.728</v>
      </c>
      <c r="AI34">
        <f t="shared" si="4"/>
        <v>0.31248099999999995</v>
      </c>
      <c r="AJ34">
        <v>33</v>
      </c>
      <c r="AL34" s="1">
        <v>44747.416666666664</v>
      </c>
      <c r="AM34">
        <v>2.75</v>
      </c>
      <c r="AN34">
        <v>2.3199999999999998</v>
      </c>
      <c r="AO34">
        <v>3.286</v>
      </c>
      <c r="AP34">
        <f t="shared" si="5"/>
        <v>0.93315600000000032</v>
      </c>
    </row>
    <row r="35" spans="1:42" x14ac:dyDescent="0.35">
      <c r="A35">
        <v>34</v>
      </c>
      <c r="C35" s="1">
        <v>44748.708333333336</v>
      </c>
      <c r="D35">
        <v>4.25</v>
      </c>
      <c r="E35">
        <v>0.65480000000000005</v>
      </c>
      <c r="F35">
        <v>0.32269999999999999</v>
      </c>
      <c r="G35">
        <f t="shared" si="0"/>
        <v>0.11029041000000005</v>
      </c>
      <c r="H35">
        <v>34</v>
      </c>
      <c r="J35" s="1">
        <v>44748.708333333336</v>
      </c>
      <c r="K35">
        <v>4.25</v>
      </c>
      <c r="L35">
        <v>11.65</v>
      </c>
      <c r="M35">
        <v>4.4139999999999997</v>
      </c>
      <c r="N35">
        <f t="shared" si="1"/>
        <v>52.359696000000007</v>
      </c>
      <c r="O35">
        <v>34</v>
      </c>
      <c r="Q35" s="1">
        <v>44748.708333333336</v>
      </c>
      <c r="R35">
        <v>4.25</v>
      </c>
      <c r="S35">
        <v>23.99</v>
      </c>
      <c r="T35">
        <v>19.5</v>
      </c>
      <c r="U35">
        <f t="shared" si="2"/>
        <v>20.160099999999986</v>
      </c>
      <c r="V35">
        <v>34</v>
      </c>
      <c r="X35" s="1">
        <v>44748.708333333336</v>
      </c>
      <c r="Y35">
        <v>4.25</v>
      </c>
      <c r="Z35">
        <v>73.12</v>
      </c>
      <c r="AA35">
        <v>47.56</v>
      </c>
      <c r="AB35">
        <f t="shared" si="3"/>
        <v>653.31360000000006</v>
      </c>
      <c r="AC35">
        <v>34</v>
      </c>
      <c r="AE35" s="1">
        <v>44748.708333333336</v>
      </c>
      <c r="AF35">
        <v>4.25</v>
      </c>
      <c r="AG35">
        <v>35.49</v>
      </c>
      <c r="AH35">
        <v>4.6900000000000004</v>
      </c>
      <c r="AI35">
        <f t="shared" si="4"/>
        <v>948.6400000000001</v>
      </c>
      <c r="AJ35">
        <v>34</v>
      </c>
      <c r="AL35" s="1">
        <v>44748.708333333336</v>
      </c>
      <c r="AM35">
        <v>4.25</v>
      </c>
      <c r="AN35">
        <v>46.95</v>
      </c>
      <c r="AO35">
        <v>32.950000000000003</v>
      </c>
      <c r="AP35">
        <f t="shared" si="5"/>
        <v>196</v>
      </c>
    </row>
    <row r="36" spans="1:42" x14ac:dyDescent="0.35">
      <c r="A36">
        <v>35</v>
      </c>
      <c r="C36" s="1">
        <v>44755.833333333336</v>
      </c>
      <c r="D36">
        <v>5.25</v>
      </c>
      <c r="E36">
        <v>4.4400000000000002E-2</v>
      </c>
      <c r="F36">
        <v>3.3439999999999998E-2</v>
      </c>
      <c r="G36">
        <f t="shared" si="0"/>
        <v>1.2012160000000009E-4</v>
      </c>
      <c r="H36">
        <v>35</v>
      </c>
      <c r="J36" s="1">
        <v>44755.833333333336</v>
      </c>
      <c r="K36">
        <v>5.25</v>
      </c>
      <c r="L36">
        <v>0.5907</v>
      </c>
      <c r="M36">
        <v>0.86899999999999999</v>
      </c>
      <c r="N36">
        <f t="shared" si="1"/>
        <v>7.7450889999999994E-2</v>
      </c>
      <c r="O36">
        <v>35</v>
      </c>
      <c r="Q36" s="1">
        <v>44755.833333333336</v>
      </c>
      <c r="R36">
        <v>5.25</v>
      </c>
      <c r="S36">
        <v>1.2010000000000001</v>
      </c>
      <c r="T36">
        <v>1.1850000000000001</v>
      </c>
      <c r="U36">
        <f t="shared" si="2"/>
        <v>2.5600000000000048E-4</v>
      </c>
      <c r="V36">
        <v>35</v>
      </c>
      <c r="X36" s="1">
        <v>44755.833333333336</v>
      </c>
      <c r="Y36">
        <v>5.25</v>
      </c>
      <c r="Z36">
        <v>5.4370000000000003</v>
      </c>
      <c r="AA36">
        <v>3.73</v>
      </c>
      <c r="AB36">
        <f t="shared" si="3"/>
        <v>2.9138490000000008</v>
      </c>
      <c r="AC36">
        <v>35</v>
      </c>
      <c r="AE36" s="1">
        <v>44755.833333333336</v>
      </c>
      <c r="AF36">
        <v>5.25</v>
      </c>
      <c r="AG36">
        <v>1.978</v>
      </c>
      <c r="AH36">
        <v>1.748</v>
      </c>
      <c r="AI36">
        <f t="shared" si="4"/>
        <v>5.2899999999999989E-2</v>
      </c>
      <c r="AJ36">
        <v>35</v>
      </c>
      <c r="AL36" s="1">
        <v>44755.833333333336</v>
      </c>
      <c r="AM36">
        <v>5.25</v>
      </c>
      <c r="AN36">
        <v>1.5169999999999999</v>
      </c>
      <c r="AO36">
        <v>2.706</v>
      </c>
      <c r="AP36">
        <f t="shared" si="5"/>
        <v>1.4137210000000002</v>
      </c>
    </row>
    <row r="37" spans="1:42" x14ac:dyDescent="0.35">
      <c r="A37">
        <v>36</v>
      </c>
      <c r="C37" s="1">
        <v>44759.583333333336</v>
      </c>
      <c r="D37">
        <v>14.5</v>
      </c>
      <c r="E37">
        <v>8.4919999999999995E-2</v>
      </c>
      <c r="F37">
        <v>0.1467</v>
      </c>
      <c r="G37">
        <f t="shared" si="0"/>
        <v>3.8167684E-3</v>
      </c>
      <c r="H37">
        <v>36</v>
      </c>
      <c r="J37" s="1">
        <v>44759.583333333336</v>
      </c>
      <c r="K37">
        <v>14.5</v>
      </c>
      <c r="L37">
        <v>1.2090000000000001</v>
      </c>
      <c r="M37">
        <v>2.694</v>
      </c>
      <c r="N37">
        <f t="shared" si="1"/>
        <v>2.2052249999999995</v>
      </c>
      <c r="O37">
        <v>36</v>
      </c>
      <c r="Q37" s="1">
        <v>44759.583333333336</v>
      </c>
      <c r="R37">
        <v>14.5</v>
      </c>
      <c r="S37">
        <v>4.6070000000000002</v>
      </c>
      <c r="T37">
        <v>6.57</v>
      </c>
      <c r="U37">
        <f t="shared" si="2"/>
        <v>3.8533690000000003</v>
      </c>
      <c r="V37">
        <v>36</v>
      </c>
      <c r="X37" s="1">
        <v>44759.583333333336</v>
      </c>
      <c r="Y37">
        <v>14.5</v>
      </c>
      <c r="Z37">
        <v>24.33</v>
      </c>
      <c r="AA37">
        <v>17.59</v>
      </c>
      <c r="AB37">
        <f t="shared" si="3"/>
        <v>45.427599999999977</v>
      </c>
      <c r="AC37">
        <v>36</v>
      </c>
      <c r="AE37" s="1">
        <v>44759.583333333336</v>
      </c>
      <c r="AF37">
        <v>14.5</v>
      </c>
      <c r="AG37">
        <v>5.2619999999999996</v>
      </c>
      <c r="AH37">
        <v>8.7530000000000001</v>
      </c>
      <c r="AI37">
        <f t="shared" si="4"/>
        <v>12.187081000000004</v>
      </c>
      <c r="AJ37">
        <v>36</v>
      </c>
      <c r="AL37" s="1">
        <v>44759.583333333336</v>
      </c>
      <c r="AM37">
        <v>14.5</v>
      </c>
      <c r="AN37">
        <v>10.57</v>
      </c>
      <c r="AO37">
        <v>16.2</v>
      </c>
      <c r="AP37">
        <f t="shared" si="5"/>
        <v>31.696899999999989</v>
      </c>
    </row>
    <row r="38" spans="1:42" x14ac:dyDescent="0.35">
      <c r="A38">
        <v>37</v>
      </c>
      <c r="C38" s="1">
        <v>44760.333333333336</v>
      </c>
      <c r="D38">
        <v>7.5</v>
      </c>
      <c r="E38">
        <v>3.4160000000000003E-2</v>
      </c>
      <c r="F38">
        <v>3.1899999999999998E-2</v>
      </c>
      <c r="G38">
        <f t="shared" si="0"/>
        <v>5.1076000000000229E-6</v>
      </c>
      <c r="H38">
        <v>37</v>
      </c>
      <c r="J38" s="1">
        <v>44760.333333333336</v>
      </c>
      <c r="K38">
        <v>7.5</v>
      </c>
      <c r="L38">
        <v>0.55320000000000003</v>
      </c>
      <c r="M38">
        <v>0.51370000000000005</v>
      </c>
      <c r="N38">
        <f t="shared" si="1"/>
        <v>1.5602499999999985E-3</v>
      </c>
      <c r="O38">
        <v>37</v>
      </c>
      <c r="Q38" s="1">
        <v>44760.333333333336</v>
      </c>
      <c r="R38">
        <v>7.5</v>
      </c>
      <c r="S38">
        <v>1.387</v>
      </c>
      <c r="T38">
        <v>1.0920000000000001</v>
      </c>
      <c r="U38">
        <f t="shared" si="2"/>
        <v>8.7024999999999963E-2</v>
      </c>
      <c r="V38">
        <v>37</v>
      </c>
      <c r="X38" s="1">
        <v>44760.333333333336</v>
      </c>
      <c r="Y38">
        <v>7.5</v>
      </c>
      <c r="Z38">
        <v>8.593</v>
      </c>
      <c r="AA38">
        <v>6.7160000000000002</v>
      </c>
      <c r="AB38">
        <f t="shared" si="3"/>
        <v>3.5231289999999991</v>
      </c>
      <c r="AC38">
        <v>37</v>
      </c>
      <c r="AE38" s="1">
        <v>44760.333333333336</v>
      </c>
      <c r="AF38">
        <v>7.5</v>
      </c>
      <c r="AG38">
        <v>2.0569999999999999</v>
      </c>
      <c r="AH38">
        <v>1.425</v>
      </c>
      <c r="AI38">
        <f t="shared" si="4"/>
        <v>0.39942399999999989</v>
      </c>
      <c r="AJ38">
        <v>37</v>
      </c>
      <c r="AL38" s="1">
        <v>44760.333333333336</v>
      </c>
      <c r="AM38">
        <v>7.5</v>
      </c>
      <c r="AN38">
        <v>3.3820000000000001</v>
      </c>
      <c r="AO38">
        <v>3.9390000000000001</v>
      </c>
      <c r="AP38">
        <f t="shared" si="5"/>
        <v>0.31024899999999994</v>
      </c>
    </row>
    <row r="39" spans="1:42" x14ac:dyDescent="0.35">
      <c r="A39">
        <v>38</v>
      </c>
      <c r="C39" s="1">
        <v>44778.46875</v>
      </c>
      <c r="D39">
        <v>10</v>
      </c>
      <c r="E39">
        <v>2.6749999999999998</v>
      </c>
      <c r="F39">
        <v>0.43130000000000002</v>
      </c>
      <c r="G39">
        <f t="shared" si="0"/>
        <v>5.0341896899999981</v>
      </c>
      <c r="H39">
        <v>38</v>
      </c>
      <c r="J39" s="1">
        <v>44778.46875</v>
      </c>
      <c r="K39">
        <v>10</v>
      </c>
      <c r="L39">
        <v>27.92</v>
      </c>
      <c r="M39">
        <v>9.9740000000000002</v>
      </c>
      <c r="N39">
        <f t="shared" si="1"/>
        <v>322.05891600000007</v>
      </c>
      <c r="O39">
        <v>38</v>
      </c>
      <c r="Q39" s="1">
        <v>44778.46875</v>
      </c>
      <c r="R39">
        <v>10</v>
      </c>
      <c r="S39">
        <v>31.79</v>
      </c>
      <c r="T39">
        <v>40.049999999999997</v>
      </c>
      <c r="U39">
        <f t="shared" si="2"/>
        <v>68.227599999999967</v>
      </c>
      <c r="V39">
        <v>38</v>
      </c>
      <c r="X39" s="1">
        <v>44778.46875</v>
      </c>
      <c r="Y39">
        <v>10</v>
      </c>
      <c r="Z39">
        <v>62.79</v>
      </c>
      <c r="AA39">
        <v>37.22</v>
      </c>
      <c r="AB39">
        <f t="shared" si="3"/>
        <v>653.82490000000007</v>
      </c>
      <c r="AC39">
        <v>38</v>
      </c>
      <c r="AE39" s="1">
        <v>44778.46875</v>
      </c>
      <c r="AF39">
        <v>10</v>
      </c>
      <c r="AG39">
        <v>72.92</v>
      </c>
      <c r="AH39">
        <v>42.5</v>
      </c>
      <c r="AI39">
        <f t="shared" si="4"/>
        <v>925.3764000000001</v>
      </c>
      <c r="AJ39">
        <v>38</v>
      </c>
      <c r="AL39" s="1">
        <v>44778.46875</v>
      </c>
      <c r="AM39">
        <v>10</v>
      </c>
      <c r="AN39">
        <v>26.55</v>
      </c>
      <c r="AO39">
        <v>22.92</v>
      </c>
      <c r="AP39">
        <f t="shared" si="5"/>
        <v>13.176899999999993</v>
      </c>
    </row>
    <row r="40" spans="1:42" x14ac:dyDescent="0.35">
      <c r="A40">
        <v>39</v>
      </c>
      <c r="C40" s="1">
        <v>44779.364583333336</v>
      </c>
      <c r="D40">
        <v>9</v>
      </c>
      <c r="E40">
        <v>9.1609999999999997E-2</v>
      </c>
      <c r="F40">
        <v>7.6130000000000003E-2</v>
      </c>
      <c r="G40">
        <f t="shared" si="0"/>
        <v>2.3963039999999982E-4</v>
      </c>
      <c r="H40">
        <v>39</v>
      </c>
      <c r="J40" s="1">
        <v>44779.364583333336</v>
      </c>
      <c r="K40">
        <v>9</v>
      </c>
      <c r="L40">
        <v>1.1930000000000001</v>
      </c>
      <c r="M40">
        <v>1.554</v>
      </c>
      <c r="N40">
        <f t="shared" si="1"/>
        <v>0.13032099999999999</v>
      </c>
      <c r="O40">
        <v>39</v>
      </c>
      <c r="Q40" s="1">
        <v>44779.364583333336</v>
      </c>
      <c r="R40">
        <v>9</v>
      </c>
      <c r="S40">
        <v>2.95</v>
      </c>
      <c r="T40">
        <v>6.3010000000000002</v>
      </c>
      <c r="U40">
        <f t="shared" si="2"/>
        <v>11.229201</v>
      </c>
      <c r="V40">
        <v>39</v>
      </c>
      <c r="X40" s="1">
        <v>44779.364583333336</v>
      </c>
      <c r="Y40">
        <v>9</v>
      </c>
      <c r="Z40">
        <v>12.95</v>
      </c>
      <c r="AA40">
        <v>11.82</v>
      </c>
      <c r="AB40">
        <f t="shared" si="3"/>
        <v>1.2768999999999977</v>
      </c>
      <c r="AC40">
        <v>39</v>
      </c>
      <c r="AE40" s="1">
        <v>44779.364583333336</v>
      </c>
      <c r="AF40">
        <v>9</v>
      </c>
      <c r="AG40">
        <v>4.0830000000000002</v>
      </c>
      <c r="AH40">
        <v>8.2859999999999996</v>
      </c>
      <c r="AI40">
        <f t="shared" si="4"/>
        <v>17.665208999999994</v>
      </c>
      <c r="AJ40">
        <v>39</v>
      </c>
      <c r="AL40" s="1">
        <v>44779.364583333336</v>
      </c>
      <c r="AM40">
        <v>9</v>
      </c>
      <c r="AN40">
        <v>6.3890000000000002</v>
      </c>
      <c r="AO40">
        <v>10.32</v>
      </c>
      <c r="AP40">
        <f t="shared" si="5"/>
        <v>15.452761000000001</v>
      </c>
    </row>
    <row r="41" spans="1:42" x14ac:dyDescent="0.35">
      <c r="A41">
        <v>40</v>
      </c>
      <c r="C41" s="1">
        <v>44780.072916666664</v>
      </c>
      <c r="D41">
        <v>3</v>
      </c>
      <c r="E41">
        <v>0.2303</v>
      </c>
      <c r="F41">
        <v>0.1943</v>
      </c>
      <c r="G41">
        <f t="shared" si="0"/>
        <v>1.2960000000000003E-3</v>
      </c>
      <c r="H41">
        <v>40</v>
      </c>
      <c r="J41" s="1">
        <v>44780.072916666664</v>
      </c>
      <c r="K41">
        <v>3</v>
      </c>
      <c r="L41">
        <v>3.855</v>
      </c>
      <c r="M41">
        <v>1.956</v>
      </c>
      <c r="N41">
        <f t="shared" si="1"/>
        <v>3.606201</v>
      </c>
      <c r="O41">
        <v>40</v>
      </c>
      <c r="Q41" s="1">
        <v>44780.072916666664</v>
      </c>
      <c r="R41">
        <v>3</v>
      </c>
      <c r="S41">
        <v>4.0289999999999999</v>
      </c>
      <c r="T41">
        <v>4.6989999999999998</v>
      </c>
      <c r="U41">
        <f t="shared" si="2"/>
        <v>0.44889999999999991</v>
      </c>
      <c r="V41">
        <v>40</v>
      </c>
      <c r="X41" s="1">
        <v>44780.072916666664</v>
      </c>
      <c r="Y41">
        <v>3</v>
      </c>
      <c r="Z41">
        <v>12.13</v>
      </c>
      <c r="AA41">
        <v>12.34</v>
      </c>
      <c r="AB41">
        <f t="shared" si="3"/>
        <v>4.4099999999999612E-2</v>
      </c>
      <c r="AC41">
        <v>40</v>
      </c>
      <c r="AE41" s="1">
        <v>44780.072916666664</v>
      </c>
      <c r="AF41">
        <v>3</v>
      </c>
      <c r="AG41">
        <v>9.0239999999999991</v>
      </c>
      <c r="AH41">
        <v>8.9130000000000003</v>
      </c>
      <c r="AI41">
        <f t="shared" si="4"/>
        <v>1.2320999999999751E-2</v>
      </c>
      <c r="AJ41">
        <v>40</v>
      </c>
      <c r="AL41" s="1">
        <v>44780.072916666664</v>
      </c>
      <c r="AM41">
        <v>3</v>
      </c>
      <c r="AN41">
        <v>4.2930000000000001</v>
      </c>
      <c r="AO41">
        <v>7.9249999999999998</v>
      </c>
      <c r="AP41">
        <f t="shared" si="5"/>
        <v>13.191423999999998</v>
      </c>
    </row>
    <row r="42" spans="1:42" x14ac:dyDescent="0.35">
      <c r="A42">
        <v>41</v>
      </c>
      <c r="C42" s="1">
        <v>44780.5</v>
      </c>
      <c r="D42">
        <v>6.5</v>
      </c>
      <c r="E42">
        <v>0.1</v>
      </c>
      <c r="F42">
        <v>3.7719999999999997E-2</v>
      </c>
      <c r="G42">
        <f t="shared" si="0"/>
        <v>3.8787984000000011E-3</v>
      </c>
      <c r="H42">
        <v>41</v>
      </c>
      <c r="J42" s="1">
        <v>44780.5</v>
      </c>
      <c r="K42">
        <v>6.5</v>
      </c>
      <c r="L42">
        <v>1.179</v>
      </c>
      <c r="M42">
        <v>0.59119999999999995</v>
      </c>
      <c r="N42">
        <f t="shared" si="1"/>
        <v>0.34550884000000009</v>
      </c>
      <c r="O42">
        <v>41</v>
      </c>
      <c r="Q42" s="1">
        <v>44780.5</v>
      </c>
      <c r="R42">
        <v>6.5</v>
      </c>
      <c r="S42">
        <v>3.2349999999999999</v>
      </c>
      <c r="T42">
        <v>1.851</v>
      </c>
      <c r="U42">
        <f t="shared" si="2"/>
        <v>1.9154559999999998</v>
      </c>
      <c r="V42">
        <v>41</v>
      </c>
      <c r="X42" s="1">
        <v>44780.5</v>
      </c>
      <c r="Y42">
        <v>6.5</v>
      </c>
      <c r="Z42">
        <v>32.840000000000003</v>
      </c>
      <c r="AA42">
        <v>5.8150000000000004</v>
      </c>
      <c r="AB42">
        <f t="shared" si="3"/>
        <v>730.35062500000015</v>
      </c>
      <c r="AC42">
        <v>41</v>
      </c>
      <c r="AE42" s="1">
        <v>44780.5</v>
      </c>
      <c r="AF42">
        <v>6.5</v>
      </c>
      <c r="AG42">
        <v>2.8250000000000002</v>
      </c>
      <c r="AH42">
        <v>1.742</v>
      </c>
      <c r="AI42">
        <f t="shared" si="4"/>
        <v>1.1728890000000003</v>
      </c>
      <c r="AJ42">
        <v>41</v>
      </c>
      <c r="AL42" s="1">
        <v>44780.5</v>
      </c>
      <c r="AM42">
        <v>6.5</v>
      </c>
      <c r="AN42">
        <v>13.36</v>
      </c>
      <c r="AO42">
        <v>2.5070000000000001</v>
      </c>
      <c r="AP42">
        <f t="shared" si="5"/>
        <v>117.78760899999999</v>
      </c>
    </row>
    <row r="43" spans="1:42" x14ac:dyDescent="0.35">
      <c r="A43">
        <v>42</v>
      </c>
      <c r="C43" s="1">
        <v>44788.729166666664</v>
      </c>
      <c r="D43">
        <v>7</v>
      </c>
      <c r="E43">
        <v>0.10440000000000001</v>
      </c>
      <c r="F43">
        <v>6.096E-2</v>
      </c>
      <c r="G43">
        <f t="shared" si="0"/>
        <v>1.8870336000000006E-3</v>
      </c>
      <c r="H43">
        <v>42</v>
      </c>
      <c r="J43" s="1">
        <v>44788.729166666664</v>
      </c>
      <c r="K43">
        <v>7</v>
      </c>
      <c r="L43">
        <v>1.39</v>
      </c>
      <c r="M43">
        <v>1.099</v>
      </c>
      <c r="N43">
        <f t="shared" si="1"/>
        <v>8.4680999999999951E-2</v>
      </c>
      <c r="O43">
        <v>42</v>
      </c>
      <c r="Q43" s="1">
        <v>44788.729166666664</v>
      </c>
      <c r="R43">
        <v>7</v>
      </c>
      <c r="S43">
        <v>2.4849999999999999</v>
      </c>
      <c r="T43">
        <v>5.28</v>
      </c>
      <c r="U43">
        <f t="shared" si="2"/>
        <v>7.812025000000002</v>
      </c>
      <c r="V43">
        <v>42</v>
      </c>
      <c r="X43" s="1">
        <v>44788.729166666664</v>
      </c>
      <c r="Y43">
        <v>7</v>
      </c>
      <c r="Z43">
        <v>13.03</v>
      </c>
      <c r="AA43">
        <v>8.3070000000000004</v>
      </c>
      <c r="AB43">
        <f t="shared" si="3"/>
        <v>22.30672899999999</v>
      </c>
      <c r="AC43">
        <v>42</v>
      </c>
      <c r="AE43" s="1">
        <v>44788.729166666664</v>
      </c>
      <c r="AF43">
        <v>7</v>
      </c>
      <c r="AG43">
        <v>4.4539999999999997</v>
      </c>
      <c r="AH43">
        <v>3.2919999999999998</v>
      </c>
      <c r="AI43">
        <f t="shared" si="4"/>
        <v>1.3502439999999998</v>
      </c>
      <c r="AJ43">
        <v>42</v>
      </c>
      <c r="AL43" s="1">
        <v>44788.729166666664</v>
      </c>
      <c r="AM43">
        <v>7</v>
      </c>
      <c r="AN43">
        <v>4.7539999999999996</v>
      </c>
      <c r="AO43">
        <v>4.55</v>
      </c>
      <c r="AP43">
        <f t="shared" si="5"/>
        <v>4.1615999999999896E-2</v>
      </c>
    </row>
    <row r="44" spans="1:42" x14ac:dyDescent="0.35">
      <c r="A44">
        <v>43</v>
      </c>
      <c r="C44" s="1">
        <v>44789.885416666664</v>
      </c>
      <c r="D44">
        <v>16</v>
      </c>
      <c r="E44">
        <v>6.5449999999999994E-2</v>
      </c>
      <c r="F44">
        <v>2.8840000000000001E-2</v>
      </c>
      <c r="G44">
        <f t="shared" si="0"/>
        <v>1.3402920999999993E-3</v>
      </c>
      <c r="H44">
        <v>43</v>
      </c>
      <c r="J44" s="1">
        <v>44789.885416666664</v>
      </c>
      <c r="K44">
        <v>16</v>
      </c>
      <c r="L44">
        <v>0.98939999999999995</v>
      </c>
      <c r="M44">
        <v>0.71379999999999999</v>
      </c>
      <c r="N44">
        <f t="shared" si="1"/>
        <v>7.5955359999999972E-2</v>
      </c>
      <c r="O44">
        <v>43</v>
      </c>
      <c r="Q44" s="1">
        <v>44789.885416666664</v>
      </c>
      <c r="R44">
        <v>16</v>
      </c>
      <c r="S44">
        <v>0.99550000000000005</v>
      </c>
      <c r="T44">
        <v>1.284</v>
      </c>
      <c r="U44">
        <f t="shared" si="2"/>
        <v>8.3232249999999994E-2</v>
      </c>
      <c r="V44">
        <v>43</v>
      </c>
      <c r="X44" s="1">
        <v>44789.885416666664</v>
      </c>
      <c r="Y44">
        <v>16</v>
      </c>
      <c r="Z44">
        <v>6.5350000000000001</v>
      </c>
      <c r="AA44">
        <v>3.3889999999999998</v>
      </c>
      <c r="AB44">
        <f t="shared" si="3"/>
        <v>9.8973160000000018</v>
      </c>
      <c r="AC44">
        <v>43</v>
      </c>
      <c r="AE44" s="1">
        <v>44789.885416666664</v>
      </c>
      <c r="AF44">
        <v>16</v>
      </c>
      <c r="AG44">
        <v>2.169</v>
      </c>
      <c r="AH44">
        <v>1.794</v>
      </c>
      <c r="AI44">
        <f t="shared" si="4"/>
        <v>0.140625</v>
      </c>
      <c r="AJ44">
        <v>43</v>
      </c>
      <c r="AL44" s="1">
        <v>44789.885416666664</v>
      </c>
      <c r="AM44">
        <v>16</v>
      </c>
      <c r="AN44">
        <v>2.286</v>
      </c>
      <c r="AO44">
        <v>3.1909999999999998</v>
      </c>
      <c r="AP44">
        <f t="shared" si="5"/>
        <v>0.81902499999999967</v>
      </c>
    </row>
    <row r="45" spans="1:42" x14ac:dyDescent="0.35">
      <c r="A45">
        <v>44</v>
      </c>
      <c r="C45" s="1">
        <v>44794</v>
      </c>
      <c r="D45">
        <v>11.75</v>
      </c>
      <c r="E45">
        <v>2.3410000000000002</v>
      </c>
      <c r="F45">
        <v>0.47510000000000002</v>
      </c>
      <c r="G45">
        <f t="shared" si="0"/>
        <v>3.4815828100000004</v>
      </c>
      <c r="H45">
        <v>44</v>
      </c>
      <c r="J45" s="1">
        <v>44794</v>
      </c>
      <c r="K45">
        <v>11.75</v>
      </c>
      <c r="L45">
        <v>29.43</v>
      </c>
      <c r="M45">
        <v>14.35</v>
      </c>
      <c r="N45">
        <f t="shared" si="1"/>
        <v>227.40639999999999</v>
      </c>
      <c r="O45">
        <v>44</v>
      </c>
      <c r="Q45" s="1">
        <v>44794</v>
      </c>
      <c r="R45">
        <v>11.75</v>
      </c>
      <c r="S45">
        <v>34.6</v>
      </c>
      <c r="T45">
        <v>56.99</v>
      </c>
      <c r="U45">
        <f t="shared" si="2"/>
        <v>501.31210000000004</v>
      </c>
      <c r="V45">
        <v>44</v>
      </c>
      <c r="X45" s="1">
        <v>44794</v>
      </c>
      <c r="Y45">
        <v>11.75</v>
      </c>
      <c r="Z45">
        <v>80.39</v>
      </c>
      <c r="AA45">
        <v>59.83</v>
      </c>
      <c r="AB45">
        <f t="shared" si="3"/>
        <v>422.7136000000001</v>
      </c>
      <c r="AC45">
        <v>44</v>
      </c>
      <c r="AE45" s="1">
        <v>44794</v>
      </c>
      <c r="AF45">
        <v>11.75</v>
      </c>
      <c r="AG45">
        <v>74.41</v>
      </c>
      <c r="AH45">
        <v>33.32</v>
      </c>
      <c r="AI45">
        <f t="shared" si="4"/>
        <v>1688.3880999999997</v>
      </c>
      <c r="AJ45">
        <v>44</v>
      </c>
      <c r="AL45" s="1">
        <v>44794</v>
      </c>
      <c r="AM45">
        <v>11.75</v>
      </c>
      <c r="AN45">
        <v>50.85</v>
      </c>
      <c r="AO45">
        <v>39.9</v>
      </c>
      <c r="AP45">
        <f t="shared" si="5"/>
        <v>119.90250000000006</v>
      </c>
    </row>
    <row r="46" spans="1:42" x14ac:dyDescent="0.35">
      <c r="A46">
        <v>45</v>
      </c>
      <c r="C46" s="1">
        <v>44794.9375</v>
      </c>
      <c r="D46">
        <v>8.5</v>
      </c>
      <c r="E46">
        <v>6.7400000000000002E-2</v>
      </c>
      <c r="F46">
        <v>4.9399999999999999E-2</v>
      </c>
      <c r="G46">
        <f t="shared" si="0"/>
        <v>3.2400000000000007E-4</v>
      </c>
      <c r="H46">
        <v>45</v>
      </c>
      <c r="J46" s="1">
        <v>44794.9375</v>
      </c>
      <c r="K46">
        <v>8.5</v>
      </c>
      <c r="L46">
        <v>0.83799999999999997</v>
      </c>
      <c r="M46">
        <v>2.3039999999999998</v>
      </c>
      <c r="N46">
        <f t="shared" si="1"/>
        <v>2.1491559999999992</v>
      </c>
      <c r="O46">
        <v>45</v>
      </c>
      <c r="Q46" s="1">
        <v>44794.9375</v>
      </c>
      <c r="R46">
        <v>8.5</v>
      </c>
      <c r="S46">
        <v>2.0960000000000001</v>
      </c>
      <c r="T46">
        <v>1.978</v>
      </c>
      <c r="U46">
        <f t="shared" si="2"/>
        <v>1.3924000000000025E-2</v>
      </c>
      <c r="V46">
        <v>45</v>
      </c>
      <c r="X46" s="1">
        <v>44794.9375</v>
      </c>
      <c r="Y46">
        <v>8.5</v>
      </c>
      <c r="Z46">
        <v>11.14</v>
      </c>
      <c r="AA46">
        <v>7.024</v>
      </c>
      <c r="AB46">
        <f t="shared" si="3"/>
        <v>16.941456000000006</v>
      </c>
      <c r="AC46">
        <v>45</v>
      </c>
      <c r="AE46" s="1">
        <v>44794.9375</v>
      </c>
      <c r="AF46">
        <v>8.5</v>
      </c>
      <c r="AG46">
        <v>3.4039999999999999</v>
      </c>
      <c r="AH46">
        <v>2.9369999999999998</v>
      </c>
      <c r="AI46">
        <f t="shared" si="4"/>
        <v>0.21808900000000009</v>
      </c>
      <c r="AJ46">
        <v>45</v>
      </c>
      <c r="AL46" s="1">
        <v>44794.9375</v>
      </c>
      <c r="AM46">
        <v>8.5</v>
      </c>
      <c r="AN46">
        <v>4.2279999999999998</v>
      </c>
      <c r="AO46">
        <v>4.7939999999999996</v>
      </c>
      <c r="AP46">
        <f t="shared" si="5"/>
        <v>0.32035599999999981</v>
      </c>
    </row>
    <row r="47" spans="1:42" x14ac:dyDescent="0.35">
      <c r="A47">
        <v>46</v>
      </c>
      <c r="C47" s="1">
        <v>44799.104166666664</v>
      </c>
      <c r="D47">
        <v>3.5</v>
      </c>
      <c r="E47">
        <v>7.2480000000000003E-2</v>
      </c>
      <c r="F47">
        <v>0.17549999999999999</v>
      </c>
      <c r="G47">
        <f t="shared" si="0"/>
        <v>1.0613120399999997E-2</v>
      </c>
      <c r="H47">
        <v>46</v>
      </c>
      <c r="J47" s="1">
        <v>44799.104166666664</v>
      </c>
      <c r="K47">
        <v>3.5</v>
      </c>
      <c r="L47">
        <v>1.0469999999999999</v>
      </c>
      <c r="M47">
        <v>5.2619999999999996</v>
      </c>
      <c r="N47">
        <f t="shared" si="1"/>
        <v>17.766224999999999</v>
      </c>
      <c r="O47">
        <v>46</v>
      </c>
      <c r="Q47" s="1">
        <v>44799.104166666664</v>
      </c>
      <c r="R47">
        <v>3.5</v>
      </c>
      <c r="S47">
        <v>1.9179999999999999</v>
      </c>
      <c r="T47">
        <v>5.4470000000000001</v>
      </c>
      <c r="U47">
        <f t="shared" si="2"/>
        <v>12.453840999999999</v>
      </c>
      <c r="V47">
        <v>46</v>
      </c>
      <c r="X47" s="1">
        <v>44799.104166666664</v>
      </c>
      <c r="Y47">
        <v>3.5</v>
      </c>
      <c r="Z47">
        <v>5.0090000000000003</v>
      </c>
      <c r="AA47">
        <v>5.1509999999999998</v>
      </c>
      <c r="AB47">
        <f t="shared" si="3"/>
        <v>2.0163999999999845E-2</v>
      </c>
      <c r="AC47">
        <v>46</v>
      </c>
      <c r="AE47" s="1">
        <v>44799.104166666664</v>
      </c>
      <c r="AF47">
        <v>3.5</v>
      </c>
      <c r="AG47">
        <v>3.411</v>
      </c>
      <c r="AH47">
        <v>9.2449999999999992</v>
      </c>
      <c r="AI47">
        <f t="shared" si="4"/>
        <v>34.035555999999993</v>
      </c>
      <c r="AJ47">
        <v>46</v>
      </c>
      <c r="AL47" s="1">
        <v>44799.104166666664</v>
      </c>
      <c r="AM47">
        <v>3.5</v>
      </c>
      <c r="AN47">
        <v>1.875</v>
      </c>
      <c r="AO47">
        <v>4.3070000000000004</v>
      </c>
      <c r="AP47">
        <f t="shared" si="5"/>
        <v>5.9146240000000017</v>
      </c>
    </row>
    <row r="48" spans="1:42" x14ac:dyDescent="0.35">
      <c r="A48">
        <v>47</v>
      </c>
      <c r="C48" s="1">
        <v>44802.666666666664</v>
      </c>
      <c r="D48">
        <v>3</v>
      </c>
      <c r="E48">
        <v>0.20810000000000001</v>
      </c>
      <c r="F48">
        <v>0.24410000000000001</v>
      </c>
      <c r="G48">
        <f t="shared" si="0"/>
        <v>1.2960000000000003E-3</v>
      </c>
      <c r="H48">
        <v>47</v>
      </c>
      <c r="J48" s="1">
        <v>44802.666666666664</v>
      </c>
      <c r="K48">
        <v>3</v>
      </c>
      <c r="L48">
        <v>3.008</v>
      </c>
      <c r="M48">
        <v>4.2229999999999999</v>
      </c>
      <c r="N48">
        <f t="shared" si="1"/>
        <v>1.4762249999999997</v>
      </c>
      <c r="O48">
        <v>47</v>
      </c>
      <c r="Q48" s="1">
        <v>44802.666666666664</v>
      </c>
      <c r="R48">
        <v>3</v>
      </c>
      <c r="S48">
        <v>9.8079999999999998</v>
      </c>
      <c r="T48">
        <v>17.41</v>
      </c>
      <c r="U48">
        <f t="shared" si="2"/>
        <v>57.790404000000002</v>
      </c>
      <c r="V48">
        <v>47</v>
      </c>
      <c r="X48" s="1">
        <v>44802.666666666664</v>
      </c>
      <c r="Y48">
        <v>3</v>
      </c>
      <c r="Z48">
        <v>36.020000000000003</v>
      </c>
      <c r="AA48">
        <v>32.229999999999997</v>
      </c>
      <c r="AB48">
        <f t="shared" si="3"/>
        <v>14.364100000000047</v>
      </c>
      <c r="AC48">
        <v>47</v>
      </c>
      <c r="AE48" s="1">
        <v>44802.666666666664</v>
      </c>
      <c r="AF48">
        <v>3</v>
      </c>
      <c r="AG48">
        <v>10.69</v>
      </c>
      <c r="AH48">
        <v>17.47</v>
      </c>
      <c r="AI48">
        <f t="shared" si="4"/>
        <v>45.968399999999988</v>
      </c>
      <c r="AJ48">
        <v>47</v>
      </c>
      <c r="AL48" s="1">
        <v>44802.666666666664</v>
      </c>
      <c r="AM48">
        <v>3</v>
      </c>
      <c r="AN48">
        <v>15.29</v>
      </c>
      <c r="AO48">
        <v>21.1</v>
      </c>
      <c r="AP48">
        <f t="shared" si="5"/>
        <v>33.756100000000025</v>
      </c>
    </row>
    <row r="49" spans="1:42" x14ac:dyDescent="0.35">
      <c r="A49">
        <v>48</v>
      </c>
      <c r="C49" s="1">
        <v>44808.083333333336</v>
      </c>
      <c r="D49">
        <v>4.25</v>
      </c>
      <c r="E49">
        <v>0.15590000000000001</v>
      </c>
      <c r="F49">
        <v>9.7159999999999996E-2</v>
      </c>
      <c r="G49">
        <f t="shared" si="0"/>
        <v>3.4503876000000016E-3</v>
      </c>
      <c r="H49">
        <v>48</v>
      </c>
      <c r="J49" s="1">
        <v>44808.083333333336</v>
      </c>
      <c r="K49">
        <v>4.25</v>
      </c>
      <c r="L49">
        <v>1.847</v>
      </c>
      <c r="M49">
        <v>1.1020000000000001</v>
      </c>
      <c r="N49">
        <f t="shared" si="1"/>
        <v>0.55502499999999988</v>
      </c>
      <c r="O49">
        <v>48</v>
      </c>
      <c r="Q49" s="1">
        <v>44808.083333333336</v>
      </c>
      <c r="R49">
        <v>4.25</v>
      </c>
      <c r="S49">
        <v>2.028</v>
      </c>
      <c r="T49">
        <v>2.423</v>
      </c>
      <c r="U49">
        <f t="shared" si="2"/>
        <v>0.15602500000000002</v>
      </c>
      <c r="V49">
        <v>48</v>
      </c>
      <c r="X49" s="1">
        <v>44808.083333333336</v>
      </c>
      <c r="Y49">
        <v>4.25</v>
      </c>
      <c r="Z49">
        <v>11.01</v>
      </c>
      <c r="AA49">
        <v>9.7710000000000008</v>
      </c>
      <c r="AB49">
        <f t="shared" si="3"/>
        <v>1.5351209999999975</v>
      </c>
      <c r="AC49">
        <v>48</v>
      </c>
      <c r="AE49" s="1">
        <v>44808.083333333336</v>
      </c>
      <c r="AF49">
        <v>4.25</v>
      </c>
      <c r="AG49">
        <v>4.7759999999999998</v>
      </c>
      <c r="AH49">
        <v>2.8090000000000002</v>
      </c>
      <c r="AI49">
        <f t="shared" si="4"/>
        <v>3.8690889999999984</v>
      </c>
      <c r="AJ49">
        <v>48</v>
      </c>
      <c r="AL49" s="1">
        <v>44808.083333333336</v>
      </c>
      <c r="AM49">
        <v>4.25</v>
      </c>
      <c r="AN49">
        <v>3.9580000000000002</v>
      </c>
      <c r="AO49">
        <v>8.3089999999999993</v>
      </c>
      <c r="AP49">
        <f t="shared" si="5"/>
        <v>18.931200999999991</v>
      </c>
    </row>
    <row r="50" spans="1:42" x14ac:dyDescent="0.35">
      <c r="A50">
        <v>49</v>
      </c>
      <c r="C50" s="1">
        <v>44809.15625</v>
      </c>
      <c r="D50">
        <v>22</v>
      </c>
      <c r="E50">
        <v>4.3060000000000001E-2</v>
      </c>
      <c r="F50">
        <v>2.0539999999999999E-2</v>
      </c>
      <c r="G50">
        <f t="shared" si="0"/>
        <v>5.0715040000000008E-4</v>
      </c>
      <c r="H50">
        <v>49</v>
      </c>
      <c r="J50" s="1">
        <v>44809.15625</v>
      </c>
      <c r="K50">
        <v>22</v>
      </c>
      <c r="L50">
        <v>0.75349999999999995</v>
      </c>
      <c r="M50">
        <v>0.44019999999999998</v>
      </c>
      <c r="N50">
        <f t="shared" si="1"/>
        <v>9.8156889999999983E-2</v>
      </c>
      <c r="O50">
        <v>49</v>
      </c>
      <c r="Q50" s="1">
        <v>44809.15625</v>
      </c>
      <c r="R50">
        <v>22</v>
      </c>
      <c r="S50">
        <v>1.369</v>
      </c>
      <c r="T50">
        <v>1.0129999999999999</v>
      </c>
      <c r="U50">
        <f t="shared" si="2"/>
        <v>0.12673600000000007</v>
      </c>
      <c r="V50">
        <v>49</v>
      </c>
      <c r="X50" s="1">
        <v>44809.15625</v>
      </c>
      <c r="Y50">
        <v>22</v>
      </c>
      <c r="Z50">
        <v>5.3360000000000003</v>
      </c>
      <c r="AA50">
        <v>2.4590000000000001</v>
      </c>
      <c r="AB50">
        <f t="shared" si="3"/>
        <v>8.2771290000000004</v>
      </c>
      <c r="AC50">
        <v>49</v>
      </c>
      <c r="AE50" s="1">
        <v>44809.15625</v>
      </c>
      <c r="AF50">
        <v>22</v>
      </c>
      <c r="AG50">
        <v>2.504</v>
      </c>
      <c r="AH50">
        <v>1.1080000000000001</v>
      </c>
      <c r="AI50">
        <f t="shared" si="4"/>
        <v>1.9488159999999997</v>
      </c>
      <c r="AJ50">
        <v>49</v>
      </c>
      <c r="AL50" s="1">
        <v>44809.15625</v>
      </c>
      <c r="AM50">
        <v>22</v>
      </c>
      <c r="AN50">
        <v>2.2490000000000001</v>
      </c>
      <c r="AO50">
        <v>2.577</v>
      </c>
      <c r="AP50">
        <f t="shared" si="5"/>
        <v>0.1075839999999999</v>
      </c>
    </row>
    <row r="51" spans="1:42" x14ac:dyDescent="0.35">
      <c r="A51">
        <v>50</v>
      </c>
      <c r="C51" s="1">
        <v>44815.010416666664</v>
      </c>
      <c r="D51">
        <v>9.75</v>
      </c>
      <c r="E51">
        <v>0.18029999999999999</v>
      </c>
      <c r="F51">
        <v>5.0959999999999998E-2</v>
      </c>
      <c r="G51">
        <f t="shared" si="0"/>
        <v>1.6728835599999995E-2</v>
      </c>
      <c r="H51">
        <v>50</v>
      </c>
      <c r="J51" s="1">
        <v>44815.010416666664</v>
      </c>
      <c r="K51">
        <v>9.75</v>
      </c>
      <c r="L51">
        <v>3.1669999999999998</v>
      </c>
      <c r="M51">
        <v>1.2450000000000001</v>
      </c>
      <c r="N51">
        <f t="shared" si="1"/>
        <v>3.6940839999999988</v>
      </c>
      <c r="O51">
        <v>50</v>
      </c>
      <c r="Q51" s="1">
        <v>44815.010416666664</v>
      </c>
      <c r="R51">
        <v>9.75</v>
      </c>
      <c r="S51">
        <v>5.2770000000000001</v>
      </c>
      <c r="T51">
        <v>3.2909999999999999</v>
      </c>
      <c r="U51">
        <f t="shared" si="2"/>
        <v>3.9441960000000007</v>
      </c>
      <c r="V51">
        <v>50</v>
      </c>
      <c r="X51" s="1">
        <v>44815.010416666664</v>
      </c>
      <c r="Y51">
        <v>9.75</v>
      </c>
      <c r="Z51">
        <v>24.42</v>
      </c>
      <c r="AA51">
        <v>12.72</v>
      </c>
      <c r="AB51">
        <f t="shared" si="3"/>
        <v>136.89000000000001</v>
      </c>
      <c r="AC51">
        <v>50</v>
      </c>
      <c r="AE51" s="1">
        <v>44815.010416666664</v>
      </c>
      <c r="AF51">
        <v>9.75</v>
      </c>
      <c r="AG51">
        <v>10.24</v>
      </c>
      <c r="AH51">
        <v>3.6179999999999999</v>
      </c>
      <c r="AI51">
        <f t="shared" si="4"/>
        <v>43.850884000000001</v>
      </c>
      <c r="AJ51">
        <v>50</v>
      </c>
      <c r="AL51" s="1">
        <v>44815.010416666664</v>
      </c>
      <c r="AM51">
        <v>9.75</v>
      </c>
      <c r="AN51">
        <v>10.07</v>
      </c>
      <c r="AO51">
        <v>7.6989999999999998</v>
      </c>
      <c r="AP51">
        <f t="shared" si="5"/>
        <v>5.6216410000000021</v>
      </c>
    </row>
    <row r="52" spans="1:42" x14ac:dyDescent="0.35">
      <c r="A52">
        <v>51</v>
      </c>
      <c r="C52" s="1">
        <v>44823.333333333336</v>
      </c>
      <c r="D52">
        <v>5</v>
      </c>
      <c r="E52">
        <v>5.2130000000000003E-2</v>
      </c>
      <c r="F52">
        <v>2.5860000000000001E-2</v>
      </c>
      <c r="G52">
        <f t="shared" si="0"/>
        <v>6.9011290000000009E-4</v>
      </c>
      <c r="H52">
        <v>51</v>
      </c>
      <c r="J52" s="1">
        <v>44823.333333333336</v>
      </c>
      <c r="K52">
        <v>5</v>
      </c>
      <c r="L52">
        <v>0.66769999999999996</v>
      </c>
      <c r="M52">
        <v>1.3620000000000001</v>
      </c>
      <c r="N52">
        <f t="shared" si="1"/>
        <v>0.48205249000000017</v>
      </c>
      <c r="O52">
        <v>51</v>
      </c>
      <c r="Q52" s="1">
        <v>44823.333333333336</v>
      </c>
      <c r="R52">
        <v>5</v>
      </c>
      <c r="S52">
        <v>2.4710000000000001</v>
      </c>
      <c r="T52">
        <v>5.1369999999999996</v>
      </c>
      <c r="U52">
        <f t="shared" si="2"/>
        <v>7.1075559999999971</v>
      </c>
      <c r="V52">
        <v>51</v>
      </c>
      <c r="X52" s="1">
        <v>44823.333333333336</v>
      </c>
      <c r="Y52">
        <v>5</v>
      </c>
      <c r="Z52">
        <v>14.81</v>
      </c>
      <c r="AA52">
        <v>17</v>
      </c>
      <c r="AB52">
        <f t="shared" si="3"/>
        <v>4.7960999999999983</v>
      </c>
      <c r="AC52">
        <v>51</v>
      </c>
      <c r="AE52" s="1">
        <v>44823.333333333336</v>
      </c>
      <c r="AF52">
        <v>5</v>
      </c>
      <c r="AG52">
        <v>2.7480000000000002</v>
      </c>
      <c r="AH52">
        <v>2.8679999999999999</v>
      </c>
      <c r="AI52">
        <f t="shared" si="4"/>
        <v>1.439999999999992E-2</v>
      </c>
      <c r="AJ52">
        <v>51</v>
      </c>
      <c r="AL52" s="1">
        <v>44823.333333333336</v>
      </c>
      <c r="AM52">
        <v>5</v>
      </c>
      <c r="AN52">
        <v>6.0919999999999996</v>
      </c>
      <c r="AO52">
        <v>18.48</v>
      </c>
      <c r="AP52">
        <f t="shared" si="5"/>
        <v>153.46254400000004</v>
      </c>
    </row>
    <row r="53" spans="1:42" x14ac:dyDescent="0.35">
      <c r="A53">
        <v>52</v>
      </c>
      <c r="C53" s="1">
        <v>44826.125</v>
      </c>
      <c r="D53">
        <v>6</v>
      </c>
      <c r="E53">
        <v>0.17699999999999999</v>
      </c>
      <c r="F53">
        <v>8.233E-2</v>
      </c>
      <c r="G53">
        <f t="shared" si="0"/>
        <v>8.962408899999998E-3</v>
      </c>
      <c r="H53">
        <v>52</v>
      </c>
      <c r="J53" s="1">
        <v>44826.125</v>
      </c>
      <c r="K53">
        <v>6</v>
      </c>
      <c r="L53">
        <v>2.5059999999999998</v>
      </c>
      <c r="M53">
        <v>2.0030000000000001</v>
      </c>
      <c r="N53">
        <f t="shared" si="1"/>
        <v>0.25300899999999965</v>
      </c>
      <c r="O53">
        <v>52</v>
      </c>
      <c r="Q53" s="1">
        <v>44826.125</v>
      </c>
      <c r="R53">
        <v>6</v>
      </c>
      <c r="S53">
        <v>3.8410000000000002</v>
      </c>
      <c r="T53">
        <v>9.1</v>
      </c>
      <c r="U53">
        <f t="shared" si="2"/>
        <v>27.657080999999994</v>
      </c>
      <c r="V53">
        <v>52</v>
      </c>
      <c r="X53" s="1">
        <v>44826.125</v>
      </c>
      <c r="Y53">
        <v>6</v>
      </c>
      <c r="Z53">
        <v>14.04</v>
      </c>
      <c r="AA53">
        <v>15.01</v>
      </c>
      <c r="AB53">
        <f t="shared" si="3"/>
        <v>0.94090000000000129</v>
      </c>
      <c r="AC53">
        <v>52</v>
      </c>
      <c r="AE53" s="1">
        <v>44826.125</v>
      </c>
      <c r="AF53">
        <v>6</v>
      </c>
      <c r="AG53">
        <v>7.2489999999999997</v>
      </c>
      <c r="AH53">
        <v>8.6340000000000003</v>
      </c>
      <c r="AI53">
        <f t="shared" si="4"/>
        <v>1.9182250000000018</v>
      </c>
      <c r="AJ53">
        <v>52</v>
      </c>
      <c r="AL53" s="1">
        <v>44826.125</v>
      </c>
      <c r="AM53">
        <v>6</v>
      </c>
      <c r="AN53">
        <v>6.4640000000000004</v>
      </c>
      <c r="AO53">
        <v>13.16</v>
      </c>
      <c r="AP53">
        <f t="shared" si="5"/>
        <v>44.836416</v>
      </c>
    </row>
    <row r="54" spans="1:42" x14ac:dyDescent="0.35">
      <c r="A54">
        <v>53</v>
      </c>
      <c r="C54" s="1">
        <v>44831.4375</v>
      </c>
      <c r="D54">
        <v>10</v>
      </c>
      <c r="E54">
        <v>5.9540000000000003E-2</v>
      </c>
      <c r="F54">
        <v>2.597E-2</v>
      </c>
      <c r="G54">
        <f t="shared" si="0"/>
        <v>1.1269449000000003E-3</v>
      </c>
      <c r="H54">
        <v>53</v>
      </c>
      <c r="J54" s="1">
        <v>44831.4375</v>
      </c>
      <c r="K54">
        <v>10</v>
      </c>
      <c r="L54">
        <v>0.88600000000000001</v>
      </c>
      <c r="M54">
        <v>1.145</v>
      </c>
      <c r="N54">
        <f t="shared" si="1"/>
        <v>6.7081000000000002E-2</v>
      </c>
      <c r="O54">
        <v>53</v>
      </c>
      <c r="Q54" s="1">
        <v>44831.4375</v>
      </c>
      <c r="R54">
        <v>10</v>
      </c>
      <c r="S54">
        <v>2.359</v>
      </c>
      <c r="T54">
        <v>2.339</v>
      </c>
      <c r="U54">
        <f t="shared" si="2"/>
        <v>4.0000000000000072E-4</v>
      </c>
      <c r="V54">
        <v>53</v>
      </c>
      <c r="X54" s="1">
        <v>44831.4375</v>
      </c>
      <c r="Y54">
        <v>10</v>
      </c>
      <c r="Z54">
        <v>8.3949999999999996</v>
      </c>
      <c r="AA54">
        <v>6.69</v>
      </c>
      <c r="AB54">
        <f t="shared" si="3"/>
        <v>2.9070249999999973</v>
      </c>
      <c r="AC54">
        <v>53</v>
      </c>
      <c r="AE54" s="1">
        <v>44831.4375</v>
      </c>
      <c r="AF54">
        <v>10</v>
      </c>
      <c r="AG54">
        <v>3.1030000000000002</v>
      </c>
      <c r="AH54">
        <v>2.5299999999999998</v>
      </c>
      <c r="AI54">
        <f t="shared" si="4"/>
        <v>0.32832900000000048</v>
      </c>
      <c r="AJ54">
        <v>53</v>
      </c>
      <c r="AL54" s="1">
        <v>44831.4375</v>
      </c>
      <c r="AM54">
        <v>10</v>
      </c>
      <c r="AN54">
        <v>3.4350000000000001</v>
      </c>
      <c r="AO54">
        <v>4.46</v>
      </c>
      <c r="AP54">
        <f t="shared" si="5"/>
        <v>1.0506249999999999</v>
      </c>
    </row>
    <row r="55" spans="1:42" x14ac:dyDescent="0.35">
      <c r="A55">
        <v>54</v>
      </c>
      <c r="C55" s="1">
        <v>44835.166666666664</v>
      </c>
      <c r="D55">
        <v>18</v>
      </c>
      <c r="E55">
        <v>0.19420000000000001</v>
      </c>
      <c r="F55">
        <v>6.8940000000000001E-2</v>
      </c>
      <c r="G55">
        <f t="shared" si="0"/>
        <v>1.5690067600000003E-2</v>
      </c>
      <c r="H55">
        <v>54</v>
      </c>
      <c r="J55" s="1">
        <v>44835.166666666664</v>
      </c>
      <c r="K55">
        <v>18</v>
      </c>
      <c r="L55">
        <v>3.4329999999999998</v>
      </c>
      <c r="M55">
        <v>1.2629999999999999</v>
      </c>
      <c r="N55">
        <f t="shared" si="1"/>
        <v>4.7088999999999999</v>
      </c>
      <c r="O55">
        <v>54</v>
      </c>
      <c r="Q55" s="1">
        <v>44835.166666666664</v>
      </c>
      <c r="R55">
        <v>18</v>
      </c>
      <c r="S55">
        <v>6.2720000000000002</v>
      </c>
      <c r="T55">
        <v>5.423</v>
      </c>
      <c r="U55">
        <f t="shared" si="2"/>
        <v>0.72080100000000036</v>
      </c>
      <c r="V55">
        <v>54</v>
      </c>
      <c r="X55" s="1">
        <v>44835.166666666664</v>
      </c>
      <c r="Y55">
        <v>18</v>
      </c>
      <c r="Z55">
        <v>22.14</v>
      </c>
      <c r="AA55">
        <v>14.32</v>
      </c>
      <c r="AB55">
        <f t="shared" si="3"/>
        <v>61.152400000000007</v>
      </c>
      <c r="AC55">
        <v>54</v>
      </c>
      <c r="AE55" s="1">
        <v>44835.166666666664</v>
      </c>
      <c r="AF55">
        <v>18</v>
      </c>
      <c r="AG55">
        <v>10.56</v>
      </c>
      <c r="AH55">
        <v>9.0890000000000004</v>
      </c>
      <c r="AI55">
        <f t="shared" si="4"/>
        <v>2.1638410000000001</v>
      </c>
      <c r="AJ55">
        <v>54</v>
      </c>
      <c r="AL55" s="1">
        <v>44835.166666666664</v>
      </c>
      <c r="AM55">
        <v>18</v>
      </c>
      <c r="AN55">
        <v>8.11</v>
      </c>
      <c r="AO55">
        <v>8.9700000000000006</v>
      </c>
      <c r="AP55">
        <f t="shared" si="5"/>
        <v>0.73960000000000203</v>
      </c>
    </row>
    <row r="56" spans="1:42" x14ac:dyDescent="0.35">
      <c r="A56">
        <v>55</v>
      </c>
      <c r="C56" s="1">
        <v>44846.90625</v>
      </c>
      <c r="D56">
        <v>13.75</v>
      </c>
      <c r="E56">
        <v>5.2690000000000001E-2</v>
      </c>
      <c r="F56">
        <v>0.10340000000000001</v>
      </c>
      <c r="H56">
        <v>55</v>
      </c>
      <c r="J56" s="1">
        <v>44846.90625</v>
      </c>
      <c r="K56">
        <v>13.75</v>
      </c>
      <c r="L56">
        <v>0.88880000000000003</v>
      </c>
      <c r="M56">
        <v>0</v>
      </c>
      <c r="O56">
        <v>55</v>
      </c>
      <c r="Q56" s="1">
        <v>44846.90625</v>
      </c>
      <c r="R56">
        <v>13.75</v>
      </c>
      <c r="S56">
        <v>2.5150000000000001</v>
      </c>
      <c r="T56">
        <v>0</v>
      </c>
      <c r="V56">
        <v>55</v>
      </c>
      <c r="X56" s="1">
        <v>44846.90625</v>
      </c>
      <c r="Y56">
        <v>13.75</v>
      </c>
      <c r="Z56">
        <v>13.61</v>
      </c>
      <c r="AA56">
        <v>0</v>
      </c>
      <c r="AC56">
        <v>55</v>
      </c>
      <c r="AE56" s="1">
        <v>44846.90625</v>
      </c>
      <c r="AF56">
        <v>13.75</v>
      </c>
      <c r="AG56">
        <v>3.17</v>
      </c>
      <c r="AH56">
        <v>0</v>
      </c>
      <c r="AJ56">
        <v>55</v>
      </c>
      <c r="AL56" s="1">
        <v>44846.90625</v>
      </c>
      <c r="AM56">
        <v>13.75</v>
      </c>
      <c r="AN56">
        <v>5.8179999999999996</v>
      </c>
      <c r="AO56">
        <v>7.5650000000000004</v>
      </c>
      <c r="AP56">
        <v>13.382999999999999</v>
      </c>
    </row>
    <row r="57" spans="1:42" x14ac:dyDescent="0.35">
      <c r="A57">
        <v>56</v>
      </c>
      <c r="C57" s="1">
        <v>44860.322916666664</v>
      </c>
      <c r="D57">
        <v>13</v>
      </c>
      <c r="E57">
        <v>6.9949999999999998E-2</v>
      </c>
      <c r="F57">
        <v>8.3970000000000003E-2</v>
      </c>
      <c r="H57">
        <v>56</v>
      </c>
      <c r="J57" s="1">
        <v>44860.322916666664</v>
      </c>
      <c r="K57">
        <v>13</v>
      </c>
      <c r="L57">
        <v>1.1399999999999999</v>
      </c>
      <c r="M57">
        <v>0</v>
      </c>
      <c r="O57">
        <v>56</v>
      </c>
      <c r="Q57" s="1">
        <v>44860.322916666664</v>
      </c>
      <c r="R57">
        <v>13</v>
      </c>
      <c r="S57">
        <v>2.9409999999999998</v>
      </c>
      <c r="T57">
        <v>0</v>
      </c>
      <c r="V57">
        <v>56</v>
      </c>
      <c r="X57" s="1">
        <v>44860.322916666664</v>
      </c>
      <c r="Y57">
        <v>13</v>
      </c>
      <c r="Z57">
        <v>14.12</v>
      </c>
      <c r="AA57">
        <v>0</v>
      </c>
      <c r="AC57">
        <v>56</v>
      </c>
      <c r="AE57" s="1">
        <v>44860.322916666664</v>
      </c>
      <c r="AF57">
        <v>13</v>
      </c>
      <c r="AG57">
        <v>4.0940000000000003</v>
      </c>
      <c r="AH57">
        <v>0</v>
      </c>
      <c r="AJ57">
        <v>56</v>
      </c>
      <c r="AL57" s="1">
        <v>44860.322916666664</v>
      </c>
      <c r="AM57">
        <v>13</v>
      </c>
      <c r="AN57">
        <v>5.415</v>
      </c>
      <c r="AO57">
        <v>10.61</v>
      </c>
      <c r="AP57">
        <v>16.024999999999999</v>
      </c>
    </row>
    <row r="58" spans="1:42" x14ac:dyDescent="0.35">
      <c r="A58">
        <v>57</v>
      </c>
      <c r="C58" s="1">
        <v>44862.375</v>
      </c>
      <c r="D58">
        <v>5</v>
      </c>
      <c r="E58">
        <v>1.2970000000000001E-2</v>
      </c>
      <c r="F58">
        <v>9.3030000000000005E-3</v>
      </c>
      <c r="H58">
        <v>57</v>
      </c>
      <c r="J58" s="1">
        <v>44862.375</v>
      </c>
      <c r="K58">
        <v>5</v>
      </c>
      <c r="L58">
        <v>0.1036</v>
      </c>
      <c r="M58">
        <v>0</v>
      </c>
      <c r="O58">
        <v>57</v>
      </c>
      <c r="Q58" s="1">
        <v>44862.375</v>
      </c>
      <c r="R58">
        <v>5</v>
      </c>
      <c r="S58">
        <v>0.25990000000000002</v>
      </c>
      <c r="T58">
        <v>0</v>
      </c>
      <c r="V58">
        <v>57</v>
      </c>
      <c r="X58" s="1">
        <v>44862.375</v>
      </c>
      <c r="Y58">
        <v>5</v>
      </c>
      <c r="Z58">
        <v>0.87409999999999999</v>
      </c>
      <c r="AA58">
        <v>0</v>
      </c>
      <c r="AC58">
        <v>57</v>
      </c>
      <c r="AE58" s="1">
        <v>44862.375</v>
      </c>
      <c r="AF58">
        <v>5</v>
      </c>
      <c r="AG58">
        <v>0.45850000000000002</v>
      </c>
      <c r="AH58">
        <v>0</v>
      </c>
      <c r="AJ58">
        <v>57</v>
      </c>
      <c r="AL58" s="1">
        <v>44862.375</v>
      </c>
      <c r="AM58">
        <v>5</v>
      </c>
      <c r="AN58">
        <v>0.36749999999999999</v>
      </c>
      <c r="AO58">
        <v>0.37190000000000001</v>
      </c>
      <c r="AP58">
        <v>0.73939999999999995</v>
      </c>
    </row>
    <row r="59" spans="1:42" x14ac:dyDescent="0.35">
      <c r="A59">
        <v>58</v>
      </c>
      <c r="C59" s="1">
        <v>44865.270833333336</v>
      </c>
      <c r="D59">
        <v>5.5</v>
      </c>
      <c r="E59">
        <v>6.4439999999999997E-2</v>
      </c>
      <c r="F59">
        <v>4.5499999999999999E-2</v>
      </c>
      <c r="H59">
        <v>58</v>
      </c>
      <c r="J59" s="1">
        <v>44865.270833333336</v>
      </c>
      <c r="K59">
        <v>5.5</v>
      </c>
      <c r="L59">
        <v>0.96509999999999996</v>
      </c>
      <c r="M59">
        <v>0</v>
      </c>
      <c r="O59">
        <v>58</v>
      </c>
      <c r="Q59" s="1">
        <v>44865.270833333336</v>
      </c>
      <c r="R59">
        <v>5.5</v>
      </c>
      <c r="S59">
        <v>2.0329999999999999</v>
      </c>
      <c r="T59">
        <v>0</v>
      </c>
      <c r="V59">
        <v>58</v>
      </c>
      <c r="X59" s="1">
        <v>44865.270833333336</v>
      </c>
      <c r="Y59">
        <v>5.5</v>
      </c>
      <c r="Z59">
        <v>10.1</v>
      </c>
      <c r="AA59">
        <v>0</v>
      </c>
      <c r="AC59">
        <v>58</v>
      </c>
      <c r="AE59" s="1">
        <v>44865.270833333336</v>
      </c>
      <c r="AF59">
        <v>5.5</v>
      </c>
      <c r="AG59">
        <v>3.2669999999999999</v>
      </c>
      <c r="AH59">
        <v>0</v>
      </c>
      <c r="AJ59">
        <v>58</v>
      </c>
      <c r="AL59" s="1">
        <v>44865.270833333336</v>
      </c>
      <c r="AM59">
        <v>5.5</v>
      </c>
      <c r="AN59">
        <v>3.92</v>
      </c>
      <c r="AO59">
        <v>4.2949999999999999</v>
      </c>
      <c r="AP59">
        <v>8.2149999999999999</v>
      </c>
    </row>
    <row r="60" spans="1:42" x14ac:dyDescent="0.35">
      <c r="F60" t="s">
        <v>37</v>
      </c>
      <c r="G60">
        <f>(AVERAGE(G2:G55))^0.5</f>
        <v>0.42935757361590038</v>
      </c>
      <c r="M60" t="s">
        <v>37</v>
      </c>
      <c r="N60">
        <f>(AVERAGE(N2:N55))^0.5</f>
        <v>3.8982009368045287</v>
      </c>
      <c r="T60" t="s">
        <v>37</v>
      </c>
      <c r="U60">
        <f>(AVERAGE(U2:U55))^0.5</f>
        <v>3.9960481448690173</v>
      </c>
      <c r="AA60" t="s">
        <v>37</v>
      </c>
      <c r="AB60">
        <f>(AVERAGE(AB2:AB55))^0.5</f>
        <v>9.0233908814813066</v>
      </c>
      <c r="AH60" t="s">
        <v>37</v>
      </c>
      <c r="AI60">
        <f>(AVERAGE(AI2:AI55))^0.5</f>
        <v>10.464681642217453</v>
      </c>
      <c r="AO60" t="s">
        <v>37</v>
      </c>
      <c r="AP60">
        <f>(AVERAGE(AP2:AP55))^0.5</f>
        <v>4.881024059597574</v>
      </c>
    </row>
    <row r="61" spans="1:42" x14ac:dyDescent="0.35">
      <c r="F61" t="s">
        <v>38</v>
      </c>
      <c r="G61">
        <f>(AVERAGE(G39:G49))^0.5</f>
        <v>0.88112003941780614</v>
      </c>
      <c r="M61" t="s">
        <v>38</v>
      </c>
      <c r="N61">
        <f>(AVERAGE(N39:N49))^0.5</f>
        <v>7.2341024083534684</v>
      </c>
      <c r="T61" t="s">
        <v>38</v>
      </c>
      <c r="U61">
        <f>(AVERAGE(U39:U49))^0.5</f>
        <v>7.754428108858483</v>
      </c>
      <c r="AA61" t="s">
        <v>38</v>
      </c>
      <c r="AB61">
        <f>(AVERAGE(AB39:AB49))^0.5</f>
        <v>13.049817173919612</v>
      </c>
      <c r="AH61" t="s">
        <v>38</v>
      </c>
      <c r="AI61">
        <f>(AVERAGE(AI39:AI49))^0.5</f>
        <v>15.719695006294144</v>
      </c>
      <c r="AO61" t="s">
        <v>38</v>
      </c>
      <c r="AP61">
        <f>(AVERAGE(AP39:AP49))^0.5</f>
        <v>5.5538202740423319</v>
      </c>
    </row>
    <row r="62" spans="1:42" x14ac:dyDescent="0.35">
      <c r="F62" t="s">
        <v>39</v>
      </c>
      <c r="G62">
        <f>(AVERAGE(G2:G38, G49:G55))^0.5</f>
        <v>0.17952846256057461</v>
      </c>
      <c r="M62" t="s">
        <v>39</v>
      </c>
      <c r="N62">
        <f>(AVERAGE(N2:N38, N49:N55))^0.5</f>
        <v>2.3620234976892935</v>
      </c>
      <c r="T62" t="s">
        <v>39</v>
      </c>
      <c r="U62">
        <f>(AVERAGE(U2:U38, U49:U55))^0.5</f>
        <v>2.1373675326310764</v>
      </c>
      <c r="AA62" t="s">
        <v>39</v>
      </c>
      <c r="AB62">
        <f>(AVERAGE(AB2:AB38, AB49:AB55))^0.5</f>
        <v>7.5754171682308868</v>
      </c>
      <c r="AH62" t="s">
        <v>39</v>
      </c>
      <c r="AI62">
        <f>(AVERAGE(AI2:AI38, AI49:AI55))^0.5</f>
        <v>8.5269472691259534</v>
      </c>
      <c r="AO62" t="s">
        <v>39</v>
      </c>
      <c r="AP62">
        <f>(AVERAGE(AP2:AP38, AP49:AP55))^0.5</f>
        <v>4.6859423763577652</v>
      </c>
    </row>
    <row r="63" spans="1:42" s="13" customFormat="1" x14ac:dyDescent="0.35"/>
    <row r="64" spans="1:42" s="13" customFormat="1" x14ac:dyDescent="0.35">
      <c r="A64" t="s">
        <v>37</v>
      </c>
      <c r="B64" s="13">
        <f>G60</f>
        <v>0.42935757361590038</v>
      </c>
      <c r="C64" s="13">
        <f>N60</f>
        <v>3.8982009368045287</v>
      </c>
      <c r="D64" s="13">
        <f>U60</f>
        <v>3.9960481448690173</v>
      </c>
      <c r="E64" s="13">
        <f>AB60</f>
        <v>9.0233908814813066</v>
      </c>
      <c r="F64" s="13">
        <f>AI60</f>
        <v>10.464681642217453</v>
      </c>
      <c r="G64" s="13">
        <f>AP60</f>
        <v>4.881024059597574</v>
      </c>
    </row>
    <row r="65" spans="1:7" s="13" customFormat="1" x14ac:dyDescent="0.35">
      <c r="A65" t="s">
        <v>38</v>
      </c>
      <c r="B65" s="13">
        <f>G61</f>
        <v>0.88112003941780614</v>
      </c>
      <c r="C65" s="13">
        <f>N61</f>
        <v>7.2341024083534684</v>
      </c>
      <c r="D65" s="13">
        <f>U61</f>
        <v>7.754428108858483</v>
      </c>
      <c r="E65" s="13">
        <f>AB61</f>
        <v>13.049817173919612</v>
      </c>
      <c r="F65" s="13">
        <f>AI61</f>
        <v>15.719695006294144</v>
      </c>
      <c r="G65" s="13">
        <f>AP61</f>
        <v>5.5538202740423319</v>
      </c>
    </row>
    <row r="66" spans="1:7" s="13" customFormat="1" x14ac:dyDescent="0.35">
      <c r="A66" t="s">
        <v>39</v>
      </c>
      <c r="B66" s="13">
        <f>G62</f>
        <v>0.17952846256057461</v>
      </c>
      <c r="C66" s="13">
        <f>N62</f>
        <v>2.3620234976892935</v>
      </c>
      <c r="D66" s="13">
        <f>U62</f>
        <v>2.1373675326310764</v>
      </c>
      <c r="E66" s="13">
        <f>AB62</f>
        <v>7.5754171682308868</v>
      </c>
      <c r="F66" s="13">
        <f>AI62</f>
        <v>8.5269472691259534</v>
      </c>
      <c r="G66" s="13">
        <f>AP62</f>
        <v>4.6859423763577652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944F-E5D9-4F7E-BA45-7165A013DDB2}">
  <dimension ref="A1:AP66"/>
  <sheetViews>
    <sheetView topLeftCell="A50" workbookViewId="0">
      <selection activeCell="A60" sqref="A60:XFD66"/>
    </sheetView>
  </sheetViews>
  <sheetFormatPr defaultRowHeight="14.5" x14ac:dyDescent="0.35"/>
  <sheetData>
    <row r="1" spans="1:42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54</v>
      </c>
      <c r="H1" t="s">
        <v>22</v>
      </c>
      <c r="I1" t="s">
        <v>23</v>
      </c>
      <c r="J1" t="s">
        <v>24</v>
      </c>
      <c r="K1" t="s">
        <v>25</v>
      </c>
      <c r="L1" t="s">
        <v>28</v>
      </c>
      <c r="M1" t="s">
        <v>29</v>
      </c>
      <c r="N1" t="s">
        <v>54</v>
      </c>
      <c r="O1" t="s">
        <v>22</v>
      </c>
      <c r="P1" t="s">
        <v>23</v>
      </c>
      <c r="Q1" t="s">
        <v>24</v>
      </c>
      <c r="R1" t="s">
        <v>25</v>
      </c>
      <c r="S1" t="s">
        <v>30</v>
      </c>
      <c r="T1" t="s">
        <v>31</v>
      </c>
      <c r="U1" t="s">
        <v>54</v>
      </c>
      <c r="V1" t="s">
        <v>22</v>
      </c>
      <c r="W1" t="s">
        <v>23</v>
      </c>
      <c r="X1" t="s">
        <v>24</v>
      </c>
      <c r="Y1" t="s">
        <v>25</v>
      </c>
      <c r="Z1" t="s">
        <v>32</v>
      </c>
      <c r="AA1" t="s">
        <v>33</v>
      </c>
      <c r="AB1" t="s">
        <v>54</v>
      </c>
      <c r="AC1" t="s">
        <v>22</v>
      </c>
      <c r="AD1" t="s">
        <v>23</v>
      </c>
      <c r="AE1" t="s">
        <v>24</v>
      </c>
      <c r="AF1" t="s">
        <v>25</v>
      </c>
      <c r="AG1" t="s">
        <v>34</v>
      </c>
      <c r="AH1" t="s">
        <v>34</v>
      </c>
      <c r="AI1" t="s">
        <v>54</v>
      </c>
      <c r="AJ1" t="s">
        <v>22</v>
      </c>
      <c r="AK1" t="s">
        <v>23</v>
      </c>
      <c r="AL1" t="s">
        <v>24</v>
      </c>
      <c r="AM1" t="s">
        <v>25</v>
      </c>
      <c r="AN1" t="s">
        <v>35</v>
      </c>
      <c r="AO1" t="s">
        <v>36</v>
      </c>
      <c r="AP1" t="s">
        <v>54</v>
      </c>
    </row>
    <row r="2" spans="1:42" x14ac:dyDescent="0.35">
      <c r="A2">
        <v>1</v>
      </c>
      <c r="C2" s="1">
        <v>44623.041666666664</v>
      </c>
      <c r="D2">
        <v>2.5</v>
      </c>
      <c r="E2">
        <v>2.1479999999999999E-2</v>
      </c>
      <c r="F2">
        <v>7.324E-2</v>
      </c>
      <c r="G2">
        <f>(E2-F2)^2</f>
        <v>2.6790975999999998E-3</v>
      </c>
      <c r="H2">
        <v>1</v>
      </c>
      <c r="J2" s="1">
        <v>44623.041666666664</v>
      </c>
      <c r="K2">
        <v>2.5</v>
      </c>
      <c r="L2">
        <v>0.46560000000000001</v>
      </c>
      <c r="M2">
        <v>0.74390000000000001</v>
      </c>
      <c r="N2">
        <f>(L2-M2)^2</f>
        <v>7.7450889999999994E-2</v>
      </c>
      <c r="O2">
        <v>1</v>
      </c>
      <c r="Q2" s="1">
        <v>44623.041666666664</v>
      </c>
      <c r="R2">
        <v>2.5</v>
      </c>
      <c r="S2">
        <v>0.66520000000000001</v>
      </c>
      <c r="T2">
        <v>1.3149999999999999</v>
      </c>
      <c r="U2">
        <f>(S2-T2)^2</f>
        <v>0.42224003999999993</v>
      </c>
      <c r="V2">
        <v>1</v>
      </c>
      <c r="X2" s="1">
        <v>44623.041666666664</v>
      </c>
      <c r="Y2">
        <v>2.5</v>
      </c>
      <c r="Z2">
        <v>3.63</v>
      </c>
      <c r="AA2">
        <v>2.7410000000000001</v>
      </c>
      <c r="AB2">
        <f>(Z2-AA2)^2</f>
        <v>0.79032099999999961</v>
      </c>
      <c r="AC2">
        <v>1</v>
      </c>
      <c r="AE2" s="1">
        <v>44623.041666666664</v>
      </c>
      <c r="AF2">
        <v>2.5</v>
      </c>
      <c r="AG2">
        <v>1.36</v>
      </c>
      <c r="AH2">
        <v>1.5680000000000001</v>
      </c>
      <c r="AI2">
        <f>(AG2-AH2)^2</f>
        <v>4.3263999999999983E-2</v>
      </c>
      <c r="AJ2">
        <v>1</v>
      </c>
      <c r="AL2" s="1">
        <v>44623.041666666664</v>
      </c>
      <c r="AM2">
        <v>2.5</v>
      </c>
      <c r="AN2">
        <v>1.3260000000000001</v>
      </c>
      <c r="AO2">
        <v>2.137</v>
      </c>
      <c r="AP2">
        <f>(AN2-AO2)^2</f>
        <v>0.65772099999999989</v>
      </c>
    </row>
    <row r="3" spans="1:42" x14ac:dyDescent="0.35">
      <c r="A3">
        <v>2</v>
      </c>
      <c r="C3" s="1">
        <v>44627.03125</v>
      </c>
      <c r="D3">
        <v>21</v>
      </c>
      <c r="E3">
        <v>4.7E-2</v>
      </c>
      <c r="F3">
        <v>0.124</v>
      </c>
      <c r="G3">
        <f t="shared" ref="G3:G55" si="0">(E3-F3)^2</f>
        <v>5.9290000000000002E-3</v>
      </c>
      <c r="H3">
        <v>2</v>
      </c>
      <c r="J3" s="1">
        <v>44627.03125</v>
      </c>
      <c r="K3">
        <v>21</v>
      </c>
      <c r="L3">
        <v>0.92589999999999995</v>
      </c>
      <c r="M3">
        <v>1.292</v>
      </c>
      <c r="N3">
        <f t="shared" ref="N3:N55" si="1">(L3-M3)^2</f>
        <v>0.13402921000000007</v>
      </c>
      <c r="O3">
        <v>2</v>
      </c>
      <c r="Q3" s="1">
        <v>44627.03125</v>
      </c>
      <c r="R3">
        <v>21</v>
      </c>
      <c r="S3">
        <v>2.1560000000000001</v>
      </c>
      <c r="T3">
        <v>3.4820000000000002</v>
      </c>
      <c r="U3">
        <f t="shared" ref="U3:U55" si="2">(S3-T3)^2</f>
        <v>1.7582760000000002</v>
      </c>
      <c r="V3">
        <v>2</v>
      </c>
      <c r="X3" s="1">
        <v>44627.03125</v>
      </c>
      <c r="Y3">
        <v>21</v>
      </c>
      <c r="Z3">
        <v>13.66</v>
      </c>
      <c r="AA3">
        <v>13.01</v>
      </c>
      <c r="AB3">
        <f t="shared" ref="AB3:AB55" si="3">(Z3-AA3)^2</f>
        <v>0.42250000000000049</v>
      </c>
      <c r="AC3">
        <v>2</v>
      </c>
      <c r="AE3" s="1">
        <v>44627.03125</v>
      </c>
      <c r="AF3">
        <v>21</v>
      </c>
      <c r="AG3">
        <v>3.3170000000000002</v>
      </c>
      <c r="AH3">
        <v>3.1779999999999999</v>
      </c>
      <c r="AI3">
        <f t="shared" ref="AI3:AI55" si="4">(AG3-AH3)^2</f>
        <v>1.9321000000000064E-2</v>
      </c>
      <c r="AJ3">
        <v>2</v>
      </c>
      <c r="AL3" s="1">
        <v>44627.03125</v>
      </c>
      <c r="AM3">
        <v>21</v>
      </c>
      <c r="AN3">
        <v>5.4749999999999996</v>
      </c>
      <c r="AO3">
        <v>8.5009999999999994</v>
      </c>
      <c r="AP3">
        <f t="shared" ref="AP3:AP55" si="5">(AN3-AO3)^2</f>
        <v>9.1566759999999991</v>
      </c>
    </row>
    <row r="4" spans="1:42" x14ac:dyDescent="0.35">
      <c r="A4">
        <v>3</v>
      </c>
      <c r="C4" s="1">
        <v>44629.166666666664</v>
      </c>
      <c r="D4">
        <v>15</v>
      </c>
      <c r="E4">
        <v>4.8340000000000001E-2</v>
      </c>
      <c r="F4">
        <v>2.1499999999999998E-2</v>
      </c>
      <c r="G4">
        <f t="shared" si="0"/>
        <v>7.2038560000000013E-4</v>
      </c>
      <c r="H4">
        <v>3</v>
      </c>
      <c r="J4" s="1">
        <v>44629.166666666664</v>
      </c>
      <c r="K4">
        <v>15</v>
      </c>
      <c r="L4">
        <v>0.89870000000000005</v>
      </c>
      <c r="M4">
        <v>0.38890000000000002</v>
      </c>
      <c r="N4">
        <f t="shared" si="1"/>
        <v>0.25989604000000005</v>
      </c>
      <c r="O4">
        <v>3</v>
      </c>
      <c r="Q4" s="1">
        <v>44629.166666666664</v>
      </c>
      <c r="R4">
        <v>15</v>
      </c>
      <c r="S4">
        <v>1.839</v>
      </c>
      <c r="T4">
        <v>1.052</v>
      </c>
      <c r="U4">
        <f t="shared" si="2"/>
        <v>0.61936899999999984</v>
      </c>
      <c r="V4">
        <v>3</v>
      </c>
      <c r="X4" s="1">
        <v>44629.166666666664</v>
      </c>
      <c r="Y4">
        <v>15</v>
      </c>
      <c r="Z4">
        <v>9.6259999999999994</v>
      </c>
      <c r="AA4">
        <v>3.1379999999999999</v>
      </c>
      <c r="AB4">
        <f t="shared" si="3"/>
        <v>42.094143999999993</v>
      </c>
      <c r="AC4">
        <v>3</v>
      </c>
      <c r="AE4" s="1">
        <v>44629.166666666664</v>
      </c>
      <c r="AF4">
        <v>15</v>
      </c>
      <c r="AG4">
        <v>2.9220000000000002</v>
      </c>
      <c r="AH4">
        <v>1.2509999999999999</v>
      </c>
      <c r="AI4">
        <f t="shared" si="4"/>
        <v>2.7922410000000011</v>
      </c>
      <c r="AJ4">
        <v>3</v>
      </c>
      <c r="AL4" s="1">
        <v>44629.166666666664</v>
      </c>
      <c r="AM4">
        <v>15</v>
      </c>
      <c r="AN4">
        <v>3.5070000000000001</v>
      </c>
      <c r="AO4">
        <v>2.1160000000000001</v>
      </c>
      <c r="AP4">
        <f t="shared" si="5"/>
        <v>1.9348810000000001</v>
      </c>
    </row>
    <row r="5" spans="1:42" x14ac:dyDescent="0.35">
      <c r="A5">
        <v>4</v>
      </c>
      <c r="C5" s="1">
        <v>44631.90625</v>
      </c>
      <c r="D5">
        <v>11.75</v>
      </c>
      <c r="E5">
        <v>3.1669999999999997E-2</v>
      </c>
      <c r="F5">
        <v>7.9760000000000005E-3</v>
      </c>
      <c r="G5">
        <f t="shared" si="0"/>
        <v>5.614056359999998E-4</v>
      </c>
      <c r="H5">
        <v>4</v>
      </c>
      <c r="J5" s="1">
        <v>44631.90625</v>
      </c>
      <c r="K5">
        <v>11.75</v>
      </c>
      <c r="L5">
        <v>0.65600000000000003</v>
      </c>
      <c r="M5">
        <v>0.24809999999999999</v>
      </c>
      <c r="N5">
        <f t="shared" si="1"/>
        <v>0.16638241000000004</v>
      </c>
      <c r="O5">
        <v>4</v>
      </c>
      <c r="Q5" s="1">
        <v>44631.90625</v>
      </c>
      <c r="R5">
        <v>11.75</v>
      </c>
      <c r="S5">
        <v>1.2849999999999999</v>
      </c>
      <c r="T5">
        <v>0.60429999999999995</v>
      </c>
      <c r="U5">
        <f t="shared" si="2"/>
        <v>0.46335248999999995</v>
      </c>
      <c r="V5">
        <v>4</v>
      </c>
      <c r="X5" s="1">
        <v>44631.90625</v>
      </c>
      <c r="Y5">
        <v>11.75</v>
      </c>
      <c r="Z5">
        <v>7.7389999999999999</v>
      </c>
      <c r="AA5">
        <v>1.546</v>
      </c>
      <c r="AB5">
        <f t="shared" si="3"/>
        <v>38.353248999999998</v>
      </c>
      <c r="AC5">
        <v>4</v>
      </c>
      <c r="AE5" s="1">
        <v>44631.90625</v>
      </c>
      <c r="AF5">
        <v>11.75</v>
      </c>
      <c r="AG5">
        <v>2.2480000000000002</v>
      </c>
      <c r="AH5">
        <v>0.65129999999999999</v>
      </c>
      <c r="AI5">
        <f t="shared" si="4"/>
        <v>2.5494508900000006</v>
      </c>
      <c r="AJ5">
        <v>4</v>
      </c>
      <c r="AL5" s="1">
        <v>44631.90625</v>
      </c>
      <c r="AM5">
        <v>11.75</v>
      </c>
      <c r="AN5">
        <v>2.7320000000000002</v>
      </c>
      <c r="AO5">
        <v>1.145</v>
      </c>
      <c r="AP5">
        <f t="shared" si="5"/>
        <v>2.5185690000000007</v>
      </c>
    </row>
    <row r="6" spans="1:42" x14ac:dyDescent="0.35">
      <c r="A6">
        <v>5</v>
      </c>
      <c r="C6" s="1">
        <v>44638.84375</v>
      </c>
      <c r="D6">
        <v>5</v>
      </c>
      <c r="E6">
        <v>3.8600000000000002E-2</v>
      </c>
      <c r="F6">
        <v>7.3069999999999996E-2</v>
      </c>
      <c r="G6">
        <f t="shared" si="0"/>
        <v>1.1881808999999995E-3</v>
      </c>
      <c r="H6">
        <v>5</v>
      </c>
      <c r="J6" s="1">
        <v>44638.84375</v>
      </c>
      <c r="K6">
        <v>5</v>
      </c>
      <c r="L6">
        <v>0.60960000000000003</v>
      </c>
      <c r="M6">
        <v>1.484</v>
      </c>
      <c r="N6">
        <f t="shared" si="1"/>
        <v>0.76457535999999993</v>
      </c>
      <c r="O6">
        <v>5</v>
      </c>
      <c r="Q6" s="1">
        <v>44638.84375</v>
      </c>
      <c r="R6">
        <v>5</v>
      </c>
      <c r="S6">
        <v>1.2310000000000001</v>
      </c>
      <c r="T6">
        <v>2.431</v>
      </c>
      <c r="U6">
        <f t="shared" si="2"/>
        <v>1.44</v>
      </c>
      <c r="V6">
        <v>5</v>
      </c>
      <c r="X6" s="1">
        <v>44638.84375</v>
      </c>
      <c r="Y6">
        <v>5</v>
      </c>
      <c r="Z6">
        <v>6.16</v>
      </c>
      <c r="AA6">
        <v>6.6520000000000001</v>
      </c>
      <c r="AB6">
        <f t="shared" si="3"/>
        <v>0.242064</v>
      </c>
      <c r="AC6">
        <v>5</v>
      </c>
      <c r="AE6" s="1">
        <v>44638.84375</v>
      </c>
      <c r="AF6">
        <v>5</v>
      </c>
      <c r="AG6">
        <v>1.903</v>
      </c>
      <c r="AH6">
        <v>3.6030000000000002</v>
      </c>
      <c r="AI6">
        <f t="shared" si="4"/>
        <v>2.8900000000000006</v>
      </c>
      <c r="AJ6">
        <v>5</v>
      </c>
      <c r="AL6" s="1">
        <v>44638.84375</v>
      </c>
      <c r="AM6">
        <v>5</v>
      </c>
      <c r="AN6">
        <v>2.5579999999999998</v>
      </c>
      <c r="AO6">
        <v>4.5199999999999996</v>
      </c>
      <c r="AP6">
        <f t="shared" si="5"/>
        <v>3.8494439999999992</v>
      </c>
    </row>
    <row r="7" spans="1:42" x14ac:dyDescent="0.35">
      <c r="A7">
        <v>6</v>
      </c>
      <c r="C7" s="1">
        <v>44639.354166666664</v>
      </c>
      <c r="D7">
        <v>9</v>
      </c>
      <c r="E7">
        <v>4.6449999999999998E-2</v>
      </c>
      <c r="F7">
        <v>3.7949999999999998E-2</v>
      </c>
      <c r="G7">
        <f t="shared" si="0"/>
        <v>7.2250000000000008E-5</v>
      </c>
      <c r="H7">
        <v>6</v>
      </c>
      <c r="J7" s="1">
        <v>44639.354166666664</v>
      </c>
      <c r="K7">
        <v>9</v>
      </c>
      <c r="L7">
        <v>0.74590000000000001</v>
      </c>
      <c r="M7">
        <v>0.75880000000000003</v>
      </c>
      <c r="N7">
        <f t="shared" si="1"/>
        <v>1.6641000000000057E-4</v>
      </c>
      <c r="O7">
        <v>6</v>
      </c>
      <c r="Q7" s="1">
        <v>44639.354166666664</v>
      </c>
      <c r="R7">
        <v>9</v>
      </c>
      <c r="S7">
        <v>1.2649999999999999</v>
      </c>
      <c r="T7">
        <v>1.5029999999999999</v>
      </c>
      <c r="U7">
        <f t="shared" si="2"/>
        <v>5.6643999999999993E-2</v>
      </c>
      <c r="V7">
        <v>6</v>
      </c>
      <c r="X7" s="1">
        <v>44639.354166666664</v>
      </c>
      <c r="Y7">
        <v>9</v>
      </c>
      <c r="Z7">
        <v>6.0650000000000004</v>
      </c>
      <c r="AA7">
        <v>2.38</v>
      </c>
      <c r="AB7">
        <f t="shared" si="3"/>
        <v>13.579225000000005</v>
      </c>
      <c r="AC7">
        <v>6</v>
      </c>
      <c r="AE7" s="1">
        <v>44639.354166666664</v>
      </c>
      <c r="AF7">
        <v>9</v>
      </c>
      <c r="AG7">
        <v>2.0920000000000001</v>
      </c>
      <c r="AH7">
        <v>1.41</v>
      </c>
      <c r="AI7">
        <f t="shared" si="4"/>
        <v>0.4651240000000002</v>
      </c>
      <c r="AJ7">
        <v>6</v>
      </c>
      <c r="AL7" s="1">
        <v>44639.354166666664</v>
      </c>
      <c r="AM7">
        <v>9</v>
      </c>
      <c r="AN7">
        <v>2.9780000000000002</v>
      </c>
      <c r="AO7">
        <v>2.0270000000000001</v>
      </c>
      <c r="AP7">
        <f t="shared" si="5"/>
        <v>0.90440100000000012</v>
      </c>
    </row>
    <row r="8" spans="1:42" x14ac:dyDescent="0.35">
      <c r="A8">
        <v>7</v>
      </c>
      <c r="C8" s="1">
        <v>44643.25</v>
      </c>
      <c r="D8">
        <v>6</v>
      </c>
      <c r="E8">
        <v>2.513E-2</v>
      </c>
      <c r="F8">
        <v>5.067E-2</v>
      </c>
      <c r="G8">
        <f t="shared" si="0"/>
        <v>6.5229160000000003E-4</v>
      </c>
      <c r="H8">
        <v>7</v>
      </c>
      <c r="J8" s="1">
        <v>44643.25</v>
      </c>
      <c r="K8">
        <v>6</v>
      </c>
      <c r="L8">
        <v>0.41420000000000001</v>
      </c>
      <c r="M8">
        <v>0.56059999999999999</v>
      </c>
      <c r="N8">
        <f t="shared" si="1"/>
        <v>2.1432959999999994E-2</v>
      </c>
      <c r="O8">
        <v>7</v>
      </c>
      <c r="Q8" s="1">
        <v>44643.25</v>
      </c>
      <c r="R8">
        <v>6</v>
      </c>
      <c r="S8">
        <v>0.8962</v>
      </c>
      <c r="T8">
        <v>1.8140000000000001</v>
      </c>
      <c r="U8">
        <f t="shared" si="2"/>
        <v>0.84235684000000011</v>
      </c>
      <c r="V8">
        <v>7</v>
      </c>
      <c r="X8" s="1">
        <v>44643.25</v>
      </c>
      <c r="Y8">
        <v>6</v>
      </c>
      <c r="Z8">
        <v>4.4470000000000001</v>
      </c>
      <c r="AA8">
        <v>2.9729999999999999</v>
      </c>
      <c r="AB8">
        <f t="shared" si="3"/>
        <v>2.1726760000000005</v>
      </c>
      <c r="AC8">
        <v>7</v>
      </c>
      <c r="AE8" s="1">
        <v>44643.25</v>
      </c>
      <c r="AF8">
        <v>6</v>
      </c>
      <c r="AG8">
        <v>1.3109999999999999</v>
      </c>
      <c r="AH8">
        <v>1.498</v>
      </c>
      <c r="AI8">
        <f t="shared" si="4"/>
        <v>3.4969000000000021E-2</v>
      </c>
      <c r="AJ8">
        <v>7</v>
      </c>
      <c r="AL8" s="1">
        <v>44643.25</v>
      </c>
      <c r="AM8">
        <v>6</v>
      </c>
      <c r="AN8">
        <v>1.8360000000000001</v>
      </c>
      <c r="AO8">
        <v>2.63</v>
      </c>
      <c r="AP8">
        <f t="shared" si="5"/>
        <v>0.63043599999999966</v>
      </c>
    </row>
    <row r="9" spans="1:42" x14ac:dyDescent="0.35">
      <c r="A9">
        <v>8</v>
      </c>
      <c r="C9" s="1">
        <v>44643.802083333336</v>
      </c>
      <c r="D9">
        <v>8.5</v>
      </c>
      <c r="E9">
        <v>6.5479999999999997E-2</v>
      </c>
      <c r="F9">
        <v>0.14149999999999999</v>
      </c>
      <c r="G9">
        <f t="shared" si="0"/>
        <v>5.7790403999999984E-3</v>
      </c>
      <c r="H9">
        <v>8</v>
      </c>
      <c r="J9" s="1">
        <v>44643.802083333336</v>
      </c>
      <c r="K9">
        <v>8.5</v>
      </c>
      <c r="L9">
        <v>1.0940000000000001</v>
      </c>
      <c r="M9">
        <v>1.8580000000000001</v>
      </c>
      <c r="N9">
        <f t="shared" si="1"/>
        <v>0.58369599999999999</v>
      </c>
      <c r="O9">
        <v>8</v>
      </c>
      <c r="Q9" s="1">
        <v>44643.802083333336</v>
      </c>
      <c r="R9">
        <v>8.5</v>
      </c>
      <c r="S9">
        <v>2.5550000000000002</v>
      </c>
      <c r="T9">
        <v>5.8470000000000004</v>
      </c>
      <c r="U9">
        <f t="shared" si="2"/>
        <v>10.837264000000001</v>
      </c>
      <c r="V9">
        <v>8</v>
      </c>
      <c r="X9" s="1">
        <v>44643.802083333336</v>
      </c>
      <c r="Y9">
        <v>8.5</v>
      </c>
      <c r="Z9">
        <v>14.72</v>
      </c>
      <c r="AA9">
        <v>10.93</v>
      </c>
      <c r="AB9">
        <f t="shared" si="3"/>
        <v>14.364100000000008</v>
      </c>
      <c r="AC9">
        <v>8</v>
      </c>
      <c r="AE9" s="1">
        <v>44643.802083333336</v>
      </c>
      <c r="AF9">
        <v>8.5</v>
      </c>
      <c r="AG9">
        <v>3.71</v>
      </c>
      <c r="AH9">
        <v>8.6280000000000001</v>
      </c>
      <c r="AI9">
        <f t="shared" si="4"/>
        <v>24.186724000000002</v>
      </c>
      <c r="AJ9">
        <v>8</v>
      </c>
      <c r="AL9" s="1">
        <v>44643.802083333336</v>
      </c>
      <c r="AM9">
        <v>8.5</v>
      </c>
      <c r="AN9">
        <v>6.0780000000000003</v>
      </c>
      <c r="AO9">
        <v>8.6940000000000008</v>
      </c>
      <c r="AP9">
        <f t="shared" si="5"/>
        <v>6.8434560000000024</v>
      </c>
    </row>
    <row r="10" spans="1:42" x14ac:dyDescent="0.35">
      <c r="A10">
        <v>9</v>
      </c>
      <c r="C10" s="1">
        <v>44646.010416666664</v>
      </c>
      <c r="D10">
        <v>24</v>
      </c>
      <c r="E10">
        <v>1.4420000000000001E-2</v>
      </c>
      <c r="F10">
        <v>3.1789999999999999E-2</v>
      </c>
      <c r="G10">
        <f t="shared" si="0"/>
        <v>3.0171689999999987E-4</v>
      </c>
      <c r="H10">
        <v>9</v>
      </c>
      <c r="J10" s="1">
        <v>44646.010416666664</v>
      </c>
      <c r="K10">
        <v>24</v>
      </c>
      <c r="L10">
        <v>0.2495</v>
      </c>
      <c r="M10">
        <v>0.26069999999999999</v>
      </c>
      <c r="N10">
        <f t="shared" si="1"/>
        <v>1.2543999999999972E-4</v>
      </c>
      <c r="O10">
        <v>9</v>
      </c>
      <c r="Q10" s="1">
        <v>44646.010416666664</v>
      </c>
      <c r="R10">
        <v>24</v>
      </c>
      <c r="S10">
        <v>0.51129999999999998</v>
      </c>
      <c r="T10">
        <v>0.90349999999999997</v>
      </c>
      <c r="U10">
        <f t="shared" si="2"/>
        <v>0.15382083999999999</v>
      </c>
      <c r="V10">
        <v>9</v>
      </c>
      <c r="X10" s="1">
        <v>44646.010416666664</v>
      </c>
      <c r="Y10">
        <v>24</v>
      </c>
      <c r="Z10">
        <v>2.109</v>
      </c>
      <c r="AA10">
        <v>1.883</v>
      </c>
      <c r="AB10">
        <f t="shared" si="3"/>
        <v>5.1075999999999989E-2</v>
      </c>
      <c r="AC10">
        <v>9</v>
      </c>
      <c r="AE10" s="1">
        <v>44646.010416666664</v>
      </c>
      <c r="AF10">
        <v>24</v>
      </c>
      <c r="AG10">
        <v>0.83050000000000002</v>
      </c>
      <c r="AH10">
        <v>0.54549999999999998</v>
      </c>
      <c r="AI10">
        <f t="shared" si="4"/>
        <v>8.1225000000000019E-2</v>
      </c>
      <c r="AJ10">
        <v>9</v>
      </c>
      <c r="AL10" s="1">
        <v>44646.010416666664</v>
      </c>
      <c r="AM10">
        <v>24</v>
      </c>
      <c r="AN10">
        <v>0.83099999999999996</v>
      </c>
      <c r="AO10">
        <v>1.671</v>
      </c>
      <c r="AP10">
        <f t="shared" si="5"/>
        <v>0.70560000000000012</v>
      </c>
    </row>
    <row r="11" spans="1:42" x14ac:dyDescent="0.35">
      <c r="A11">
        <v>10</v>
      </c>
      <c r="C11" s="1">
        <v>44651.302083333336</v>
      </c>
      <c r="D11">
        <v>6</v>
      </c>
      <c r="E11">
        <v>5.1189999999999999E-2</v>
      </c>
      <c r="F11">
        <v>9.8460000000000006E-2</v>
      </c>
      <c r="G11">
        <f t="shared" si="0"/>
        <v>2.2344529000000008E-3</v>
      </c>
      <c r="H11">
        <v>10</v>
      </c>
      <c r="J11" s="1">
        <v>44651.302083333336</v>
      </c>
      <c r="K11">
        <v>6</v>
      </c>
      <c r="L11">
        <v>0.87719999999999998</v>
      </c>
      <c r="M11">
        <v>2.4740000000000002</v>
      </c>
      <c r="N11">
        <f t="shared" si="1"/>
        <v>2.5497702400000009</v>
      </c>
      <c r="O11">
        <v>10</v>
      </c>
      <c r="Q11" s="1">
        <v>44651.302083333336</v>
      </c>
      <c r="R11">
        <v>6</v>
      </c>
      <c r="S11">
        <v>2.2749999999999999</v>
      </c>
      <c r="T11">
        <v>7.5519999999999996</v>
      </c>
      <c r="U11">
        <f t="shared" si="2"/>
        <v>27.846728999999993</v>
      </c>
      <c r="V11">
        <v>10</v>
      </c>
      <c r="X11" s="1">
        <v>44651.302083333336</v>
      </c>
      <c r="Y11">
        <v>6</v>
      </c>
      <c r="Z11">
        <v>12.08</v>
      </c>
      <c r="AA11">
        <v>13.89</v>
      </c>
      <c r="AB11">
        <f t="shared" si="3"/>
        <v>3.2761000000000018</v>
      </c>
      <c r="AC11">
        <v>10</v>
      </c>
      <c r="AE11" s="1">
        <v>44651.302083333336</v>
      </c>
      <c r="AF11">
        <v>6</v>
      </c>
      <c r="AG11">
        <v>3.0070000000000001</v>
      </c>
      <c r="AH11">
        <v>6.1879999999999997</v>
      </c>
      <c r="AI11">
        <f t="shared" si="4"/>
        <v>10.118760999999997</v>
      </c>
      <c r="AJ11">
        <v>10</v>
      </c>
      <c r="AL11" s="1">
        <v>44651.302083333336</v>
      </c>
      <c r="AM11">
        <v>6</v>
      </c>
      <c r="AN11">
        <v>5.99</v>
      </c>
      <c r="AO11">
        <v>9.3279999999999994</v>
      </c>
      <c r="AP11">
        <f t="shared" si="5"/>
        <v>11.142243999999994</v>
      </c>
    </row>
    <row r="12" spans="1:42" x14ac:dyDescent="0.35">
      <c r="A12">
        <v>11</v>
      </c>
      <c r="C12" s="1">
        <v>44656.729166666664</v>
      </c>
      <c r="D12">
        <v>18</v>
      </c>
      <c r="E12">
        <v>5.2249999999999998E-2</v>
      </c>
      <c r="F12">
        <v>4.929E-2</v>
      </c>
      <c r="G12">
        <f t="shared" si="0"/>
        <v>8.761599999999984E-6</v>
      </c>
      <c r="H12">
        <v>11</v>
      </c>
      <c r="J12" s="1">
        <v>44656.729166666664</v>
      </c>
      <c r="K12">
        <v>18</v>
      </c>
      <c r="L12">
        <v>0.80300000000000005</v>
      </c>
      <c r="M12">
        <v>0.93400000000000005</v>
      </c>
      <c r="N12">
        <f t="shared" si="1"/>
        <v>1.7161000000000003E-2</v>
      </c>
      <c r="O12">
        <v>11</v>
      </c>
      <c r="Q12" s="1">
        <v>44656.729166666664</v>
      </c>
      <c r="R12">
        <v>18</v>
      </c>
      <c r="S12">
        <v>1.865</v>
      </c>
      <c r="T12">
        <v>2.4660000000000002</v>
      </c>
      <c r="U12">
        <f t="shared" si="2"/>
        <v>0.36120100000000022</v>
      </c>
      <c r="V12">
        <v>11</v>
      </c>
      <c r="X12" s="1">
        <v>44656.729166666664</v>
      </c>
      <c r="Y12">
        <v>18</v>
      </c>
      <c r="Z12">
        <v>9.66</v>
      </c>
      <c r="AA12">
        <v>9.2629999999999999</v>
      </c>
      <c r="AB12">
        <f t="shared" si="3"/>
        <v>0.15760900000000019</v>
      </c>
      <c r="AC12">
        <v>11</v>
      </c>
      <c r="AE12" s="1">
        <v>44656.729166666664</v>
      </c>
      <c r="AF12">
        <v>18</v>
      </c>
      <c r="AG12">
        <v>2.85</v>
      </c>
      <c r="AH12">
        <v>2.2799999999999998</v>
      </c>
      <c r="AI12">
        <f t="shared" si="4"/>
        <v>0.3249000000000003</v>
      </c>
      <c r="AJ12">
        <v>11</v>
      </c>
      <c r="AL12" s="1">
        <v>44656.729166666664</v>
      </c>
      <c r="AM12">
        <v>18</v>
      </c>
      <c r="AN12">
        <v>3.6539999999999999</v>
      </c>
      <c r="AO12">
        <v>4.9119999999999999</v>
      </c>
      <c r="AP12">
        <f t="shared" si="5"/>
        <v>1.5825640000000001</v>
      </c>
    </row>
    <row r="13" spans="1:42" x14ac:dyDescent="0.35">
      <c r="A13">
        <v>12</v>
      </c>
      <c r="C13" s="1">
        <v>44657.8125</v>
      </c>
      <c r="D13">
        <v>26.25</v>
      </c>
      <c r="E13">
        <v>5.5500000000000001E-2</v>
      </c>
      <c r="F13">
        <v>7.9189999999999997E-2</v>
      </c>
      <c r="G13">
        <f t="shared" si="0"/>
        <v>5.6121609999999983E-4</v>
      </c>
      <c r="H13">
        <v>12</v>
      </c>
      <c r="J13" s="1">
        <v>44657.8125</v>
      </c>
      <c r="K13">
        <v>26.25</v>
      </c>
      <c r="L13">
        <v>0.96589999999999998</v>
      </c>
      <c r="M13">
        <v>1.2609999999999999</v>
      </c>
      <c r="N13">
        <f t="shared" si="1"/>
        <v>8.7084009999999948E-2</v>
      </c>
      <c r="O13">
        <v>12</v>
      </c>
      <c r="Q13" s="1">
        <v>44657.8125</v>
      </c>
      <c r="R13">
        <v>26.25</v>
      </c>
      <c r="S13">
        <v>2.2629999999999999</v>
      </c>
      <c r="T13">
        <v>4.0460000000000003</v>
      </c>
      <c r="U13">
        <f t="shared" si="2"/>
        <v>3.1790890000000012</v>
      </c>
      <c r="V13">
        <v>12</v>
      </c>
      <c r="X13" s="1">
        <v>44657.8125</v>
      </c>
      <c r="Y13">
        <v>26.25</v>
      </c>
      <c r="Z13">
        <v>11.3</v>
      </c>
      <c r="AA13">
        <v>12.91</v>
      </c>
      <c r="AB13">
        <f t="shared" si="3"/>
        <v>2.5920999999999981</v>
      </c>
      <c r="AC13">
        <v>12</v>
      </c>
      <c r="AE13" s="1">
        <v>44657.8125</v>
      </c>
      <c r="AF13">
        <v>26.25</v>
      </c>
      <c r="AG13">
        <v>3.4159999999999999</v>
      </c>
      <c r="AH13">
        <v>3.6259999999999999</v>
      </c>
      <c r="AI13">
        <f t="shared" si="4"/>
        <v>4.4099999999999986E-2</v>
      </c>
      <c r="AJ13">
        <v>12</v>
      </c>
      <c r="AL13" s="1">
        <v>44657.8125</v>
      </c>
      <c r="AM13">
        <v>26.25</v>
      </c>
      <c r="AN13">
        <v>4.5519999999999996</v>
      </c>
      <c r="AO13">
        <v>8.1430000000000007</v>
      </c>
      <c r="AP13">
        <f t="shared" si="5"/>
        <v>12.895281000000008</v>
      </c>
    </row>
    <row r="14" spans="1:42" x14ac:dyDescent="0.35">
      <c r="A14">
        <v>13</v>
      </c>
      <c r="C14" s="1">
        <v>44660.239583333336</v>
      </c>
      <c r="D14">
        <v>21</v>
      </c>
      <c r="E14">
        <v>1.3950000000000001E-2</v>
      </c>
      <c r="F14">
        <v>2.8969999999999999E-2</v>
      </c>
      <c r="G14">
        <f t="shared" si="0"/>
        <v>2.2560039999999996E-4</v>
      </c>
      <c r="H14">
        <v>13</v>
      </c>
      <c r="J14" s="1">
        <v>44660.239583333336</v>
      </c>
      <c r="K14">
        <v>21</v>
      </c>
      <c r="L14">
        <v>0.31740000000000002</v>
      </c>
      <c r="M14">
        <v>0.41920000000000002</v>
      </c>
      <c r="N14">
        <f t="shared" si="1"/>
        <v>1.0363240000000001E-2</v>
      </c>
      <c r="O14">
        <v>13</v>
      </c>
      <c r="Q14" s="1">
        <v>44660.239583333336</v>
      </c>
      <c r="R14">
        <v>21</v>
      </c>
      <c r="S14">
        <v>0.58630000000000004</v>
      </c>
      <c r="T14">
        <v>1.4470000000000001</v>
      </c>
      <c r="U14">
        <f t="shared" si="2"/>
        <v>0.74080449000000004</v>
      </c>
      <c r="V14">
        <v>13</v>
      </c>
      <c r="X14" s="1">
        <v>44660.239583333336</v>
      </c>
      <c r="Y14">
        <v>21</v>
      </c>
      <c r="Z14">
        <v>3.234</v>
      </c>
      <c r="AA14">
        <v>3.7949999999999999</v>
      </c>
      <c r="AB14">
        <f t="shared" si="3"/>
        <v>0.31472099999999992</v>
      </c>
      <c r="AC14">
        <v>13</v>
      </c>
      <c r="AE14" s="1">
        <v>44660.239583333336</v>
      </c>
      <c r="AF14">
        <v>21</v>
      </c>
      <c r="AG14">
        <v>1.0509999999999999</v>
      </c>
      <c r="AH14">
        <v>1.1399999999999999</v>
      </c>
      <c r="AI14">
        <f t="shared" si="4"/>
        <v>7.920999999999994E-3</v>
      </c>
      <c r="AJ14">
        <v>13</v>
      </c>
      <c r="AL14" s="1">
        <v>44660.239583333336</v>
      </c>
      <c r="AM14">
        <v>21</v>
      </c>
      <c r="AN14">
        <v>1.321</v>
      </c>
      <c r="AO14">
        <v>2.1139999999999999</v>
      </c>
      <c r="AP14">
        <f t="shared" si="5"/>
        <v>0.62884899999999988</v>
      </c>
    </row>
    <row r="15" spans="1:42" x14ac:dyDescent="0.35">
      <c r="A15">
        <v>14</v>
      </c>
      <c r="C15" s="1">
        <v>44662.59375</v>
      </c>
      <c r="D15">
        <v>17</v>
      </c>
      <c r="E15">
        <v>3.789E-2</v>
      </c>
      <c r="F15">
        <v>4.7419999999999997E-2</v>
      </c>
      <c r="G15">
        <f t="shared" si="0"/>
        <v>9.0820899999999942E-5</v>
      </c>
      <c r="H15">
        <v>14</v>
      </c>
      <c r="J15" s="1">
        <v>44662.59375</v>
      </c>
      <c r="K15">
        <v>17</v>
      </c>
      <c r="L15">
        <v>0.5897</v>
      </c>
      <c r="M15">
        <v>0.60609999999999997</v>
      </c>
      <c r="N15">
        <f t="shared" si="1"/>
        <v>2.6895999999999902E-4</v>
      </c>
      <c r="O15">
        <v>14</v>
      </c>
      <c r="Q15" s="1">
        <v>44662.59375</v>
      </c>
      <c r="R15">
        <v>17</v>
      </c>
      <c r="S15">
        <v>1.2310000000000001</v>
      </c>
      <c r="T15">
        <v>1.996</v>
      </c>
      <c r="U15">
        <f t="shared" si="2"/>
        <v>0.58522499999999988</v>
      </c>
      <c r="V15">
        <v>14</v>
      </c>
      <c r="X15" s="1">
        <v>44662.59375</v>
      </c>
      <c r="Y15">
        <v>17</v>
      </c>
      <c r="Z15">
        <v>6.9080000000000004</v>
      </c>
      <c r="AA15">
        <v>6.8769999999999998</v>
      </c>
      <c r="AB15">
        <f t="shared" si="3"/>
        <v>9.6100000000003615E-4</v>
      </c>
      <c r="AC15">
        <v>14</v>
      </c>
      <c r="AE15" s="1">
        <v>44662.59375</v>
      </c>
      <c r="AF15">
        <v>17</v>
      </c>
      <c r="AG15">
        <v>1.9630000000000001</v>
      </c>
      <c r="AH15">
        <v>2.1469999999999998</v>
      </c>
      <c r="AI15">
        <f t="shared" si="4"/>
        <v>3.38559999999999E-2</v>
      </c>
      <c r="AJ15">
        <v>14</v>
      </c>
      <c r="AL15" s="1">
        <v>44662.59375</v>
      </c>
      <c r="AM15">
        <v>17</v>
      </c>
      <c r="AN15">
        <v>2.6920000000000002</v>
      </c>
      <c r="AO15">
        <v>3.9969999999999999</v>
      </c>
      <c r="AP15">
        <f t="shared" si="5"/>
        <v>1.7030249999999993</v>
      </c>
    </row>
    <row r="16" spans="1:42" x14ac:dyDescent="0.35">
      <c r="A16">
        <v>15</v>
      </c>
      <c r="C16" s="1">
        <v>44667.145833333336</v>
      </c>
      <c r="D16">
        <v>11.75</v>
      </c>
      <c r="E16">
        <v>2.9649999999999999E-2</v>
      </c>
      <c r="F16">
        <v>5.2089999999999997E-2</v>
      </c>
      <c r="G16">
        <f t="shared" si="0"/>
        <v>5.0355359999999989E-4</v>
      </c>
      <c r="H16">
        <v>15</v>
      </c>
      <c r="J16" s="1">
        <v>44667.145833333336</v>
      </c>
      <c r="K16">
        <v>11.75</v>
      </c>
      <c r="L16">
        <v>0.44879999999999998</v>
      </c>
      <c r="M16">
        <v>0.439</v>
      </c>
      <c r="N16">
        <f t="shared" si="1"/>
        <v>9.6039999999999521E-5</v>
      </c>
      <c r="O16">
        <v>15</v>
      </c>
      <c r="Q16" s="1">
        <v>44667.145833333336</v>
      </c>
      <c r="R16">
        <v>11.75</v>
      </c>
      <c r="S16">
        <v>0.95369999999999999</v>
      </c>
      <c r="T16">
        <v>1.1859999999999999</v>
      </c>
      <c r="U16">
        <f t="shared" si="2"/>
        <v>5.3963289999999976E-2</v>
      </c>
      <c r="V16">
        <v>15</v>
      </c>
      <c r="X16" s="1">
        <v>44667.145833333336</v>
      </c>
      <c r="Y16">
        <v>11.75</v>
      </c>
      <c r="Z16">
        <v>5.0519999999999996</v>
      </c>
      <c r="AA16">
        <v>3.9830000000000001</v>
      </c>
      <c r="AB16">
        <f t="shared" si="3"/>
        <v>1.142760999999999</v>
      </c>
      <c r="AC16">
        <v>15</v>
      </c>
      <c r="AE16" s="1">
        <v>44667.145833333336</v>
      </c>
      <c r="AF16">
        <v>11.75</v>
      </c>
      <c r="AG16">
        <v>1.476</v>
      </c>
      <c r="AH16">
        <v>1.38</v>
      </c>
      <c r="AI16">
        <f t="shared" si="4"/>
        <v>9.2160000000000158E-3</v>
      </c>
      <c r="AJ16">
        <v>15</v>
      </c>
      <c r="AL16" s="1">
        <v>44667.145833333336</v>
      </c>
      <c r="AM16">
        <v>11.75</v>
      </c>
      <c r="AN16">
        <v>1.976</v>
      </c>
      <c r="AO16">
        <v>2.339</v>
      </c>
      <c r="AP16">
        <f t="shared" si="5"/>
        <v>0.131769</v>
      </c>
    </row>
    <row r="17" spans="1:42" x14ac:dyDescent="0.35">
      <c r="A17">
        <v>16</v>
      </c>
      <c r="C17" s="1">
        <v>44669.395833333336</v>
      </c>
      <c r="D17">
        <v>35</v>
      </c>
      <c r="E17">
        <v>3.6600000000000001E-2</v>
      </c>
      <c r="F17">
        <v>5.1499999999999997E-2</v>
      </c>
      <c r="G17">
        <f t="shared" si="0"/>
        <v>2.2200999999999989E-4</v>
      </c>
      <c r="H17">
        <v>16</v>
      </c>
      <c r="J17" s="1">
        <v>44669.395833333336</v>
      </c>
      <c r="K17">
        <v>35</v>
      </c>
      <c r="L17">
        <v>0.65</v>
      </c>
      <c r="M17">
        <v>0.71740000000000004</v>
      </c>
      <c r="N17">
        <f t="shared" si="1"/>
        <v>4.5427600000000025E-3</v>
      </c>
      <c r="O17">
        <v>16</v>
      </c>
      <c r="Q17" s="1">
        <v>44669.395833333336</v>
      </c>
      <c r="R17">
        <v>35</v>
      </c>
      <c r="S17">
        <v>1.5580000000000001</v>
      </c>
      <c r="T17">
        <v>1.948</v>
      </c>
      <c r="U17">
        <f t="shared" si="2"/>
        <v>0.15209999999999993</v>
      </c>
      <c r="V17">
        <v>16</v>
      </c>
      <c r="X17" s="1">
        <v>44669.395833333336</v>
      </c>
      <c r="Y17">
        <v>35</v>
      </c>
      <c r="Z17">
        <v>8.423</v>
      </c>
      <c r="AA17">
        <v>7.5839999999999996</v>
      </c>
      <c r="AB17">
        <f t="shared" si="3"/>
        <v>0.70392100000000069</v>
      </c>
      <c r="AC17">
        <v>16</v>
      </c>
      <c r="AE17" s="1">
        <v>44669.395833333336</v>
      </c>
      <c r="AF17">
        <v>35</v>
      </c>
      <c r="AG17">
        <v>2.4159999999999999</v>
      </c>
      <c r="AH17">
        <v>2.0489999999999999</v>
      </c>
      <c r="AI17">
        <f t="shared" si="4"/>
        <v>0.134689</v>
      </c>
      <c r="AJ17">
        <v>16</v>
      </c>
      <c r="AL17" s="1">
        <v>44669.395833333336</v>
      </c>
      <c r="AM17">
        <v>35</v>
      </c>
      <c r="AN17">
        <v>3.032</v>
      </c>
      <c r="AO17">
        <v>3.5979999999999999</v>
      </c>
      <c r="AP17">
        <f t="shared" si="5"/>
        <v>0.32035599999999981</v>
      </c>
    </row>
    <row r="18" spans="1:42" x14ac:dyDescent="0.35">
      <c r="A18">
        <v>17</v>
      </c>
      <c r="C18" s="1">
        <v>44672.28125</v>
      </c>
      <c r="D18">
        <v>5</v>
      </c>
      <c r="E18">
        <v>4.8259999999999997E-2</v>
      </c>
      <c r="F18">
        <v>5.4010000000000002E-2</v>
      </c>
      <c r="G18">
        <f t="shared" si="0"/>
        <v>3.3062500000000058E-5</v>
      </c>
      <c r="H18">
        <v>17</v>
      </c>
      <c r="J18" s="1">
        <v>44672.28125</v>
      </c>
      <c r="K18">
        <v>5</v>
      </c>
      <c r="L18">
        <v>0.72189999999999999</v>
      </c>
      <c r="M18">
        <v>0.92269999999999996</v>
      </c>
      <c r="N18">
        <f t="shared" si="1"/>
        <v>4.0320639999999991E-2</v>
      </c>
      <c r="O18">
        <v>17</v>
      </c>
      <c r="Q18" s="1">
        <v>44672.28125</v>
      </c>
      <c r="R18">
        <v>5</v>
      </c>
      <c r="S18">
        <v>1.5940000000000001</v>
      </c>
      <c r="T18">
        <v>2.323</v>
      </c>
      <c r="U18">
        <f t="shared" si="2"/>
        <v>0.53144099999999983</v>
      </c>
      <c r="V18">
        <v>17</v>
      </c>
      <c r="X18" s="1">
        <v>44672.28125</v>
      </c>
      <c r="Y18">
        <v>5</v>
      </c>
      <c r="Z18">
        <v>8.57</v>
      </c>
      <c r="AA18">
        <v>8.4909999999999997</v>
      </c>
      <c r="AB18">
        <f t="shared" si="3"/>
        <v>6.2410000000000989E-3</v>
      </c>
      <c r="AC18">
        <v>17</v>
      </c>
      <c r="AE18" s="1">
        <v>44672.28125</v>
      </c>
      <c r="AF18">
        <v>5</v>
      </c>
      <c r="AG18">
        <v>2.3940000000000001</v>
      </c>
      <c r="AH18">
        <v>2.198</v>
      </c>
      <c r="AI18">
        <f t="shared" si="4"/>
        <v>3.8416000000000068E-2</v>
      </c>
      <c r="AJ18">
        <v>17</v>
      </c>
      <c r="AL18" s="1">
        <v>44672.28125</v>
      </c>
      <c r="AM18">
        <v>5</v>
      </c>
      <c r="AN18">
        <v>3.0419999999999998</v>
      </c>
      <c r="AO18">
        <v>4.2670000000000003</v>
      </c>
      <c r="AP18">
        <f t="shared" si="5"/>
        <v>1.5006250000000012</v>
      </c>
    </row>
    <row r="19" spans="1:42" x14ac:dyDescent="0.35">
      <c r="A19">
        <v>18</v>
      </c>
      <c r="C19" s="1">
        <v>44682.291666666664</v>
      </c>
      <c r="D19">
        <v>10</v>
      </c>
      <c r="E19">
        <v>0.1928</v>
      </c>
      <c r="F19">
        <v>0.31879999999999997</v>
      </c>
      <c r="G19">
        <f t="shared" si="0"/>
        <v>1.5875999999999994E-2</v>
      </c>
      <c r="H19">
        <v>18</v>
      </c>
      <c r="J19" s="1">
        <v>44682.291666666664</v>
      </c>
      <c r="K19">
        <v>10</v>
      </c>
      <c r="L19">
        <v>2.7250000000000001</v>
      </c>
      <c r="M19">
        <v>6.5579999999999998</v>
      </c>
      <c r="N19">
        <f t="shared" si="1"/>
        <v>14.691888999999998</v>
      </c>
      <c r="O19">
        <v>18</v>
      </c>
      <c r="Q19" s="1">
        <v>44682.291666666664</v>
      </c>
      <c r="R19">
        <v>10</v>
      </c>
      <c r="S19">
        <v>4.49</v>
      </c>
      <c r="T19">
        <v>8.7739999999999991</v>
      </c>
      <c r="U19">
        <f t="shared" si="2"/>
        <v>18.352655999999989</v>
      </c>
      <c r="V19">
        <v>18</v>
      </c>
      <c r="X19" s="1">
        <v>44682.291666666664</v>
      </c>
      <c r="Y19">
        <v>10</v>
      </c>
      <c r="Z19">
        <v>18.399999999999999</v>
      </c>
      <c r="AA19">
        <v>23.05</v>
      </c>
      <c r="AB19">
        <f t="shared" si="3"/>
        <v>21.62250000000002</v>
      </c>
      <c r="AC19">
        <v>18</v>
      </c>
      <c r="AE19" s="1">
        <v>44682.291666666664</v>
      </c>
      <c r="AF19">
        <v>10</v>
      </c>
      <c r="AG19">
        <v>7.9870000000000001</v>
      </c>
      <c r="AH19">
        <v>8.8729999999999993</v>
      </c>
      <c r="AI19">
        <f t="shared" si="4"/>
        <v>0.78499599999999869</v>
      </c>
      <c r="AJ19">
        <v>18</v>
      </c>
      <c r="AL19" s="1">
        <v>44682.291666666664</v>
      </c>
      <c r="AM19">
        <v>10</v>
      </c>
      <c r="AN19">
        <v>7.6369999999999996</v>
      </c>
      <c r="AO19">
        <v>17.97</v>
      </c>
      <c r="AP19">
        <f t="shared" si="5"/>
        <v>106.77088899999997</v>
      </c>
    </row>
    <row r="20" spans="1:42" x14ac:dyDescent="0.35">
      <c r="A20">
        <v>19</v>
      </c>
      <c r="C20" s="1">
        <v>44684.625</v>
      </c>
      <c r="D20">
        <v>24</v>
      </c>
      <c r="E20">
        <v>0.52259999999999995</v>
      </c>
      <c r="F20">
        <v>0.32669999999999999</v>
      </c>
      <c r="G20">
        <f t="shared" si="0"/>
        <v>3.8376809999999983E-2</v>
      </c>
      <c r="H20">
        <v>19</v>
      </c>
      <c r="J20" s="1">
        <v>44684.625</v>
      </c>
      <c r="K20">
        <v>24</v>
      </c>
      <c r="L20">
        <v>9.1270000000000007</v>
      </c>
      <c r="M20">
        <v>10.67</v>
      </c>
      <c r="N20">
        <f t="shared" si="1"/>
        <v>2.3808489999999978</v>
      </c>
      <c r="O20">
        <v>19</v>
      </c>
      <c r="Q20" s="1">
        <v>44684.625</v>
      </c>
      <c r="R20">
        <v>24</v>
      </c>
      <c r="S20">
        <v>9.5269999999999992</v>
      </c>
      <c r="T20">
        <v>17.13</v>
      </c>
      <c r="U20">
        <f t="shared" si="2"/>
        <v>57.805608999999997</v>
      </c>
      <c r="V20">
        <v>19</v>
      </c>
      <c r="X20" s="1">
        <v>44684.625</v>
      </c>
      <c r="Y20">
        <v>24</v>
      </c>
      <c r="Z20">
        <v>28.79</v>
      </c>
      <c r="AA20">
        <v>32.26</v>
      </c>
      <c r="AB20">
        <f t="shared" si="3"/>
        <v>12.040899999999992</v>
      </c>
      <c r="AC20">
        <v>19</v>
      </c>
      <c r="AE20" s="1">
        <v>44684.625</v>
      </c>
      <c r="AF20">
        <v>24</v>
      </c>
      <c r="AG20">
        <v>20.309999999999999</v>
      </c>
      <c r="AH20">
        <v>14.3</v>
      </c>
      <c r="AI20">
        <f t="shared" si="4"/>
        <v>36.120099999999979</v>
      </c>
      <c r="AJ20">
        <v>19</v>
      </c>
      <c r="AL20" s="1">
        <v>44684.625</v>
      </c>
      <c r="AM20">
        <v>24</v>
      </c>
      <c r="AN20">
        <v>13.22</v>
      </c>
      <c r="AO20">
        <v>23</v>
      </c>
      <c r="AP20">
        <f t="shared" si="5"/>
        <v>95.648399999999981</v>
      </c>
    </row>
    <row r="21" spans="1:42" x14ac:dyDescent="0.35">
      <c r="A21">
        <v>20</v>
      </c>
      <c r="C21" s="1">
        <v>44686.979166666664</v>
      </c>
      <c r="D21">
        <v>45</v>
      </c>
      <c r="E21">
        <v>0.50180000000000002</v>
      </c>
      <c r="F21">
        <v>0.30030000000000001</v>
      </c>
      <c r="G21">
        <f t="shared" si="0"/>
        <v>4.0602250000000006E-2</v>
      </c>
      <c r="H21">
        <v>20</v>
      </c>
      <c r="J21" s="1">
        <v>44686.979166666664</v>
      </c>
      <c r="K21">
        <v>45</v>
      </c>
      <c r="L21">
        <v>9.4789999999999992</v>
      </c>
      <c r="M21">
        <v>5.82</v>
      </c>
      <c r="N21">
        <f t="shared" si="1"/>
        <v>13.388280999999992</v>
      </c>
      <c r="O21">
        <v>20</v>
      </c>
      <c r="Q21" s="1">
        <v>44686.979166666664</v>
      </c>
      <c r="R21">
        <v>45</v>
      </c>
      <c r="S21">
        <v>10.66</v>
      </c>
      <c r="T21">
        <v>15.91</v>
      </c>
      <c r="U21">
        <f t="shared" si="2"/>
        <v>27.5625</v>
      </c>
      <c r="V21">
        <v>20</v>
      </c>
      <c r="X21" s="1">
        <v>44686.979166666664</v>
      </c>
      <c r="Y21">
        <v>45</v>
      </c>
      <c r="Z21">
        <v>35.200000000000003</v>
      </c>
      <c r="AA21">
        <v>31.25</v>
      </c>
      <c r="AB21">
        <f t="shared" si="3"/>
        <v>15.602500000000022</v>
      </c>
      <c r="AC21">
        <v>20</v>
      </c>
      <c r="AE21" s="1">
        <v>44686.979166666664</v>
      </c>
      <c r="AF21">
        <v>45</v>
      </c>
      <c r="AG21">
        <v>24.23</v>
      </c>
      <c r="AH21">
        <v>17.03</v>
      </c>
      <c r="AI21">
        <f t="shared" si="4"/>
        <v>51.839999999999989</v>
      </c>
      <c r="AJ21">
        <v>20</v>
      </c>
      <c r="AL21" s="1">
        <v>44686.979166666664</v>
      </c>
      <c r="AM21">
        <v>45</v>
      </c>
      <c r="AN21">
        <v>14.3</v>
      </c>
      <c r="AO21">
        <v>17.28</v>
      </c>
      <c r="AP21">
        <f t="shared" si="5"/>
        <v>8.8804000000000034</v>
      </c>
    </row>
    <row r="22" spans="1:42" x14ac:dyDescent="0.35">
      <c r="A22">
        <v>21</v>
      </c>
      <c r="C22" s="1">
        <v>44695.770833333336</v>
      </c>
      <c r="D22">
        <v>3</v>
      </c>
      <c r="E22">
        <v>0.12559999999999999</v>
      </c>
      <c r="F22">
        <v>0.1197</v>
      </c>
      <c r="G22">
        <f t="shared" si="0"/>
        <v>3.4809999999999865E-5</v>
      </c>
      <c r="H22">
        <v>21</v>
      </c>
      <c r="J22" s="1">
        <v>44695.770833333336</v>
      </c>
      <c r="K22">
        <v>3</v>
      </c>
      <c r="L22">
        <v>1.8680000000000001</v>
      </c>
      <c r="M22">
        <v>2.2879999999999998</v>
      </c>
      <c r="N22">
        <f t="shared" si="1"/>
        <v>0.17639999999999975</v>
      </c>
      <c r="O22">
        <v>21</v>
      </c>
      <c r="Q22" s="1">
        <v>44695.770833333336</v>
      </c>
      <c r="R22">
        <v>3</v>
      </c>
      <c r="S22">
        <v>2.605</v>
      </c>
      <c r="T22">
        <v>4.9889999999999999</v>
      </c>
      <c r="U22">
        <f t="shared" si="2"/>
        <v>5.6834559999999996</v>
      </c>
      <c r="V22">
        <v>21</v>
      </c>
      <c r="X22" s="1">
        <v>44695.770833333336</v>
      </c>
      <c r="Y22">
        <v>3</v>
      </c>
      <c r="Z22">
        <v>11.39</v>
      </c>
      <c r="AA22">
        <v>22.25</v>
      </c>
      <c r="AB22">
        <f t="shared" si="3"/>
        <v>117.93959999999998</v>
      </c>
      <c r="AC22">
        <v>21</v>
      </c>
      <c r="AE22" s="1">
        <v>44695.770833333336</v>
      </c>
      <c r="AF22">
        <v>3</v>
      </c>
      <c r="AG22">
        <v>4.9210000000000003</v>
      </c>
      <c r="AH22">
        <v>5.1790000000000003</v>
      </c>
      <c r="AI22">
        <f t="shared" si="4"/>
        <v>6.6563999999999998E-2</v>
      </c>
      <c r="AJ22">
        <v>21</v>
      </c>
      <c r="AL22" s="1">
        <v>44695.770833333336</v>
      </c>
      <c r="AM22">
        <v>3</v>
      </c>
      <c r="AN22">
        <v>5.742</v>
      </c>
      <c r="AO22">
        <v>15.24</v>
      </c>
      <c r="AP22">
        <f t="shared" si="5"/>
        <v>90.212004000000022</v>
      </c>
    </row>
    <row r="23" spans="1:42" x14ac:dyDescent="0.35">
      <c r="A23">
        <v>22</v>
      </c>
      <c r="C23" s="1">
        <v>44697.291666666664</v>
      </c>
      <c r="D23">
        <v>12.75</v>
      </c>
      <c r="E23">
        <v>9.9360000000000004E-2</v>
      </c>
      <c r="F23">
        <v>0.1045</v>
      </c>
      <c r="G23">
        <f t="shared" si="0"/>
        <v>2.6419599999999916E-5</v>
      </c>
      <c r="H23">
        <v>22</v>
      </c>
      <c r="J23" s="1">
        <v>44697.291666666664</v>
      </c>
      <c r="K23">
        <v>12.75</v>
      </c>
      <c r="L23">
        <v>1.514</v>
      </c>
      <c r="M23">
        <v>2.4590000000000001</v>
      </c>
      <c r="N23">
        <f t="shared" si="1"/>
        <v>0.89302500000000007</v>
      </c>
      <c r="O23">
        <v>22</v>
      </c>
      <c r="Q23" s="1">
        <v>44697.291666666664</v>
      </c>
      <c r="R23">
        <v>12.75</v>
      </c>
      <c r="S23">
        <v>3.2829999999999999</v>
      </c>
      <c r="T23">
        <v>4.415</v>
      </c>
      <c r="U23">
        <f t="shared" si="2"/>
        <v>1.2814240000000003</v>
      </c>
      <c r="V23">
        <v>22</v>
      </c>
      <c r="X23" s="1">
        <v>44697.291666666664</v>
      </c>
      <c r="Y23">
        <v>12.75</v>
      </c>
      <c r="Z23">
        <v>14.65</v>
      </c>
      <c r="AA23">
        <v>16.32</v>
      </c>
      <c r="AB23">
        <f t="shared" si="3"/>
        <v>2.7888999999999999</v>
      </c>
      <c r="AC23">
        <v>22</v>
      </c>
      <c r="AE23" s="1">
        <v>44697.291666666664</v>
      </c>
      <c r="AF23">
        <v>12.75</v>
      </c>
      <c r="AG23">
        <v>4.7949999999999999</v>
      </c>
      <c r="AH23">
        <v>4.532</v>
      </c>
      <c r="AI23">
        <f t="shared" si="4"/>
        <v>6.9168999999999953E-2</v>
      </c>
      <c r="AJ23">
        <v>22</v>
      </c>
      <c r="AL23" s="1">
        <v>44697.291666666664</v>
      </c>
      <c r="AM23">
        <v>12.75</v>
      </c>
      <c r="AN23">
        <v>6.4980000000000002</v>
      </c>
      <c r="AO23">
        <v>8.5250000000000004</v>
      </c>
      <c r="AP23">
        <f t="shared" si="5"/>
        <v>4.1087290000000003</v>
      </c>
    </row>
    <row r="24" spans="1:42" x14ac:dyDescent="0.35">
      <c r="A24">
        <v>23</v>
      </c>
      <c r="C24" s="1">
        <v>44699.541666666664</v>
      </c>
      <c r="D24">
        <v>13</v>
      </c>
      <c r="E24">
        <v>2.2960000000000001E-2</v>
      </c>
      <c r="F24">
        <v>4.7329999999999997E-2</v>
      </c>
      <c r="G24">
        <f t="shared" si="0"/>
        <v>5.9389689999999977E-4</v>
      </c>
      <c r="H24">
        <v>23</v>
      </c>
      <c r="J24" s="1">
        <v>44699.541666666664</v>
      </c>
      <c r="K24">
        <v>13</v>
      </c>
      <c r="L24">
        <v>0.38500000000000001</v>
      </c>
      <c r="M24">
        <v>0.55149999999999999</v>
      </c>
      <c r="N24">
        <f t="shared" si="1"/>
        <v>2.7722249999999993E-2</v>
      </c>
      <c r="O24">
        <v>23</v>
      </c>
      <c r="Q24" s="1">
        <v>44699.541666666664</v>
      </c>
      <c r="R24">
        <v>13</v>
      </c>
      <c r="S24">
        <v>0.84409999999999996</v>
      </c>
      <c r="T24">
        <v>1.246</v>
      </c>
      <c r="U24">
        <f t="shared" si="2"/>
        <v>0.16152361000000004</v>
      </c>
      <c r="V24">
        <v>23</v>
      </c>
      <c r="X24" s="1">
        <v>44699.541666666664</v>
      </c>
      <c r="Y24">
        <v>13</v>
      </c>
      <c r="Z24">
        <v>5.32</v>
      </c>
      <c r="AA24">
        <v>5.0810000000000004</v>
      </c>
      <c r="AB24">
        <f t="shared" si="3"/>
        <v>5.7120999999999943E-2</v>
      </c>
      <c r="AC24">
        <v>23</v>
      </c>
      <c r="AE24" s="1">
        <v>44699.541666666664</v>
      </c>
      <c r="AF24">
        <v>13</v>
      </c>
      <c r="AG24">
        <v>1.403</v>
      </c>
      <c r="AH24">
        <v>1.089</v>
      </c>
      <c r="AI24">
        <f t="shared" si="4"/>
        <v>9.8596000000000031E-2</v>
      </c>
      <c r="AJ24">
        <v>23</v>
      </c>
      <c r="AL24" s="1">
        <v>44699.541666666664</v>
      </c>
      <c r="AM24">
        <v>13</v>
      </c>
      <c r="AN24">
        <v>1.6459999999999999</v>
      </c>
      <c r="AO24">
        <v>3.383</v>
      </c>
      <c r="AP24">
        <f t="shared" si="5"/>
        <v>3.0171690000000004</v>
      </c>
    </row>
    <row r="25" spans="1:42" x14ac:dyDescent="0.35">
      <c r="A25">
        <v>24</v>
      </c>
      <c r="C25" s="1">
        <v>44703.552083333336</v>
      </c>
      <c r="D25">
        <v>7</v>
      </c>
      <c r="E25">
        <v>3.2340000000000001E-2</v>
      </c>
      <c r="F25">
        <v>4.3130000000000002E-2</v>
      </c>
      <c r="G25">
        <f t="shared" si="0"/>
        <v>1.1642410000000002E-4</v>
      </c>
      <c r="H25">
        <v>24</v>
      </c>
      <c r="J25" s="1">
        <v>44703.552083333336</v>
      </c>
      <c r="K25">
        <v>7</v>
      </c>
      <c r="L25">
        <v>0.47270000000000001</v>
      </c>
      <c r="M25">
        <v>0.64380000000000004</v>
      </c>
      <c r="N25">
        <f t="shared" si="1"/>
        <v>2.927521000000001E-2</v>
      </c>
      <c r="O25">
        <v>24</v>
      </c>
      <c r="Q25" s="1">
        <v>44703.552083333336</v>
      </c>
      <c r="R25">
        <v>7</v>
      </c>
      <c r="S25">
        <v>0.87919999999999998</v>
      </c>
      <c r="T25">
        <v>1.46</v>
      </c>
      <c r="U25">
        <f t="shared" si="2"/>
        <v>0.33732863999999996</v>
      </c>
      <c r="V25">
        <v>24</v>
      </c>
      <c r="X25" s="1">
        <v>44703.552083333336</v>
      </c>
      <c r="Y25">
        <v>7</v>
      </c>
      <c r="Z25">
        <v>4.41</v>
      </c>
      <c r="AA25">
        <v>3.4740000000000002</v>
      </c>
      <c r="AB25">
        <f t="shared" si="3"/>
        <v>0.87609599999999987</v>
      </c>
      <c r="AC25">
        <v>24</v>
      </c>
      <c r="AE25" s="1">
        <v>44703.552083333336</v>
      </c>
      <c r="AF25">
        <v>7</v>
      </c>
      <c r="AG25">
        <v>1.3680000000000001</v>
      </c>
      <c r="AH25">
        <v>1.859</v>
      </c>
      <c r="AI25">
        <f t="shared" si="4"/>
        <v>0.24108099999999988</v>
      </c>
      <c r="AJ25">
        <v>24</v>
      </c>
      <c r="AL25" s="1">
        <v>44703.552083333336</v>
      </c>
      <c r="AM25">
        <v>7</v>
      </c>
      <c r="AN25">
        <v>2.0550000000000002</v>
      </c>
      <c r="AO25">
        <v>2.25</v>
      </c>
      <c r="AP25">
        <f t="shared" si="5"/>
        <v>3.8024999999999941E-2</v>
      </c>
    </row>
    <row r="26" spans="1:42" x14ac:dyDescent="0.35">
      <c r="A26">
        <v>25</v>
      </c>
      <c r="C26" s="1">
        <v>44707.833333333336</v>
      </c>
      <c r="D26">
        <v>15</v>
      </c>
      <c r="E26">
        <v>4.0239999999999998E-2</v>
      </c>
      <c r="F26">
        <v>6.9029999999999994E-2</v>
      </c>
      <c r="G26">
        <f t="shared" si="0"/>
        <v>8.2886409999999983E-4</v>
      </c>
      <c r="H26">
        <v>25</v>
      </c>
      <c r="J26" s="1">
        <v>44707.833333333336</v>
      </c>
      <c r="K26">
        <v>15</v>
      </c>
      <c r="L26">
        <v>0.61990000000000001</v>
      </c>
      <c r="M26">
        <v>1.1990000000000001</v>
      </c>
      <c r="N26">
        <f t="shared" si="1"/>
        <v>0.33535681000000006</v>
      </c>
      <c r="O26">
        <v>25</v>
      </c>
      <c r="Q26" s="1">
        <v>44707.833333333336</v>
      </c>
      <c r="R26">
        <v>15</v>
      </c>
      <c r="S26">
        <v>1.405</v>
      </c>
      <c r="T26">
        <v>2.7090000000000001</v>
      </c>
      <c r="U26">
        <f t="shared" si="2"/>
        <v>1.7004160000000001</v>
      </c>
      <c r="V26">
        <v>25</v>
      </c>
      <c r="X26" s="1">
        <v>44707.833333333336</v>
      </c>
      <c r="Y26">
        <v>15</v>
      </c>
      <c r="Z26">
        <v>8.0399999999999991</v>
      </c>
      <c r="AA26">
        <v>9.2439999999999998</v>
      </c>
      <c r="AB26">
        <f t="shared" si="3"/>
        <v>1.4496160000000016</v>
      </c>
      <c r="AC26">
        <v>25</v>
      </c>
      <c r="AE26" s="1">
        <v>44707.833333333336</v>
      </c>
      <c r="AF26">
        <v>15</v>
      </c>
      <c r="AG26">
        <v>2.2410000000000001</v>
      </c>
      <c r="AH26">
        <v>3.2879999999999998</v>
      </c>
      <c r="AI26">
        <f t="shared" si="4"/>
        <v>1.0962089999999993</v>
      </c>
      <c r="AJ26">
        <v>25</v>
      </c>
      <c r="AL26" s="1">
        <v>44707.833333333336</v>
      </c>
      <c r="AM26">
        <v>15</v>
      </c>
      <c r="AN26">
        <v>2.8149999999999999</v>
      </c>
      <c r="AO26">
        <v>5.3650000000000002</v>
      </c>
      <c r="AP26">
        <f t="shared" si="5"/>
        <v>6.5025000000000013</v>
      </c>
    </row>
    <row r="27" spans="1:42" x14ac:dyDescent="0.35">
      <c r="A27">
        <v>26</v>
      </c>
      <c r="C27" s="1">
        <v>44713.875</v>
      </c>
      <c r="D27">
        <v>6.75</v>
      </c>
      <c r="E27">
        <v>0.15959999999999999</v>
      </c>
      <c r="F27">
        <v>0.129</v>
      </c>
      <c r="G27">
        <f t="shared" si="0"/>
        <v>9.3635999999999925E-4</v>
      </c>
      <c r="H27">
        <v>26</v>
      </c>
      <c r="J27" s="1">
        <v>44713.875</v>
      </c>
      <c r="K27">
        <v>6.75</v>
      </c>
      <c r="L27">
        <v>2.3130000000000002</v>
      </c>
      <c r="M27">
        <v>2.7440000000000002</v>
      </c>
      <c r="N27">
        <f t="shared" si="1"/>
        <v>0.18576100000000004</v>
      </c>
      <c r="O27">
        <v>26</v>
      </c>
      <c r="Q27" s="1">
        <v>44713.875</v>
      </c>
      <c r="R27">
        <v>6.75</v>
      </c>
      <c r="S27">
        <v>3.0979999999999999</v>
      </c>
      <c r="T27">
        <v>5.16</v>
      </c>
      <c r="U27">
        <f t="shared" si="2"/>
        <v>4.2518440000000011</v>
      </c>
      <c r="V27">
        <v>26</v>
      </c>
      <c r="X27" s="1">
        <v>44713.875</v>
      </c>
      <c r="Y27">
        <v>6.75</v>
      </c>
      <c r="Z27">
        <v>13.31</v>
      </c>
      <c r="AA27">
        <v>16.89</v>
      </c>
      <c r="AB27">
        <f t="shared" si="3"/>
        <v>12.8164</v>
      </c>
      <c r="AC27">
        <v>26</v>
      </c>
      <c r="AE27" s="1">
        <v>44713.875</v>
      </c>
      <c r="AF27">
        <v>6.75</v>
      </c>
      <c r="AG27">
        <v>6.4189999999999996</v>
      </c>
      <c r="AH27">
        <v>6.8040000000000003</v>
      </c>
      <c r="AI27">
        <f t="shared" si="4"/>
        <v>0.14822500000000052</v>
      </c>
      <c r="AJ27">
        <v>26</v>
      </c>
      <c r="AL27" s="1">
        <v>44713.875</v>
      </c>
      <c r="AM27">
        <v>6.75</v>
      </c>
      <c r="AN27">
        <v>6.194</v>
      </c>
      <c r="AO27">
        <v>20.71</v>
      </c>
      <c r="AP27">
        <f t="shared" si="5"/>
        <v>210.71425600000006</v>
      </c>
    </row>
    <row r="28" spans="1:42" x14ac:dyDescent="0.35">
      <c r="A28">
        <v>27</v>
      </c>
      <c r="C28" s="1">
        <v>44714.59375</v>
      </c>
      <c r="D28">
        <v>7</v>
      </c>
      <c r="E28">
        <v>0.30740000000000001</v>
      </c>
      <c r="F28">
        <v>0.30359999999999998</v>
      </c>
      <c r="G28">
        <f t="shared" si="0"/>
        <v>1.4440000000000194E-5</v>
      </c>
      <c r="H28">
        <v>27</v>
      </c>
      <c r="J28" s="1">
        <v>44714.59375</v>
      </c>
      <c r="K28">
        <v>7</v>
      </c>
      <c r="L28">
        <v>5.14</v>
      </c>
      <c r="M28">
        <v>4.7699999999999996</v>
      </c>
      <c r="N28">
        <f t="shared" si="1"/>
        <v>0.13690000000000008</v>
      </c>
      <c r="O28">
        <v>27</v>
      </c>
      <c r="Q28" s="1">
        <v>44714.59375</v>
      </c>
      <c r="R28">
        <v>7</v>
      </c>
      <c r="S28">
        <v>5.66</v>
      </c>
      <c r="T28">
        <v>18.55</v>
      </c>
      <c r="U28">
        <f t="shared" si="2"/>
        <v>166.15210000000002</v>
      </c>
      <c r="V28">
        <v>27</v>
      </c>
      <c r="X28" s="1">
        <v>44714.59375</v>
      </c>
      <c r="Y28">
        <v>7</v>
      </c>
      <c r="Z28">
        <v>27.73</v>
      </c>
      <c r="AA28">
        <v>23.12</v>
      </c>
      <c r="AB28">
        <f t="shared" si="3"/>
        <v>21.252099999999995</v>
      </c>
      <c r="AC28">
        <v>27</v>
      </c>
      <c r="AE28" s="1">
        <v>44714.59375</v>
      </c>
      <c r="AF28">
        <v>7</v>
      </c>
      <c r="AG28">
        <v>12.88</v>
      </c>
      <c r="AH28">
        <v>3.8</v>
      </c>
      <c r="AI28">
        <f t="shared" si="4"/>
        <v>82.44640000000004</v>
      </c>
      <c r="AJ28">
        <v>27</v>
      </c>
      <c r="AL28" s="1">
        <v>44714.59375</v>
      </c>
      <c r="AM28">
        <v>7</v>
      </c>
      <c r="AN28">
        <v>10.58</v>
      </c>
      <c r="AO28">
        <v>22.56</v>
      </c>
      <c r="AP28">
        <f t="shared" si="5"/>
        <v>143.52039999999997</v>
      </c>
    </row>
    <row r="29" spans="1:42" x14ac:dyDescent="0.35">
      <c r="A29">
        <v>28</v>
      </c>
      <c r="C29" s="1">
        <v>44719.21875</v>
      </c>
      <c r="D29">
        <v>8</v>
      </c>
      <c r="E29">
        <v>4.4060000000000002E-2</v>
      </c>
      <c r="F29">
        <v>7.3620000000000005E-2</v>
      </c>
      <c r="G29">
        <f t="shared" si="0"/>
        <v>8.7379360000000019E-4</v>
      </c>
      <c r="H29">
        <v>28</v>
      </c>
      <c r="J29" s="1">
        <v>44719.21875</v>
      </c>
      <c r="K29">
        <v>8</v>
      </c>
      <c r="L29">
        <v>0.70830000000000004</v>
      </c>
      <c r="M29">
        <v>1.653</v>
      </c>
      <c r="N29">
        <f t="shared" si="1"/>
        <v>0.89245808999999998</v>
      </c>
      <c r="O29">
        <v>28</v>
      </c>
      <c r="Q29" s="1">
        <v>44719.21875</v>
      </c>
      <c r="R29">
        <v>8</v>
      </c>
      <c r="S29">
        <v>1.637</v>
      </c>
      <c r="T29">
        <v>3.7109999999999999</v>
      </c>
      <c r="U29">
        <f t="shared" si="2"/>
        <v>4.3014759999999992</v>
      </c>
      <c r="V29">
        <v>28</v>
      </c>
      <c r="X29" s="1">
        <v>44719.21875</v>
      </c>
      <c r="Y29">
        <v>8</v>
      </c>
      <c r="Z29">
        <v>8.8610000000000007</v>
      </c>
      <c r="AA29">
        <v>10.41</v>
      </c>
      <c r="AB29">
        <f t="shared" si="3"/>
        <v>2.3994009999999983</v>
      </c>
      <c r="AC29">
        <v>28</v>
      </c>
      <c r="AE29" s="1">
        <v>44719.21875</v>
      </c>
      <c r="AF29">
        <v>8</v>
      </c>
      <c r="AG29">
        <v>2.2709999999999999</v>
      </c>
      <c r="AH29">
        <v>2.0139999999999998</v>
      </c>
      <c r="AI29">
        <f t="shared" si="4"/>
        <v>6.6049000000000066E-2</v>
      </c>
      <c r="AJ29">
        <v>28</v>
      </c>
      <c r="AL29" s="1">
        <v>44719.21875</v>
      </c>
      <c r="AM29">
        <v>8</v>
      </c>
      <c r="AN29">
        <v>3.9009999999999998</v>
      </c>
      <c r="AO29">
        <v>8.5990000000000002</v>
      </c>
      <c r="AP29">
        <f t="shared" si="5"/>
        <v>22.071204000000005</v>
      </c>
    </row>
    <row r="30" spans="1:42" x14ac:dyDescent="0.35">
      <c r="A30">
        <v>29</v>
      </c>
      <c r="C30" s="1">
        <v>44719.8125</v>
      </c>
      <c r="D30">
        <v>3</v>
      </c>
      <c r="E30">
        <v>0.27260000000000001</v>
      </c>
      <c r="F30">
        <v>0.14979999999999999</v>
      </c>
      <c r="G30">
        <f t="shared" si="0"/>
        <v>1.5079840000000006E-2</v>
      </c>
      <c r="H30">
        <v>29</v>
      </c>
      <c r="J30" s="1">
        <v>44719.8125</v>
      </c>
      <c r="K30">
        <v>3</v>
      </c>
      <c r="L30">
        <v>4.1070000000000002</v>
      </c>
      <c r="M30">
        <v>3.1890000000000001</v>
      </c>
      <c r="N30">
        <f t="shared" si="1"/>
        <v>0.84272400000000025</v>
      </c>
      <c r="O30">
        <v>29</v>
      </c>
      <c r="Q30" s="1">
        <v>44719.8125</v>
      </c>
      <c r="R30">
        <v>3</v>
      </c>
      <c r="S30">
        <v>6.2510000000000003</v>
      </c>
      <c r="T30">
        <v>18.54</v>
      </c>
      <c r="U30">
        <f t="shared" si="2"/>
        <v>151.01952099999994</v>
      </c>
      <c r="V30">
        <v>29</v>
      </c>
      <c r="X30" s="1">
        <v>44719.8125</v>
      </c>
      <c r="Y30">
        <v>3</v>
      </c>
      <c r="Z30">
        <v>20.48</v>
      </c>
      <c r="AA30">
        <v>30.1</v>
      </c>
      <c r="AB30">
        <f t="shared" si="3"/>
        <v>92.544400000000024</v>
      </c>
      <c r="AC30">
        <v>29</v>
      </c>
      <c r="AE30" s="1">
        <v>44719.8125</v>
      </c>
      <c r="AF30">
        <v>3</v>
      </c>
      <c r="AG30">
        <v>10.87</v>
      </c>
      <c r="AH30">
        <v>2.6720000000000002</v>
      </c>
      <c r="AI30">
        <f t="shared" si="4"/>
        <v>67.207203999999976</v>
      </c>
      <c r="AJ30">
        <v>29</v>
      </c>
      <c r="AL30" s="1">
        <v>44719.8125</v>
      </c>
      <c r="AM30">
        <v>3</v>
      </c>
      <c r="AN30">
        <v>8.673</v>
      </c>
      <c r="AO30">
        <v>15.73</v>
      </c>
      <c r="AP30">
        <f t="shared" si="5"/>
        <v>49.801249000000006</v>
      </c>
    </row>
    <row r="31" spans="1:42" x14ac:dyDescent="0.35">
      <c r="A31">
        <v>30</v>
      </c>
      <c r="C31" s="1">
        <v>44720.875</v>
      </c>
      <c r="D31">
        <v>6.75</v>
      </c>
      <c r="E31">
        <v>0.14219999999999999</v>
      </c>
      <c r="F31">
        <v>0.29389999999999999</v>
      </c>
      <c r="G31">
        <f t="shared" si="0"/>
        <v>2.3012890000000001E-2</v>
      </c>
      <c r="H31">
        <v>30</v>
      </c>
      <c r="J31" s="1">
        <v>44720.875</v>
      </c>
      <c r="K31">
        <v>6.75</v>
      </c>
      <c r="L31">
        <v>1.9179999999999999</v>
      </c>
      <c r="M31">
        <v>6.0839999999999996</v>
      </c>
      <c r="N31">
        <f t="shared" si="1"/>
        <v>17.355555999999996</v>
      </c>
      <c r="O31">
        <v>30</v>
      </c>
      <c r="Q31" s="1">
        <v>44720.875</v>
      </c>
      <c r="R31">
        <v>6.75</v>
      </c>
      <c r="S31">
        <v>3.3620000000000001</v>
      </c>
      <c r="T31">
        <v>8.42</v>
      </c>
      <c r="U31">
        <f t="shared" si="2"/>
        <v>25.583364</v>
      </c>
      <c r="V31">
        <v>30</v>
      </c>
      <c r="X31" s="1">
        <v>44720.875</v>
      </c>
      <c r="Y31">
        <v>6.75</v>
      </c>
      <c r="Z31">
        <v>12.29</v>
      </c>
      <c r="AA31">
        <v>9.8680000000000003</v>
      </c>
      <c r="AB31">
        <f t="shared" si="3"/>
        <v>5.8660839999999945</v>
      </c>
      <c r="AC31">
        <v>30</v>
      </c>
      <c r="AE31" s="1">
        <v>44720.875</v>
      </c>
      <c r="AF31">
        <v>6.75</v>
      </c>
      <c r="AG31">
        <v>5.9089999999999998</v>
      </c>
      <c r="AH31">
        <v>2.2149999999999999</v>
      </c>
      <c r="AI31">
        <f t="shared" si="4"/>
        <v>13.645636</v>
      </c>
      <c r="AJ31">
        <v>30</v>
      </c>
      <c r="AL31" s="1">
        <v>44720.875</v>
      </c>
      <c r="AM31">
        <v>6.75</v>
      </c>
      <c r="AN31">
        <v>4.8310000000000004</v>
      </c>
      <c r="AO31">
        <v>11.94</v>
      </c>
      <c r="AP31">
        <f t="shared" si="5"/>
        <v>50.537880999999985</v>
      </c>
    </row>
    <row r="32" spans="1:42" x14ac:dyDescent="0.35">
      <c r="A32">
        <v>31</v>
      </c>
      <c r="C32" s="1">
        <v>44726.145833333336</v>
      </c>
      <c r="D32">
        <v>8</v>
      </c>
      <c r="E32">
        <v>2.7709999999999999E-2</v>
      </c>
      <c r="F32">
        <v>1.9259999999999999E-2</v>
      </c>
      <c r="G32">
        <f t="shared" si="0"/>
        <v>7.1402499999999986E-5</v>
      </c>
      <c r="H32">
        <v>31</v>
      </c>
      <c r="J32" s="1">
        <v>44726.145833333336</v>
      </c>
      <c r="K32">
        <v>8</v>
      </c>
      <c r="L32">
        <v>0.36020000000000002</v>
      </c>
      <c r="M32">
        <v>0.38419999999999999</v>
      </c>
      <c r="N32">
        <f t="shared" si="1"/>
        <v>5.7599999999999839E-4</v>
      </c>
      <c r="O32">
        <v>31</v>
      </c>
      <c r="Q32" s="1">
        <v>44726.145833333336</v>
      </c>
      <c r="R32">
        <v>8</v>
      </c>
      <c r="S32">
        <v>0.73099999999999998</v>
      </c>
      <c r="T32">
        <v>0.90129999999999999</v>
      </c>
      <c r="U32">
        <f t="shared" si="2"/>
        <v>2.9002090000000001E-2</v>
      </c>
      <c r="V32">
        <v>31</v>
      </c>
      <c r="X32" s="1">
        <v>44726.145833333336</v>
      </c>
      <c r="Y32">
        <v>8</v>
      </c>
      <c r="Z32">
        <v>3.81</v>
      </c>
      <c r="AA32">
        <v>1.7190000000000001</v>
      </c>
      <c r="AB32">
        <f t="shared" si="3"/>
        <v>4.372281000000001</v>
      </c>
      <c r="AC32">
        <v>31</v>
      </c>
      <c r="AE32" s="1">
        <v>44726.145833333336</v>
      </c>
      <c r="AF32">
        <v>8</v>
      </c>
      <c r="AG32">
        <v>1.1479999999999999</v>
      </c>
      <c r="AH32">
        <v>1.139</v>
      </c>
      <c r="AI32">
        <f t="shared" si="4"/>
        <v>8.0999999999998147E-5</v>
      </c>
      <c r="AJ32">
        <v>31</v>
      </c>
      <c r="AL32" s="1">
        <v>44726.145833333336</v>
      </c>
      <c r="AM32">
        <v>8</v>
      </c>
      <c r="AN32">
        <v>1.504</v>
      </c>
      <c r="AO32">
        <v>1.9019999999999999</v>
      </c>
      <c r="AP32">
        <f t="shared" si="5"/>
        <v>0.15840399999999993</v>
      </c>
    </row>
    <row r="33" spans="1:42" x14ac:dyDescent="0.35">
      <c r="A33">
        <v>32</v>
      </c>
      <c r="C33" s="1">
        <v>44744.010416666664</v>
      </c>
      <c r="D33">
        <v>7</v>
      </c>
      <c r="E33">
        <v>1.5879999999999998E-2</v>
      </c>
      <c r="F33">
        <v>8.6639999999999998E-3</v>
      </c>
      <c r="G33">
        <f t="shared" si="0"/>
        <v>5.2070655999999975E-5</v>
      </c>
      <c r="H33">
        <v>32</v>
      </c>
      <c r="J33" s="1">
        <v>44744.010416666664</v>
      </c>
      <c r="K33">
        <v>7</v>
      </c>
      <c r="L33">
        <v>0.18820000000000001</v>
      </c>
      <c r="M33">
        <v>0.25580000000000003</v>
      </c>
      <c r="N33">
        <f t="shared" si="1"/>
        <v>4.5697600000000026E-3</v>
      </c>
      <c r="O33">
        <v>32</v>
      </c>
      <c r="Q33" s="1">
        <v>44744.010416666664</v>
      </c>
      <c r="R33">
        <v>7</v>
      </c>
      <c r="S33">
        <v>0.44240000000000002</v>
      </c>
      <c r="T33">
        <v>0.44650000000000001</v>
      </c>
      <c r="U33">
        <f t="shared" si="2"/>
        <v>1.6809999999999939E-5</v>
      </c>
      <c r="V33">
        <v>32</v>
      </c>
      <c r="X33" s="1">
        <v>44744.010416666664</v>
      </c>
      <c r="Y33">
        <v>7</v>
      </c>
      <c r="Z33">
        <v>2.9060000000000001</v>
      </c>
      <c r="AA33">
        <v>1.57</v>
      </c>
      <c r="AB33">
        <f t="shared" si="3"/>
        <v>1.7848960000000003</v>
      </c>
      <c r="AC33">
        <v>32</v>
      </c>
      <c r="AE33" s="1">
        <v>44744.010416666664</v>
      </c>
      <c r="AF33">
        <v>7</v>
      </c>
      <c r="AG33">
        <v>0.60470000000000002</v>
      </c>
      <c r="AH33">
        <v>1.095</v>
      </c>
      <c r="AI33">
        <f t="shared" si="4"/>
        <v>0.24039408999999995</v>
      </c>
      <c r="AJ33">
        <v>32</v>
      </c>
      <c r="AL33" s="1">
        <v>44744.010416666664</v>
      </c>
      <c r="AM33">
        <v>7</v>
      </c>
      <c r="AN33">
        <v>1.6180000000000001</v>
      </c>
      <c r="AO33">
        <v>2.2320000000000002</v>
      </c>
      <c r="AP33">
        <f t="shared" si="5"/>
        <v>0.37699600000000011</v>
      </c>
    </row>
    <row r="34" spans="1:42" x14ac:dyDescent="0.35">
      <c r="A34">
        <v>33</v>
      </c>
      <c r="C34" s="1">
        <v>44747.416666666664</v>
      </c>
      <c r="D34">
        <v>2.75</v>
      </c>
      <c r="E34">
        <v>4.6210000000000001E-2</v>
      </c>
      <c r="F34">
        <v>2.0129999999999999E-2</v>
      </c>
      <c r="G34">
        <f t="shared" si="0"/>
        <v>6.8016640000000009E-4</v>
      </c>
      <c r="H34">
        <v>33</v>
      </c>
      <c r="J34" s="1">
        <v>44747.416666666664</v>
      </c>
      <c r="K34">
        <v>2.75</v>
      </c>
      <c r="L34">
        <v>0.6633</v>
      </c>
      <c r="M34">
        <v>0.69969999999999999</v>
      </c>
      <c r="N34">
        <f t="shared" si="1"/>
        <v>1.3249599999999992E-3</v>
      </c>
      <c r="O34">
        <v>33</v>
      </c>
      <c r="Q34" s="1">
        <v>44747.416666666664</v>
      </c>
      <c r="R34">
        <v>2.75</v>
      </c>
      <c r="S34">
        <v>1.0329999999999999</v>
      </c>
      <c r="T34">
        <v>1.302</v>
      </c>
      <c r="U34">
        <f t="shared" si="2"/>
        <v>7.2361000000000064E-2</v>
      </c>
      <c r="V34">
        <v>33</v>
      </c>
      <c r="X34" s="1">
        <v>44747.416666666664</v>
      </c>
      <c r="Y34">
        <v>2.75</v>
      </c>
      <c r="Z34">
        <v>3.431</v>
      </c>
      <c r="AA34">
        <v>3.9049999999999998</v>
      </c>
      <c r="AB34">
        <f t="shared" si="3"/>
        <v>0.22467599999999976</v>
      </c>
      <c r="AC34">
        <v>33</v>
      </c>
      <c r="AE34" s="1">
        <v>44747.416666666664</v>
      </c>
      <c r="AF34">
        <v>2.75</v>
      </c>
      <c r="AG34">
        <v>1.5489999999999999</v>
      </c>
      <c r="AH34">
        <v>1.728</v>
      </c>
      <c r="AI34">
        <f t="shared" si="4"/>
        <v>3.2041000000000014E-2</v>
      </c>
      <c r="AJ34">
        <v>33</v>
      </c>
      <c r="AL34" s="1">
        <v>44747.416666666664</v>
      </c>
      <c r="AM34">
        <v>2.75</v>
      </c>
      <c r="AN34">
        <v>1.726</v>
      </c>
      <c r="AO34">
        <v>3.286</v>
      </c>
      <c r="AP34">
        <f t="shared" si="5"/>
        <v>2.4336000000000002</v>
      </c>
    </row>
    <row r="35" spans="1:42" x14ac:dyDescent="0.35">
      <c r="A35">
        <v>34</v>
      </c>
      <c r="C35" s="1">
        <v>44748.708333333336</v>
      </c>
      <c r="D35">
        <v>4.25</v>
      </c>
      <c r="E35">
        <v>0.54210000000000003</v>
      </c>
      <c r="F35">
        <v>0.32269999999999999</v>
      </c>
      <c r="G35">
        <f t="shared" si="0"/>
        <v>4.8136360000000017E-2</v>
      </c>
      <c r="H35">
        <v>34</v>
      </c>
      <c r="J35" s="1">
        <v>44748.708333333336</v>
      </c>
      <c r="K35">
        <v>4.25</v>
      </c>
      <c r="L35">
        <v>8.8490000000000002</v>
      </c>
      <c r="M35">
        <v>4.4139999999999997</v>
      </c>
      <c r="N35">
        <f t="shared" si="1"/>
        <v>19.669225000000004</v>
      </c>
      <c r="O35">
        <v>34</v>
      </c>
      <c r="Q35" s="1">
        <v>44748.708333333336</v>
      </c>
      <c r="R35">
        <v>4.25</v>
      </c>
      <c r="S35">
        <v>13.2</v>
      </c>
      <c r="T35">
        <v>19.5</v>
      </c>
      <c r="U35">
        <f t="shared" si="2"/>
        <v>39.690000000000012</v>
      </c>
      <c r="V35">
        <v>34</v>
      </c>
      <c r="X35" s="1">
        <v>44748.708333333336</v>
      </c>
      <c r="Y35">
        <v>4.25</v>
      </c>
      <c r="Z35">
        <v>49.36</v>
      </c>
      <c r="AA35">
        <v>47.56</v>
      </c>
      <c r="AB35">
        <f t="shared" si="3"/>
        <v>3.2399999999999896</v>
      </c>
      <c r="AC35">
        <v>34</v>
      </c>
      <c r="AE35" s="1">
        <v>44748.708333333336</v>
      </c>
      <c r="AF35">
        <v>4.25</v>
      </c>
      <c r="AG35">
        <v>22.43</v>
      </c>
      <c r="AH35">
        <v>4.6900000000000004</v>
      </c>
      <c r="AI35">
        <f t="shared" si="4"/>
        <v>314.70759999999996</v>
      </c>
      <c r="AJ35">
        <v>34</v>
      </c>
      <c r="AL35" s="1">
        <v>44748.708333333336</v>
      </c>
      <c r="AM35">
        <v>4.25</v>
      </c>
      <c r="AN35">
        <v>25.08</v>
      </c>
      <c r="AO35">
        <v>32.950000000000003</v>
      </c>
      <c r="AP35">
        <f t="shared" si="5"/>
        <v>61.936900000000072</v>
      </c>
    </row>
    <row r="36" spans="1:42" x14ac:dyDescent="0.35">
      <c r="A36">
        <v>35</v>
      </c>
      <c r="C36" s="1">
        <v>44755.833333333336</v>
      </c>
      <c r="D36">
        <v>5.25</v>
      </c>
      <c r="E36">
        <v>3.823E-2</v>
      </c>
      <c r="F36">
        <v>3.3439999999999998E-2</v>
      </c>
      <c r="G36">
        <f t="shared" si="0"/>
        <v>2.2944100000000023E-5</v>
      </c>
      <c r="H36">
        <v>35</v>
      </c>
      <c r="J36" s="1">
        <v>44755.833333333336</v>
      </c>
      <c r="K36">
        <v>5.25</v>
      </c>
      <c r="L36">
        <v>0.51949999999999996</v>
      </c>
      <c r="M36">
        <v>0.86899999999999999</v>
      </c>
      <c r="N36">
        <f t="shared" si="1"/>
        <v>0.12215025000000003</v>
      </c>
      <c r="O36">
        <v>35</v>
      </c>
      <c r="Q36" s="1">
        <v>44755.833333333336</v>
      </c>
      <c r="R36">
        <v>5.25</v>
      </c>
      <c r="S36">
        <v>1.0129999999999999</v>
      </c>
      <c r="T36">
        <v>1.1850000000000001</v>
      </c>
      <c r="U36">
        <f t="shared" si="2"/>
        <v>2.9584000000000051E-2</v>
      </c>
      <c r="V36">
        <v>35</v>
      </c>
      <c r="X36" s="1">
        <v>44755.833333333336</v>
      </c>
      <c r="Y36">
        <v>5.25</v>
      </c>
      <c r="Z36">
        <v>3.972</v>
      </c>
      <c r="AA36">
        <v>3.73</v>
      </c>
      <c r="AB36">
        <f t="shared" si="3"/>
        <v>5.8563999999999998E-2</v>
      </c>
      <c r="AC36">
        <v>35</v>
      </c>
      <c r="AE36" s="1">
        <v>44755.833333333336</v>
      </c>
      <c r="AF36">
        <v>5.25</v>
      </c>
      <c r="AG36">
        <v>1.56</v>
      </c>
      <c r="AH36">
        <v>1.748</v>
      </c>
      <c r="AI36">
        <f t="shared" si="4"/>
        <v>3.534399999999998E-2</v>
      </c>
      <c r="AJ36">
        <v>35</v>
      </c>
      <c r="AL36" s="1">
        <v>44755.833333333336</v>
      </c>
      <c r="AM36">
        <v>5.25</v>
      </c>
      <c r="AN36">
        <v>1.4419999999999999</v>
      </c>
      <c r="AO36">
        <v>2.706</v>
      </c>
      <c r="AP36">
        <f t="shared" si="5"/>
        <v>1.597696</v>
      </c>
    </row>
    <row r="37" spans="1:42" x14ac:dyDescent="0.35">
      <c r="A37">
        <v>36</v>
      </c>
      <c r="C37" s="1">
        <v>44759.583333333336</v>
      </c>
      <c r="D37">
        <v>14.5</v>
      </c>
      <c r="E37">
        <v>6.6790000000000002E-2</v>
      </c>
      <c r="F37">
        <v>0.1467</v>
      </c>
      <c r="G37">
        <f t="shared" si="0"/>
        <v>6.3856080999999988E-3</v>
      </c>
      <c r="H37">
        <v>36</v>
      </c>
      <c r="J37" s="1">
        <v>44759.583333333336</v>
      </c>
      <c r="K37">
        <v>14.5</v>
      </c>
      <c r="L37">
        <v>0.96840000000000004</v>
      </c>
      <c r="M37">
        <v>2.694</v>
      </c>
      <c r="N37">
        <f t="shared" si="1"/>
        <v>2.9776953600000002</v>
      </c>
      <c r="O37">
        <v>36</v>
      </c>
      <c r="Q37" s="1">
        <v>44759.583333333336</v>
      </c>
      <c r="R37">
        <v>14.5</v>
      </c>
      <c r="S37">
        <v>3.0390000000000001</v>
      </c>
      <c r="T37">
        <v>6.57</v>
      </c>
      <c r="U37">
        <f t="shared" si="2"/>
        <v>12.467961000000001</v>
      </c>
      <c r="V37">
        <v>36</v>
      </c>
      <c r="X37" s="1">
        <v>44759.583333333336</v>
      </c>
      <c r="Y37">
        <v>14.5</v>
      </c>
      <c r="Z37">
        <v>17.97</v>
      </c>
      <c r="AA37">
        <v>17.59</v>
      </c>
      <c r="AB37">
        <f t="shared" si="3"/>
        <v>0.14439999999999925</v>
      </c>
      <c r="AC37">
        <v>36</v>
      </c>
      <c r="AE37" s="1">
        <v>44759.583333333336</v>
      </c>
      <c r="AF37">
        <v>14.5</v>
      </c>
      <c r="AG37">
        <v>3.7229999999999999</v>
      </c>
      <c r="AH37">
        <v>8.7530000000000001</v>
      </c>
      <c r="AI37">
        <f t="shared" si="4"/>
        <v>25.300900000000002</v>
      </c>
      <c r="AJ37">
        <v>36</v>
      </c>
      <c r="AL37" s="1">
        <v>44759.583333333336</v>
      </c>
      <c r="AM37">
        <v>14.5</v>
      </c>
      <c r="AN37">
        <v>8.3450000000000006</v>
      </c>
      <c r="AO37">
        <v>16.2</v>
      </c>
      <c r="AP37">
        <f t="shared" si="5"/>
        <v>61.70102499999998</v>
      </c>
    </row>
    <row r="38" spans="1:42" x14ac:dyDescent="0.35">
      <c r="A38">
        <v>37</v>
      </c>
      <c r="C38" s="1">
        <v>44760.333333333336</v>
      </c>
      <c r="D38">
        <v>7.5</v>
      </c>
      <c r="E38">
        <v>2.6939999999999999E-2</v>
      </c>
      <c r="F38">
        <v>3.1899999999999998E-2</v>
      </c>
      <c r="G38">
        <f t="shared" si="0"/>
        <v>2.4601599999999992E-5</v>
      </c>
      <c r="H38">
        <v>37</v>
      </c>
      <c r="J38" s="1">
        <v>44760.333333333336</v>
      </c>
      <c r="K38">
        <v>7.5</v>
      </c>
      <c r="L38">
        <v>0.4194</v>
      </c>
      <c r="M38">
        <v>0.51370000000000005</v>
      </c>
      <c r="N38">
        <f t="shared" si="1"/>
        <v>8.8924900000000098E-3</v>
      </c>
      <c r="O38">
        <v>37</v>
      </c>
      <c r="Q38" s="1">
        <v>44760.333333333336</v>
      </c>
      <c r="R38">
        <v>7.5</v>
      </c>
      <c r="S38">
        <v>1.022</v>
      </c>
      <c r="T38">
        <v>1.0920000000000001</v>
      </c>
      <c r="U38">
        <f t="shared" si="2"/>
        <v>4.9000000000000085E-3</v>
      </c>
      <c r="V38">
        <v>37</v>
      </c>
      <c r="X38" s="1">
        <v>44760.333333333336</v>
      </c>
      <c r="Y38">
        <v>7.5</v>
      </c>
      <c r="Z38">
        <v>6.9409999999999998</v>
      </c>
      <c r="AA38">
        <v>6.7160000000000002</v>
      </c>
      <c r="AB38">
        <f t="shared" si="3"/>
        <v>5.0624999999999837E-2</v>
      </c>
      <c r="AC38">
        <v>37</v>
      </c>
      <c r="AE38" s="1">
        <v>44760.333333333336</v>
      </c>
      <c r="AF38">
        <v>7.5</v>
      </c>
      <c r="AG38">
        <v>1.5760000000000001</v>
      </c>
      <c r="AH38">
        <v>1.425</v>
      </c>
      <c r="AI38">
        <f t="shared" si="4"/>
        <v>2.2801000000000005E-2</v>
      </c>
      <c r="AJ38">
        <v>37</v>
      </c>
      <c r="AL38" s="1">
        <v>44760.333333333336</v>
      </c>
      <c r="AM38">
        <v>7.5</v>
      </c>
      <c r="AN38">
        <v>3.0139999999999998</v>
      </c>
      <c r="AO38">
        <v>3.9390000000000001</v>
      </c>
      <c r="AP38">
        <f t="shared" si="5"/>
        <v>0.85562500000000052</v>
      </c>
    </row>
    <row r="39" spans="1:42" x14ac:dyDescent="0.35">
      <c r="A39">
        <v>38</v>
      </c>
      <c r="C39" s="1">
        <v>44778.46875</v>
      </c>
      <c r="D39">
        <v>10</v>
      </c>
      <c r="E39">
        <v>1.962</v>
      </c>
      <c r="F39">
        <v>0.43130000000000002</v>
      </c>
      <c r="G39">
        <f t="shared" si="0"/>
        <v>2.3430424899999998</v>
      </c>
      <c r="H39">
        <v>38</v>
      </c>
      <c r="J39" s="1">
        <v>44778.46875</v>
      </c>
      <c r="K39">
        <v>10</v>
      </c>
      <c r="L39">
        <v>20.39</v>
      </c>
      <c r="M39">
        <v>9.9740000000000002</v>
      </c>
      <c r="N39">
        <f t="shared" si="1"/>
        <v>108.49305600000001</v>
      </c>
      <c r="O39">
        <v>38</v>
      </c>
      <c r="Q39" s="1">
        <v>44778.46875</v>
      </c>
      <c r="R39">
        <v>10</v>
      </c>
      <c r="S39">
        <v>18.809999999999999</v>
      </c>
      <c r="T39">
        <v>40.049999999999997</v>
      </c>
      <c r="U39">
        <f t="shared" si="2"/>
        <v>451.13759999999991</v>
      </c>
      <c r="V39">
        <v>38</v>
      </c>
      <c r="X39" s="1">
        <v>44778.46875</v>
      </c>
      <c r="Y39">
        <v>10</v>
      </c>
      <c r="Z39">
        <v>43.31</v>
      </c>
      <c r="AA39">
        <v>37.22</v>
      </c>
      <c r="AB39">
        <f t="shared" si="3"/>
        <v>37.08810000000004</v>
      </c>
      <c r="AC39">
        <v>38</v>
      </c>
      <c r="AE39" s="1">
        <v>44778.46875</v>
      </c>
      <c r="AF39">
        <v>10</v>
      </c>
      <c r="AG39">
        <v>45.93</v>
      </c>
      <c r="AH39">
        <v>42.5</v>
      </c>
      <c r="AI39">
        <f t="shared" si="4"/>
        <v>11.764899999999997</v>
      </c>
      <c r="AJ39">
        <v>38</v>
      </c>
      <c r="AL39" s="1">
        <v>44778.46875</v>
      </c>
      <c r="AM39">
        <v>10</v>
      </c>
      <c r="AN39">
        <v>18.86</v>
      </c>
      <c r="AO39">
        <v>22.92</v>
      </c>
      <c r="AP39">
        <f t="shared" si="5"/>
        <v>16.483600000000017</v>
      </c>
    </row>
    <row r="40" spans="1:42" x14ac:dyDescent="0.35">
      <c r="A40">
        <v>39</v>
      </c>
      <c r="C40" s="1">
        <v>44779.364583333336</v>
      </c>
      <c r="D40">
        <v>9</v>
      </c>
      <c r="E40">
        <v>5.9749999999999998E-2</v>
      </c>
      <c r="F40">
        <v>7.6130000000000003E-2</v>
      </c>
      <c r="G40">
        <f t="shared" si="0"/>
        <v>2.6830440000000016E-4</v>
      </c>
      <c r="H40">
        <v>39</v>
      </c>
      <c r="J40" s="1">
        <v>44779.364583333336</v>
      </c>
      <c r="K40">
        <v>9</v>
      </c>
      <c r="L40">
        <v>0.88400000000000001</v>
      </c>
      <c r="M40">
        <v>1.554</v>
      </c>
      <c r="N40">
        <f t="shared" si="1"/>
        <v>0.44890000000000008</v>
      </c>
      <c r="O40">
        <v>39</v>
      </c>
      <c r="Q40" s="1">
        <v>44779.364583333336</v>
      </c>
      <c r="R40">
        <v>9</v>
      </c>
      <c r="S40">
        <v>2.0419999999999998</v>
      </c>
      <c r="T40">
        <v>6.3010000000000002</v>
      </c>
      <c r="U40">
        <f t="shared" si="2"/>
        <v>18.139081000000004</v>
      </c>
      <c r="V40">
        <v>39</v>
      </c>
      <c r="X40" s="1">
        <v>44779.364583333336</v>
      </c>
      <c r="Y40">
        <v>9</v>
      </c>
      <c r="Z40">
        <v>9.5839999999999996</v>
      </c>
      <c r="AA40">
        <v>11.82</v>
      </c>
      <c r="AB40">
        <f t="shared" si="3"/>
        <v>4.9996960000000028</v>
      </c>
      <c r="AC40">
        <v>39</v>
      </c>
      <c r="AE40" s="1">
        <v>44779.364583333336</v>
      </c>
      <c r="AF40">
        <v>9</v>
      </c>
      <c r="AG40">
        <v>2.7610000000000001</v>
      </c>
      <c r="AH40">
        <v>8.2859999999999996</v>
      </c>
      <c r="AI40">
        <f t="shared" si="4"/>
        <v>30.525624999999994</v>
      </c>
      <c r="AJ40">
        <v>39</v>
      </c>
      <c r="AL40" s="1">
        <v>44779.364583333336</v>
      </c>
      <c r="AM40">
        <v>9</v>
      </c>
      <c r="AN40">
        <v>6.077</v>
      </c>
      <c r="AO40">
        <v>10.32</v>
      </c>
      <c r="AP40">
        <f t="shared" si="5"/>
        <v>18.003049000000004</v>
      </c>
    </row>
    <row r="41" spans="1:42" x14ac:dyDescent="0.35">
      <c r="A41">
        <v>40</v>
      </c>
      <c r="C41" s="1">
        <v>44780.072916666664</v>
      </c>
      <c r="D41">
        <v>3</v>
      </c>
      <c r="E41">
        <v>0.1002</v>
      </c>
      <c r="F41">
        <v>0.1943</v>
      </c>
      <c r="G41">
        <f t="shared" si="0"/>
        <v>8.8548100000000012E-3</v>
      </c>
      <c r="H41">
        <v>40</v>
      </c>
      <c r="J41" s="1">
        <v>44780.072916666664</v>
      </c>
      <c r="K41">
        <v>3</v>
      </c>
      <c r="L41">
        <v>1.4890000000000001</v>
      </c>
      <c r="M41">
        <v>1.956</v>
      </c>
      <c r="N41">
        <f t="shared" si="1"/>
        <v>0.21808899999999987</v>
      </c>
      <c r="O41">
        <v>40</v>
      </c>
      <c r="Q41" s="1">
        <v>44780.072916666664</v>
      </c>
      <c r="R41">
        <v>3</v>
      </c>
      <c r="S41">
        <v>2.3879999999999999</v>
      </c>
      <c r="T41">
        <v>4.6989999999999998</v>
      </c>
      <c r="U41">
        <f t="shared" si="2"/>
        <v>5.3407209999999994</v>
      </c>
      <c r="V41">
        <v>40</v>
      </c>
      <c r="X41" s="1">
        <v>44780.072916666664</v>
      </c>
      <c r="Y41">
        <v>3</v>
      </c>
      <c r="Z41">
        <v>7.8959999999999999</v>
      </c>
      <c r="AA41">
        <v>12.34</v>
      </c>
      <c r="AB41">
        <f t="shared" si="3"/>
        <v>19.749136</v>
      </c>
      <c r="AC41">
        <v>40</v>
      </c>
      <c r="AE41" s="1">
        <v>44780.072916666664</v>
      </c>
      <c r="AF41">
        <v>3</v>
      </c>
      <c r="AG41">
        <v>3.7879999999999998</v>
      </c>
      <c r="AH41">
        <v>8.9130000000000003</v>
      </c>
      <c r="AI41">
        <f t="shared" si="4"/>
        <v>26.265625</v>
      </c>
      <c r="AJ41">
        <v>40</v>
      </c>
      <c r="AL41" s="1">
        <v>44780.072916666664</v>
      </c>
      <c r="AM41">
        <v>3</v>
      </c>
      <c r="AN41">
        <v>3.8740000000000001</v>
      </c>
      <c r="AO41">
        <v>7.9249999999999998</v>
      </c>
      <c r="AP41">
        <f t="shared" si="5"/>
        <v>16.410601</v>
      </c>
    </row>
    <row r="42" spans="1:42" x14ac:dyDescent="0.35">
      <c r="A42">
        <v>41</v>
      </c>
      <c r="C42" s="1">
        <v>44780.5</v>
      </c>
      <c r="D42">
        <v>6.5</v>
      </c>
      <c r="E42">
        <v>5.8259999999999999E-2</v>
      </c>
      <c r="F42">
        <v>3.7719999999999997E-2</v>
      </c>
      <c r="G42">
        <f t="shared" si="0"/>
        <v>4.2189160000000013E-4</v>
      </c>
      <c r="H42">
        <v>41</v>
      </c>
      <c r="J42" s="1">
        <v>44780.5</v>
      </c>
      <c r="K42">
        <v>6.5</v>
      </c>
      <c r="L42">
        <v>0.92200000000000004</v>
      </c>
      <c r="M42">
        <v>0.59119999999999995</v>
      </c>
      <c r="N42">
        <f t="shared" si="1"/>
        <v>0.10942864000000006</v>
      </c>
      <c r="O42">
        <v>41</v>
      </c>
      <c r="Q42" s="1">
        <v>44780.5</v>
      </c>
      <c r="R42">
        <v>6.5</v>
      </c>
      <c r="S42">
        <v>2.0179999999999998</v>
      </c>
      <c r="T42">
        <v>1.851</v>
      </c>
      <c r="U42">
        <f t="shared" si="2"/>
        <v>2.7888999999999938E-2</v>
      </c>
      <c r="V42">
        <v>41</v>
      </c>
      <c r="X42" s="1">
        <v>44780.5</v>
      </c>
      <c r="Y42">
        <v>6.5</v>
      </c>
      <c r="Z42">
        <v>20.12</v>
      </c>
      <c r="AA42">
        <v>5.8150000000000004</v>
      </c>
      <c r="AB42">
        <f t="shared" si="3"/>
        <v>204.633025</v>
      </c>
      <c r="AC42">
        <v>41</v>
      </c>
      <c r="AE42" s="1">
        <v>44780.5</v>
      </c>
      <c r="AF42">
        <v>6.5</v>
      </c>
      <c r="AG42">
        <v>1.97</v>
      </c>
      <c r="AH42">
        <v>1.742</v>
      </c>
      <c r="AI42">
        <f t="shared" si="4"/>
        <v>5.1983999999999989E-2</v>
      </c>
      <c r="AJ42">
        <v>41</v>
      </c>
      <c r="AL42" s="1">
        <v>44780.5</v>
      </c>
      <c r="AM42">
        <v>6.5</v>
      </c>
      <c r="AN42">
        <v>11.19</v>
      </c>
      <c r="AO42">
        <v>2.5070000000000001</v>
      </c>
      <c r="AP42">
        <f t="shared" si="5"/>
        <v>75.394488999999993</v>
      </c>
    </row>
    <row r="43" spans="1:42" x14ac:dyDescent="0.35">
      <c r="A43">
        <v>42</v>
      </c>
      <c r="C43" s="1">
        <v>44788.729166666664</v>
      </c>
      <c r="D43">
        <v>7</v>
      </c>
      <c r="E43">
        <v>6.9209999999999994E-2</v>
      </c>
      <c r="F43">
        <v>6.096E-2</v>
      </c>
      <c r="G43">
        <f t="shared" si="0"/>
        <v>6.8062499999999886E-5</v>
      </c>
      <c r="H43">
        <v>42</v>
      </c>
      <c r="J43" s="1">
        <v>44788.729166666664</v>
      </c>
      <c r="K43">
        <v>7</v>
      </c>
      <c r="L43">
        <v>0.99929999999999997</v>
      </c>
      <c r="M43">
        <v>1.099</v>
      </c>
      <c r="N43">
        <f t="shared" si="1"/>
        <v>9.9400900000000021E-3</v>
      </c>
      <c r="O43">
        <v>42</v>
      </c>
      <c r="Q43" s="1">
        <v>44788.729166666664</v>
      </c>
      <c r="R43">
        <v>7</v>
      </c>
      <c r="S43">
        <v>2.1019999999999999</v>
      </c>
      <c r="T43">
        <v>5.28</v>
      </c>
      <c r="U43">
        <f t="shared" si="2"/>
        <v>10.099684000000002</v>
      </c>
      <c r="V43">
        <v>42</v>
      </c>
      <c r="X43" s="1">
        <v>44788.729166666664</v>
      </c>
      <c r="Y43">
        <v>7</v>
      </c>
      <c r="Z43">
        <v>11.1</v>
      </c>
      <c r="AA43">
        <v>8.3070000000000004</v>
      </c>
      <c r="AB43">
        <f t="shared" si="3"/>
        <v>7.8008489999999959</v>
      </c>
      <c r="AC43">
        <v>42</v>
      </c>
      <c r="AE43" s="1">
        <v>44788.729166666664</v>
      </c>
      <c r="AF43">
        <v>7</v>
      </c>
      <c r="AG43">
        <v>3.2240000000000002</v>
      </c>
      <c r="AH43">
        <v>3.2919999999999998</v>
      </c>
      <c r="AI43">
        <f t="shared" si="4"/>
        <v>4.6239999999999476E-3</v>
      </c>
      <c r="AJ43">
        <v>42</v>
      </c>
      <c r="AL43" s="1">
        <v>44788.729166666664</v>
      </c>
      <c r="AM43">
        <v>7</v>
      </c>
      <c r="AN43">
        <v>4.2489999999999997</v>
      </c>
      <c r="AO43">
        <v>4.55</v>
      </c>
      <c r="AP43">
        <f t="shared" si="5"/>
        <v>9.0601000000000098E-2</v>
      </c>
    </row>
    <row r="44" spans="1:42" x14ac:dyDescent="0.35">
      <c r="A44">
        <v>43</v>
      </c>
      <c r="C44" s="1">
        <v>44789.885416666664</v>
      </c>
      <c r="D44">
        <v>16</v>
      </c>
      <c r="E44">
        <v>5.2089999999999997E-2</v>
      </c>
      <c r="F44">
        <v>2.8840000000000001E-2</v>
      </c>
      <c r="G44">
        <f t="shared" si="0"/>
        <v>5.4056249999999981E-4</v>
      </c>
      <c r="H44">
        <v>43</v>
      </c>
      <c r="J44" s="1">
        <v>44789.885416666664</v>
      </c>
      <c r="K44">
        <v>16</v>
      </c>
      <c r="L44">
        <v>0.74539999999999995</v>
      </c>
      <c r="M44">
        <v>0.71379999999999999</v>
      </c>
      <c r="N44">
        <f t="shared" si="1"/>
        <v>9.9855999999999751E-4</v>
      </c>
      <c r="O44">
        <v>43</v>
      </c>
      <c r="Q44" s="1">
        <v>44789.885416666664</v>
      </c>
      <c r="R44">
        <v>16</v>
      </c>
      <c r="S44">
        <v>0.73029999999999995</v>
      </c>
      <c r="T44">
        <v>1.284</v>
      </c>
      <c r="U44">
        <f t="shared" si="2"/>
        <v>0.30658369000000008</v>
      </c>
      <c r="V44">
        <v>43</v>
      </c>
      <c r="X44" s="1">
        <v>44789.885416666664</v>
      </c>
      <c r="Y44">
        <v>16</v>
      </c>
      <c r="Z44">
        <v>4.3479999999999999</v>
      </c>
      <c r="AA44">
        <v>3.3889999999999998</v>
      </c>
      <c r="AB44">
        <f t="shared" si="3"/>
        <v>0.91968100000000019</v>
      </c>
      <c r="AC44">
        <v>43</v>
      </c>
      <c r="AE44" s="1">
        <v>44789.885416666664</v>
      </c>
      <c r="AF44">
        <v>16</v>
      </c>
      <c r="AG44">
        <v>1.3540000000000001</v>
      </c>
      <c r="AH44">
        <v>1.794</v>
      </c>
      <c r="AI44">
        <f t="shared" si="4"/>
        <v>0.19359999999999997</v>
      </c>
      <c r="AJ44">
        <v>43</v>
      </c>
      <c r="AL44" s="1">
        <v>44789.885416666664</v>
      </c>
      <c r="AM44">
        <v>16</v>
      </c>
      <c r="AN44">
        <v>1.919</v>
      </c>
      <c r="AO44">
        <v>3.1909999999999998</v>
      </c>
      <c r="AP44">
        <f t="shared" si="5"/>
        <v>1.6179839999999994</v>
      </c>
    </row>
    <row r="45" spans="1:42" x14ac:dyDescent="0.35">
      <c r="A45">
        <v>44</v>
      </c>
      <c r="C45" s="1">
        <v>44794</v>
      </c>
      <c r="D45">
        <v>11.75</v>
      </c>
      <c r="E45">
        <v>1.885</v>
      </c>
      <c r="F45">
        <v>0.47510000000000002</v>
      </c>
      <c r="G45">
        <f t="shared" si="0"/>
        <v>1.9878180099999998</v>
      </c>
      <c r="H45">
        <v>44</v>
      </c>
      <c r="J45" s="1">
        <v>44794</v>
      </c>
      <c r="K45">
        <v>11.75</v>
      </c>
      <c r="L45">
        <v>20.73</v>
      </c>
      <c r="M45">
        <v>14.35</v>
      </c>
      <c r="N45">
        <f t="shared" si="1"/>
        <v>40.704400000000007</v>
      </c>
      <c r="O45">
        <v>44</v>
      </c>
      <c r="Q45" s="1">
        <v>44794</v>
      </c>
      <c r="R45">
        <v>11.75</v>
      </c>
      <c r="S45">
        <v>28.12</v>
      </c>
      <c r="T45">
        <v>56.99</v>
      </c>
      <c r="U45">
        <f t="shared" si="2"/>
        <v>833.47690000000011</v>
      </c>
      <c r="V45">
        <v>44</v>
      </c>
      <c r="X45" s="1">
        <v>44794</v>
      </c>
      <c r="Y45">
        <v>11.75</v>
      </c>
      <c r="Z45">
        <v>68.55</v>
      </c>
      <c r="AA45">
        <v>59.83</v>
      </c>
      <c r="AB45">
        <f t="shared" si="3"/>
        <v>76.038399999999982</v>
      </c>
      <c r="AC45">
        <v>44</v>
      </c>
      <c r="AE45" s="1">
        <v>44794</v>
      </c>
      <c r="AF45">
        <v>11.75</v>
      </c>
      <c r="AG45">
        <v>57.43</v>
      </c>
      <c r="AH45">
        <v>33.32</v>
      </c>
      <c r="AI45">
        <f t="shared" si="4"/>
        <v>581.2921</v>
      </c>
      <c r="AJ45">
        <v>44</v>
      </c>
      <c r="AL45" s="1">
        <v>44794</v>
      </c>
      <c r="AM45">
        <v>11.75</v>
      </c>
      <c r="AN45">
        <v>35.14</v>
      </c>
      <c r="AO45">
        <v>39.9</v>
      </c>
      <c r="AP45">
        <f t="shared" si="5"/>
        <v>22.657599999999981</v>
      </c>
    </row>
    <row r="46" spans="1:42" x14ac:dyDescent="0.35">
      <c r="A46">
        <v>45</v>
      </c>
      <c r="C46" s="1">
        <v>44794.9375</v>
      </c>
      <c r="D46">
        <v>8.5</v>
      </c>
      <c r="E46">
        <v>4.4819999999999999E-2</v>
      </c>
      <c r="F46">
        <v>4.9399999999999999E-2</v>
      </c>
      <c r="G46">
        <f t="shared" si="0"/>
        <v>2.0976400000000008E-5</v>
      </c>
      <c r="H46">
        <v>45</v>
      </c>
      <c r="J46" s="1">
        <v>44794.9375</v>
      </c>
      <c r="K46">
        <v>8.5</v>
      </c>
      <c r="L46">
        <v>0.68240000000000001</v>
      </c>
      <c r="M46">
        <v>2.3039999999999998</v>
      </c>
      <c r="N46">
        <f t="shared" si="1"/>
        <v>2.6295865599999999</v>
      </c>
      <c r="O46">
        <v>45</v>
      </c>
      <c r="Q46" s="1">
        <v>44794.9375</v>
      </c>
      <c r="R46">
        <v>8.5</v>
      </c>
      <c r="S46">
        <v>1.611</v>
      </c>
      <c r="T46">
        <v>1.978</v>
      </c>
      <c r="U46">
        <f t="shared" si="2"/>
        <v>0.134689</v>
      </c>
      <c r="V46">
        <v>45</v>
      </c>
      <c r="X46" s="1">
        <v>44794.9375</v>
      </c>
      <c r="Y46">
        <v>8.5</v>
      </c>
      <c r="Z46">
        <v>9.19</v>
      </c>
      <c r="AA46">
        <v>7.024</v>
      </c>
      <c r="AB46">
        <f t="shared" si="3"/>
        <v>4.6915559999999976</v>
      </c>
      <c r="AC46">
        <v>45</v>
      </c>
      <c r="AE46" s="1">
        <v>44794.9375</v>
      </c>
      <c r="AF46">
        <v>8.5</v>
      </c>
      <c r="AG46">
        <v>2.4980000000000002</v>
      </c>
      <c r="AH46">
        <v>2.9369999999999998</v>
      </c>
      <c r="AI46">
        <f t="shared" si="4"/>
        <v>0.19272099999999967</v>
      </c>
      <c r="AJ46">
        <v>45</v>
      </c>
      <c r="AL46" s="1">
        <v>44794.9375</v>
      </c>
      <c r="AM46">
        <v>8.5</v>
      </c>
      <c r="AN46">
        <v>3.754</v>
      </c>
      <c r="AO46">
        <v>4.7939999999999996</v>
      </c>
      <c r="AP46">
        <f t="shared" si="5"/>
        <v>1.0815999999999992</v>
      </c>
    </row>
    <row r="47" spans="1:42" x14ac:dyDescent="0.35">
      <c r="A47">
        <v>46</v>
      </c>
      <c r="C47" s="1">
        <v>44799.104166666664</v>
      </c>
      <c r="D47">
        <v>3.5</v>
      </c>
      <c r="E47">
        <v>5.7489999999999999E-2</v>
      </c>
      <c r="F47">
        <v>0.17549999999999999</v>
      </c>
      <c r="G47">
        <f t="shared" si="0"/>
        <v>1.3926360099999998E-2</v>
      </c>
      <c r="H47">
        <v>46</v>
      </c>
      <c r="J47" s="1">
        <v>44799.104166666664</v>
      </c>
      <c r="K47">
        <v>3.5</v>
      </c>
      <c r="L47">
        <v>0.83250000000000002</v>
      </c>
      <c r="M47">
        <v>5.2619999999999996</v>
      </c>
      <c r="N47">
        <f t="shared" si="1"/>
        <v>19.620470249999993</v>
      </c>
      <c r="O47">
        <v>46</v>
      </c>
      <c r="Q47" s="1">
        <v>44799.104166666664</v>
      </c>
      <c r="R47">
        <v>3.5</v>
      </c>
      <c r="S47">
        <v>1.484</v>
      </c>
      <c r="T47">
        <v>5.4470000000000001</v>
      </c>
      <c r="U47">
        <f t="shared" si="2"/>
        <v>15.705369000000001</v>
      </c>
      <c r="V47">
        <v>46</v>
      </c>
      <c r="X47" s="1">
        <v>44799.104166666664</v>
      </c>
      <c r="Y47">
        <v>3.5</v>
      </c>
      <c r="Z47">
        <v>2.9569999999999999</v>
      </c>
      <c r="AA47">
        <v>5.1509999999999998</v>
      </c>
      <c r="AB47">
        <f t="shared" si="3"/>
        <v>4.8136359999999998</v>
      </c>
      <c r="AC47">
        <v>46</v>
      </c>
      <c r="AE47" s="1">
        <v>44799.104166666664</v>
      </c>
      <c r="AF47">
        <v>3.5</v>
      </c>
      <c r="AG47">
        <v>2.3029999999999999</v>
      </c>
      <c r="AH47">
        <v>9.2449999999999992</v>
      </c>
      <c r="AI47">
        <f t="shared" si="4"/>
        <v>48.191363999999993</v>
      </c>
      <c r="AJ47">
        <v>46</v>
      </c>
      <c r="AL47" s="1">
        <v>44799.104166666664</v>
      </c>
      <c r="AM47">
        <v>3.5</v>
      </c>
      <c r="AN47">
        <v>1.722</v>
      </c>
      <c r="AO47">
        <v>4.3070000000000004</v>
      </c>
      <c r="AP47">
        <f t="shared" si="5"/>
        <v>6.6822250000000025</v>
      </c>
    </row>
    <row r="48" spans="1:42" x14ac:dyDescent="0.35">
      <c r="A48">
        <v>47</v>
      </c>
      <c r="C48" s="1">
        <v>44802.666666666664</v>
      </c>
      <c r="D48">
        <v>3</v>
      </c>
      <c r="E48">
        <v>0.1211</v>
      </c>
      <c r="F48">
        <v>0.24410000000000001</v>
      </c>
      <c r="G48">
        <f t="shared" si="0"/>
        <v>1.5129000000000004E-2</v>
      </c>
      <c r="H48">
        <v>47</v>
      </c>
      <c r="J48" s="1">
        <v>44802.666666666664</v>
      </c>
      <c r="K48">
        <v>3</v>
      </c>
      <c r="L48">
        <v>1.74</v>
      </c>
      <c r="M48">
        <v>4.2229999999999999</v>
      </c>
      <c r="N48">
        <f t="shared" si="1"/>
        <v>6.1652889999999987</v>
      </c>
      <c r="O48">
        <v>47</v>
      </c>
      <c r="Q48" s="1">
        <v>44802.666666666664</v>
      </c>
      <c r="R48">
        <v>3</v>
      </c>
      <c r="S48">
        <v>5.39</v>
      </c>
      <c r="T48">
        <v>17.41</v>
      </c>
      <c r="U48">
        <f t="shared" si="2"/>
        <v>144.4804</v>
      </c>
      <c r="V48">
        <v>47</v>
      </c>
      <c r="X48" s="1">
        <v>44802.666666666664</v>
      </c>
      <c r="Y48">
        <v>3</v>
      </c>
      <c r="Z48">
        <v>27.46</v>
      </c>
      <c r="AA48">
        <v>32.229999999999997</v>
      </c>
      <c r="AB48">
        <f t="shared" si="3"/>
        <v>22.752899999999961</v>
      </c>
      <c r="AC48">
        <v>47</v>
      </c>
      <c r="AE48" s="1">
        <v>44802.666666666664</v>
      </c>
      <c r="AF48">
        <v>3</v>
      </c>
      <c r="AG48">
        <v>5.835</v>
      </c>
      <c r="AH48">
        <v>17.47</v>
      </c>
      <c r="AI48">
        <f t="shared" si="4"/>
        <v>135.37322499999996</v>
      </c>
      <c r="AJ48">
        <v>47</v>
      </c>
      <c r="AL48" s="1">
        <v>44802.666666666664</v>
      </c>
      <c r="AM48">
        <v>3</v>
      </c>
      <c r="AN48">
        <v>12.04</v>
      </c>
      <c r="AO48">
        <v>21.1</v>
      </c>
      <c r="AP48">
        <f t="shared" si="5"/>
        <v>82.083600000000047</v>
      </c>
    </row>
    <row r="49" spans="1:42" x14ac:dyDescent="0.35">
      <c r="A49">
        <v>48</v>
      </c>
      <c r="C49" s="1">
        <v>44808.083333333336</v>
      </c>
      <c r="D49">
        <v>4.25</v>
      </c>
      <c r="E49">
        <v>0.1032</v>
      </c>
      <c r="F49">
        <v>9.7159999999999996E-2</v>
      </c>
      <c r="G49">
        <f t="shared" si="0"/>
        <v>3.6481600000000047E-5</v>
      </c>
      <c r="H49">
        <v>48</v>
      </c>
      <c r="J49" s="1">
        <v>44808.083333333336</v>
      </c>
      <c r="K49">
        <v>4.25</v>
      </c>
      <c r="L49">
        <v>1.4359999999999999</v>
      </c>
      <c r="M49">
        <v>1.1020000000000001</v>
      </c>
      <c r="N49">
        <f t="shared" si="1"/>
        <v>0.11155599999999991</v>
      </c>
      <c r="O49">
        <v>48</v>
      </c>
      <c r="Q49" s="1">
        <v>44808.083333333336</v>
      </c>
      <c r="R49">
        <v>4.25</v>
      </c>
      <c r="S49">
        <v>1.706</v>
      </c>
      <c r="T49">
        <v>2.423</v>
      </c>
      <c r="U49">
        <f t="shared" si="2"/>
        <v>0.51408900000000013</v>
      </c>
      <c r="V49">
        <v>48</v>
      </c>
      <c r="X49" s="1">
        <v>44808.083333333336</v>
      </c>
      <c r="Y49">
        <v>4.25</v>
      </c>
      <c r="Z49">
        <v>9.0250000000000004</v>
      </c>
      <c r="AA49">
        <v>9.7710000000000008</v>
      </c>
      <c r="AB49">
        <f t="shared" si="3"/>
        <v>0.55651600000000068</v>
      </c>
      <c r="AC49">
        <v>48</v>
      </c>
      <c r="AE49" s="1">
        <v>44808.083333333336</v>
      </c>
      <c r="AF49">
        <v>4.25</v>
      </c>
      <c r="AG49">
        <v>3.4929999999999999</v>
      </c>
      <c r="AH49">
        <v>2.8090000000000002</v>
      </c>
      <c r="AI49">
        <f t="shared" si="4"/>
        <v>0.46785599999999961</v>
      </c>
      <c r="AJ49">
        <v>48</v>
      </c>
      <c r="AL49" s="1">
        <v>44808.083333333336</v>
      </c>
      <c r="AM49">
        <v>4.25</v>
      </c>
      <c r="AN49">
        <v>3.3690000000000002</v>
      </c>
      <c r="AO49">
        <v>8.3089999999999993</v>
      </c>
      <c r="AP49">
        <f t="shared" si="5"/>
        <v>24.403599999999994</v>
      </c>
    </row>
    <row r="50" spans="1:42" x14ac:dyDescent="0.35">
      <c r="A50">
        <v>49</v>
      </c>
      <c r="C50" s="1">
        <v>44809.15625</v>
      </c>
      <c r="D50">
        <v>22</v>
      </c>
      <c r="E50">
        <v>3.576E-2</v>
      </c>
      <c r="F50">
        <v>2.0539999999999999E-2</v>
      </c>
      <c r="G50">
        <f t="shared" si="0"/>
        <v>2.3164840000000002E-4</v>
      </c>
      <c r="H50">
        <v>49</v>
      </c>
      <c r="J50" s="1">
        <v>44809.15625</v>
      </c>
      <c r="K50">
        <v>22</v>
      </c>
      <c r="L50">
        <v>0.56320000000000003</v>
      </c>
      <c r="M50">
        <v>0.44019999999999998</v>
      </c>
      <c r="N50">
        <f t="shared" si="1"/>
        <v>1.5129000000000014E-2</v>
      </c>
      <c r="O50">
        <v>49</v>
      </c>
      <c r="Q50" s="1">
        <v>44809.15625</v>
      </c>
      <c r="R50">
        <v>22</v>
      </c>
      <c r="S50">
        <v>0.99250000000000005</v>
      </c>
      <c r="T50">
        <v>1.0129999999999999</v>
      </c>
      <c r="U50">
        <f t="shared" si="2"/>
        <v>4.2024999999999392E-4</v>
      </c>
      <c r="V50">
        <v>49</v>
      </c>
      <c r="X50" s="1">
        <v>44809.15625</v>
      </c>
      <c r="Y50">
        <v>22</v>
      </c>
      <c r="Z50">
        <v>3.879</v>
      </c>
      <c r="AA50">
        <v>2.4590000000000001</v>
      </c>
      <c r="AB50">
        <f t="shared" si="3"/>
        <v>2.0164</v>
      </c>
      <c r="AC50">
        <v>49</v>
      </c>
      <c r="AE50" s="1">
        <v>44809.15625</v>
      </c>
      <c r="AF50">
        <v>22</v>
      </c>
      <c r="AG50">
        <v>1.623</v>
      </c>
      <c r="AH50">
        <v>1.1080000000000001</v>
      </c>
      <c r="AI50">
        <f t="shared" si="4"/>
        <v>0.26522499999999988</v>
      </c>
      <c r="AJ50">
        <v>49</v>
      </c>
      <c r="AL50" s="1">
        <v>44809.15625</v>
      </c>
      <c r="AM50">
        <v>22</v>
      </c>
      <c r="AN50">
        <v>2.0110000000000001</v>
      </c>
      <c r="AO50">
        <v>2.577</v>
      </c>
      <c r="AP50">
        <f t="shared" si="5"/>
        <v>0.32035599999999981</v>
      </c>
    </row>
    <row r="51" spans="1:42" x14ac:dyDescent="0.35">
      <c r="A51">
        <v>50</v>
      </c>
      <c r="C51" s="1">
        <v>44815.010416666664</v>
      </c>
      <c r="D51">
        <v>9.75</v>
      </c>
      <c r="E51">
        <v>7.6259999999999994E-2</v>
      </c>
      <c r="F51">
        <v>5.0959999999999998E-2</v>
      </c>
      <c r="G51">
        <f t="shared" si="0"/>
        <v>6.4008999999999984E-4</v>
      </c>
      <c r="H51">
        <v>50</v>
      </c>
      <c r="J51" s="1">
        <v>44815.010416666664</v>
      </c>
      <c r="K51">
        <v>9.75</v>
      </c>
      <c r="L51">
        <v>1.1240000000000001</v>
      </c>
      <c r="M51">
        <v>1.2450000000000001</v>
      </c>
      <c r="N51">
        <f t="shared" si="1"/>
        <v>1.4641E-2</v>
      </c>
      <c r="O51">
        <v>50</v>
      </c>
      <c r="Q51" s="1">
        <v>44815.010416666664</v>
      </c>
      <c r="R51">
        <v>9.75</v>
      </c>
      <c r="S51">
        <v>2.7229999999999999</v>
      </c>
      <c r="T51">
        <v>3.2909999999999999</v>
      </c>
      <c r="U51">
        <f t="shared" si="2"/>
        <v>0.32262400000000008</v>
      </c>
      <c r="V51">
        <v>50</v>
      </c>
      <c r="X51" s="1">
        <v>44815.010416666664</v>
      </c>
      <c r="Y51">
        <v>9.75</v>
      </c>
      <c r="Z51">
        <v>13.84</v>
      </c>
      <c r="AA51">
        <v>12.72</v>
      </c>
      <c r="AB51">
        <f t="shared" si="3"/>
        <v>1.2543999999999982</v>
      </c>
      <c r="AC51">
        <v>50</v>
      </c>
      <c r="AE51" s="1">
        <v>44815.010416666664</v>
      </c>
      <c r="AF51">
        <v>9.75</v>
      </c>
      <c r="AG51">
        <v>4.2709999999999999</v>
      </c>
      <c r="AH51">
        <v>3.6179999999999999</v>
      </c>
      <c r="AI51">
        <f t="shared" si="4"/>
        <v>0.42640900000000004</v>
      </c>
      <c r="AJ51">
        <v>50</v>
      </c>
      <c r="AL51" s="1">
        <v>44815.010416666664</v>
      </c>
      <c r="AM51">
        <v>9.75</v>
      </c>
      <c r="AN51">
        <v>5.8029999999999999</v>
      </c>
      <c r="AO51">
        <v>7.6989999999999998</v>
      </c>
      <c r="AP51">
        <f t="shared" si="5"/>
        <v>3.5948159999999998</v>
      </c>
    </row>
    <row r="52" spans="1:42" x14ac:dyDescent="0.35">
      <c r="A52">
        <v>51</v>
      </c>
      <c r="C52" s="1">
        <v>44823.333333333336</v>
      </c>
      <c r="D52">
        <v>5</v>
      </c>
      <c r="E52">
        <v>3.9140000000000001E-2</v>
      </c>
      <c r="F52">
        <v>2.5860000000000001E-2</v>
      </c>
      <c r="G52">
        <f t="shared" si="0"/>
        <v>1.763584E-4</v>
      </c>
      <c r="H52">
        <v>51</v>
      </c>
      <c r="J52" s="1">
        <v>44823.333333333336</v>
      </c>
      <c r="K52">
        <v>5</v>
      </c>
      <c r="L52">
        <v>0.55659999999999998</v>
      </c>
      <c r="M52">
        <v>1.3620000000000001</v>
      </c>
      <c r="N52">
        <f t="shared" si="1"/>
        <v>0.64866916000000019</v>
      </c>
      <c r="O52">
        <v>51</v>
      </c>
      <c r="Q52" s="1">
        <v>44823.333333333336</v>
      </c>
      <c r="R52">
        <v>5</v>
      </c>
      <c r="S52">
        <v>1.9390000000000001</v>
      </c>
      <c r="T52">
        <v>5.1369999999999996</v>
      </c>
      <c r="U52">
        <f t="shared" si="2"/>
        <v>10.227203999999997</v>
      </c>
      <c r="V52">
        <v>51</v>
      </c>
      <c r="X52" s="1">
        <v>44823.333333333336</v>
      </c>
      <c r="Y52">
        <v>5</v>
      </c>
      <c r="Z52">
        <v>12.22</v>
      </c>
      <c r="AA52">
        <v>17</v>
      </c>
      <c r="AB52">
        <f t="shared" si="3"/>
        <v>22.848399999999994</v>
      </c>
      <c r="AC52">
        <v>51</v>
      </c>
      <c r="AE52" s="1">
        <v>44823.333333333336</v>
      </c>
      <c r="AF52">
        <v>5</v>
      </c>
      <c r="AG52">
        <v>1.859</v>
      </c>
      <c r="AH52">
        <v>2.8679999999999999</v>
      </c>
      <c r="AI52">
        <f t="shared" si="4"/>
        <v>1.0180809999999998</v>
      </c>
      <c r="AJ52">
        <v>51</v>
      </c>
      <c r="AL52" s="1">
        <v>44823.333333333336</v>
      </c>
      <c r="AM52">
        <v>5</v>
      </c>
      <c r="AN52">
        <v>5.8840000000000003</v>
      </c>
      <c r="AO52">
        <v>18.48</v>
      </c>
      <c r="AP52">
        <f t="shared" si="5"/>
        <v>158.65921600000001</v>
      </c>
    </row>
    <row r="53" spans="1:42" x14ac:dyDescent="0.35">
      <c r="A53">
        <v>52</v>
      </c>
      <c r="C53" s="1">
        <v>44826.125</v>
      </c>
      <c r="D53">
        <v>6</v>
      </c>
      <c r="E53">
        <v>8.695E-2</v>
      </c>
      <c r="F53">
        <v>8.233E-2</v>
      </c>
      <c r="G53">
        <f t="shared" si="0"/>
        <v>2.1344399999999992E-5</v>
      </c>
      <c r="H53">
        <v>52</v>
      </c>
      <c r="J53" s="1">
        <v>44826.125</v>
      </c>
      <c r="K53">
        <v>6</v>
      </c>
      <c r="L53">
        <v>1.244</v>
      </c>
      <c r="M53">
        <v>2.0030000000000001</v>
      </c>
      <c r="N53">
        <f t="shared" si="1"/>
        <v>0.57608100000000018</v>
      </c>
      <c r="O53">
        <v>52</v>
      </c>
      <c r="Q53" s="1">
        <v>44826.125</v>
      </c>
      <c r="R53">
        <v>6</v>
      </c>
      <c r="S53">
        <v>2.48</v>
      </c>
      <c r="T53">
        <v>9.1</v>
      </c>
      <c r="U53">
        <f t="shared" si="2"/>
        <v>43.82439999999999</v>
      </c>
      <c r="V53">
        <v>52</v>
      </c>
      <c r="X53" s="1">
        <v>44826.125</v>
      </c>
      <c r="Y53">
        <v>6</v>
      </c>
      <c r="Z53">
        <v>11.22</v>
      </c>
      <c r="AA53">
        <v>15.01</v>
      </c>
      <c r="AB53">
        <f t="shared" si="3"/>
        <v>14.364099999999993</v>
      </c>
      <c r="AC53">
        <v>52</v>
      </c>
      <c r="AE53" s="1">
        <v>44826.125</v>
      </c>
      <c r="AF53">
        <v>6</v>
      </c>
      <c r="AG53">
        <v>4.0780000000000003</v>
      </c>
      <c r="AH53">
        <v>8.6340000000000003</v>
      </c>
      <c r="AI53">
        <f t="shared" si="4"/>
        <v>20.757135999999999</v>
      </c>
      <c r="AJ53">
        <v>52</v>
      </c>
      <c r="AL53" s="1">
        <v>44826.125</v>
      </c>
      <c r="AM53">
        <v>6</v>
      </c>
      <c r="AN53">
        <v>4.66</v>
      </c>
      <c r="AO53">
        <v>13.16</v>
      </c>
      <c r="AP53">
        <f t="shared" si="5"/>
        <v>72.25</v>
      </c>
    </row>
    <row r="54" spans="1:42" x14ac:dyDescent="0.35">
      <c r="A54">
        <v>53</v>
      </c>
      <c r="C54" s="1">
        <v>44831.4375</v>
      </c>
      <c r="D54">
        <v>10</v>
      </c>
      <c r="E54">
        <v>4.036E-2</v>
      </c>
      <c r="F54">
        <v>2.597E-2</v>
      </c>
      <c r="G54">
        <f t="shared" si="0"/>
        <v>2.0707209999999999E-4</v>
      </c>
      <c r="H54">
        <v>53</v>
      </c>
      <c r="J54" s="1">
        <v>44831.4375</v>
      </c>
      <c r="K54">
        <v>10</v>
      </c>
      <c r="L54">
        <v>0.56259999999999999</v>
      </c>
      <c r="M54">
        <v>1.145</v>
      </c>
      <c r="N54">
        <f t="shared" si="1"/>
        <v>0.33918976000000001</v>
      </c>
      <c r="O54">
        <v>53</v>
      </c>
      <c r="Q54" s="1">
        <v>44831.4375</v>
      </c>
      <c r="R54">
        <v>10</v>
      </c>
      <c r="S54">
        <v>1.645</v>
      </c>
      <c r="T54">
        <v>2.339</v>
      </c>
      <c r="U54">
        <f t="shared" si="2"/>
        <v>0.48163599999999995</v>
      </c>
      <c r="V54">
        <v>53</v>
      </c>
      <c r="X54" s="1">
        <v>44831.4375</v>
      </c>
      <c r="Y54">
        <v>10</v>
      </c>
      <c r="Z54">
        <v>5.7779999999999996</v>
      </c>
      <c r="AA54">
        <v>6.69</v>
      </c>
      <c r="AB54">
        <f t="shared" si="3"/>
        <v>0.83174400000000148</v>
      </c>
      <c r="AC54">
        <v>53</v>
      </c>
      <c r="AE54" s="1">
        <v>44831.4375</v>
      </c>
      <c r="AF54">
        <v>10</v>
      </c>
      <c r="AG54">
        <v>1.8440000000000001</v>
      </c>
      <c r="AH54">
        <v>2.5299999999999998</v>
      </c>
      <c r="AI54">
        <f t="shared" si="4"/>
        <v>0.47059599999999963</v>
      </c>
      <c r="AJ54">
        <v>53</v>
      </c>
      <c r="AL54" s="1">
        <v>44831.4375</v>
      </c>
      <c r="AM54">
        <v>10</v>
      </c>
      <c r="AN54">
        <v>3.1269999999999998</v>
      </c>
      <c r="AO54">
        <v>4.46</v>
      </c>
      <c r="AP54">
        <f t="shared" si="5"/>
        <v>1.7768890000000004</v>
      </c>
    </row>
    <row r="55" spans="1:42" x14ac:dyDescent="0.35">
      <c r="A55">
        <v>54</v>
      </c>
      <c r="C55" s="1">
        <v>44835.166666666664</v>
      </c>
      <c r="D55">
        <v>18</v>
      </c>
      <c r="E55">
        <v>9.6439999999999998E-2</v>
      </c>
      <c r="F55">
        <v>6.8940000000000001E-2</v>
      </c>
      <c r="G55">
        <f t="shared" si="0"/>
        <v>7.5624999999999987E-4</v>
      </c>
      <c r="H55">
        <v>54</v>
      </c>
      <c r="J55" s="1">
        <v>44835.166666666664</v>
      </c>
      <c r="K55">
        <v>18</v>
      </c>
      <c r="L55">
        <v>1.464</v>
      </c>
      <c r="M55">
        <v>1.2629999999999999</v>
      </c>
      <c r="N55">
        <f t="shared" si="1"/>
        <v>4.0401000000000027E-2</v>
      </c>
      <c r="O55">
        <v>54</v>
      </c>
      <c r="Q55" s="1">
        <v>44835.166666666664</v>
      </c>
      <c r="R55">
        <v>18</v>
      </c>
      <c r="S55">
        <v>3.6480000000000001</v>
      </c>
      <c r="T55">
        <v>5.423</v>
      </c>
      <c r="U55">
        <f t="shared" si="2"/>
        <v>3.1506249999999998</v>
      </c>
      <c r="V55">
        <v>54</v>
      </c>
      <c r="X55" s="1">
        <v>44835.166666666664</v>
      </c>
      <c r="Y55">
        <v>18</v>
      </c>
      <c r="Z55">
        <v>15.86</v>
      </c>
      <c r="AA55">
        <v>14.32</v>
      </c>
      <c r="AB55">
        <f t="shared" si="3"/>
        <v>2.3715999999999973</v>
      </c>
      <c r="AC55">
        <v>54</v>
      </c>
      <c r="AE55" s="1">
        <v>44835.166666666664</v>
      </c>
      <c r="AF55">
        <v>18</v>
      </c>
      <c r="AG55">
        <v>4.4630000000000001</v>
      </c>
      <c r="AH55">
        <v>9.0890000000000004</v>
      </c>
      <c r="AI55">
        <f t="shared" si="4"/>
        <v>21.399876000000003</v>
      </c>
      <c r="AJ55">
        <v>54</v>
      </c>
      <c r="AL55" s="1">
        <v>44835.166666666664</v>
      </c>
      <c r="AM55">
        <v>18</v>
      </c>
      <c r="AN55">
        <v>6.5739999999999998</v>
      </c>
      <c r="AO55">
        <v>8.9700000000000006</v>
      </c>
      <c r="AP55">
        <f t="shared" si="5"/>
        <v>5.7408160000000041</v>
      </c>
    </row>
    <row r="56" spans="1:42" x14ac:dyDescent="0.35">
      <c r="A56">
        <v>55</v>
      </c>
      <c r="C56" s="1">
        <v>44846.90625</v>
      </c>
      <c r="D56">
        <v>13.75</v>
      </c>
      <c r="E56">
        <v>4.6350000000000002E-2</v>
      </c>
      <c r="F56">
        <v>0.10340000000000001</v>
      </c>
      <c r="H56">
        <v>55</v>
      </c>
      <c r="J56" s="1">
        <v>44846.90625</v>
      </c>
      <c r="K56">
        <v>13.75</v>
      </c>
      <c r="L56">
        <v>0.69589999999999996</v>
      </c>
      <c r="M56">
        <v>0</v>
      </c>
      <c r="O56">
        <v>55</v>
      </c>
      <c r="Q56" s="1">
        <v>44846.90625</v>
      </c>
      <c r="R56">
        <v>13.75</v>
      </c>
      <c r="S56">
        <v>2.0169999999999999</v>
      </c>
      <c r="T56">
        <v>0</v>
      </c>
      <c r="V56">
        <v>55</v>
      </c>
      <c r="X56" s="1">
        <v>44846.90625</v>
      </c>
      <c r="Y56">
        <v>13.75</v>
      </c>
      <c r="Z56">
        <v>11.63</v>
      </c>
      <c r="AA56">
        <v>0</v>
      </c>
      <c r="AC56">
        <v>55</v>
      </c>
      <c r="AE56" s="1">
        <v>44846.90625</v>
      </c>
      <c r="AF56">
        <v>13.75</v>
      </c>
      <c r="AG56">
        <v>2.5030000000000001</v>
      </c>
      <c r="AH56">
        <v>0</v>
      </c>
      <c r="AJ56">
        <v>55</v>
      </c>
      <c r="AL56" s="1">
        <v>44846.90625</v>
      </c>
      <c r="AM56">
        <v>13.75</v>
      </c>
      <c r="AN56">
        <v>5.32</v>
      </c>
      <c r="AO56">
        <v>7.5650000000000004</v>
      </c>
      <c r="AP56">
        <v>12.885</v>
      </c>
    </row>
    <row r="57" spans="1:42" x14ac:dyDescent="0.35">
      <c r="A57">
        <v>56</v>
      </c>
      <c r="C57" s="1">
        <v>44860.322916666664</v>
      </c>
      <c r="D57">
        <v>13</v>
      </c>
      <c r="E57">
        <v>6.2039999999999998E-2</v>
      </c>
      <c r="F57">
        <v>8.3970000000000003E-2</v>
      </c>
      <c r="H57">
        <v>56</v>
      </c>
      <c r="J57" s="1">
        <v>44860.322916666664</v>
      </c>
      <c r="K57">
        <v>13</v>
      </c>
      <c r="L57">
        <v>0.93859999999999999</v>
      </c>
      <c r="M57">
        <v>0</v>
      </c>
      <c r="O57">
        <v>56</v>
      </c>
      <c r="Q57" s="1">
        <v>44860.322916666664</v>
      </c>
      <c r="R57">
        <v>13</v>
      </c>
      <c r="S57">
        <v>2.476</v>
      </c>
      <c r="T57">
        <v>0</v>
      </c>
      <c r="V57">
        <v>56</v>
      </c>
      <c r="X57" s="1">
        <v>44860.322916666664</v>
      </c>
      <c r="Y57">
        <v>13</v>
      </c>
      <c r="Z57">
        <v>12.09</v>
      </c>
      <c r="AA57">
        <v>0</v>
      </c>
      <c r="AC57">
        <v>56</v>
      </c>
      <c r="AE57" s="1">
        <v>44860.322916666664</v>
      </c>
      <c r="AF57">
        <v>13</v>
      </c>
      <c r="AG57">
        <v>3.1030000000000002</v>
      </c>
      <c r="AH57">
        <v>0</v>
      </c>
      <c r="AJ57">
        <v>56</v>
      </c>
      <c r="AL57" s="1">
        <v>44860.322916666664</v>
      </c>
      <c r="AM57">
        <v>13</v>
      </c>
      <c r="AN57">
        <v>5.1189999999999998</v>
      </c>
      <c r="AO57">
        <v>10.61</v>
      </c>
      <c r="AP57">
        <v>15.728999999999999</v>
      </c>
    </row>
    <row r="58" spans="1:42" x14ac:dyDescent="0.35">
      <c r="A58">
        <v>57</v>
      </c>
      <c r="C58" s="1">
        <v>44862.375</v>
      </c>
      <c r="D58">
        <v>5</v>
      </c>
      <c r="E58">
        <v>9.3270000000000002E-3</v>
      </c>
      <c r="F58">
        <v>9.3030000000000005E-3</v>
      </c>
      <c r="H58">
        <v>57</v>
      </c>
      <c r="J58" s="1">
        <v>44862.375</v>
      </c>
      <c r="K58">
        <v>5</v>
      </c>
      <c r="L58">
        <v>7.4959999999999999E-2</v>
      </c>
      <c r="M58">
        <v>0</v>
      </c>
      <c r="O58">
        <v>57</v>
      </c>
      <c r="Q58" s="1">
        <v>44862.375</v>
      </c>
      <c r="R58">
        <v>5</v>
      </c>
      <c r="S58">
        <v>0.18870000000000001</v>
      </c>
      <c r="T58">
        <v>0</v>
      </c>
      <c r="V58">
        <v>57</v>
      </c>
      <c r="X58" s="1">
        <v>44862.375</v>
      </c>
      <c r="Y58">
        <v>5</v>
      </c>
      <c r="Z58">
        <v>0.61439999999999995</v>
      </c>
      <c r="AA58">
        <v>0</v>
      </c>
      <c r="AC58">
        <v>57</v>
      </c>
      <c r="AE58" s="1">
        <v>44862.375</v>
      </c>
      <c r="AF58">
        <v>5</v>
      </c>
      <c r="AG58">
        <v>0.33410000000000001</v>
      </c>
      <c r="AH58">
        <v>0</v>
      </c>
      <c r="AJ58">
        <v>57</v>
      </c>
      <c r="AL58" s="1">
        <v>44862.375</v>
      </c>
      <c r="AM58">
        <v>5</v>
      </c>
      <c r="AN58">
        <v>0.27089999999999997</v>
      </c>
      <c r="AO58">
        <v>0.37190000000000001</v>
      </c>
      <c r="AP58">
        <v>0.64280000000000004</v>
      </c>
    </row>
    <row r="59" spans="1:42" x14ac:dyDescent="0.35">
      <c r="A59">
        <v>58</v>
      </c>
      <c r="C59" s="1">
        <v>44865.270833333336</v>
      </c>
      <c r="D59">
        <v>5.5</v>
      </c>
      <c r="E59">
        <v>5.4330000000000003E-2</v>
      </c>
      <c r="F59">
        <v>4.5499999999999999E-2</v>
      </c>
      <c r="H59">
        <v>58</v>
      </c>
      <c r="J59" s="1">
        <v>44865.270833333336</v>
      </c>
      <c r="K59">
        <v>5.5</v>
      </c>
      <c r="L59">
        <v>0.76290000000000002</v>
      </c>
      <c r="M59">
        <v>0</v>
      </c>
      <c r="O59">
        <v>58</v>
      </c>
      <c r="Q59" s="1">
        <v>44865.270833333336</v>
      </c>
      <c r="R59">
        <v>5.5</v>
      </c>
      <c r="S59">
        <v>1.619</v>
      </c>
      <c r="T59">
        <v>0</v>
      </c>
      <c r="V59">
        <v>58</v>
      </c>
      <c r="X59" s="1">
        <v>44865.270833333336</v>
      </c>
      <c r="Y59">
        <v>5.5</v>
      </c>
      <c r="Z59">
        <v>8.1720000000000006</v>
      </c>
      <c r="AA59">
        <v>0</v>
      </c>
      <c r="AC59">
        <v>58</v>
      </c>
      <c r="AE59" s="1">
        <v>44865.270833333336</v>
      </c>
      <c r="AF59">
        <v>5.5</v>
      </c>
      <c r="AG59">
        <v>2.3809999999999998</v>
      </c>
      <c r="AH59">
        <v>0</v>
      </c>
      <c r="AJ59">
        <v>58</v>
      </c>
      <c r="AL59" s="1">
        <v>44865.270833333336</v>
      </c>
      <c r="AM59">
        <v>5.5</v>
      </c>
      <c r="AN59">
        <v>3.4340000000000002</v>
      </c>
      <c r="AO59">
        <v>4.2949999999999999</v>
      </c>
      <c r="AP59">
        <v>7.7290000000000001</v>
      </c>
    </row>
    <row r="60" spans="1:42" x14ac:dyDescent="0.35">
      <c r="F60" t="s">
        <v>37</v>
      </c>
      <c r="G60">
        <f>(AVERAGE(G2:G55))^0.5</f>
        <v>0.29140999851590033</v>
      </c>
      <c r="M60" t="s">
        <v>37</v>
      </c>
      <c r="N60">
        <f>(AVERAGE(N2:N55))^0.5</f>
        <v>2.1899763985283291</v>
      </c>
      <c r="T60" t="s">
        <v>37</v>
      </c>
      <c r="U60">
        <f>(AVERAGE(U2:U55))^0.5</f>
        <v>6.241884856118145</v>
      </c>
      <c r="AA60" t="s">
        <v>37</v>
      </c>
      <c r="AB60">
        <f>(AVERAGE(AB2:AB55))^0.5</f>
        <v>4.0026032454817129</v>
      </c>
      <c r="AH60" t="s">
        <v>37</v>
      </c>
      <c r="AI60">
        <f>(AVERAGE(AI2:AI55))^0.5</f>
        <v>5.2995536411971447</v>
      </c>
      <c r="AO60" t="s">
        <v>37</v>
      </c>
      <c r="AP60">
        <f>(AVERAGE(AP2:AP55))^0.5</f>
        <v>5.24446849865011</v>
      </c>
    </row>
    <row r="61" spans="1:42" x14ac:dyDescent="0.35">
      <c r="F61" t="s">
        <v>38</v>
      </c>
      <c r="G61">
        <f>(AVERAGE(G39:G49))^0.5</f>
        <v>0.63030490090114322</v>
      </c>
      <c r="M61" t="s">
        <v>38</v>
      </c>
      <c r="N61">
        <f>(AVERAGE(N39:N49))^0.5</f>
        <v>4.0284410937054238</v>
      </c>
      <c r="T61" t="s">
        <v>38</v>
      </c>
      <c r="U61">
        <f>(AVERAGE(U39:U49))^0.5</f>
        <v>11.596876561032207</v>
      </c>
      <c r="AA61" t="s">
        <v>38</v>
      </c>
      <c r="AB61">
        <f>(AVERAGE(AB39:AB49))^0.5</f>
        <v>5.9087261740581605</v>
      </c>
      <c r="AH61" t="s">
        <v>38</v>
      </c>
      <c r="AI61">
        <f>(AVERAGE(AI39:AI49))^0.5</f>
        <v>8.709052886612767</v>
      </c>
      <c r="AO61" t="s">
        <v>38</v>
      </c>
      <c r="AP61">
        <f>(AVERAGE(AP39:AP49))^0.5</f>
        <v>4.9074058042180217</v>
      </c>
    </row>
    <row r="62" spans="1:42" x14ac:dyDescent="0.35">
      <c r="F62" t="s">
        <v>39</v>
      </c>
      <c r="G62">
        <f>(AVERAGE(G2:G38, G49:G55))^0.5</f>
        <v>6.9996435492361786E-2</v>
      </c>
      <c r="M62" t="s">
        <v>39</v>
      </c>
      <c r="N62">
        <f>(AVERAGE(N2:N38, N49:N55))^0.5</f>
        <v>1.3533095771444568</v>
      </c>
      <c r="T62" t="s">
        <v>39</v>
      </c>
      <c r="U62">
        <f>(AVERAGE(U2:U38, U49:U55))^0.5</f>
        <v>3.7690483407920459</v>
      </c>
      <c r="AA62" t="s">
        <v>39</v>
      </c>
      <c r="AB62">
        <f>(AVERAGE(AB2:AB38, AB49:AB55))^0.5</f>
        <v>3.3085220162208655</v>
      </c>
      <c r="AH62" t="s">
        <v>39</v>
      </c>
      <c r="AI62">
        <f>(AVERAGE(AI2:AI38, AI49:AI55))^0.5</f>
        <v>3.9391645023809527</v>
      </c>
      <c r="AO62" t="s">
        <v>39</v>
      </c>
      <c r="AP62">
        <f>(AVERAGE(AP2:AP38, AP49:AP55))^0.5</f>
        <v>5.3187809223542937</v>
      </c>
    </row>
    <row r="63" spans="1:42" s="13" customFormat="1" x14ac:dyDescent="0.35"/>
    <row r="64" spans="1:42" s="13" customFormat="1" x14ac:dyDescent="0.35">
      <c r="A64" t="s">
        <v>37</v>
      </c>
      <c r="B64" s="13">
        <f>G60</f>
        <v>0.29140999851590033</v>
      </c>
      <c r="C64" s="13">
        <f>N60</f>
        <v>2.1899763985283291</v>
      </c>
      <c r="D64" s="13">
        <f>U60</f>
        <v>6.241884856118145</v>
      </c>
      <c r="E64" s="13">
        <f>AB60</f>
        <v>4.0026032454817129</v>
      </c>
      <c r="F64" s="13">
        <f>AI60</f>
        <v>5.2995536411971447</v>
      </c>
      <c r="G64" s="13">
        <f>AP60</f>
        <v>5.24446849865011</v>
      </c>
    </row>
    <row r="65" spans="1:7" s="13" customFormat="1" x14ac:dyDescent="0.35">
      <c r="A65" t="s">
        <v>38</v>
      </c>
      <c r="B65" s="13">
        <f>G61</f>
        <v>0.63030490090114322</v>
      </c>
      <c r="C65" s="13">
        <f>N61</f>
        <v>4.0284410937054238</v>
      </c>
      <c r="D65" s="13">
        <f>U61</f>
        <v>11.596876561032207</v>
      </c>
      <c r="E65" s="13">
        <f>AB61</f>
        <v>5.9087261740581605</v>
      </c>
      <c r="F65" s="13">
        <f>AI61</f>
        <v>8.709052886612767</v>
      </c>
      <c r="G65" s="13">
        <f>AP61</f>
        <v>4.9074058042180217</v>
      </c>
    </row>
    <row r="66" spans="1:7" s="13" customFormat="1" x14ac:dyDescent="0.35">
      <c r="A66" t="s">
        <v>39</v>
      </c>
      <c r="B66" s="13">
        <f>G62</f>
        <v>6.9996435492361786E-2</v>
      </c>
      <c r="C66" s="13">
        <f>N62</f>
        <v>1.3533095771444568</v>
      </c>
      <c r="D66" s="13">
        <f>U62</f>
        <v>3.7690483407920459</v>
      </c>
      <c r="E66" s="13">
        <f>AB62</f>
        <v>3.3085220162208655</v>
      </c>
      <c r="F66" s="13">
        <f>AI62</f>
        <v>3.9391645023809527</v>
      </c>
      <c r="G66" s="13">
        <f>AP62</f>
        <v>5.3187809223542937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2B3BE-0120-4D5C-AAC4-DC473CD33141}">
  <dimension ref="A1:AU58"/>
  <sheetViews>
    <sheetView topLeftCell="G1" zoomScale="70" zoomScaleNormal="80" workbookViewId="0">
      <selection activeCell="AG5" sqref="AG5"/>
    </sheetView>
  </sheetViews>
  <sheetFormatPr defaultRowHeight="14.5" x14ac:dyDescent="0.35"/>
  <sheetData>
    <row r="1" spans="1:47" x14ac:dyDescent="0.35">
      <c r="B1" t="str">
        <f>[1]all6_equal!AQ1</f>
        <v>RMSE</v>
      </c>
      <c r="H1" t="s">
        <v>40</v>
      </c>
      <c r="N1" t="s">
        <v>42</v>
      </c>
      <c r="T1" s="2"/>
      <c r="U1" s="3"/>
      <c r="V1" s="4"/>
      <c r="W1" s="2"/>
      <c r="X1" s="3"/>
      <c r="Y1" s="4"/>
      <c r="Z1" s="2" t="s">
        <v>53</v>
      </c>
      <c r="AA1" s="3"/>
      <c r="AB1" s="4"/>
      <c r="AC1" s="2" t="s">
        <v>46</v>
      </c>
      <c r="AD1" s="3"/>
      <c r="AE1" s="4"/>
      <c r="AK1" t="s">
        <v>0</v>
      </c>
      <c r="AR1" t="s">
        <v>0</v>
      </c>
    </row>
    <row r="2" spans="1:47" x14ac:dyDescent="0.35">
      <c r="A2" t="s">
        <v>20</v>
      </c>
      <c r="B2" t="str">
        <f>[1]all6_equal!AQ2</f>
        <v>A003</v>
      </c>
      <c r="C2" t="str">
        <f>[1]all6_equal!AR2</f>
        <v>B023</v>
      </c>
      <c r="D2" t="str">
        <f>[1]all6_equal!AS2</f>
        <v>K027</v>
      </c>
      <c r="E2" t="str">
        <f>[1]all6_equal!AT2</f>
        <v>P002</v>
      </c>
      <c r="F2" t="str">
        <f>[1]all6_equal!AU2</f>
        <v>D011</v>
      </c>
      <c r="G2" t="str">
        <f>[1]all6_equal!AV2</f>
        <v>A009</v>
      </c>
      <c r="H2" t="str">
        <f>[1]all6_equal!AW2</f>
        <v>A003</v>
      </c>
      <c r="I2" t="str">
        <f>[1]all6_equal!AX2</f>
        <v>B023</v>
      </c>
      <c r="J2" t="str">
        <f>[1]all6_equal!AY2</f>
        <v>K027</v>
      </c>
      <c r="K2" t="str">
        <f>[1]all6_equal!AZ2</f>
        <v>P002</v>
      </c>
      <c r="L2" t="str">
        <f>[1]all6_equal!BA2</f>
        <v>D011</v>
      </c>
      <c r="M2" t="str">
        <f>[1]all6_equal!BB2</f>
        <v>A009</v>
      </c>
      <c r="N2" t="str">
        <f>[1]all6_equal!BC2</f>
        <v>A003</v>
      </c>
      <c r="O2" t="str">
        <f>[1]all6_equal!BD2</f>
        <v>B023</v>
      </c>
      <c r="P2" t="str">
        <f>[1]all6_equal!BE2</f>
        <v>K027</v>
      </c>
      <c r="Q2" t="str">
        <f>[1]all6_equal!BF2</f>
        <v>P002</v>
      </c>
      <c r="R2" t="str">
        <f>[1]all6_equal!BG2</f>
        <v>D011</v>
      </c>
      <c r="S2" t="str">
        <f>[1]all6_equal!BH2</f>
        <v>A009</v>
      </c>
      <c r="T2" s="5" t="str">
        <f>[1]all6_equal!BI2</f>
        <v>sum</v>
      </c>
      <c r="U2" t="str">
        <f>[1]all6_equal!BJ2</f>
        <v>average</v>
      </c>
      <c r="V2" s="6" t="s">
        <v>41</v>
      </c>
      <c r="W2" s="5" t="s">
        <v>43</v>
      </c>
      <c r="X2" t="s">
        <v>44</v>
      </c>
      <c r="Y2" s="6" t="s">
        <v>45</v>
      </c>
      <c r="Z2" s="5" t="s">
        <v>47</v>
      </c>
      <c r="AA2" t="s">
        <v>48</v>
      </c>
      <c r="AB2" s="6" t="s">
        <v>41</v>
      </c>
      <c r="AC2" s="5" t="s">
        <v>47</v>
      </c>
      <c r="AD2" t="s">
        <v>48</v>
      </c>
      <c r="AE2" s="6" t="s">
        <v>41</v>
      </c>
      <c r="AK2" t="s">
        <v>1</v>
      </c>
      <c r="AL2" t="s">
        <v>2</v>
      </c>
      <c r="AM2" t="s">
        <v>3</v>
      </c>
      <c r="AN2" t="s">
        <v>4</v>
      </c>
      <c r="AO2" t="s">
        <v>5</v>
      </c>
      <c r="AP2" t="s">
        <v>6</v>
      </c>
      <c r="AR2" t="s">
        <v>3</v>
      </c>
      <c r="AS2" t="s">
        <v>4</v>
      </c>
      <c r="AT2" t="s">
        <v>5</v>
      </c>
      <c r="AU2" t="s">
        <v>6</v>
      </c>
    </row>
    <row r="3" spans="1:47" x14ac:dyDescent="0.35">
      <c r="A3" t="s">
        <v>7</v>
      </c>
      <c r="B3">
        <f>prior!B$64</f>
        <v>0.20609986751536705</v>
      </c>
      <c r="C3">
        <f>prior!C$64</f>
        <v>2.1865739238039166</v>
      </c>
      <c r="D3">
        <f>prior!D$64</f>
        <v>7.1348282600343769</v>
      </c>
      <c r="E3">
        <f>prior!E$64</f>
        <v>4.1435546870343636</v>
      </c>
      <c r="F3">
        <f>prior!F$64</f>
        <v>4.2405164102884836</v>
      </c>
      <c r="G3">
        <f>prior!G$64</f>
        <v>5.7721300023539044</v>
      </c>
      <c r="H3">
        <f>B3/H$15</f>
        <v>2.64067131629945</v>
      </c>
      <c r="I3">
        <f t="shared" ref="I3:M3" si="0">C3/I$15</f>
        <v>1.4231434985579001</v>
      </c>
      <c r="J3">
        <f t="shared" si="0"/>
        <v>1.5547732663004712</v>
      </c>
      <c r="K3">
        <f t="shared" si="0"/>
        <v>1.0604191058530901</v>
      </c>
      <c r="L3">
        <f t="shared" si="0"/>
        <v>1.0886741242765898</v>
      </c>
      <c r="M3">
        <f t="shared" si="0"/>
        <v>1.1512477506893952</v>
      </c>
      <c r="N3">
        <f>IF(H3&gt;=1, 1-(2*(LOG(H3, EXP(1)))), 1-((2*(LOG(-H3+2, EXP(1))))))</f>
        <v>-0.94206634261992561</v>
      </c>
      <c r="O3">
        <f t="shared" ref="O3:S3" si="1">IF(I3&gt;=1, 1-(2*(LOG(I3, EXP(1)))), 1-((2*(LOG(-I3+2, EXP(1))))))</f>
        <v>0.29426368740224196</v>
      </c>
      <c r="P3">
        <f t="shared" si="1"/>
        <v>0.11734054890621493</v>
      </c>
      <c r="Q3">
        <f t="shared" si="1"/>
        <v>0.88267157427792919</v>
      </c>
      <c r="R3">
        <f t="shared" si="1"/>
        <v>0.83007888783970918</v>
      </c>
      <c r="S3">
        <f t="shared" si="1"/>
        <v>0.71830729042620001</v>
      </c>
      <c r="T3" s="5">
        <f>SUM(N3:S3)</f>
        <v>1.9005956462323697</v>
      </c>
      <c r="U3">
        <f>AVERAGE(N3:S3)</f>
        <v>0.31676594103872829</v>
      </c>
      <c r="V3" s="6">
        <f>MEDIAN(N3:S3)</f>
        <v>0.50628548891422098</v>
      </c>
      <c r="W3" s="5" cm="1">
        <f t="array" ref="W3">SUM(ABS(N3:S3))</f>
        <v>3.7847283314722207</v>
      </c>
      <c r="X3" cm="1">
        <f t="array" ref="X3">AVERAGE(ABS(N3:S3))</f>
        <v>0.63078805524537007</v>
      </c>
      <c r="Y3" s="7" cm="1">
        <f t="array" ref="Y3">MEDIAN(ABS(N3:S3))</f>
        <v>0.77419308913295459</v>
      </c>
      <c r="Z3" s="5">
        <f>SUM(B3:G3)</f>
        <v>23.683703151030414</v>
      </c>
      <c r="AA3">
        <f>AVERAGE(B3:G3)</f>
        <v>3.9472838585050689</v>
      </c>
      <c r="AB3" s="6">
        <f>MEDIAN(B3:G3)</f>
        <v>4.1920355486614236</v>
      </c>
      <c r="AC3" s="5">
        <f>SUM(H3:M3)</f>
        <v>8.9189290619768968</v>
      </c>
      <c r="AD3">
        <f>AVERAGE(H3:M3)</f>
        <v>1.4864881769961495</v>
      </c>
      <c r="AE3" s="6">
        <f>MEDIAN(H3:M3)</f>
        <v>1.2871956246236476</v>
      </c>
      <c r="AK3" t="s">
        <v>8</v>
      </c>
      <c r="AL3" t="s">
        <v>8</v>
      </c>
      <c r="AM3" t="s">
        <v>8</v>
      </c>
      <c r="AN3" t="s">
        <v>8</v>
      </c>
      <c r="AO3" t="s">
        <v>8</v>
      </c>
      <c r="AP3" t="s">
        <v>8</v>
      </c>
      <c r="AR3" t="s">
        <v>8</v>
      </c>
      <c r="AS3" t="s">
        <v>8</v>
      </c>
      <c r="AT3" t="s">
        <v>8</v>
      </c>
      <c r="AU3" t="s">
        <v>8</v>
      </c>
    </row>
    <row r="4" spans="1:47" x14ac:dyDescent="0.35">
      <c r="A4" t="str">
        <f>[1]all6_equal!AP4</f>
        <v>equal weight</v>
      </c>
      <c r="B4">
        <f>all6_equal!B$64</f>
        <v>0.24092506554297932</v>
      </c>
      <c r="C4">
        <f>all6_equal!C$64</f>
        <v>2.7154899495166473</v>
      </c>
      <c r="D4">
        <f>all6_equal!D$64</f>
        <v>6.2370470852562674</v>
      </c>
      <c r="E4">
        <f>all6_equal!E$64</f>
        <v>4.1458762979348247</v>
      </c>
      <c r="F4">
        <f>all6_equal!F$64</f>
        <v>5.1110744831598192</v>
      </c>
      <c r="G4">
        <f>all6_equal!G$64</f>
        <v>5.2124005713760608</v>
      </c>
      <c r="H4">
        <f t="shared" ref="H4:H6" si="2">B4/H$15</f>
        <v>3.086871998641505</v>
      </c>
      <c r="I4">
        <f t="shared" ref="I4:I7" si="3">C4/I$15</f>
        <v>1.7673913627996294</v>
      </c>
      <c r="J4">
        <f t="shared" ref="J4:J7" si="4">D4/J$15</f>
        <v>1.3591348965093377</v>
      </c>
      <c r="K4">
        <f t="shared" ref="K4:K7" si="5">E4/K$15</f>
        <v>1.0610132528455043</v>
      </c>
      <c r="L4">
        <f t="shared" ref="L4:L7" si="6">F4/L$15</f>
        <v>1.3121738011828372</v>
      </c>
      <c r="M4">
        <f t="shared" ref="M4:M7" si="7">G4/M$15</f>
        <v>1.0396100626703948</v>
      </c>
      <c r="N4">
        <f>[1]all6_equal!BC4</f>
        <v>-1.2543165600310826</v>
      </c>
      <c r="O4">
        <f>[1]all6_equal!BD4</f>
        <v>-0.13900930627406671</v>
      </c>
      <c r="P4">
        <f>[1]all6_equal!BE4</f>
        <v>0.38630321632164755</v>
      </c>
      <c r="Q4">
        <f>[1]all6_equal!BF4</f>
        <v>0.88155129909118712</v>
      </c>
      <c r="R4">
        <f>[1]all6_equal!BG4</f>
        <v>0.45662969567556855</v>
      </c>
      <c r="S4">
        <f>[1]all6_equal!BH4</f>
        <v>0.9223085937884048</v>
      </c>
      <c r="T4" s="5">
        <f t="shared" ref="T4:T7" si="8">SUM(N4:S4)</f>
        <v>1.2534669385716586</v>
      </c>
      <c r="U4">
        <f t="shared" ref="U4:U7" si="9">AVERAGE(N4:S4)</f>
        <v>0.20891115642860977</v>
      </c>
      <c r="V4" s="6">
        <f t="shared" ref="V4:V21" si="10">MEDIAN(N4:S4)</f>
        <v>0.42146645599860805</v>
      </c>
      <c r="W4" s="5" cm="1">
        <f t="array" ref="W4">SUM(ABS(N4:S4))</f>
        <v>4.0401186711819577</v>
      </c>
      <c r="X4" cm="1">
        <f t="array" ref="X4">AVERAGE(ABS(N4:S4))</f>
        <v>0.67335311186365965</v>
      </c>
      <c r="Y4" s="6" cm="1">
        <f t="array" ref="Y4">MEDIAN(ABS(N4:S4))</f>
        <v>0.66909049738337778</v>
      </c>
      <c r="Z4" s="5">
        <f t="shared" ref="Z4:Z7" si="11">SUM(B4:G4)</f>
        <v>23.662813452786601</v>
      </c>
      <c r="AA4">
        <f t="shared" ref="AA4:AA7" si="12">AVERAGE(B4:G4)</f>
        <v>3.9438022421311003</v>
      </c>
      <c r="AB4" s="6">
        <f t="shared" ref="AB4:AB21" si="13">MEDIAN(B4:G4)</f>
        <v>4.6284753905473224</v>
      </c>
      <c r="AC4" s="5">
        <f t="shared" ref="AC4:AC21" si="14">SUM(H4:M4)</f>
        <v>9.6261953746492086</v>
      </c>
      <c r="AD4">
        <f t="shared" ref="AD4:AD21" si="15">AVERAGE(H4:M4)</f>
        <v>1.6043658957748681</v>
      </c>
      <c r="AE4" s="6">
        <f t="shared" ref="AE4:AE21" si="16">MEDIAN(H4:M4)</f>
        <v>1.3356543488460875</v>
      </c>
      <c r="AK4">
        <f>1/6</f>
        <v>0.16666666666666666</v>
      </c>
      <c r="AL4">
        <f t="shared" ref="AL4:AU4" si="17">1/6</f>
        <v>0.16666666666666666</v>
      </c>
      <c r="AM4">
        <f t="shared" si="17"/>
        <v>0.16666666666666666</v>
      </c>
      <c r="AN4">
        <f t="shared" si="17"/>
        <v>0.16666666666666666</v>
      </c>
      <c r="AO4">
        <f t="shared" si="17"/>
        <v>0.16666666666666666</v>
      </c>
      <c r="AP4">
        <f t="shared" si="17"/>
        <v>0.16666666666666666</v>
      </c>
      <c r="AR4">
        <f t="shared" si="17"/>
        <v>0.16666666666666666</v>
      </c>
      <c r="AS4">
        <f t="shared" si="17"/>
        <v>0.16666666666666666</v>
      </c>
      <c r="AT4">
        <f t="shared" si="17"/>
        <v>0.16666666666666666</v>
      </c>
      <c r="AU4">
        <f t="shared" si="17"/>
        <v>0.16666666666666666</v>
      </c>
    </row>
    <row r="5" spans="1:47" x14ac:dyDescent="0.35">
      <c r="A5" t="str">
        <f>[1]all6_swing!AP4</f>
        <v>swing weights</v>
      </c>
      <c r="B5">
        <f>all6_swing!B$64</f>
        <v>0.12561826765686232</v>
      </c>
      <c r="C5">
        <f>all6_swing!C$64</f>
        <v>2.1123979853956745</v>
      </c>
      <c r="D5">
        <f>all6_swing!D$64</f>
        <v>7.3043626585481496</v>
      </c>
      <c r="E5">
        <f>all6_swing!E$64</f>
        <v>4.0298590362259388</v>
      </c>
      <c r="F5">
        <f>all6_swing!F$64</f>
        <v>4.3419142913176154</v>
      </c>
      <c r="G5">
        <f>all6_swing!G$64</f>
        <v>5.8392202626498637</v>
      </c>
      <c r="H5">
        <f t="shared" si="2"/>
        <v>1.6094942718969485</v>
      </c>
      <c r="I5">
        <f t="shared" si="3"/>
        <v>1.3748656867053395</v>
      </c>
      <c r="J5">
        <f t="shared" si="4"/>
        <v>1.5917170497975492</v>
      </c>
      <c r="K5">
        <f t="shared" si="5"/>
        <v>1.0313220986995664</v>
      </c>
      <c r="L5">
        <f t="shared" si="6"/>
        <v>1.1147061540230285</v>
      </c>
      <c r="M5">
        <f t="shared" si="7"/>
        <v>1.164628861514583</v>
      </c>
      <c r="N5">
        <f>[1]all6_swing!BC4</f>
        <v>4.8159974365695746E-2</v>
      </c>
      <c r="O5">
        <f>[1]all6_swing!BD4</f>
        <v>0.36328791209763034</v>
      </c>
      <c r="P5">
        <f>[1]all6_swing!BE4</f>
        <v>7.0373321826670443E-2</v>
      </c>
      <c r="Q5">
        <f>[1]all6_swing!BF4</f>
        <v>0.93831685977323709</v>
      </c>
      <c r="R5">
        <f>[1]all6_swing!BG4</f>
        <v>0.78281833762643838</v>
      </c>
      <c r="S5">
        <f>[1]all6_swing!BH4</f>
        <v>0.69519507508995204</v>
      </c>
      <c r="T5" s="12">
        <f t="shared" si="8"/>
        <v>2.898151480779624</v>
      </c>
      <c r="U5" s="8">
        <f>AVERAGE(N5:S5)</f>
        <v>0.48302524679660402</v>
      </c>
      <c r="V5" s="7">
        <f t="shared" si="10"/>
        <v>0.52924149359379125</v>
      </c>
      <c r="W5" s="5" cm="1">
        <f t="array" ref="W5">SUM(ABS(N5:S5))</f>
        <v>2.898151480779624</v>
      </c>
      <c r="X5" cm="1">
        <f t="array" ref="X5">AVERAGE(ABS(N5:S5))</f>
        <v>0.48302524679660402</v>
      </c>
      <c r="Y5" s="6" cm="1">
        <f t="array" ref="Y5">MEDIAN(ABS(N5:S5))</f>
        <v>0.52924149359379125</v>
      </c>
      <c r="Z5" s="5">
        <f t="shared" si="11"/>
        <v>23.753372501794104</v>
      </c>
      <c r="AA5">
        <f t="shared" si="12"/>
        <v>3.9588954169656838</v>
      </c>
      <c r="AB5" s="6">
        <f t="shared" si="13"/>
        <v>4.1858866637717771</v>
      </c>
      <c r="AC5" s="12">
        <f t="shared" si="14"/>
        <v>7.886734122637014</v>
      </c>
      <c r="AD5" s="8">
        <f t="shared" si="15"/>
        <v>1.314455687106169</v>
      </c>
      <c r="AE5" s="7">
        <f t="shared" si="16"/>
        <v>1.2697472741099611</v>
      </c>
      <c r="AK5">
        <v>0.34482758620689657</v>
      </c>
      <c r="AL5">
        <v>0.17241379310344829</v>
      </c>
      <c r="AM5">
        <v>8.6206896551724144E-2</v>
      </c>
      <c r="AN5">
        <v>0.10344827586206896</v>
      </c>
      <c r="AO5">
        <v>0.25862068965517243</v>
      </c>
      <c r="AP5">
        <v>3.4482758620689655E-2</v>
      </c>
      <c r="AR5">
        <v>8.5714285714285715E-2</v>
      </c>
      <c r="AS5">
        <v>0.2857142857142857</v>
      </c>
      <c r="AT5">
        <v>0.5714285714285714</v>
      </c>
      <c r="AU5">
        <v>5.7142857142857141E-2</v>
      </c>
    </row>
    <row r="6" spans="1:47" x14ac:dyDescent="0.35">
      <c r="A6" t="str">
        <f>[1]all6_SMARTERsmall!AP4</f>
        <v>SMARTER_small</v>
      </c>
      <c r="B6">
        <f>all6_SMARTERsmall!B$64</f>
        <v>0.12263286271783096</v>
      </c>
      <c r="C6">
        <f>all6_SMARTERsmall!C$64</f>
        <v>2.1266603206540635</v>
      </c>
      <c r="D6">
        <f>all6_SMARTERsmall!D$64</f>
        <v>7.4263775382204473</v>
      </c>
      <c r="E6">
        <f>all6_SMARTERsmall!E$64</f>
        <v>4.2507609994063511</v>
      </c>
      <c r="F6">
        <f>all6_SMARTERsmall!F$64</f>
        <v>4.3310352371853016</v>
      </c>
      <c r="G6">
        <f>all6_SMARTERsmall!G$64</f>
        <v>5.949142068944183</v>
      </c>
      <c r="H6">
        <f t="shared" si="2"/>
        <v>1.5712435282886295</v>
      </c>
      <c r="I6">
        <f t="shared" si="3"/>
        <v>1.3841484049689501</v>
      </c>
      <c r="J6">
        <f t="shared" si="4"/>
        <v>1.6183057028234378</v>
      </c>
      <c r="K6">
        <f t="shared" si="5"/>
        <v>1.087855360589401</v>
      </c>
      <c r="L6">
        <f t="shared" si="6"/>
        <v>1.1119131581742874</v>
      </c>
      <c r="M6">
        <f t="shared" si="7"/>
        <v>1.1865526976368539</v>
      </c>
      <c r="N6">
        <f>[1]all6_SMARTERsmall!BC4</f>
        <v>9.6265275831983854E-2</v>
      </c>
      <c r="O6">
        <f>[1]all6_SMARTERsmall!BD4</f>
        <v>0.34982983905866416</v>
      </c>
      <c r="P6">
        <f>[1]all6_SMARTERsmall!BE4</f>
        <v>3.72405210122847E-2</v>
      </c>
      <c r="Q6">
        <f>[1]all6_SMARTERsmall!BF4</f>
        <v>0.83158360207675808</v>
      </c>
      <c r="R6">
        <f>[1]all6_SMARTERsmall!BG4</f>
        <v>0.78783580477640491</v>
      </c>
      <c r="S6">
        <f>[1]all6_SMARTERsmall!BH4</f>
        <v>0.65789557946738197</v>
      </c>
      <c r="T6" s="5">
        <f t="shared" si="8"/>
        <v>2.7606506222234777</v>
      </c>
      <c r="U6">
        <f t="shared" si="9"/>
        <v>0.4601084370372463</v>
      </c>
      <c r="V6" s="6">
        <f t="shared" si="10"/>
        <v>0.50386270926302301</v>
      </c>
      <c r="W6" s="5" cm="1">
        <f t="array" ref="W6">SUM(ABS(N6:S6))</f>
        <v>2.7606506222234777</v>
      </c>
      <c r="X6" cm="1">
        <f t="array" ref="X6">AVERAGE(ABS(N6:S6))</f>
        <v>0.4601084370372463</v>
      </c>
      <c r="Y6" s="6" cm="1">
        <f t="array" ref="Y6">MEDIAN(ABS(N6:S6))</f>
        <v>0.50386270926302301</v>
      </c>
      <c r="Z6" s="5">
        <f t="shared" si="11"/>
        <v>24.206609027128177</v>
      </c>
      <c r="AA6">
        <f t="shared" si="12"/>
        <v>4.0344348378546959</v>
      </c>
      <c r="AB6" s="6">
        <f t="shared" si="13"/>
        <v>4.2908981182958268</v>
      </c>
      <c r="AC6" s="5">
        <f t="shared" si="14"/>
        <v>7.9600188524815598</v>
      </c>
      <c r="AD6">
        <f t="shared" si="15"/>
        <v>1.3266698087469266</v>
      </c>
      <c r="AE6" s="6">
        <f t="shared" si="16"/>
        <v>1.285350551302902</v>
      </c>
      <c r="AK6">
        <v>0.40833333333333327</v>
      </c>
      <c r="AL6">
        <v>0.24166666666666667</v>
      </c>
      <c r="AM6">
        <v>0.1583333333333333</v>
      </c>
      <c r="AN6">
        <v>2.7777777777777776E-2</v>
      </c>
      <c r="AO6">
        <v>0.10277777777777779</v>
      </c>
      <c r="AP6">
        <v>6.1111111111111116E-2</v>
      </c>
      <c r="AR6">
        <v>0.52083333333333326</v>
      </c>
      <c r="AS6">
        <v>6.25E-2</v>
      </c>
      <c r="AT6">
        <v>0.27083333333333331</v>
      </c>
      <c r="AU6">
        <v>0.14583333333333331</v>
      </c>
    </row>
    <row r="7" spans="1:47" x14ac:dyDescent="0.35">
      <c r="A7" t="str">
        <f>[1]all6_SMARTERlarge!AP4</f>
        <v>SMARTER_large</v>
      </c>
      <c r="B7">
        <f>all6_SMARTERlarge!B$64</f>
        <v>0.29755547816275651</v>
      </c>
      <c r="C7">
        <f>all6_SMARTERlarge!C$64</f>
        <v>2.3336448088931769</v>
      </c>
      <c r="D7">
        <f>all6_SMARTERlarge!D$64</f>
        <v>6.1673674264452396</v>
      </c>
      <c r="E7">
        <f>all6_SMARTERlarge!E$64</f>
        <v>4.0380847289002961</v>
      </c>
      <c r="F7">
        <f>all6_SMARTERlarge!F$64</f>
        <v>5.3141778947314</v>
      </c>
      <c r="G7">
        <f>all6_SMARTERlarge!G$64</f>
        <v>5.21924872733402</v>
      </c>
      <c r="H7">
        <f>B7/H$15</f>
        <v>3.8124537665390412</v>
      </c>
      <c r="I7">
        <f t="shared" si="3"/>
        <v>1.5188653818490989</v>
      </c>
      <c r="J7">
        <f t="shared" si="4"/>
        <v>1.3439507789978951</v>
      </c>
      <c r="K7">
        <f t="shared" si="5"/>
        <v>1.0334272191407321</v>
      </c>
      <c r="L7">
        <f t="shared" si="6"/>
        <v>1.3643168439956903</v>
      </c>
      <c r="M7">
        <f t="shared" si="7"/>
        <v>1.0409759231308757</v>
      </c>
      <c r="N7">
        <f>[1]all6_SMARTERlarge!BC4</f>
        <v>-1.6765460301011363</v>
      </c>
      <c r="O7">
        <f>[1]all6_SMARTERlarge!BD4</f>
        <v>0.16407280638217281</v>
      </c>
      <c r="P7">
        <f>[1]all6_SMARTERlarge!BE4</f>
        <v>0.40877276267818974</v>
      </c>
      <c r="Q7">
        <f>[1]all6_SMARTERlarge!BF4</f>
        <v>0.93423864814261892</v>
      </c>
      <c r="R7">
        <f>[1]all6_SMARTERlarge!BG4</f>
        <v>0.37869235446905314</v>
      </c>
      <c r="S7">
        <f>[1]all6_SMARTERlarge!BH4</f>
        <v>0.91968267846259888</v>
      </c>
      <c r="T7" s="5">
        <f t="shared" si="8"/>
        <v>1.128913220033497</v>
      </c>
      <c r="U7">
        <f t="shared" si="9"/>
        <v>0.18815220333891616</v>
      </c>
      <c r="V7" s="6">
        <f t="shared" si="10"/>
        <v>0.39373255857362144</v>
      </c>
      <c r="W7" s="12" cm="1">
        <f t="array" ref="W7">SUM(ABS(N7:S7))</f>
        <v>4.4820052802357697</v>
      </c>
      <c r="X7" s="8" cm="1">
        <f t="array" ref="X7">AVERAGE(ABS(N7:S7))</f>
        <v>0.74700088003929499</v>
      </c>
      <c r="Y7" s="6" cm="1">
        <f t="array" ref="Y7">MEDIAN(ABS(N7:S7))</f>
        <v>0.66422772057039436</v>
      </c>
      <c r="Z7" s="12">
        <f t="shared" si="11"/>
        <v>23.370079064466889</v>
      </c>
      <c r="AA7" s="8">
        <f t="shared" si="12"/>
        <v>3.8950131774111481</v>
      </c>
      <c r="AB7" s="7">
        <f t="shared" si="13"/>
        <v>4.6286667281171585</v>
      </c>
      <c r="AC7" s="5">
        <f t="shared" si="14"/>
        <v>10.113989913653333</v>
      </c>
      <c r="AD7">
        <f t="shared" si="15"/>
        <v>1.6856649856088888</v>
      </c>
      <c r="AE7" s="6">
        <f t="shared" si="16"/>
        <v>1.3541338114967927</v>
      </c>
      <c r="AK7">
        <v>2.7777777777777776E-2</v>
      </c>
      <c r="AL7">
        <v>6.1111111111111116E-2</v>
      </c>
      <c r="AM7">
        <v>0.10277777777777779</v>
      </c>
      <c r="AN7">
        <v>0.40833333333333327</v>
      </c>
      <c r="AO7">
        <v>0.1583333333333333</v>
      </c>
      <c r="AP7">
        <v>0.24166666666666667</v>
      </c>
      <c r="AR7">
        <v>6.25E-2</v>
      </c>
      <c r="AS7">
        <v>0.52083333333333326</v>
      </c>
      <c r="AT7">
        <v>0.14583333333333331</v>
      </c>
      <c r="AU7">
        <v>0.27083333333333331</v>
      </c>
    </row>
    <row r="8" spans="1:47" x14ac:dyDescent="0.35">
      <c r="T8" s="5"/>
      <c r="V8" s="6"/>
      <c r="W8" s="5"/>
      <c r="Y8" s="6"/>
      <c r="Z8" s="5"/>
      <c r="AB8" s="6"/>
      <c r="AC8" s="5"/>
      <c r="AE8" s="6"/>
    </row>
    <row r="9" spans="1:47" x14ac:dyDescent="0.35">
      <c r="A9" t="s">
        <v>9</v>
      </c>
      <c r="B9">
        <f>'A003'!B$64</f>
        <v>7.8048285011172322E-2</v>
      </c>
      <c r="C9">
        <f>'A003'!C$64</f>
        <v>1.9768914365366277</v>
      </c>
      <c r="D9">
        <f>'A003'!D$64</f>
        <v>8.3667394103411361</v>
      </c>
      <c r="E9">
        <f>'A003'!E$64</f>
        <v>5.084219303484649</v>
      </c>
      <c r="F9">
        <f>'A003'!F$64</f>
        <v>5.1459389972777272</v>
      </c>
      <c r="G9">
        <f>'A003'!G$64</f>
        <v>6.6134322449900456</v>
      </c>
      <c r="H9">
        <f>B9/H$15</f>
        <v>1</v>
      </c>
      <c r="I9">
        <f t="shared" ref="I9:M14" si="18">C9/I$15</f>
        <v>1.2866705143759796</v>
      </c>
      <c r="J9">
        <f t="shared" si="18"/>
        <v>1.8232229686826815</v>
      </c>
      <c r="K9">
        <f t="shared" si="18"/>
        <v>1.3011541285149446</v>
      </c>
      <c r="L9">
        <f t="shared" si="18"/>
        <v>1.3211246200697899</v>
      </c>
      <c r="M9">
        <f t="shared" si="18"/>
        <v>1.3190449614399886</v>
      </c>
      <c r="N9">
        <f>IF(H9&gt;=1, 1-(2*(LOG(H9, EXP(1)))), 1-((2*(LOG(-H9+2, EXP(1))))))</f>
        <v>1</v>
      </c>
      <c r="O9">
        <f t="shared" ref="O9:S14" si="19">IF(I9&gt;=1, 1-(2*(LOG(I9, EXP(1)))), 1-((2*(LOG(-I9+2, EXP(1))))))</f>
        <v>0.49588422949637811</v>
      </c>
      <c r="P9">
        <f t="shared" si="19"/>
        <v>-0.20121159374992859</v>
      </c>
      <c r="Q9">
        <f t="shared" si="19"/>
        <v>0.47349667644130877</v>
      </c>
      <c r="R9">
        <f t="shared" si="19"/>
        <v>0.44303328246697293</v>
      </c>
      <c r="S9">
        <f t="shared" si="19"/>
        <v>0.44618407864989662</v>
      </c>
      <c r="T9" s="5">
        <f>SUM(N9:S9)</f>
        <v>2.6573866733046274</v>
      </c>
      <c r="U9">
        <f t="shared" ref="U9:U14" si="20">AVERAGE(N9:S9)</f>
        <v>0.44289777888410459</v>
      </c>
      <c r="V9" s="6">
        <f t="shared" si="10"/>
        <v>0.4598403775456027</v>
      </c>
      <c r="W9" s="5" cm="1">
        <f t="array" ref="W9">SUM(ABS(N9:S9))</f>
        <v>3.0598098608044846</v>
      </c>
      <c r="X9" cm="1">
        <f t="array" ref="X9">AVERAGE(ABS(N9:S9))</f>
        <v>0.50996831013408073</v>
      </c>
      <c r="Y9" s="6" cm="1">
        <f t="array" ref="Y9">MEDIAN(ABS(N9:S9))</f>
        <v>0.4598403775456027</v>
      </c>
      <c r="Z9" s="5">
        <f t="shared" ref="Z9:Z21" si="21">SUM(B9:G9)</f>
        <v>27.265269677641356</v>
      </c>
      <c r="AA9">
        <f t="shared" ref="AA9:AA21" si="22">AVERAGE(B9:G9)</f>
        <v>4.5442116129402264</v>
      </c>
      <c r="AB9" s="6">
        <f t="shared" si="13"/>
        <v>5.1150791503811881</v>
      </c>
      <c r="AC9" s="12">
        <f t="shared" si="14"/>
        <v>8.0512171930833851</v>
      </c>
      <c r="AD9" s="8">
        <f t="shared" si="15"/>
        <v>1.3418695321805643</v>
      </c>
      <c r="AE9" s="6">
        <f t="shared" si="16"/>
        <v>1.3100995449774666</v>
      </c>
      <c r="AG9">
        <f>MAX(B9:G9)-MIN(B9:G9)</f>
        <v>8.2886911253299633</v>
      </c>
    </row>
    <row r="10" spans="1:47" x14ac:dyDescent="0.35">
      <c r="A10" t="s">
        <v>10</v>
      </c>
      <c r="B10">
        <f>'B023'!B$64</f>
        <v>0.13975482814239767</v>
      </c>
      <c r="C10">
        <f>'B023'!C$64</f>
        <v>2.0302982910746739</v>
      </c>
      <c r="D10">
        <f>'B023'!D$64</f>
        <v>7.6518757508159991</v>
      </c>
      <c r="E10">
        <f>'B023'!E$64</f>
        <v>4.7575417749863984</v>
      </c>
      <c r="F10">
        <f>'B023'!F$64</f>
        <v>4.5128987722641964</v>
      </c>
      <c r="G10">
        <f>'B023'!G$64</f>
        <v>6.1612505168578782</v>
      </c>
      <c r="H10">
        <f t="shared" ref="H10:H14" si="23">B10/H$15</f>
        <v>1.7906201029579611</v>
      </c>
      <c r="I10">
        <f t="shared" si="18"/>
        <v>1.3214306553375179</v>
      </c>
      <c r="J10">
        <f t="shared" si="18"/>
        <v>1.6674447401995687</v>
      </c>
      <c r="K10">
        <f t="shared" si="18"/>
        <v>1.2175507688787406</v>
      </c>
      <c r="L10">
        <f t="shared" si="18"/>
        <v>1.1586032557080432</v>
      </c>
      <c r="M10">
        <f t="shared" si="18"/>
        <v>1.2288575960821901</v>
      </c>
      <c r="N10">
        <f t="shared" ref="N10:N14" si="24">IF(H10&gt;=1, 1-(2*(LOG(H10, EXP(1)))), 1-((2*(LOG(-H10+2, EXP(1))))))</f>
        <v>-0.16512397218889707</v>
      </c>
      <c r="O10">
        <f t="shared" si="19"/>
        <v>0.44257004104009445</v>
      </c>
      <c r="P10">
        <f t="shared" si="19"/>
        <v>-2.2584717895838269E-2</v>
      </c>
      <c r="Q10">
        <f t="shared" si="19"/>
        <v>0.60631745122079339</v>
      </c>
      <c r="R10">
        <f t="shared" si="19"/>
        <v>0.70556962057454697</v>
      </c>
      <c r="S10">
        <f t="shared" si="19"/>
        <v>0.58783009175100043</v>
      </c>
      <c r="T10" s="5">
        <f t="shared" ref="T10:T14" si="25">SUM(N10:S10)</f>
        <v>2.1545785145016998</v>
      </c>
      <c r="U10">
        <f t="shared" si="20"/>
        <v>0.35909641908361661</v>
      </c>
      <c r="V10" s="6">
        <f t="shared" si="10"/>
        <v>0.51520006639554738</v>
      </c>
      <c r="W10" s="5" cm="1">
        <f t="array" ref="W10">SUM(ABS(N10:S10))</f>
        <v>2.5299958946711705</v>
      </c>
      <c r="X10" cm="1">
        <f t="array" ref="X10">AVERAGE(ABS(N10:S10))</f>
        <v>0.4216659824451951</v>
      </c>
      <c r="Y10" s="6" cm="1">
        <f t="array" ref="Y10">MEDIAN(ABS(N10:S10))</f>
        <v>0.51520006639554738</v>
      </c>
      <c r="Z10" s="5">
        <f t="shared" si="21"/>
        <v>25.253619934141547</v>
      </c>
      <c r="AA10">
        <f t="shared" si="22"/>
        <v>4.2089366556902581</v>
      </c>
      <c r="AB10" s="6">
        <f t="shared" si="13"/>
        <v>4.635220273625297</v>
      </c>
      <c r="AC10" s="5">
        <f t="shared" si="14"/>
        <v>8.3845071191640219</v>
      </c>
      <c r="AD10">
        <f t="shared" si="15"/>
        <v>1.3974178531940036</v>
      </c>
      <c r="AE10" s="6">
        <f t="shared" si="16"/>
        <v>1.2751441257098541</v>
      </c>
      <c r="AG10">
        <f t="shared" ref="AG10:AG14" si="26">MAX(B10:G10)-MIN(B10:G10)</f>
        <v>7.5121209226736019</v>
      </c>
    </row>
    <row r="11" spans="1:47" x14ac:dyDescent="0.35">
      <c r="A11" t="s">
        <v>11</v>
      </c>
      <c r="B11">
        <f>'K027'!B$64</f>
        <v>0.62967716084208436</v>
      </c>
      <c r="C11">
        <f>'K027'!C$64</f>
        <v>5.6704466338722037</v>
      </c>
      <c r="D11">
        <f>'K027'!D$64</f>
        <v>4.5889831107087735</v>
      </c>
      <c r="E11">
        <f>'K027'!E$64</f>
        <v>15.565478436091984</v>
      </c>
      <c r="F11">
        <f>'K027'!F$64</f>
        <v>15.385356705466545</v>
      </c>
      <c r="G11">
        <f>'K027'!G$64</f>
        <v>7.5603910160000867</v>
      </c>
      <c r="H11">
        <f t="shared" si="23"/>
        <v>8.0677898399939014</v>
      </c>
      <c r="I11">
        <f t="shared" si="18"/>
        <v>3.6906409488666481</v>
      </c>
      <c r="J11">
        <f t="shared" si="18"/>
        <v>1</v>
      </c>
      <c r="K11">
        <f t="shared" si="18"/>
        <v>3.9835194590347944</v>
      </c>
      <c r="L11">
        <f t="shared" si="18"/>
        <v>3.9499056523795568</v>
      </c>
      <c r="M11">
        <f t="shared" si="18"/>
        <v>1.507915301275772</v>
      </c>
      <c r="N11">
        <f t="shared" si="24"/>
        <v>-3.1757591423298575</v>
      </c>
      <c r="O11">
        <f t="shared" si="19"/>
        <v>-1.6116002836967649</v>
      </c>
      <c r="P11">
        <f t="shared" si="19"/>
        <v>1</v>
      </c>
      <c r="Q11">
        <f t="shared" si="19"/>
        <v>-1.7643314294706012</v>
      </c>
      <c r="R11">
        <f t="shared" si="19"/>
        <v>-1.7473833863084764</v>
      </c>
      <c r="S11">
        <f t="shared" si="19"/>
        <v>0.17854379650873986</v>
      </c>
      <c r="T11" s="5">
        <f t="shared" si="25"/>
        <v>-7.1205304452969598</v>
      </c>
      <c r="U11">
        <f t="shared" si="20"/>
        <v>-1.1867550742161599</v>
      </c>
      <c r="V11" s="6">
        <f t="shared" si="10"/>
        <v>-1.6794918350026207</v>
      </c>
      <c r="W11" s="12" cm="1">
        <f t="array" ref="W11">SUM(ABS(N11:S11))</f>
        <v>9.4776180383144393</v>
      </c>
      <c r="X11" s="8" cm="1">
        <f t="array" ref="X11">AVERAGE(ABS(N11:S11))</f>
        <v>1.5796030063857398</v>
      </c>
      <c r="Y11" s="7" cm="1">
        <f t="array" ref="Y11">MEDIAN(ABS(N11:S11))</f>
        <v>1.6794918350026207</v>
      </c>
      <c r="Z11" s="5">
        <f t="shared" si="21"/>
        <v>49.40033306298168</v>
      </c>
      <c r="AA11">
        <f t="shared" si="22"/>
        <v>8.23338884383028</v>
      </c>
      <c r="AB11" s="6">
        <f t="shared" si="13"/>
        <v>6.6154188249361452</v>
      </c>
      <c r="AC11" s="5">
        <f t="shared" si="14"/>
        <v>22.199771201550671</v>
      </c>
      <c r="AD11">
        <f t="shared" si="15"/>
        <v>3.6999618669251118</v>
      </c>
      <c r="AE11" s="6">
        <f t="shared" si="16"/>
        <v>3.8202733006231027</v>
      </c>
      <c r="AG11">
        <f t="shared" si="26"/>
        <v>14.935801275249901</v>
      </c>
    </row>
    <row r="12" spans="1:47" x14ac:dyDescent="0.35">
      <c r="A12" t="s">
        <v>12</v>
      </c>
      <c r="B12">
        <f>'P002'!B$64</f>
        <v>0.20459107170574109</v>
      </c>
      <c r="C12">
        <f>'P002'!C$64</f>
        <v>2.1707790705097012</v>
      </c>
      <c r="D12">
        <f>'P002'!D$64</f>
        <v>6.9229085189305719</v>
      </c>
      <c r="E12">
        <f>'P002'!E$64</f>
        <v>3.9074689093808255</v>
      </c>
      <c r="F12">
        <f>'P002'!F$64</f>
        <v>3.8988520237087454</v>
      </c>
      <c r="G12">
        <f>'P002'!G$64</f>
        <v>5.5178130844397772</v>
      </c>
      <c r="H12">
        <f t="shared" si="23"/>
        <v>2.6213397472661266</v>
      </c>
      <c r="I12">
        <f t="shared" si="18"/>
        <v>1.4128633326181026</v>
      </c>
      <c r="J12">
        <f t="shared" si="18"/>
        <v>1.5085931571147841</v>
      </c>
      <c r="K12">
        <f t="shared" si="18"/>
        <v>1</v>
      </c>
      <c r="L12">
        <f t="shared" si="18"/>
        <v>1.0009581149825968</v>
      </c>
      <c r="M12">
        <f t="shared" si="18"/>
        <v>1.100524399068503</v>
      </c>
      <c r="N12">
        <f t="shared" si="24"/>
        <v>-0.92737108198902507</v>
      </c>
      <c r="O12">
        <f t="shared" si="19"/>
        <v>0.30876324481270823</v>
      </c>
      <c r="P12">
        <f t="shared" si="19"/>
        <v>0.17764493498088763</v>
      </c>
      <c r="Q12">
        <f t="shared" si="19"/>
        <v>1</v>
      </c>
      <c r="R12">
        <f t="shared" si="19"/>
        <v>0.99808468743319101</v>
      </c>
      <c r="S12">
        <f t="shared" si="19"/>
        <v>0.80842641473540788</v>
      </c>
      <c r="T12" s="5">
        <f t="shared" si="25"/>
        <v>2.36554819997317</v>
      </c>
      <c r="U12">
        <f t="shared" si="20"/>
        <v>0.39425803332886167</v>
      </c>
      <c r="V12" s="6">
        <f t="shared" si="10"/>
        <v>0.55859482977405805</v>
      </c>
      <c r="W12" s="5" cm="1">
        <f t="array" ref="W12">SUM(ABS(N12:S12))</f>
        <v>4.2202903639512197</v>
      </c>
      <c r="X12" cm="1">
        <f t="array" ref="X12">AVERAGE(ABS(N12:S12))</f>
        <v>0.70338172732520332</v>
      </c>
      <c r="Y12" s="6" cm="1">
        <f t="array" ref="Y12">MEDIAN(ABS(N12:S12))</f>
        <v>0.86789874836221648</v>
      </c>
      <c r="Z12" s="5">
        <f t="shared" si="21"/>
        <v>22.62241267867536</v>
      </c>
      <c r="AA12">
        <f t="shared" si="22"/>
        <v>3.77040211311256</v>
      </c>
      <c r="AB12" s="7">
        <f t="shared" si="13"/>
        <v>3.9031604665447857</v>
      </c>
      <c r="AC12" s="5">
        <f t="shared" si="14"/>
        <v>8.6442787510501127</v>
      </c>
      <c r="AD12">
        <f t="shared" si="15"/>
        <v>1.4407131251750187</v>
      </c>
      <c r="AE12" s="6">
        <f t="shared" si="16"/>
        <v>1.2566938658433027</v>
      </c>
      <c r="AG12">
        <f t="shared" si="26"/>
        <v>6.7183174472248304</v>
      </c>
    </row>
    <row r="13" spans="1:47" x14ac:dyDescent="0.35">
      <c r="A13" t="s">
        <v>13</v>
      </c>
      <c r="B13">
        <f>'D011'!B$64</f>
        <v>0.26604578993835992</v>
      </c>
      <c r="C13">
        <f>'D011'!C$64</f>
        <v>1.5364395270186146</v>
      </c>
      <c r="D13">
        <f>'D011'!D$64</f>
        <v>6.6489766736443485</v>
      </c>
      <c r="E13">
        <f>'D011'!E$64</f>
        <v>3.9882115619614464</v>
      </c>
      <c r="F13">
        <f>'D011'!F$64</f>
        <v>3.8951200508290333</v>
      </c>
      <c r="G13">
        <f>'D011'!G$64</f>
        <v>5.2470270743253939</v>
      </c>
      <c r="H13">
        <f t="shared" si="23"/>
        <v>3.4087333232277488</v>
      </c>
      <c r="I13">
        <f t="shared" si="18"/>
        <v>1</v>
      </c>
      <c r="J13">
        <f t="shared" si="18"/>
        <v>1.4488997917923054</v>
      </c>
      <c r="K13">
        <f t="shared" si="18"/>
        <v>1.0206636711521309</v>
      </c>
      <c r="L13">
        <f t="shared" si="18"/>
        <v>1</v>
      </c>
      <c r="M13">
        <f t="shared" si="18"/>
        <v>1.0465162972178499</v>
      </c>
      <c r="N13">
        <f t="shared" si="24"/>
        <v>-1.4526815256465313</v>
      </c>
      <c r="O13">
        <f t="shared" si="19"/>
        <v>1</v>
      </c>
      <c r="P13">
        <f t="shared" si="19"/>
        <v>0.25839099171199698</v>
      </c>
      <c r="Q13">
        <f t="shared" si="19"/>
        <v>0.95909385259534286</v>
      </c>
      <c r="R13">
        <f t="shared" si="19"/>
        <v>1</v>
      </c>
      <c r="S13">
        <f t="shared" si="19"/>
        <v>0.90906632829450196</v>
      </c>
      <c r="T13" s="12">
        <f t="shared" si="25"/>
        <v>2.6738696469553105</v>
      </c>
      <c r="U13" s="8">
        <f>AVERAGE(N13:S13)</f>
        <v>0.44564494115921843</v>
      </c>
      <c r="V13" s="7">
        <f t="shared" si="10"/>
        <v>0.93408009044492246</v>
      </c>
      <c r="W13" s="5" cm="1">
        <f t="array" ref="W13">SUM(ABS(N13:S13))</f>
        <v>5.5792326982483731</v>
      </c>
      <c r="X13" cm="1">
        <f t="array" ref="X13">AVERAGE(ABS(N13:S13))</f>
        <v>0.92987211637472889</v>
      </c>
      <c r="Y13" s="6" cm="1">
        <f t="array" ref="Y13">MEDIAN(ABS(N13:S13))</f>
        <v>0.97954692629767148</v>
      </c>
      <c r="Z13" s="12">
        <f t="shared" si="21"/>
        <v>21.581820677717197</v>
      </c>
      <c r="AA13" s="8">
        <f t="shared" si="22"/>
        <v>3.596970112952866</v>
      </c>
      <c r="AB13" s="6">
        <f t="shared" si="13"/>
        <v>3.9416658063952399</v>
      </c>
      <c r="AC13" s="5">
        <f t="shared" si="14"/>
        <v>8.9248130833900348</v>
      </c>
      <c r="AD13">
        <f t="shared" si="15"/>
        <v>1.4874688472316724</v>
      </c>
      <c r="AE13" s="7">
        <f t="shared" si="16"/>
        <v>1.0335899841849905</v>
      </c>
      <c r="AG13">
        <f t="shared" si="26"/>
        <v>6.3829308837059884</v>
      </c>
    </row>
    <row r="14" spans="1:47" x14ac:dyDescent="0.35">
      <c r="A14" t="s">
        <v>14</v>
      </c>
      <c r="B14">
        <f>'A009'!B$64</f>
        <v>0.41853604689998525</v>
      </c>
      <c r="C14">
        <f>'A009'!C$64</f>
        <v>2.4010617537988388</v>
      </c>
      <c r="D14">
        <f>'A009'!D$64</f>
        <v>5.368353752367252</v>
      </c>
      <c r="E14">
        <f>'A009'!E$64</f>
        <v>5.084633383848649</v>
      </c>
      <c r="F14">
        <f>'A009'!F$64</f>
        <v>7.223230568937768</v>
      </c>
      <c r="G14">
        <f>'A009'!G$64</f>
        <v>5.0138035005040509</v>
      </c>
      <c r="H14">
        <f t="shared" si="23"/>
        <v>5.3625271438068545</v>
      </c>
      <c r="I14">
        <f t="shared" si="18"/>
        <v>1.5627440661188801</v>
      </c>
      <c r="J14">
        <f t="shared" si="18"/>
        <v>1.1698351514608438</v>
      </c>
      <c r="K14">
        <f t="shared" si="18"/>
        <v>1.3012601000206949</v>
      </c>
      <c r="L14">
        <f t="shared" si="18"/>
        <v>1.8544307940907709</v>
      </c>
      <c r="M14">
        <f t="shared" si="18"/>
        <v>1</v>
      </c>
      <c r="N14">
        <f t="shared" si="24"/>
        <v>-2.3588706920469771</v>
      </c>
      <c r="O14">
        <f t="shared" si="19"/>
        <v>0.10711341450761758</v>
      </c>
      <c r="P14">
        <f t="shared" si="19"/>
        <v>0.68627431460889698</v>
      </c>
      <c r="Q14">
        <f t="shared" si="19"/>
        <v>0.47333379459929159</v>
      </c>
      <c r="R14">
        <f t="shared" si="19"/>
        <v>-0.23515559884937853</v>
      </c>
      <c r="S14">
        <f t="shared" si="19"/>
        <v>1</v>
      </c>
      <c r="T14" s="5">
        <f t="shared" si="25"/>
        <v>-0.32730476718054935</v>
      </c>
      <c r="U14">
        <f t="shared" si="20"/>
        <v>-5.4550794530091561E-2</v>
      </c>
      <c r="V14" s="6">
        <f t="shared" si="10"/>
        <v>0.29022360455345458</v>
      </c>
      <c r="W14" s="5" cm="1">
        <f t="array" ref="W14">SUM(ABS(N14:S14))</f>
        <v>4.8607478146121617</v>
      </c>
      <c r="X14" cm="1">
        <f t="array" ref="X14">AVERAGE(ABS(N14:S14))</f>
        <v>0.81012463576869365</v>
      </c>
      <c r="Y14" s="6" cm="1">
        <f t="array" ref="Y14">MEDIAN(ABS(N14:S14))</f>
        <v>0.57980405460409434</v>
      </c>
      <c r="Z14" s="5">
        <f t="shared" si="21"/>
        <v>25.509619006356544</v>
      </c>
      <c r="AA14">
        <f t="shared" si="22"/>
        <v>4.251603167726091</v>
      </c>
      <c r="AB14" s="6">
        <f t="shared" si="13"/>
        <v>5.0492184421763504</v>
      </c>
      <c r="AC14" s="5">
        <f t="shared" si="14"/>
        <v>12.250797255498043</v>
      </c>
      <c r="AD14">
        <f t="shared" si="15"/>
        <v>2.0417995425830071</v>
      </c>
      <c r="AE14" s="6">
        <f t="shared" si="16"/>
        <v>1.4320020830697875</v>
      </c>
      <c r="AG14">
        <f t="shared" si="26"/>
        <v>6.8046945220377832</v>
      </c>
    </row>
    <row r="15" spans="1:47" x14ac:dyDescent="0.35">
      <c r="G15" t="s">
        <v>15</v>
      </c>
      <c r="H15">
        <f>MIN(B9:B14)</f>
        <v>7.8048285011172322E-2</v>
      </c>
      <c r="I15">
        <f t="shared" ref="I15:M15" si="27">MIN(C9:C14)</f>
        <v>1.5364395270186146</v>
      </c>
      <c r="J15">
        <f t="shared" si="27"/>
        <v>4.5889831107087735</v>
      </c>
      <c r="K15">
        <f t="shared" si="27"/>
        <v>3.9074689093808255</v>
      </c>
      <c r="L15">
        <f t="shared" si="27"/>
        <v>3.8951200508290333</v>
      </c>
      <c r="M15">
        <f t="shared" si="27"/>
        <v>5.0138035005040509</v>
      </c>
      <c r="T15" s="5"/>
      <c r="V15" s="6"/>
      <c r="W15" s="5"/>
      <c r="Y15" s="6"/>
      <c r="Z15" s="5"/>
      <c r="AB15" s="6"/>
      <c r="AC15" s="5"/>
      <c r="AE15" s="6"/>
    </row>
    <row r="16" spans="1:47" x14ac:dyDescent="0.35">
      <c r="A16" t="s">
        <v>21</v>
      </c>
      <c r="T16" s="5"/>
      <c r="V16" s="6"/>
      <c r="W16" s="5"/>
      <c r="Y16" s="6"/>
      <c r="Z16" s="5"/>
      <c r="AB16" s="6"/>
      <c r="AC16" s="5"/>
      <c r="AE16" s="6"/>
    </row>
    <row r="17" spans="1:31" x14ac:dyDescent="0.35">
      <c r="A17" t="s">
        <v>7</v>
      </c>
      <c r="B17">
        <f>prior!B$64</f>
        <v>0.20609986751536705</v>
      </c>
      <c r="C17">
        <f>prior!C$64</f>
        <v>2.1865739238039166</v>
      </c>
      <c r="D17">
        <f>prior!D$64</f>
        <v>7.1348282600343769</v>
      </c>
      <c r="E17">
        <f>prior!E$64</f>
        <v>4.1435546870343636</v>
      </c>
      <c r="F17">
        <f>prior!F$64</f>
        <v>4.2405164102884836</v>
      </c>
      <c r="G17">
        <f>prior!G$64</f>
        <v>5.7721300023539044</v>
      </c>
      <c r="H17">
        <f>B17/H$15</f>
        <v>2.64067131629945</v>
      </c>
      <c r="I17">
        <f t="shared" ref="I17:M17" si="28">C17/I$15</f>
        <v>1.4231434985579001</v>
      </c>
      <c r="J17">
        <f t="shared" si="28"/>
        <v>1.5547732663004712</v>
      </c>
      <c r="K17">
        <f t="shared" si="28"/>
        <v>1.0604191058530901</v>
      </c>
      <c r="L17">
        <f t="shared" si="28"/>
        <v>1.0886741242765898</v>
      </c>
      <c r="M17">
        <f t="shared" si="28"/>
        <v>1.1512477506893952</v>
      </c>
      <c r="N17">
        <f>IF(H17&gt;=1, 1-(2*(LOG(H17, EXP(1)))), 1-((2*(LOG(-H17+2, EXP(1))))))</f>
        <v>-0.94206634261992561</v>
      </c>
      <c r="O17">
        <f t="shared" ref="O17:S17" si="29">IF(I17&gt;=1, 1-(2*(LOG(I17, EXP(1)))), 1-((2*(LOG(-I17+2, EXP(1))))))</f>
        <v>0.29426368740224196</v>
      </c>
      <c r="P17">
        <f t="shared" si="29"/>
        <v>0.11734054890621493</v>
      </c>
      <c r="Q17">
        <f t="shared" si="29"/>
        <v>0.88267157427792919</v>
      </c>
      <c r="R17">
        <f t="shared" si="29"/>
        <v>0.83007888783970918</v>
      </c>
      <c r="S17">
        <f t="shared" si="29"/>
        <v>0.71830729042620001</v>
      </c>
      <c r="T17" s="5">
        <f t="shared" ref="T17:T21" si="30">SUM(N17:S17)</f>
        <v>1.9005956462323697</v>
      </c>
      <c r="U17">
        <f>AVERAGE(N17:S17)</f>
        <v>0.31676594103872829</v>
      </c>
      <c r="V17" s="6">
        <f t="shared" si="10"/>
        <v>0.50628548891422098</v>
      </c>
      <c r="W17" s="5" cm="1">
        <f t="array" ref="W17">SUM(ABS(N17:S17))</f>
        <v>3.7847283314722207</v>
      </c>
      <c r="X17" cm="1">
        <f t="array" ref="X17">AVERAGE(ABS(N17:S17))</f>
        <v>0.63078805524537007</v>
      </c>
      <c r="Y17" s="6" cm="1">
        <f t="array" ref="Y17">MEDIAN(ABS(N17:S17))</f>
        <v>0.77419308913295459</v>
      </c>
      <c r="Z17" s="5">
        <f t="shared" si="21"/>
        <v>23.683703151030414</v>
      </c>
      <c r="AA17">
        <f t="shared" si="22"/>
        <v>3.9472838585050689</v>
      </c>
      <c r="AB17" s="6">
        <f t="shared" si="13"/>
        <v>4.1920355486614236</v>
      </c>
      <c r="AC17" s="12">
        <f t="shared" si="14"/>
        <v>8.9189290619768968</v>
      </c>
      <c r="AD17" s="8">
        <f t="shared" si="15"/>
        <v>1.4864881769961495</v>
      </c>
      <c r="AE17" s="7">
        <f t="shared" si="16"/>
        <v>1.2871956246236476</v>
      </c>
    </row>
    <row r="18" spans="1:31" x14ac:dyDescent="0.35">
      <c r="A18" t="str">
        <f>[1]all4_equal!AP4</f>
        <v>equal_4</v>
      </c>
      <c r="B18">
        <f>all4_equal!B$64</f>
        <v>0.4009868504603038</v>
      </c>
      <c r="C18">
        <f>all4_equal!C$64</f>
        <v>2.6692641315330499</v>
      </c>
      <c r="D18">
        <f>all4_equal!D$64</f>
        <v>5.1444056990201608</v>
      </c>
      <c r="E18">
        <f>all4_equal!E$64</f>
        <v>5.5834961634631215</v>
      </c>
      <c r="F18">
        <f>all4_equal!F$64</f>
        <v>7.5354231517497352</v>
      </c>
      <c r="G18">
        <f>all4_equal!G$64</f>
        <v>4.8808373821621132</v>
      </c>
      <c r="H18">
        <f t="shared" ref="H18:H21" si="31">B18/H$15</f>
        <v>5.1376766370062334</v>
      </c>
      <c r="I18">
        <f t="shared" ref="I18:I21" si="32">C18/I$15</f>
        <v>1.7373050384303934</v>
      </c>
      <c r="J18">
        <f t="shared" ref="J18:J21" si="33">D18/J$15</f>
        <v>1.1210339142489461</v>
      </c>
      <c r="K18">
        <f t="shared" ref="K18:K21" si="34">E18/K$15</f>
        <v>1.4289291336544192</v>
      </c>
      <c r="L18">
        <f t="shared" ref="L18:L21" si="35">F18/L$15</f>
        <v>1.9345804630966132</v>
      </c>
      <c r="M18">
        <f t="shared" ref="M18:M21" si="36">G18/M$15</f>
        <v>0.97347999012554631</v>
      </c>
      <c r="N18">
        <f>[1]all4_equal!BC4</f>
        <v>-2.2732019222606659</v>
      </c>
      <c r="O18">
        <f>[1]all4_equal!BD4</f>
        <v>-0.10467016812679675</v>
      </c>
      <c r="P18">
        <f>[1]all4_equal!BE4</f>
        <v>0.77149720560060764</v>
      </c>
      <c r="Q18">
        <f>[1]all4_equal!BF4</f>
        <v>0.2861493876928155</v>
      </c>
      <c r="R18">
        <f>[1]all4_equal!BG4</f>
        <v>-0.31978097607367761</v>
      </c>
      <c r="S18">
        <f>[1]all4_equal!BH4</f>
        <v>0.94765109882237819</v>
      </c>
      <c r="T18" s="5">
        <f t="shared" si="30"/>
        <v>-0.69235537434533889</v>
      </c>
      <c r="U18">
        <f>AVERAGE(N18:S18)</f>
        <v>-0.11539256239088981</v>
      </c>
      <c r="V18" s="6">
        <f t="shared" si="10"/>
        <v>9.0739609783009378E-2</v>
      </c>
      <c r="W18" s="5" cm="1">
        <f t="array" ref="W18">SUM(ABS(N18:S18))</f>
        <v>4.7029507585769421</v>
      </c>
      <c r="X18" cm="1">
        <f t="array" ref="X18">AVERAGE(ABS(N18:S18))</f>
        <v>0.78382512642949032</v>
      </c>
      <c r="Y18" s="6" cm="1">
        <f t="array" ref="Y18">MEDIAN(ABS(N18:S18))</f>
        <v>0.54563909083714268</v>
      </c>
      <c r="Z18" s="5">
        <f t="shared" si="21"/>
        <v>26.214413378388485</v>
      </c>
      <c r="AA18">
        <f t="shared" si="22"/>
        <v>4.3690688963980806</v>
      </c>
      <c r="AB18" s="6">
        <f t="shared" si="13"/>
        <v>5.0126215405911374</v>
      </c>
      <c r="AC18" s="5">
        <f t="shared" si="14"/>
        <v>12.333005176562153</v>
      </c>
      <c r="AD18">
        <f t="shared" si="15"/>
        <v>2.055500862760359</v>
      </c>
      <c r="AE18" s="6">
        <f t="shared" si="16"/>
        <v>1.5831170860424062</v>
      </c>
    </row>
    <row r="19" spans="1:31" x14ac:dyDescent="0.35">
      <c r="A19" t="str">
        <f>[1]all4_swing!AP4</f>
        <v>swing_4</v>
      </c>
      <c r="B19">
        <f>all4_swing!B$64</f>
        <v>0.28470797633104433</v>
      </c>
      <c r="C19">
        <f>all4_swing!C$64</f>
        <v>1.7540666867786605</v>
      </c>
      <c r="D19">
        <f>all4_swing!D$64</f>
        <v>6.3589614970906609</v>
      </c>
      <c r="E19">
        <f>all4_swing!E$64</f>
        <v>3.9340160142022804</v>
      </c>
      <c r="F19">
        <f>all4_swing!F$64</f>
        <v>4.333931950853593</v>
      </c>
      <c r="G19">
        <f>all4_swing!G$64</f>
        <v>5.2486919146407152</v>
      </c>
      <c r="H19">
        <f t="shared" si="31"/>
        <v>3.6478441043296397</v>
      </c>
      <c r="I19">
        <f t="shared" si="32"/>
        <v>1.1416438173667276</v>
      </c>
      <c r="J19">
        <f t="shared" si="33"/>
        <v>1.3857016562670488</v>
      </c>
      <c r="K19">
        <f t="shared" si="34"/>
        <v>1.006793938848169</v>
      </c>
      <c r="L19">
        <f t="shared" si="35"/>
        <v>1.1126568358095057</v>
      </c>
      <c r="M19">
        <f t="shared" si="36"/>
        <v>1.0468483485866669</v>
      </c>
      <c r="N19">
        <f>[1]all4_swing!BC4</f>
        <v>-1.5882726734803541</v>
      </c>
      <c r="O19">
        <f>[1]all4_swing!BD4</f>
        <v>0.73506166227909753</v>
      </c>
      <c r="P19">
        <f>[1]all4_swing!BE4</f>
        <v>0.34758675524319382</v>
      </c>
      <c r="Q19">
        <f>[1]all4_swing!BF4</f>
        <v>0.98645807190693946</v>
      </c>
      <c r="R19">
        <f>[1]all4_swing!BG4</f>
        <v>0.78649859773876041</v>
      </c>
      <c r="S19">
        <f>[1]all4_swing!BH4</f>
        <v>0.90843184471847027</v>
      </c>
      <c r="T19" s="12">
        <f>SUM(N19:S19)</f>
        <v>2.1757642584061072</v>
      </c>
      <c r="U19" s="8">
        <f>AVERAGE(N19:S19)</f>
        <v>0.36262737640101789</v>
      </c>
      <c r="V19" s="7">
        <f t="shared" si="10"/>
        <v>0.76078013000892897</v>
      </c>
      <c r="W19" s="5" cm="1">
        <f t="array" ref="W19">SUM(ABS(N19:S19))</f>
        <v>5.3523096053668153</v>
      </c>
      <c r="X19" cm="1">
        <f t="array" ref="X19">AVERAGE(ABS(N19:S19))</f>
        <v>0.89205160089446922</v>
      </c>
      <c r="Y19" s="6" cm="1">
        <f t="array" ref="Y19">MEDIAN(ABS(N19:S19))</f>
        <v>0.84746522122861534</v>
      </c>
      <c r="Z19" s="12">
        <f t="shared" si="21"/>
        <v>21.914376039896958</v>
      </c>
      <c r="AA19" s="8">
        <f t="shared" si="22"/>
        <v>3.6523960066494929</v>
      </c>
      <c r="AB19" s="7">
        <f t="shared" si="13"/>
        <v>4.1339739825279365</v>
      </c>
      <c r="AC19" s="5">
        <f t="shared" si="14"/>
        <v>9.3414887012077585</v>
      </c>
      <c r="AD19">
        <f t="shared" si="15"/>
        <v>1.5569147835346264</v>
      </c>
      <c r="AE19" s="6">
        <f t="shared" si="16"/>
        <v>1.1271503265881166</v>
      </c>
    </row>
    <row r="20" spans="1:31" x14ac:dyDescent="0.35">
      <c r="A20" t="str">
        <f>[1]all4_SMARTERsmall!AP4</f>
        <v>SMARTERsmall_4</v>
      </c>
      <c r="B20">
        <f>all4_SMARTERsmall!B$64</f>
        <v>0.42935757361590038</v>
      </c>
      <c r="C20">
        <f>all4_SMARTERsmall!C$64</f>
        <v>3.8982009368045287</v>
      </c>
      <c r="D20">
        <f>all4_SMARTERsmall!D$64</f>
        <v>3.9960481448690173</v>
      </c>
      <c r="E20">
        <f>all4_SMARTERsmall!E$64</f>
        <v>9.0233908814813066</v>
      </c>
      <c r="F20">
        <f>all4_SMARTERsmall!F$64</f>
        <v>10.464681642217453</v>
      </c>
      <c r="G20">
        <f>all4_SMARTERsmall!G$64</f>
        <v>4.881024059597574</v>
      </c>
      <c r="H20">
        <f t="shared" si="31"/>
        <v>5.5011788350562663</v>
      </c>
      <c r="I20">
        <f t="shared" si="32"/>
        <v>2.5371652240480924</v>
      </c>
      <c r="J20">
        <f t="shared" si="33"/>
        <v>0.87079164347846627</v>
      </c>
      <c r="K20">
        <f t="shared" si="34"/>
        <v>2.3092674799839026</v>
      </c>
      <c r="L20">
        <f t="shared" si="35"/>
        <v>2.6866133792179681</v>
      </c>
      <c r="M20">
        <f t="shared" si="36"/>
        <v>0.97351722282432329</v>
      </c>
      <c r="N20">
        <f>[1]all4_SMARTERsmall!BC4</f>
        <v>-2.4099248058376901</v>
      </c>
      <c r="O20">
        <f>[1]all4_SMARTERsmall!BD4</f>
        <v>-0.86209480850915221</v>
      </c>
      <c r="P20">
        <f>[1]all4_SMARTERsmall!BE4</f>
        <v>0.7569663644783432</v>
      </c>
      <c r="Q20">
        <f>[1]all4_SMARTERsmall!BF4</f>
        <v>-0.67386073202435903</v>
      </c>
      <c r="R20">
        <f>[1]all4_SMARTERsmall!BG4</f>
        <v>-0.97656286723150787</v>
      </c>
      <c r="S20">
        <f>[1]all4_SMARTERsmall!BH4</f>
        <v>0.94772364173175117</v>
      </c>
      <c r="T20" s="5">
        <f t="shared" si="30"/>
        <v>-3.2177532073926143</v>
      </c>
      <c r="U20">
        <f t="shared" ref="U20:U21" si="37">AVERAGE(N20:S20)</f>
        <v>-0.53629220123210242</v>
      </c>
      <c r="V20" s="6">
        <f t="shared" si="10"/>
        <v>-0.76797777026675562</v>
      </c>
      <c r="W20" s="12" cm="1">
        <f t="array" ref="W20">SUM(ABS(N20:S20))</f>
        <v>6.6271332198128023</v>
      </c>
      <c r="X20" s="8" cm="1">
        <f t="array" ref="X20">AVERAGE(ABS(N20:S20))</f>
        <v>1.1045222033021338</v>
      </c>
      <c r="Y20" s="7" cm="1">
        <f t="array" ref="Y20">MEDIAN(ABS(N20:S20))</f>
        <v>0.90490922512045169</v>
      </c>
      <c r="Z20" s="5">
        <f t="shared" si="21"/>
        <v>32.692703238585779</v>
      </c>
      <c r="AA20">
        <f t="shared" si="22"/>
        <v>5.4487838730976295</v>
      </c>
      <c r="AB20" s="6">
        <f t="shared" si="13"/>
        <v>4.4385361022332956</v>
      </c>
      <c r="AC20" s="5">
        <f t="shared" si="14"/>
        <v>14.87853378460902</v>
      </c>
      <c r="AD20">
        <f t="shared" si="15"/>
        <v>2.4797556307681701</v>
      </c>
      <c r="AE20" s="6">
        <f t="shared" si="16"/>
        <v>2.4232163520159977</v>
      </c>
    </row>
    <row r="21" spans="1:31" x14ac:dyDescent="0.35">
      <c r="A21" t="str">
        <f>[1]all4_SMARTERlarge!AP4</f>
        <v>SMARTERlarge_4</v>
      </c>
      <c r="B21">
        <f>all4_SMARTERlarge!B$64</f>
        <v>0.29140999851590033</v>
      </c>
      <c r="C21">
        <f>all4_SMARTERlarge!C$64</f>
        <v>2.1899763985283291</v>
      </c>
      <c r="D21">
        <f>all4_SMARTERlarge!D$64</f>
        <v>6.241884856118145</v>
      </c>
      <c r="E21">
        <f>all4_SMARTERlarge!E$64</f>
        <v>4.0026032454817129</v>
      </c>
      <c r="F21">
        <f>all4_SMARTERlarge!F$64</f>
        <v>5.2995536411971447</v>
      </c>
      <c r="G21">
        <f>all4_SMARTERlarge!G$64</f>
        <v>5.24446849865011</v>
      </c>
      <c r="H21">
        <f t="shared" si="31"/>
        <v>3.7337143087024405</v>
      </c>
      <c r="I21">
        <f t="shared" si="32"/>
        <v>1.4253580176877321</v>
      </c>
      <c r="J21">
        <f t="shared" si="33"/>
        <v>1.3601891106446193</v>
      </c>
      <c r="K21">
        <f t="shared" si="34"/>
        <v>1.0243467928490728</v>
      </c>
      <c r="L21">
        <f t="shared" si="35"/>
        <v>1.3605623374995062</v>
      </c>
      <c r="M21">
        <f t="shared" si="36"/>
        <v>1.0460059908855361</v>
      </c>
      <c r="N21">
        <f>[1]all4_SMARTERlarge!BC4</f>
        <v>-1.6348070628007387</v>
      </c>
      <c r="O21">
        <f>[1]all4_SMARTERlarge!BD4</f>
        <v>0.29115395470473804</v>
      </c>
      <c r="P21">
        <f>[1]all4_SMARTERlarge!BE4</f>
        <v>0.3847525159485824</v>
      </c>
      <c r="Q21">
        <f>[1]all4_SMARTERlarge!BF4</f>
        <v>0.95188973165004021</v>
      </c>
      <c r="R21">
        <f>[1]all4_SMARTERlarge!BG4</f>
        <v>0.38420380451449276</v>
      </c>
      <c r="S21">
        <f>[1]all4_SMARTERlarge!BH4</f>
        <v>0.91004181389927907</v>
      </c>
      <c r="T21" s="9">
        <f t="shared" si="30"/>
        <v>1.2872347579163936</v>
      </c>
      <c r="U21" s="10">
        <f t="shared" si="37"/>
        <v>0.21453912631939895</v>
      </c>
      <c r="V21" s="11">
        <f t="shared" si="10"/>
        <v>0.38447816023153758</v>
      </c>
      <c r="W21" s="9" cm="1">
        <f t="array" ref="W21">SUM(ABS(N21:S21))</f>
        <v>4.5568488835178709</v>
      </c>
      <c r="X21" s="10" cm="1">
        <f t="array" ref="X21">AVERAGE(ABS(N21:S21))</f>
        <v>0.75947481391964511</v>
      </c>
      <c r="Y21" s="11" cm="1">
        <f t="array" ref="Y21">MEDIAN(ABS(N21:S21))</f>
        <v>0.64739716492393073</v>
      </c>
      <c r="Z21" s="9">
        <f t="shared" si="21"/>
        <v>23.269896638491343</v>
      </c>
      <c r="AA21" s="10">
        <f t="shared" si="22"/>
        <v>3.8783161064152236</v>
      </c>
      <c r="AB21" s="11">
        <f t="shared" si="13"/>
        <v>4.6235358720659114</v>
      </c>
      <c r="AC21" s="5">
        <f t="shared" si="14"/>
        <v>9.9501765582689075</v>
      </c>
      <c r="AD21">
        <f t="shared" si="15"/>
        <v>1.6583627597114845</v>
      </c>
      <c r="AE21" s="6">
        <f t="shared" si="16"/>
        <v>1.3603757240720626</v>
      </c>
    </row>
    <row r="23" spans="1:31" x14ac:dyDescent="0.35">
      <c r="T23" t="s">
        <v>49</v>
      </c>
      <c r="W23" t="s">
        <v>49</v>
      </c>
      <c r="Z23" t="s">
        <v>50</v>
      </c>
      <c r="AC23" t="s">
        <v>50</v>
      </c>
    </row>
    <row r="24" spans="1:31" x14ac:dyDescent="0.35">
      <c r="T24" t="s">
        <v>52</v>
      </c>
      <c r="W24" t="s">
        <v>51</v>
      </c>
    </row>
    <row r="25" spans="1:31" x14ac:dyDescent="0.35">
      <c r="B25" t="s">
        <v>16</v>
      </c>
      <c r="AB25" t="s">
        <v>17</v>
      </c>
    </row>
    <row r="39" spans="28:28" x14ac:dyDescent="0.35">
      <c r="AB39" t="s">
        <v>17</v>
      </c>
    </row>
    <row r="58" spans="5:28" x14ac:dyDescent="0.35">
      <c r="E58" t="s">
        <v>18</v>
      </c>
      <c r="AB58" t="s">
        <v>19</v>
      </c>
    </row>
  </sheetData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BC1B2-FF99-4CDF-B738-31D5201D269B}">
  <dimension ref="A1:AU58"/>
  <sheetViews>
    <sheetView topLeftCell="W3" zoomScale="80" zoomScaleNormal="80" workbookViewId="0">
      <selection activeCell="AG9" sqref="AG9:AG14"/>
    </sheetView>
  </sheetViews>
  <sheetFormatPr defaultRowHeight="14.5" x14ac:dyDescent="0.35"/>
  <sheetData>
    <row r="1" spans="1:47" x14ac:dyDescent="0.35">
      <c r="B1" t="str">
        <f>[1]all6_equal!AQ1</f>
        <v>RMSE</v>
      </c>
      <c r="H1" t="s">
        <v>40</v>
      </c>
      <c r="N1" t="s">
        <v>42</v>
      </c>
      <c r="T1" s="2"/>
      <c r="U1" s="3"/>
      <c r="V1" s="4"/>
      <c r="W1" s="2"/>
      <c r="X1" s="3"/>
      <c r="Y1" s="4"/>
      <c r="Z1" s="2" t="s">
        <v>53</v>
      </c>
      <c r="AA1" s="3"/>
      <c r="AB1" s="4"/>
      <c r="AC1" s="2" t="s">
        <v>46</v>
      </c>
      <c r="AD1" s="3"/>
      <c r="AE1" s="4"/>
      <c r="AK1" t="s">
        <v>0</v>
      </c>
      <c r="AR1" t="s">
        <v>0</v>
      </c>
    </row>
    <row r="2" spans="1:47" x14ac:dyDescent="0.35">
      <c r="A2" t="s">
        <v>20</v>
      </c>
      <c r="B2" t="str">
        <f>[1]all6_equal!AQ2</f>
        <v>A003</v>
      </c>
      <c r="C2" t="str">
        <f>[1]all6_equal!AR2</f>
        <v>B023</v>
      </c>
      <c r="D2" t="str">
        <f>[1]all6_equal!AS2</f>
        <v>K027</v>
      </c>
      <c r="E2" t="str">
        <f>[1]all6_equal!AT2</f>
        <v>P002</v>
      </c>
      <c r="F2" t="str">
        <f>[1]all6_equal!AU2</f>
        <v>D011</v>
      </c>
      <c r="G2" t="str">
        <f>[1]all6_equal!AV2</f>
        <v>A009</v>
      </c>
      <c r="H2" t="str">
        <f>[1]all6_equal!AW2</f>
        <v>A003</v>
      </c>
      <c r="I2" t="str">
        <f>[1]all6_equal!AX2</f>
        <v>B023</v>
      </c>
      <c r="J2" t="str">
        <f>[1]all6_equal!AY2</f>
        <v>K027</v>
      </c>
      <c r="K2" t="str">
        <f>[1]all6_equal!AZ2</f>
        <v>P002</v>
      </c>
      <c r="L2" t="str">
        <f>[1]all6_equal!BA2</f>
        <v>D011</v>
      </c>
      <c r="M2" t="str">
        <f>[1]all6_equal!BB2</f>
        <v>A009</v>
      </c>
      <c r="N2" t="str">
        <f>[1]all6_equal!BC2</f>
        <v>A003</v>
      </c>
      <c r="O2" t="str">
        <f>[1]all6_equal!BD2</f>
        <v>B023</v>
      </c>
      <c r="P2" t="str">
        <f>[1]all6_equal!BE2</f>
        <v>K027</v>
      </c>
      <c r="Q2" t="str">
        <f>[1]all6_equal!BF2</f>
        <v>P002</v>
      </c>
      <c r="R2" t="str">
        <f>[1]all6_equal!BG2</f>
        <v>D011</v>
      </c>
      <c r="S2" t="str">
        <f>[1]all6_equal!BH2</f>
        <v>A009</v>
      </c>
      <c r="T2" s="5" t="str">
        <f>[1]all6_equal!BI2</f>
        <v>sum</v>
      </c>
      <c r="U2" t="str">
        <f>[1]all6_equal!BJ2</f>
        <v>average</v>
      </c>
      <c r="V2" s="6" t="s">
        <v>41</v>
      </c>
      <c r="W2" s="5" t="s">
        <v>43</v>
      </c>
      <c r="X2" t="s">
        <v>44</v>
      </c>
      <c r="Y2" s="6" t="s">
        <v>45</v>
      </c>
      <c r="Z2" s="5" t="s">
        <v>47</v>
      </c>
      <c r="AA2" t="s">
        <v>48</v>
      </c>
      <c r="AB2" s="6" t="s">
        <v>41</v>
      </c>
      <c r="AC2" s="5" t="s">
        <v>47</v>
      </c>
      <c r="AD2" t="s">
        <v>48</v>
      </c>
      <c r="AE2" s="6" t="s">
        <v>41</v>
      </c>
      <c r="AK2" t="s">
        <v>1</v>
      </c>
      <c r="AL2" t="s">
        <v>2</v>
      </c>
      <c r="AM2" t="s">
        <v>3</v>
      </c>
      <c r="AN2" t="s">
        <v>4</v>
      </c>
      <c r="AO2" t="s">
        <v>5</v>
      </c>
      <c r="AP2" t="s">
        <v>6</v>
      </c>
      <c r="AR2" t="s">
        <v>3</v>
      </c>
      <c r="AS2" t="s">
        <v>4</v>
      </c>
      <c r="AT2" t="s">
        <v>5</v>
      </c>
      <c r="AU2" t="s">
        <v>6</v>
      </c>
    </row>
    <row r="3" spans="1:47" x14ac:dyDescent="0.35">
      <c r="A3" t="s">
        <v>7</v>
      </c>
      <c r="B3">
        <f>prior!B$65</f>
        <v>0.4428175013068435</v>
      </c>
      <c r="C3">
        <f>prior!C$65</f>
        <v>3.7721856282050013</v>
      </c>
      <c r="D3">
        <f>prior!D$65</f>
        <v>13.123887417987095</v>
      </c>
      <c r="E3">
        <f>prior!E$65</f>
        <v>5.0285751189847732</v>
      </c>
      <c r="F3">
        <f>prior!F$65</f>
        <v>8.0459174458513143</v>
      </c>
      <c r="G3">
        <f>prior!G$65</f>
        <v>6.1999678642129039</v>
      </c>
      <c r="H3">
        <f>B3/H$15</f>
        <v>4.6780819400822695</v>
      </c>
      <c r="I3">
        <f t="shared" ref="I3:M7" si="0">C3/I$15</f>
        <v>1.834904320805808</v>
      </c>
      <c r="J3">
        <f t="shared" si="0"/>
        <v>1.6535797495574973</v>
      </c>
      <c r="K3">
        <f t="shared" si="0"/>
        <v>1.0152883192899069</v>
      </c>
      <c r="L3">
        <f t="shared" si="0"/>
        <v>1.233670644551381</v>
      </c>
      <c r="M3">
        <f t="shared" si="0"/>
        <v>1.3007072433498028</v>
      </c>
      <c r="N3">
        <f>IF(H3&gt;=1, 1-(2*(LOG(H3, EXP(1)))), 1-((2*(LOG(-H3+2, EXP(1))))))</f>
        <v>-2.0857763681173243</v>
      </c>
      <c r="O3">
        <f t="shared" ref="O3:S3" si="1">IF(I3&gt;=1, 1-(2*(LOG(I3, EXP(1)))), 1-((2*(LOG(-I3+2, EXP(1))))))</f>
        <v>-0.21398467779378105</v>
      </c>
      <c r="P3">
        <f t="shared" si="1"/>
        <v>-5.8849660682547267E-3</v>
      </c>
      <c r="Q3">
        <f t="shared" si="1"/>
        <v>0.96965473885900122</v>
      </c>
      <c r="R3">
        <f t="shared" si="1"/>
        <v>0.58001202165765831</v>
      </c>
      <c r="S3">
        <f t="shared" si="1"/>
        <v>0.47418370023799306</v>
      </c>
      <c r="T3" s="5">
        <f>SUM(N3:S3)</f>
        <v>-0.28179555122470734</v>
      </c>
      <c r="U3">
        <f>AVERAGE(N3:S3)</f>
        <v>-4.6965925204117888E-2</v>
      </c>
      <c r="V3" s="6">
        <f>MEDIAN(N3:S3)</f>
        <v>0.23414936708486916</v>
      </c>
      <c r="W3" s="5" cm="1">
        <f t="array" ref="W3">SUM(ABS(N3:S3))</f>
        <v>4.3294964727340126</v>
      </c>
      <c r="X3" cm="1">
        <f t="array" ref="X3">AVERAGE(ABS(N3:S3))</f>
        <v>0.72158274545566881</v>
      </c>
      <c r="Y3" s="6" cm="1">
        <f t="array" ref="Y3">MEDIAN(ABS(N3:S3))</f>
        <v>0.52709786094782562</v>
      </c>
      <c r="Z3" s="12">
        <f>SUM(B3:G3)</f>
        <v>36.613350976547927</v>
      </c>
      <c r="AA3" s="8">
        <f>AVERAGE(B3:G3)</f>
        <v>6.1022251627579882</v>
      </c>
      <c r="AB3" s="6">
        <f>MEDIAN(B3:G3)</f>
        <v>5.6142714915988385</v>
      </c>
      <c r="AC3" s="5">
        <f>SUM(H3:M3)</f>
        <v>11.716232217636666</v>
      </c>
      <c r="AD3">
        <f>AVERAGE(H3:M3)</f>
        <v>1.952705369606111</v>
      </c>
      <c r="AE3" s="6">
        <f>MEDIAN(H3:M3)</f>
        <v>1.4771434964536501</v>
      </c>
      <c r="AK3" t="s">
        <v>8</v>
      </c>
      <c r="AL3" t="s">
        <v>8</v>
      </c>
      <c r="AM3" t="s">
        <v>8</v>
      </c>
      <c r="AN3" t="s">
        <v>8</v>
      </c>
      <c r="AO3" t="s">
        <v>8</v>
      </c>
      <c r="AP3" t="s">
        <v>8</v>
      </c>
      <c r="AR3" t="s">
        <v>8</v>
      </c>
      <c r="AS3" t="s">
        <v>8</v>
      </c>
      <c r="AT3" t="s">
        <v>8</v>
      </c>
      <c r="AU3" t="s">
        <v>8</v>
      </c>
    </row>
    <row r="4" spans="1:47" x14ac:dyDescent="0.35">
      <c r="A4" t="str">
        <f>[1]all6_equal!AP4</f>
        <v>equal weight</v>
      </c>
      <c r="B4">
        <f>all6_equal!B$65</f>
        <v>0.51720206777340993</v>
      </c>
      <c r="C4">
        <f>all6_equal!C$65</f>
        <v>5.478643756441917</v>
      </c>
      <c r="D4">
        <f>all6_equal!D$65</f>
        <v>11.353984738287819</v>
      </c>
      <c r="E4">
        <f>all6_equal!E$65</f>
        <v>6.0504115412244328</v>
      </c>
      <c r="F4">
        <f>all6_equal!F$65</f>
        <v>9.4765808851466726</v>
      </c>
      <c r="G4">
        <f>all6_equal!G$65</f>
        <v>4.8597975453529108</v>
      </c>
      <c r="H4">
        <f t="shared" ref="H4:H7" si="2">B4/H$15</f>
        <v>5.4639070169618948</v>
      </c>
      <c r="I4">
        <f t="shared" si="0"/>
        <v>2.6649767778354709</v>
      </c>
      <c r="J4">
        <f t="shared" si="0"/>
        <v>1.4305760665308442</v>
      </c>
      <c r="K4">
        <f t="shared" si="0"/>
        <v>1.2216009544155346</v>
      </c>
      <c r="L4">
        <f t="shared" si="0"/>
        <v>1.453032513371159</v>
      </c>
      <c r="M4">
        <f t="shared" si="0"/>
        <v>1.0195494568513552</v>
      </c>
      <c r="N4">
        <f t="shared" ref="N4:N7" si="3">IF(H4&gt;=1, 1-(2*(LOG(H4, EXP(1)))), 1-((2*(LOG(-H4+2, EXP(1))))))</f>
        <v>-2.3963282094603753</v>
      </c>
      <c r="O4">
        <f t="shared" ref="O4:O7" si="4">IF(I4&gt;=1, 1-(2*(LOG(I4, EXP(1)))), 1-((2*(LOG(-I4+2, EXP(1))))))</f>
        <v>-0.96039068764409175</v>
      </c>
      <c r="P4">
        <f t="shared" ref="P4:P7" si="5">IF(J4&gt;=1, 1-(2*(LOG(J4, EXP(1)))), 1-((2*(LOG(-J4+2, EXP(1))))))</f>
        <v>0.28384558624014111</v>
      </c>
      <c r="Q4">
        <f t="shared" ref="Q4:Q7" si="6">IF(K4&gt;=1, 1-(2*(LOG(K4, EXP(1)))), 1-((2*(LOG(-K4+2, EXP(1))))))</f>
        <v>0.59967548758967593</v>
      </c>
      <c r="R4">
        <f t="shared" ref="R4:R7" si="7">IF(L4&gt;=1, 1-(2*(LOG(L4, EXP(1)))), 1-((2*(LOG(-L4+2, EXP(1))))))</f>
        <v>0.25269447788854904</v>
      </c>
      <c r="S4">
        <f t="shared" ref="S4:S7" si="8">IF(M4&gt;=1, 1-(2*(LOG(M4, EXP(1)))), 1-((2*(LOG(-M4+2, EXP(1))))))</f>
        <v>0.96127835851044596</v>
      </c>
      <c r="T4" s="5">
        <f t="shared" ref="T4:T7" si="9">SUM(N4:S4)</f>
        <v>-1.2592249868756551</v>
      </c>
      <c r="U4">
        <f t="shared" ref="U4:U7" si="10">AVERAGE(N4:S4)</f>
        <v>-0.20987083114594252</v>
      </c>
      <c r="V4" s="6">
        <f t="shared" ref="V4:V21" si="11">MEDIAN(N4:S4)</f>
        <v>0.26827003206434508</v>
      </c>
      <c r="W4" s="5" cm="1">
        <f t="array" ref="W4">SUM(ABS(N4:S4))</f>
        <v>5.4542128073332794</v>
      </c>
      <c r="X4" cm="1">
        <f t="array" ref="X4">AVERAGE(ABS(N4:S4))</f>
        <v>0.9090354678888799</v>
      </c>
      <c r="Y4" s="7" cm="1">
        <f t="array" ref="Y4">MEDIAN(ABS(N4:S4))</f>
        <v>0.78003308761688384</v>
      </c>
      <c r="Z4" s="5">
        <f t="shared" ref="Z4:Z7" si="12">SUM(B4:G4)</f>
        <v>37.736620534227164</v>
      </c>
      <c r="AA4">
        <f t="shared" ref="AA4:AA7" si="13">AVERAGE(B4:G4)</f>
        <v>6.2894367557045276</v>
      </c>
      <c r="AB4" s="6">
        <f t="shared" ref="AB4:AB21" si="14">MEDIAN(B4:G4)</f>
        <v>5.7645276488331749</v>
      </c>
      <c r="AC4" s="5">
        <f t="shared" ref="AC4:AC7" si="15">SUM(H4:M4)</f>
        <v>13.25364278596626</v>
      </c>
      <c r="AD4">
        <f t="shared" ref="AD4:AD7" si="16">AVERAGE(H4:M4)</f>
        <v>2.2089404643277102</v>
      </c>
      <c r="AE4" s="6">
        <f t="shared" ref="AE4:AE7" si="17">MEDIAN(H4:M4)</f>
        <v>1.4418042899510017</v>
      </c>
      <c r="AK4">
        <f>1/6</f>
        <v>0.16666666666666666</v>
      </c>
      <c r="AL4">
        <f t="shared" ref="AL4:AU4" si="18">1/6</f>
        <v>0.16666666666666666</v>
      </c>
      <c r="AM4">
        <f t="shared" si="18"/>
        <v>0.16666666666666666</v>
      </c>
      <c r="AN4">
        <f t="shared" si="18"/>
        <v>0.16666666666666666</v>
      </c>
      <c r="AO4">
        <f t="shared" si="18"/>
        <v>0.16666666666666666</v>
      </c>
      <c r="AP4">
        <f t="shared" si="18"/>
        <v>0.16666666666666666</v>
      </c>
      <c r="AR4">
        <f t="shared" si="18"/>
        <v>0.16666666666666666</v>
      </c>
      <c r="AS4">
        <f t="shared" si="18"/>
        <v>0.16666666666666666</v>
      </c>
      <c r="AT4">
        <f t="shared" si="18"/>
        <v>0.16666666666666666</v>
      </c>
      <c r="AU4">
        <f t="shared" si="18"/>
        <v>0.16666666666666666</v>
      </c>
    </row>
    <row r="5" spans="1:47" x14ac:dyDescent="0.35">
      <c r="A5" t="str">
        <f>[1]all6_swing!AP4</f>
        <v>swing weights</v>
      </c>
      <c r="B5">
        <f>all6_swing!B$65</f>
        <v>0.2514339053219643</v>
      </c>
      <c r="C5">
        <f>all6_swing!C$65</f>
        <v>3.2552650880744518</v>
      </c>
      <c r="D5">
        <f>all6_swing!D$65</f>
        <v>13.38106077195404</v>
      </c>
      <c r="E5">
        <f>all6_swing!E$65</f>
        <v>4.768159631632237</v>
      </c>
      <c r="F5">
        <f>all6_swing!F$65</f>
        <v>8.2645236677346059</v>
      </c>
      <c r="G5">
        <f>all6_swing!G$65</f>
        <v>6.1403935763701076</v>
      </c>
      <c r="H5">
        <f t="shared" si="2"/>
        <v>2.6562374073738053</v>
      </c>
      <c r="I5">
        <f t="shared" si="0"/>
        <v>1.5834586534699293</v>
      </c>
      <c r="J5">
        <f t="shared" si="0"/>
        <v>1.6859830030068281</v>
      </c>
      <c r="K5">
        <f t="shared" si="0"/>
        <v>0.96270944829461835</v>
      </c>
      <c r="L5">
        <f t="shared" si="0"/>
        <v>1.2671892681848811</v>
      </c>
      <c r="M5">
        <f t="shared" si="0"/>
        <v>1.2882089999053801</v>
      </c>
      <c r="N5">
        <f t="shared" si="3"/>
        <v>-0.95382122585192319</v>
      </c>
      <c r="O5">
        <f t="shared" si="4"/>
        <v>8.0777048387531303E-2</v>
      </c>
      <c r="P5">
        <f t="shared" si="5"/>
        <v>-4.4697556550966855E-2</v>
      </c>
      <c r="Q5">
        <f t="shared" si="6"/>
        <v>0.92677585026339115</v>
      </c>
      <c r="R5">
        <f t="shared" si="7"/>
        <v>0.52639745375519276</v>
      </c>
      <c r="S5">
        <f t="shared" si="8"/>
        <v>0.49349423694884453</v>
      </c>
      <c r="T5" s="12">
        <f t="shared" si="9"/>
        <v>1.0289258069520697</v>
      </c>
      <c r="U5" s="8">
        <f>AVERAGE(N5:S5)</f>
        <v>0.17148763449201163</v>
      </c>
      <c r="V5" s="6">
        <f t="shared" si="11"/>
        <v>0.28713564266818792</v>
      </c>
      <c r="W5" s="5" cm="1">
        <f t="array" ref="W5">SUM(ABS(N5:S5))</f>
        <v>3.0259633717578502</v>
      </c>
      <c r="X5" cm="1">
        <f t="array" ref="X5">AVERAGE(ABS(N5:S5))</f>
        <v>0.50432722862630841</v>
      </c>
      <c r="Y5" s="6" cm="1">
        <f t="array" ref="Y5">MEDIAN(ABS(N5:S5))</f>
        <v>0.5099458453520187</v>
      </c>
      <c r="Z5" s="5">
        <f t="shared" si="12"/>
        <v>36.060836641087405</v>
      </c>
      <c r="AA5">
        <f t="shared" si="13"/>
        <v>6.0101394401812342</v>
      </c>
      <c r="AB5" s="6">
        <f t="shared" si="14"/>
        <v>5.4542766040011728</v>
      </c>
      <c r="AC5" s="12">
        <f t="shared" si="15"/>
        <v>9.4437867802354436</v>
      </c>
      <c r="AD5" s="8">
        <f t="shared" si="16"/>
        <v>1.573964463372574</v>
      </c>
      <c r="AE5" s="7">
        <f t="shared" si="17"/>
        <v>1.4358338266876547</v>
      </c>
      <c r="AK5">
        <v>0.34482758620689657</v>
      </c>
      <c r="AL5">
        <v>0.17241379310344829</v>
      </c>
      <c r="AM5">
        <v>8.6206896551724144E-2</v>
      </c>
      <c r="AN5">
        <v>0.10344827586206896</v>
      </c>
      <c r="AO5">
        <v>0.25862068965517243</v>
      </c>
      <c r="AP5">
        <v>3.4482758620689655E-2</v>
      </c>
      <c r="AR5">
        <v>8.5714285714285715E-2</v>
      </c>
      <c r="AS5">
        <v>0.2857142857142857</v>
      </c>
      <c r="AT5">
        <v>0.5714285714285714</v>
      </c>
      <c r="AU5">
        <v>5.7142857142857141E-2</v>
      </c>
    </row>
    <row r="6" spans="1:47" x14ac:dyDescent="0.35">
      <c r="A6" t="str">
        <f>[1]all6_SMARTERsmall!AP4</f>
        <v>SMARTER_small</v>
      </c>
      <c r="B6">
        <f>all6_SMARTERsmall!B$65</f>
        <v>0.24061074822965905</v>
      </c>
      <c r="C6">
        <f>all6_SMARTERsmall!C$65</f>
        <v>3.2485434867728866</v>
      </c>
      <c r="D6">
        <f>all6_SMARTERsmall!D$65</f>
        <v>13.561740630605579</v>
      </c>
      <c r="E6">
        <f>all6_SMARTERsmall!E$65</f>
        <v>5.2198754861499417</v>
      </c>
      <c r="F6">
        <f>all6_SMARTERsmall!F$65</f>
        <v>8.2945362903978701</v>
      </c>
      <c r="G6">
        <f>all6_SMARTERsmall!G$65</f>
        <v>6.1993110174364618</v>
      </c>
      <c r="H6">
        <f t="shared" si="2"/>
        <v>2.5418977175946922</v>
      </c>
      <c r="I6">
        <f t="shared" si="0"/>
        <v>1.5801890648317782</v>
      </c>
      <c r="J6">
        <f t="shared" si="0"/>
        <v>1.708748251283007</v>
      </c>
      <c r="K6">
        <f t="shared" si="0"/>
        <v>1.0539125863363299</v>
      </c>
      <c r="L6">
        <f t="shared" si="0"/>
        <v>1.2717910667734009</v>
      </c>
      <c r="M6">
        <f t="shared" si="0"/>
        <v>1.3005694417710527</v>
      </c>
      <c r="N6">
        <f t="shared" si="3"/>
        <v>-0.86582186995377675</v>
      </c>
      <c r="O6">
        <f t="shared" si="4"/>
        <v>8.4910997668059096E-2</v>
      </c>
      <c r="P6">
        <f t="shared" si="5"/>
        <v>-7.1522171331780848E-2</v>
      </c>
      <c r="Q6">
        <f t="shared" si="6"/>
        <v>0.89498097696982548</v>
      </c>
      <c r="R6">
        <f t="shared" si="7"/>
        <v>0.51914760850959996</v>
      </c>
      <c r="S6">
        <f t="shared" si="8"/>
        <v>0.47439559861799574</v>
      </c>
      <c r="T6" s="5">
        <f t="shared" si="9"/>
        <v>1.0360911404799227</v>
      </c>
      <c r="U6">
        <f t="shared" si="10"/>
        <v>0.17268185674665379</v>
      </c>
      <c r="V6" s="6">
        <f t="shared" si="11"/>
        <v>0.27965329814302742</v>
      </c>
      <c r="W6" s="5" cm="1">
        <f t="array" ref="W6">SUM(ABS(N6:S6))</f>
        <v>2.9107792230510379</v>
      </c>
      <c r="X6" cm="1">
        <f t="array" ref="X6">AVERAGE(ABS(N6:S6))</f>
        <v>0.48512987050850631</v>
      </c>
      <c r="Y6" s="6" cm="1">
        <f t="array" ref="Y6">MEDIAN(ABS(N6:S6))</f>
        <v>0.49677160356379785</v>
      </c>
      <c r="Z6" s="5">
        <f t="shared" si="12"/>
        <v>36.764617659592403</v>
      </c>
      <c r="AA6">
        <f t="shared" si="13"/>
        <v>6.1274362765987336</v>
      </c>
      <c r="AB6" s="6">
        <f t="shared" si="14"/>
        <v>5.7095932517932013</v>
      </c>
      <c r="AC6" s="5">
        <f t="shared" si="15"/>
        <v>9.4571081285902618</v>
      </c>
      <c r="AD6">
        <f t="shared" si="16"/>
        <v>1.576184688098377</v>
      </c>
      <c r="AE6" s="6">
        <f t="shared" si="17"/>
        <v>1.4403792533014155</v>
      </c>
      <c r="AK6">
        <v>0.40833333333333327</v>
      </c>
      <c r="AL6">
        <v>0.24166666666666667</v>
      </c>
      <c r="AM6">
        <v>0.1583333333333333</v>
      </c>
      <c r="AN6">
        <v>2.7777777777777776E-2</v>
      </c>
      <c r="AO6">
        <v>0.10277777777777779</v>
      </c>
      <c r="AP6">
        <v>6.1111111111111116E-2</v>
      </c>
      <c r="AR6">
        <v>0.52083333333333326</v>
      </c>
      <c r="AS6">
        <v>6.25E-2</v>
      </c>
      <c r="AT6">
        <v>0.27083333333333331</v>
      </c>
      <c r="AU6">
        <v>0.14583333333333331</v>
      </c>
    </row>
    <row r="7" spans="1:47" x14ac:dyDescent="0.35">
      <c r="A7" t="str">
        <f>[1]all6_SMARTERlarge!AP4</f>
        <v>SMARTER_large</v>
      </c>
      <c r="B7">
        <f>all6_SMARTERlarge!B$65</f>
        <v>0.64405301895672584</v>
      </c>
      <c r="C7">
        <f>all6_SMARTERlarge!C$65</f>
        <v>4.3988761729043313</v>
      </c>
      <c r="D7">
        <f>all6_SMARTERlarge!D$65</f>
        <v>11.404009096684936</v>
      </c>
      <c r="E7">
        <f>all6_SMARTERlarge!E$65</f>
        <v>5.8907678462303892</v>
      </c>
      <c r="F7">
        <f>all6_SMARTERlarge!F$65</f>
        <v>8.6890056811624152</v>
      </c>
      <c r="G7">
        <f>all6_SMARTERlarge!G$65</f>
        <v>4.8499885848038105</v>
      </c>
      <c r="H7">
        <f t="shared" si="2"/>
        <v>6.8040056852883017</v>
      </c>
      <c r="I7">
        <f t="shared" si="0"/>
        <v>2.1397454133752993</v>
      </c>
      <c r="J7">
        <f t="shared" si="0"/>
        <v>1.4368790210896214</v>
      </c>
      <c r="K7">
        <f t="shared" si="0"/>
        <v>1.1893682891096504</v>
      </c>
      <c r="L7">
        <f t="shared" si="0"/>
        <v>1.3322745741963131</v>
      </c>
      <c r="M7">
        <f t="shared" si="0"/>
        <v>1.0174916097277287</v>
      </c>
      <c r="N7">
        <f t="shared" si="3"/>
        <v>-2.8350230202271152</v>
      </c>
      <c r="O7">
        <f t="shared" si="4"/>
        <v>-0.52137371248860309</v>
      </c>
      <c r="P7">
        <f t="shared" si="5"/>
        <v>0.27505316994426521</v>
      </c>
      <c r="Q7">
        <f t="shared" si="6"/>
        <v>0.65315536662944906</v>
      </c>
      <c r="R7">
        <f t="shared" si="7"/>
        <v>0.42622462468210265</v>
      </c>
      <c r="S7">
        <f t="shared" si="8"/>
        <v>0.96531921533443876</v>
      </c>
      <c r="T7" s="5">
        <f t="shared" si="9"/>
        <v>-1.0366443561254628</v>
      </c>
      <c r="U7">
        <f t="shared" si="10"/>
        <v>-0.17277405935424381</v>
      </c>
      <c r="V7" s="7">
        <f t="shared" si="11"/>
        <v>0.35063889731318393</v>
      </c>
      <c r="W7" s="12" cm="1">
        <f t="array" ref="W7">SUM(ABS(N7:S7))</f>
        <v>5.6761491093059746</v>
      </c>
      <c r="X7" s="8" cm="1">
        <f t="array" ref="X7">AVERAGE(ABS(N7:S7))</f>
        <v>0.9460248515509958</v>
      </c>
      <c r="Y7" s="6" cm="1">
        <f t="array" ref="Y7">MEDIAN(ABS(N7:S7))</f>
        <v>0.58726453955902613</v>
      </c>
      <c r="Z7" s="5">
        <f t="shared" si="12"/>
        <v>35.876700400742607</v>
      </c>
      <c r="AA7">
        <f t="shared" si="13"/>
        <v>5.9794500667904344</v>
      </c>
      <c r="AB7" s="7">
        <f t="shared" si="14"/>
        <v>5.3703782155170998</v>
      </c>
      <c r="AC7" s="5">
        <f t="shared" si="15"/>
        <v>13.919764592786915</v>
      </c>
      <c r="AD7">
        <f t="shared" si="16"/>
        <v>2.319960765464486</v>
      </c>
      <c r="AE7" s="6">
        <f t="shared" si="17"/>
        <v>1.3845767976429673</v>
      </c>
      <c r="AK7">
        <v>2.7777777777777776E-2</v>
      </c>
      <c r="AL7">
        <v>6.1111111111111116E-2</v>
      </c>
      <c r="AM7">
        <v>0.10277777777777779</v>
      </c>
      <c r="AN7">
        <v>0.40833333333333327</v>
      </c>
      <c r="AO7">
        <v>0.1583333333333333</v>
      </c>
      <c r="AP7">
        <v>0.24166666666666667</v>
      </c>
      <c r="AR7">
        <v>6.25E-2</v>
      </c>
      <c r="AS7">
        <v>0.52083333333333326</v>
      </c>
      <c r="AT7">
        <v>0.14583333333333331</v>
      </c>
      <c r="AU7">
        <v>0.27083333333333331</v>
      </c>
    </row>
    <row r="8" spans="1:47" x14ac:dyDescent="0.35">
      <c r="T8" s="5"/>
      <c r="V8" s="6"/>
      <c r="W8" s="5"/>
      <c r="Y8" s="6"/>
      <c r="Z8" s="5"/>
      <c r="AB8" s="6"/>
      <c r="AC8" s="5"/>
      <c r="AE8" s="6"/>
    </row>
    <row r="9" spans="1:47" x14ac:dyDescent="0.35">
      <c r="A9" t="s">
        <v>9</v>
      </c>
      <c r="B9">
        <f>'A003'!B$65</f>
        <v>9.4657918988707582E-2</v>
      </c>
      <c r="C9">
        <f>'A003'!C$65</f>
        <v>2.2868522071337987</v>
      </c>
      <c r="D9">
        <f>'A003'!D$65</f>
        <v>15.771556489279854</v>
      </c>
      <c r="E9">
        <f>'A003'!E$65</f>
        <v>7.4057619582199754</v>
      </c>
      <c r="F9">
        <f>'A003'!F$65</f>
        <v>9.9414027087821868</v>
      </c>
      <c r="G9">
        <f>'A003'!G$65</f>
        <v>8.0822521557478595</v>
      </c>
      <c r="H9">
        <f>B9/H$15</f>
        <v>1</v>
      </c>
      <c r="I9">
        <f t="shared" ref="I9:M14" si="19">C9/I$15</f>
        <v>1.1123935589327958</v>
      </c>
      <c r="J9">
        <f t="shared" si="19"/>
        <v>1.9871799870769773</v>
      </c>
      <c r="K9">
        <f t="shared" si="19"/>
        <v>1.4952513254172701</v>
      </c>
      <c r="L9">
        <f t="shared" si="19"/>
        <v>1.5243030729593205</v>
      </c>
      <c r="M9">
        <f t="shared" si="19"/>
        <v>1.6955965178854031</v>
      </c>
      <c r="N9">
        <f>IF(H9&gt;=1, 1-(2*(LOG(H9, EXP(1)))), 1-((2*(LOG(-H9+2, EXP(1))))))</f>
        <v>1</v>
      </c>
      <c r="O9">
        <f t="shared" ref="O9:R9" si="20">IF(I9&gt;=1, 1-(2*(LOG(I9, EXP(1)))), 1-((2*(LOG(-I9+2, EXP(1))))))</f>
        <v>0.78697189376578358</v>
      </c>
      <c r="P9">
        <f t="shared" si="20"/>
        <v>-0.37343308358188176</v>
      </c>
      <c r="Q9">
        <f t="shared" si="20"/>
        <v>0.19541139327871637</v>
      </c>
      <c r="R9">
        <f t="shared" si="20"/>
        <v>0.15692539147142581</v>
      </c>
      <c r="S9">
        <f>IF(M9&gt;=1, 1-(2*(LOG(M9, EXP(1)))), 1-((2*(LOG(-M9+2, EXP(1))))))</f>
        <v>-5.6069213752571567E-2</v>
      </c>
      <c r="T9" s="12">
        <f>SUM(N9:S9)</f>
        <v>1.7098063811814721</v>
      </c>
      <c r="U9" s="8">
        <f>AVERAGE(N9:S9)</f>
        <v>0.28496773019691202</v>
      </c>
      <c r="V9" s="6">
        <f t="shared" si="11"/>
        <v>0.17616839237507109</v>
      </c>
      <c r="W9" s="5" cm="1">
        <f t="array" ref="W9">SUM(ABS(N9:S9))</f>
        <v>2.5688109758503788</v>
      </c>
      <c r="X9" cm="1">
        <f t="array" ref="X9">AVERAGE(ABS(N9:S9))</f>
        <v>0.42813516264172979</v>
      </c>
      <c r="Y9" s="6" cm="1">
        <f t="array" ref="Y9">MEDIAN(ABS(N9:S9))</f>
        <v>0.28442223843029907</v>
      </c>
      <c r="Z9" s="5">
        <f t="shared" ref="Z9:Z21" si="21">SUM(B9:G9)</f>
        <v>43.58248343815238</v>
      </c>
      <c r="AA9">
        <f t="shared" ref="AA9:AA21" si="22">AVERAGE(B9:G9)</f>
        <v>7.263747239692063</v>
      </c>
      <c r="AB9" s="6">
        <f t="shared" si="14"/>
        <v>7.7440070569839179</v>
      </c>
      <c r="AC9" s="5">
        <f t="shared" ref="AC9:AC21" si="23">SUM(H9:M9)</f>
        <v>8.8147244622717658</v>
      </c>
      <c r="AD9">
        <f t="shared" ref="AD9:AD21" si="24">AVERAGE(H9:M9)</f>
        <v>1.4691207437119609</v>
      </c>
      <c r="AE9" s="6">
        <f t="shared" ref="AE9:AE21" si="25">MEDIAN(H9:M9)</f>
        <v>1.5097771991882953</v>
      </c>
      <c r="AG9">
        <f>MAX(B9:G9)-MIN(B9:G9)</f>
        <v>15.676898570291147</v>
      </c>
    </row>
    <row r="10" spans="1:47" x14ac:dyDescent="0.35">
      <c r="A10" t="s">
        <v>10</v>
      </c>
      <c r="B10">
        <f>'B023'!B$65</f>
        <v>0.283271055576232</v>
      </c>
      <c r="C10">
        <f>'B023'!C$65</f>
        <v>2.8616559427271224</v>
      </c>
      <c r="D10">
        <f>'B023'!D$65</f>
        <v>14.052246482486186</v>
      </c>
      <c r="E10">
        <f>'B023'!E$65</f>
        <v>5.546469540494777</v>
      </c>
      <c r="F10">
        <f>'B023'!F$65</f>
        <v>8.6133902152404538</v>
      </c>
      <c r="G10">
        <f>'B023'!G$65</f>
        <v>7.0857568161899129</v>
      </c>
      <c r="H10">
        <f t="shared" ref="H10:H14" si="26">B10/H$15</f>
        <v>2.9925764120171015</v>
      </c>
      <c r="I10">
        <f t="shared" si="19"/>
        <v>1.3919953500454443</v>
      </c>
      <c r="J10">
        <f t="shared" si="19"/>
        <v>1.7705508649352373</v>
      </c>
      <c r="K10">
        <f t="shared" si="19"/>
        <v>1.1198531600932928</v>
      </c>
      <c r="L10">
        <f t="shared" si="19"/>
        <v>1.3206805476344201</v>
      </c>
      <c r="M10">
        <f t="shared" si="19"/>
        <v>1.4865391913774875</v>
      </c>
      <c r="N10">
        <f t="shared" ref="N10:N14" si="27">IF(H10&gt;=1, 1-(2*(LOG(H10, EXP(1)))), 1-((2*(LOG(-H10+2, EXP(1))))))</f>
        <v>-1.1922693852652597</v>
      </c>
      <c r="O10">
        <f t="shared" ref="O10:O14" si="28">IF(I10&gt;=1, 1-(2*(LOG(I10, EXP(1)))), 1-((2*(LOG(-I10+2, EXP(1))))))</f>
        <v>0.33852355715589233</v>
      </c>
      <c r="P10">
        <f t="shared" ref="P10:P14" si="29">IF(J10&gt;=1, 1-(2*(LOG(J10, EXP(1)))), 1-((2*(LOG(-J10+2, EXP(1))))))</f>
        <v>-0.14258144258623795</v>
      </c>
      <c r="Q10">
        <f t="shared" ref="Q10:Q14" si="30">IF(K10&gt;=1, 1-(2*(LOG(K10, EXP(1)))), 1-((2*(LOG(-K10+2, EXP(1))))))</f>
        <v>0.77360486069567724</v>
      </c>
      <c r="R10">
        <f t="shared" ref="R10:R14" si="31">IF(L10&gt;=1, 1-(2*(LOG(L10, EXP(1)))), 1-((2*(LOG(-L10+2, EXP(1))))))</f>
        <v>0.44370565974139276</v>
      </c>
      <c r="S10">
        <f t="shared" ref="S10:S14" si="32">IF(M10&gt;=1, 1-(2*(LOG(M10, EXP(1)))), 1-((2*(LOG(-M10+2, EXP(1))))))</f>
        <v>0.20709854404544159</v>
      </c>
      <c r="T10" s="5">
        <f t="shared" ref="T10:T14" si="33">SUM(N10:S10)</f>
        <v>0.42808179378690625</v>
      </c>
      <c r="U10">
        <f t="shared" ref="U10:U14" si="34">AVERAGE(N10:S10)</f>
        <v>7.1346965631151046E-2</v>
      </c>
      <c r="V10" s="6">
        <f t="shared" si="11"/>
        <v>0.27281105060066696</v>
      </c>
      <c r="W10" s="5" cm="1">
        <f t="array" ref="W10">SUM(ABS(N10:S10))</f>
        <v>3.0977834494899019</v>
      </c>
      <c r="X10" cm="1">
        <f t="array" ref="X10">AVERAGE(ABS(N10:S10))</f>
        <v>0.51629724158165036</v>
      </c>
      <c r="Y10" s="6" cm="1">
        <f t="array" ref="Y10">MEDIAN(ABS(N10:S10))</f>
        <v>0.39111460844864254</v>
      </c>
      <c r="Z10" s="5">
        <f t="shared" si="21"/>
        <v>38.442790052714685</v>
      </c>
      <c r="AA10">
        <f t="shared" si="22"/>
        <v>6.4071316754524474</v>
      </c>
      <c r="AB10" s="6">
        <f t="shared" si="14"/>
        <v>6.316113178342345</v>
      </c>
      <c r="AC10" s="12">
        <f t="shared" si="23"/>
        <v>10.082195526102984</v>
      </c>
      <c r="AD10" s="8">
        <f t="shared" si="24"/>
        <v>1.680365921017164</v>
      </c>
      <c r="AE10" s="6">
        <f t="shared" si="25"/>
        <v>1.4392672707114658</v>
      </c>
      <c r="AG10">
        <f t="shared" ref="AG10:AG14" si="35">MAX(B10:G10)-MIN(B10:G10)</f>
        <v>13.768975426909954</v>
      </c>
    </row>
    <row r="11" spans="1:47" x14ac:dyDescent="0.35">
      <c r="A11" t="s">
        <v>11</v>
      </c>
      <c r="B11">
        <f>'K027'!B$65</f>
        <v>1.1488111360762168</v>
      </c>
      <c r="C11">
        <f>'K027'!C$65</f>
        <v>8.3814431154892297</v>
      </c>
      <c r="D11">
        <f>'K027'!D$65</f>
        <v>7.9366522367603292</v>
      </c>
      <c r="E11">
        <f>'K027'!E$65</f>
        <v>22.041998993656716</v>
      </c>
      <c r="F11">
        <f>'K027'!F$65</f>
        <v>18.207011536518262</v>
      </c>
      <c r="G11">
        <f>'K027'!G$65</f>
        <v>10.812654547502955</v>
      </c>
      <c r="H11">
        <f t="shared" si="26"/>
        <v>12.136450371503166</v>
      </c>
      <c r="I11">
        <f t="shared" si="19"/>
        <v>4.0769855205978986</v>
      </c>
      <c r="J11">
        <f t="shared" si="19"/>
        <v>1</v>
      </c>
      <c r="K11">
        <f t="shared" si="19"/>
        <v>4.4503628925757548</v>
      </c>
      <c r="L11">
        <f t="shared" si="19"/>
        <v>2.7916587273950504</v>
      </c>
      <c r="M11">
        <f t="shared" si="19"/>
        <v>2.2684146753334407</v>
      </c>
      <c r="N11">
        <f t="shared" si="27"/>
        <v>-3.9924267034640257</v>
      </c>
      <c r="O11">
        <f t="shared" si="28"/>
        <v>-1.8107157446927205</v>
      </c>
      <c r="P11">
        <f t="shared" si="29"/>
        <v>1</v>
      </c>
      <c r="Q11">
        <f t="shared" si="30"/>
        <v>-1.9859712834932934</v>
      </c>
      <c r="R11">
        <f t="shared" si="31"/>
        <v>-1.0532718902415712</v>
      </c>
      <c r="S11">
        <f t="shared" si="32"/>
        <v>-0.63816241320276679</v>
      </c>
      <c r="T11" s="5">
        <f t="shared" si="33"/>
        <v>-8.4805480350943796</v>
      </c>
      <c r="U11">
        <f t="shared" si="34"/>
        <v>-1.41342467251573</v>
      </c>
      <c r="V11" s="6">
        <f t="shared" si="11"/>
        <v>-1.4319938174671458</v>
      </c>
      <c r="W11" s="12" cm="1">
        <f t="array" ref="W11">SUM(ABS(N11:S11))</f>
        <v>10.48054803509438</v>
      </c>
      <c r="X11" s="8" cm="1">
        <f t="array" ref="X11">AVERAGE(ABS(N11:S11))</f>
        <v>1.7467580058490633</v>
      </c>
      <c r="Y11" s="7" cm="1">
        <f t="array" ref="Y11">MEDIAN(ABS(N11:S11))</f>
        <v>1.4319938174671458</v>
      </c>
      <c r="Z11" s="5">
        <f t="shared" si="21"/>
        <v>68.52857156600372</v>
      </c>
      <c r="AA11">
        <f t="shared" si="22"/>
        <v>11.421428594333953</v>
      </c>
      <c r="AB11" s="6">
        <f t="shared" si="14"/>
        <v>9.5970488314960924</v>
      </c>
      <c r="AC11" s="5">
        <f t="shared" si="23"/>
        <v>26.723872187405306</v>
      </c>
      <c r="AD11">
        <f t="shared" si="24"/>
        <v>4.453978697900884</v>
      </c>
      <c r="AE11" s="6">
        <f t="shared" si="25"/>
        <v>3.4343221239964743</v>
      </c>
      <c r="AG11">
        <f t="shared" si="35"/>
        <v>20.8931878575805</v>
      </c>
    </row>
    <row r="12" spans="1:47" x14ac:dyDescent="0.35">
      <c r="A12" t="s">
        <v>12</v>
      </c>
      <c r="B12">
        <f>'P002'!B$65</f>
        <v>0.43976139658600405</v>
      </c>
      <c r="C12">
        <f>'P002'!C$65</f>
        <v>3.6324982953133702</v>
      </c>
      <c r="D12">
        <f>'P002'!D$65</f>
        <v>12.715232710164464</v>
      </c>
      <c r="E12">
        <f>'P002'!E$65</f>
        <v>4.9528543010341739</v>
      </c>
      <c r="F12">
        <f>'P002'!F$65</f>
        <v>7.1945918577776187</v>
      </c>
      <c r="G12">
        <f>'P002'!G$65</f>
        <v>5.4558814303298586</v>
      </c>
      <c r="H12">
        <f t="shared" si="26"/>
        <v>4.6457961603663218</v>
      </c>
      <c r="I12">
        <f t="shared" si="19"/>
        <v>1.7669562090352162</v>
      </c>
      <c r="J12">
        <f t="shared" si="19"/>
        <v>1.6020901925463109</v>
      </c>
      <c r="K12">
        <f t="shared" si="19"/>
        <v>1</v>
      </c>
      <c r="L12">
        <f t="shared" si="19"/>
        <v>1.1031379372460757</v>
      </c>
      <c r="M12">
        <f t="shared" si="19"/>
        <v>1.1446034319386982</v>
      </c>
      <c r="N12">
        <f t="shared" si="27"/>
        <v>-2.0719255183281775</v>
      </c>
      <c r="O12">
        <f t="shared" si="28"/>
        <v>-0.13851682073576255</v>
      </c>
      <c r="P12">
        <f t="shared" si="29"/>
        <v>5.7381705944259842E-2</v>
      </c>
      <c r="Q12">
        <f t="shared" si="30"/>
        <v>1</v>
      </c>
      <c r="R12">
        <f t="shared" si="31"/>
        <v>0.80368242222821262</v>
      </c>
      <c r="S12">
        <f t="shared" si="32"/>
        <v>0.72988354127557886</v>
      </c>
      <c r="T12" s="5">
        <f t="shared" si="33"/>
        <v>0.38050533038411127</v>
      </c>
      <c r="U12">
        <f t="shared" si="34"/>
        <v>6.3417555064018541E-2</v>
      </c>
      <c r="V12" s="6">
        <f t="shared" si="11"/>
        <v>0.39363262360991935</v>
      </c>
      <c r="W12" s="5" cm="1">
        <f t="array" ref="W12">SUM(ABS(N12:S12))</f>
        <v>4.8013900085119916</v>
      </c>
      <c r="X12" cm="1">
        <f t="array" ref="X12">AVERAGE(ABS(N12:S12))</f>
        <v>0.80023166808533197</v>
      </c>
      <c r="Y12" s="6" cm="1">
        <f t="array" ref="Y12">MEDIAN(ABS(N12:S12))</f>
        <v>0.76678298175189574</v>
      </c>
      <c r="Z12" s="5">
        <f t="shared" si="21"/>
        <v>34.39081999120549</v>
      </c>
      <c r="AA12">
        <f t="shared" si="22"/>
        <v>5.7318033318675816</v>
      </c>
      <c r="AB12" s="6">
        <f t="shared" si="14"/>
        <v>5.2043678656820163</v>
      </c>
      <c r="AC12" s="5">
        <f t="shared" si="23"/>
        <v>11.262583931132621</v>
      </c>
      <c r="AD12">
        <f t="shared" si="24"/>
        <v>1.8770973218554368</v>
      </c>
      <c r="AE12" s="6">
        <f t="shared" si="25"/>
        <v>1.3733468122425045</v>
      </c>
      <c r="AG12">
        <f t="shared" si="35"/>
        <v>12.275471313578461</v>
      </c>
    </row>
    <row r="13" spans="1:47" x14ac:dyDescent="0.35">
      <c r="A13" t="s">
        <v>13</v>
      </c>
      <c r="B13">
        <f>'D011'!B$65</f>
        <v>0.57976834042886161</v>
      </c>
      <c r="C13">
        <f>'D011'!C$65</f>
        <v>2.0557941825263271</v>
      </c>
      <c r="D13">
        <f>'D011'!D$65</f>
        <v>12.377611040944414</v>
      </c>
      <c r="E13">
        <f>'D011'!E$65</f>
        <v>5.4324134264950459</v>
      </c>
      <c r="F13">
        <f>'D011'!F$65</f>
        <v>6.5219331280896107</v>
      </c>
      <c r="G13">
        <f>'D011'!G$65</f>
        <v>4.9391639336669488</v>
      </c>
      <c r="H13">
        <f t="shared" si="26"/>
        <v>6.1248794250170056</v>
      </c>
      <c r="I13">
        <f t="shared" si="19"/>
        <v>1</v>
      </c>
      <c r="J13">
        <f t="shared" si="19"/>
        <v>1.5595506356716524</v>
      </c>
      <c r="K13">
        <f t="shared" si="19"/>
        <v>1.0968247996636482</v>
      </c>
      <c r="L13">
        <f t="shared" si="19"/>
        <v>1</v>
      </c>
      <c r="M13">
        <f t="shared" si="19"/>
        <v>1.0361999360827807</v>
      </c>
      <c r="N13">
        <f t="shared" si="27"/>
        <v>-2.6247181410510305</v>
      </c>
      <c r="O13">
        <f t="shared" si="28"/>
        <v>1</v>
      </c>
      <c r="P13">
        <f t="shared" si="29"/>
        <v>0.11120454858145201</v>
      </c>
      <c r="Q13">
        <f t="shared" si="30"/>
        <v>0.81516108012729027</v>
      </c>
      <c r="R13">
        <f t="shared" si="31"/>
        <v>1</v>
      </c>
      <c r="S13">
        <f t="shared" si="32"/>
        <v>0.92887977257140097</v>
      </c>
      <c r="T13" s="5">
        <f t="shared" si="33"/>
        <v>1.2305272602291129</v>
      </c>
      <c r="U13">
        <f>AVERAGE(N13:S13)</f>
        <v>0.20508787670485215</v>
      </c>
      <c r="V13" s="7">
        <f t="shared" si="11"/>
        <v>0.87202042634934562</v>
      </c>
      <c r="W13" s="5" cm="1">
        <f t="array" ref="W13">SUM(ABS(N13:S13))</f>
        <v>6.4799635423311734</v>
      </c>
      <c r="X13" cm="1">
        <f t="array" ref="X13">AVERAGE(ABS(N13:S13))</f>
        <v>1.0799939237218623</v>
      </c>
      <c r="Y13" s="6" cm="1">
        <f t="array" ref="Y13">MEDIAN(ABS(N13:S13))</f>
        <v>0.96443988628570043</v>
      </c>
      <c r="Z13" s="12">
        <f t="shared" si="21"/>
        <v>31.906684052151206</v>
      </c>
      <c r="AA13" s="8">
        <f t="shared" si="22"/>
        <v>5.3177806753585344</v>
      </c>
      <c r="AB13" s="7">
        <f t="shared" si="14"/>
        <v>5.1857886800809974</v>
      </c>
      <c r="AC13" s="5">
        <f t="shared" si="23"/>
        <v>11.817454796435088</v>
      </c>
      <c r="AD13">
        <f t="shared" si="24"/>
        <v>1.969575799405848</v>
      </c>
      <c r="AE13" s="7">
        <f t="shared" si="25"/>
        <v>1.0665123678732145</v>
      </c>
      <c r="AG13">
        <f t="shared" si="35"/>
        <v>11.797842700515552</v>
      </c>
    </row>
    <row r="14" spans="1:47" x14ac:dyDescent="0.35">
      <c r="A14" t="s">
        <v>14</v>
      </c>
      <c r="B14">
        <f>'A009'!B$65</f>
        <v>0.90976150086412511</v>
      </c>
      <c r="C14">
        <f>'A009'!C$65</f>
        <v>4.4035606777614946</v>
      </c>
      <c r="D14">
        <f>'A009'!D$65</f>
        <v>10.041226991485923</v>
      </c>
      <c r="E14">
        <f>'A009'!E$65</f>
        <v>7.8030531087633781</v>
      </c>
      <c r="F14">
        <f>'A009'!F$65</f>
        <v>11.081235749106355</v>
      </c>
      <c r="G14">
        <f>'A009'!G$65</f>
        <v>4.7666128530549967</v>
      </c>
      <c r="H14">
        <f t="shared" si="26"/>
        <v>9.6110448083340714</v>
      </c>
      <c r="I14">
        <f t="shared" si="19"/>
        <v>2.1420240971545317</v>
      </c>
      <c r="J14">
        <f t="shared" si="19"/>
        <v>1.2651715977900353</v>
      </c>
      <c r="K14">
        <f t="shared" si="19"/>
        <v>1.5754659100579786</v>
      </c>
      <c r="L14">
        <f t="shared" si="19"/>
        <v>1.6990722737373796</v>
      </c>
      <c r="M14">
        <f t="shared" si="19"/>
        <v>1</v>
      </c>
      <c r="N14">
        <f t="shared" si="27"/>
        <v>-3.5258258760459649</v>
      </c>
      <c r="O14">
        <f t="shared" si="28"/>
        <v>-0.52350244360198994</v>
      </c>
      <c r="P14">
        <f t="shared" si="29"/>
        <v>0.52958447318659663</v>
      </c>
      <c r="Q14">
        <f t="shared" si="30"/>
        <v>9.0897911114950825E-2</v>
      </c>
      <c r="R14">
        <f t="shared" si="31"/>
        <v>-6.0164761542270906E-2</v>
      </c>
      <c r="S14">
        <f t="shared" si="32"/>
        <v>1</v>
      </c>
      <c r="T14" s="5">
        <f t="shared" si="33"/>
        <v>-2.4890106968886792</v>
      </c>
      <c r="U14">
        <f t="shared" si="34"/>
        <v>-0.41483511614811319</v>
      </c>
      <c r="V14" s="6">
        <f t="shared" si="11"/>
        <v>1.5366574786339959E-2</v>
      </c>
      <c r="W14" s="5" cm="1">
        <f t="array" ref="W14">SUM(ABS(N14:S14))</f>
        <v>5.7299754654917727</v>
      </c>
      <c r="X14" cm="1">
        <f t="array" ref="X14">AVERAGE(ABS(N14:S14))</f>
        <v>0.95499591091529545</v>
      </c>
      <c r="Y14" s="6" cm="1">
        <f t="array" ref="Y14">MEDIAN(ABS(N14:S14))</f>
        <v>0.52654345839429328</v>
      </c>
      <c r="Z14" s="5">
        <f t="shared" si="21"/>
        <v>39.005450881036268</v>
      </c>
      <c r="AA14">
        <f t="shared" si="22"/>
        <v>6.5009084801727113</v>
      </c>
      <c r="AB14" s="6">
        <f t="shared" si="14"/>
        <v>6.2848329809091874</v>
      </c>
      <c r="AC14" s="5">
        <f t="shared" si="23"/>
        <v>17.292778687073998</v>
      </c>
      <c r="AD14">
        <f t="shared" si="24"/>
        <v>2.8821297811789997</v>
      </c>
      <c r="AE14" s="6">
        <f t="shared" si="25"/>
        <v>1.6372690918976791</v>
      </c>
      <c r="AG14">
        <f t="shared" si="35"/>
        <v>10.17147424824223</v>
      </c>
    </row>
    <row r="15" spans="1:47" x14ac:dyDescent="0.35">
      <c r="G15" t="s">
        <v>15</v>
      </c>
      <c r="H15">
        <f>MIN(B9:B14)</f>
        <v>9.4657918988707582E-2</v>
      </c>
      <c r="I15">
        <f t="shared" ref="I15:M15" si="36">MIN(C9:C14)</f>
        <v>2.0557941825263271</v>
      </c>
      <c r="J15">
        <f t="shared" si="36"/>
        <v>7.9366522367603292</v>
      </c>
      <c r="K15">
        <f t="shared" si="36"/>
        <v>4.9528543010341739</v>
      </c>
      <c r="L15">
        <f t="shared" si="36"/>
        <v>6.5219331280896107</v>
      </c>
      <c r="M15">
        <f t="shared" si="36"/>
        <v>4.7666128530549967</v>
      </c>
      <c r="T15" s="5"/>
      <c r="V15" s="6"/>
      <c r="W15" s="5"/>
      <c r="Y15" s="6"/>
      <c r="Z15" s="5"/>
      <c r="AB15" s="6"/>
      <c r="AC15" s="5"/>
      <c r="AE15" s="6"/>
    </row>
    <row r="16" spans="1:47" x14ac:dyDescent="0.35">
      <c r="A16" t="s">
        <v>21</v>
      </c>
      <c r="T16" s="5"/>
      <c r="V16" s="6"/>
      <c r="W16" s="5"/>
      <c r="Y16" s="6"/>
      <c r="Z16" s="5"/>
      <c r="AB16" s="6"/>
      <c r="AC16" s="5"/>
      <c r="AE16" s="6"/>
    </row>
    <row r="17" spans="1:31" x14ac:dyDescent="0.35">
      <c r="A17" t="s">
        <v>7</v>
      </c>
      <c r="B17">
        <f>B3</f>
        <v>0.4428175013068435</v>
      </c>
      <c r="C17">
        <f t="shared" ref="C17:G17" si="37">C3</f>
        <v>3.7721856282050013</v>
      </c>
      <c r="D17">
        <f t="shared" si="37"/>
        <v>13.123887417987095</v>
      </c>
      <c r="E17">
        <f t="shared" si="37"/>
        <v>5.0285751189847732</v>
      </c>
      <c r="F17">
        <f t="shared" si="37"/>
        <v>8.0459174458513143</v>
      </c>
      <c r="G17">
        <f t="shared" si="37"/>
        <v>6.1999678642129039</v>
      </c>
      <c r="H17">
        <f>B17/H$15</f>
        <v>4.6780819400822695</v>
      </c>
      <c r="I17">
        <f t="shared" ref="I17:M21" si="38">C17/I$15</f>
        <v>1.834904320805808</v>
      </c>
      <c r="J17">
        <f t="shared" si="38"/>
        <v>1.6535797495574973</v>
      </c>
      <c r="K17">
        <f t="shared" si="38"/>
        <v>1.0152883192899069</v>
      </c>
      <c r="L17">
        <f t="shared" si="38"/>
        <v>1.233670644551381</v>
      </c>
      <c r="M17">
        <f t="shared" si="38"/>
        <v>1.3007072433498028</v>
      </c>
      <c r="N17">
        <f>IF(H17&gt;=1, 1-(2*(LOG(H17, EXP(1)))), 1-((2*(LOG(-H17+2, EXP(1))))))</f>
        <v>-2.0857763681173243</v>
      </c>
      <c r="O17">
        <f t="shared" ref="O17:S17" si="39">IF(I17&gt;=1, 1-(2*(LOG(I17, EXP(1)))), 1-((2*(LOG(-I17+2, EXP(1))))))</f>
        <v>-0.21398467779378105</v>
      </c>
      <c r="P17">
        <f t="shared" si="39"/>
        <v>-5.8849660682547267E-3</v>
      </c>
      <c r="Q17">
        <f t="shared" si="39"/>
        <v>0.96965473885900122</v>
      </c>
      <c r="R17">
        <f t="shared" si="39"/>
        <v>0.58001202165765831</v>
      </c>
      <c r="S17">
        <f t="shared" si="39"/>
        <v>0.47418370023799306</v>
      </c>
      <c r="T17" s="5">
        <f t="shared" ref="T17:T21" si="40">SUM(N17:S17)</f>
        <v>-0.28179555122470734</v>
      </c>
      <c r="U17">
        <f>AVERAGE(N17:S17)</f>
        <v>-4.6965925204117888E-2</v>
      </c>
      <c r="V17" s="6">
        <f t="shared" si="11"/>
        <v>0.23414936708486916</v>
      </c>
      <c r="W17" s="5" cm="1">
        <f t="array" ref="W17">SUM(ABS(N17:S17))</f>
        <v>4.3294964727340126</v>
      </c>
      <c r="X17" cm="1">
        <f t="array" ref="X17">AVERAGE(ABS(N17:S17))</f>
        <v>0.72158274545566881</v>
      </c>
      <c r="Y17" s="6" cm="1">
        <f t="array" ref="Y17">MEDIAN(ABS(N17:S17))</f>
        <v>0.52709786094782562</v>
      </c>
      <c r="Z17" s="12">
        <f t="shared" si="21"/>
        <v>36.613350976547927</v>
      </c>
      <c r="AA17" s="8">
        <f t="shared" si="22"/>
        <v>6.1022251627579882</v>
      </c>
      <c r="AB17" s="6">
        <f t="shared" si="14"/>
        <v>5.6142714915988385</v>
      </c>
      <c r="AC17" s="12">
        <f t="shared" si="23"/>
        <v>11.716232217636666</v>
      </c>
      <c r="AD17" s="8">
        <f t="shared" si="24"/>
        <v>1.952705369606111</v>
      </c>
      <c r="AE17" s="6">
        <f t="shared" si="25"/>
        <v>1.4771434964536501</v>
      </c>
    </row>
    <row r="18" spans="1:31" x14ac:dyDescent="0.35">
      <c r="A18" t="str">
        <f>[1]all4_equal!AP4</f>
        <v>equal_4</v>
      </c>
      <c r="B18">
        <f>all4_equal!B$65</f>
        <v>0.86901174134237613</v>
      </c>
      <c r="C18">
        <f>all4_equal!C$65</f>
        <v>5.1229424967049404</v>
      </c>
      <c r="D18">
        <f>all4_equal!D$65</f>
        <v>9.7263729240751307</v>
      </c>
      <c r="E18">
        <f>all4_equal!E$65</f>
        <v>8.6995567598689654</v>
      </c>
      <c r="F18">
        <f>all4_equal!F$65</f>
        <v>11.665525409980857</v>
      </c>
      <c r="G18">
        <f>all4_equal!G$65</f>
        <v>4.750090869944203</v>
      </c>
      <c r="H18">
        <f t="shared" ref="H18:H21" si="41">B18/H$15</f>
        <v>9.1805498222081852</v>
      </c>
      <c r="I18">
        <f t="shared" si="38"/>
        <v>2.4919530078684491</v>
      </c>
      <c r="J18">
        <f t="shared" si="38"/>
        <v>1.2255007065857468</v>
      </c>
      <c r="K18">
        <f t="shared" si="38"/>
        <v>1.7564733850645406</v>
      </c>
      <c r="L18">
        <f t="shared" si="38"/>
        <v>1.7886606901469251</v>
      </c>
      <c r="M18">
        <f t="shared" si="38"/>
        <v>0.99653381056525192</v>
      </c>
      <c r="N18">
        <f t="shared" ref="N18:N21" si="42">IF(H18&gt;=1, 1-(2*(LOG(H18, EXP(1)))), 1-((2*(LOG(-H18+2, EXP(1))))))</f>
        <v>-3.4341741926511729</v>
      </c>
      <c r="O18">
        <f t="shared" ref="O18:O21" si="43">IF(I18&gt;=1, 1-(2*(LOG(I18, EXP(1)))), 1-((2*(LOG(-I18+2, EXP(1))))))</f>
        <v>-0.82613348710352219</v>
      </c>
      <c r="P18">
        <f t="shared" ref="P18:P21" si="44">IF(J18&gt;=1, 1-(2*(LOG(J18, EXP(1)))), 1-((2*(LOG(-J18+2, EXP(1))))))</f>
        <v>0.59330099888955834</v>
      </c>
      <c r="Q18">
        <f t="shared" ref="Q18:Q21" si="45">IF(K18&gt;=1, 1-(2*(LOG(K18, EXP(1)))), 1-((2*(LOG(-K18+2, EXP(1))))))</f>
        <v>-0.12661608070840646</v>
      </c>
      <c r="R18">
        <f t="shared" ref="R18:R21" si="46">IF(L18&gt;=1, 1-(2*(LOG(L18, EXP(1)))), 1-((2*(LOG(-L18+2, EXP(1))))))</f>
        <v>-0.16293424400602396</v>
      </c>
      <c r="S18">
        <f t="shared" ref="S18:S21" si="47">IF(M18&gt;=1, 1-(2*(LOG(M18, EXP(1)))), 1-((2*(LOG(-M18+2, EXP(1))))))</f>
        <v>0.99307960790872474</v>
      </c>
      <c r="T18" s="5">
        <f t="shared" si="40"/>
        <v>-2.9634773976708422</v>
      </c>
      <c r="U18">
        <f>AVERAGE(N18:S18)</f>
        <v>-0.49391289961180701</v>
      </c>
      <c r="V18" s="6">
        <f t="shared" si="11"/>
        <v>-0.14477516235721521</v>
      </c>
      <c r="W18" s="5" cm="1">
        <f t="array" ref="W18">SUM(ABS(N18:S18))</f>
        <v>6.1362386112674088</v>
      </c>
      <c r="X18" cm="1">
        <f t="array" ref="X18">AVERAGE(ABS(N18:S18))</f>
        <v>1.0227064352112347</v>
      </c>
      <c r="Y18" s="6" cm="1">
        <f t="array" ref="Y18">MEDIAN(ABS(N18:S18))</f>
        <v>0.70971724299654027</v>
      </c>
      <c r="Z18" s="5">
        <f t="shared" si="21"/>
        <v>40.833500201916472</v>
      </c>
      <c r="AA18">
        <f t="shared" si="22"/>
        <v>6.8055833669860784</v>
      </c>
      <c r="AB18" s="6">
        <f t="shared" si="14"/>
        <v>6.9112496282869529</v>
      </c>
      <c r="AC18" s="5">
        <f t="shared" si="23"/>
        <v>17.439671422439101</v>
      </c>
      <c r="AD18">
        <f t="shared" si="24"/>
        <v>2.9066119037398503</v>
      </c>
      <c r="AE18" s="6">
        <f t="shared" si="25"/>
        <v>1.7725670376057328</v>
      </c>
    </row>
    <row r="19" spans="1:31" x14ac:dyDescent="0.35">
      <c r="A19" t="str">
        <f>[1]all4_swing!AP4</f>
        <v>swing_4</v>
      </c>
      <c r="B19">
        <f>all4_swing!B$65</f>
        <v>0.61978642270763507</v>
      </c>
      <c r="C19">
        <f>all4_swing!C$65</f>
        <v>2.9811738133585144</v>
      </c>
      <c r="D19">
        <f>all4_swing!D$65</f>
        <v>11.832153296689645</v>
      </c>
      <c r="E19">
        <f>all4_swing!E$65</f>
        <v>5.6876409792717144</v>
      </c>
      <c r="F19">
        <f>all4_swing!F$65</f>
        <v>7.1894173553279614</v>
      </c>
      <c r="G19">
        <f>all4_swing!G$65</f>
        <v>4.8168627190885829</v>
      </c>
      <c r="H19">
        <f t="shared" si="41"/>
        <v>6.5476447119186494</v>
      </c>
      <c r="I19">
        <f t="shared" si="38"/>
        <v>1.4501324299376144</v>
      </c>
      <c r="J19">
        <f t="shared" si="38"/>
        <v>1.4908242094678732</v>
      </c>
      <c r="K19">
        <f t="shared" si="38"/>
        <v>1.1483562070630897</v>
      </c>
      <c r="L19">
        <f t="shared" si="38"/>
        <v>1.1023445371378515</v>
      </c>
      <c r="M19">
        <f t="shared" si="38"/>
        <v>1.0105420489523038</v>
      </c>
      <c r="N19">
        <f t="shared" si="42"/>
        <v>-2.7582107980280117</v>
      </c>
      <c r="O19">
        <f t="shared" si="43"/>
        <v>0.25669023349295972</v>
      </c>
      <c r="P19">
        <f t="shared" si="44"/>
        <v>0.20134174452586295</v>
      </c>
      <c r="Q19">
        <f t="shared" si="45"/>
        <v>0.72333693066573423</v>
      </c>
      <c r="R19">
        <f t="shared" si="46"/>
        <v>0.80512138200534022</v>
      </c>
      <c r="S19">
        <f t="shared" si="47"/>
        <v>0.97902626195637443</v>
      </c>
      <c r="T19" s="12">
        <f t="shared" si="40"/>
        <v>0.20730575461826006</v>
      </c>
      <c r="U19" s="8">
        <f>AVERAGE(N19:S19)</f>
        <v>3.4550959103043344E-2</v>
      </c>
      <c r="V19" s="7">
        <f t="shared" si="11"/>
        <v>0.49001358207934698</v>
      </c>
      <c r="W19" s="5" cm="1">
        <f t="array" ref="W19">SUM(ABS(N19:S19))</f>
        <v>5.7237273506742827</v>
      </c>
      <c r="X19" cm="1">
        <f t="array" ref="X19">AVERAGE(ABS(N19:S19))</f>
        <v>0.95395455844571375</v>
      </c>
      <c r="Y19" s="6" cm="1">
        <f t="array" ref="Y19">MEDIAN(ABS(N19:S19))</f>
        <v>0.76422915633553723</v>
      </c>
      <c r="Z19" s="5">
        <f t="shared" si="21"/>
        <v>33.127034586444054</v>
      </c>
      <c r="AA19">
        <f t="shared" si="22"/>
        <v>5.5211724310740093</v>
      </c>
      <c r="AB19" s="7">
        <f t="shared" si="14"/>
        <v>5.2522518491801486</v>
      </c>
      <c r="AC19" s="5">
        <f t="shared" si="23"/>
        <v>12.749844144477382</v>
      </c>
      <c r="AD19">
        <f t="shared" si="24"/>
        <v>2.1249740240795636</v>
      </c>
      <c r="AE19" s="6">
        <f t="shared" si="25"/>
        <v>1.2992443185003522</v>
      </c>
    </row>
    <row r="20" spans="1:31" x14ac:dyDescent="0.35">
      <c r="A20" t="str">
        <f>[1]all4_SMARTERsmall!AP4</f>
        <v>SMARTERsmall_4</v>
      </c>
      <c r="B20">
        <f>all4_SMARTERsmall!B$65</f>
        <v>0.88112003941780614</v>
      </c>
      <c r="C20">
        <f>all4_SMARTERsmall!C$65</f>
        <v>7.2341024083534684</v>
      </c>
      <c r="D20">
        <f>all4_SMARTERsmall!D$65</f>
        <v>7.754428108858483</v>
      </c>
      <c r="E20">
        <f>all4_SMARTERsmall!E$65</f>
        <v>13.049817173919612</v>
      </c>
      <c r="F20">
        <f>all4_SMARTERsmall!F$65</f>
        <v>15.719695006294144</v>
      </c>
      <c r="G20">
        <f>all4_SMARTERsmall!G$65</f>
        <v>5.5538202740423319</v>
      </c>
      <c r="H20">
        <f t="shared" si="41"/>
        <v>9.3084661994620994</v>
      </c>
      <c r="I20">
        <f t="shared" si="38"/>
        <v>3.5188845604493419</v>
      </c>
      <c r="J20">
        <f t="shared" si="38"/>
        <v>0.97704017733600124</v>
      </c>
      <c r="K20">
        <f t="shared" si="38"/>
        <v>2.6348074021064507</v>
      </c>
      <c r="L20">
        <f t="shared" si="38"/>
        <v>2.4102815373236921</v>
      </c>
      <c r="M20">
        <f t="shared" si="38"/>
        <v>1.1651502744727427</v>
      </c>
      <c r="N20">
        <f t="shared" si="42"/>
        <v>-3.4618486601511442</v>
      </c>
      <c r="O20">
        <f t="shared" si="43"/>
        <v>-1.5162881063099412</v>
      </c>
      <c r="P20">
        <f t="shared" si="44"/>
        <v>0.95459957566998455</v>
      </c>
      <c r="Q20">
        <f t="shared" si="45"/>
        <v>-0.93762017428449407</v>
      </c>
      <c r="R20">
        <f t="shared" si="46"/>
        <v>-0.75948712229169324</v>
      </c>
      <c r="S20">
        <f t="shared" si="47"/>
        <v>0.69429986067445504</v>
      </c>
      <c r="T20" s="5">
        <f t="shared" si="40"/>
        <v>-5.0263446266928336</v>
      </c>
      <c r="U20">
        <f t="shared" ref="U20:U21" si="48">AVERAGE(N20:S20)</f>
        <v>-0.83772410444880563</v>
      </c>
      <c r="V20" s="6">
        <f t="shared" si="11"/>
        <v>-0.84855364828809365</v>
      </c>
      <c r="W20" s="12" cm="1">
        <f t="array" ref="W20">SUM(ABS(N20:S20))</f>
        <v>8.3241434993817123</v>
      </c>
      <c r="X20" s="8" cm="1">
        <f t="array" ref="X20">AVERAGE(ABS(N20:S20))</f>
        <v>1.387357249896952</v>
      </c>
      <c r="Y20" s="7" cm="1">
        <f t="array" ref="Y20">MEDIAN(ABS(N20:S20))</f>
        <v>0.94610987497723931</v>
      </c>
      <c r="Z20" s="5">
        <f t="shared" si="21"/>
        <v>50.192983010885847</v>
      </c>
      <c r="AA20">
        <f t="shared" si="22"/>
        <v>8.3654971684809745</v>
      </c>
      <c r="AB20" s="6">
        <f t="shared" si="14"/>
        <v>7.4942652586059761</v>
      </c>
      <c r="AC20" s="5">
        <f t="shared" si="23"/>
        <v>20.014630151150328</v>
      </c>
      <c r="AD20">
        <f t="shared" si="24"/>
        <v>3.3357716918583882</v>
      </c>
      <c r="AE20" s="6">
        <f t="shared" si="25"/>
        <v>2.5225444697150712</v>
      </c>
    </row>
    <row r="21" spans="1:31" x14ac:dyDescent="0.35">
      <c r="A21" t="str">
        <f>[1]all4_SMARTERlarge!AP4</f>
        <v>SMARTERlarge_4</v>
      </c>
      <c r="B21">
        <f>all4_SMARTERlarge!B$65</f>
        <v>0.63030490090114322</v>
      </c>
      <c r="C21">
        <f>all4_SMARTERlarge!C$65</f>
        <v>4.0284410937054238</v>
      </c>
      <c r="D21">
        <f>all4_SMARTERlarge!D$65</f>
        <v>11.596876561032207</v>
      </c>
      <c r="E21">
        <f>all4_SMARTERlarge!E$65</f>
        <v>5.9087261740581605</v>
      </c>
      <c r="F21">
        <f>all4_SMARTERlarge!F$65</f>
        <v>8.709052886612767</v>
      </c>
      <c r="G21">
        <f>all4_SMARTERlarge!G$65</f>
        <v>4.9074058042180217</v>
      </c>
      <c r="H21">
        <f t="shared" si="41"/>
        <v>6.6587656651984579</v>
      </c>
      <c r="I21">
        <f t="shared" si="38"/>
        <v>1.959554671350878</v>
      </c>
      <c r="J21">
        <f t="shared" si="38"/>
        <v>1.4611798797632525</v>
      </c>
      <c r="K21">
        <f t="shared" si="38"/>
        <v>1.1929941433618181</v>
      </c>
      <c r="L21">
        <f t="shared" si="38"/>
        <v>1.3353483875974366</v>
      </c>
      <c r="M21">
        <f t="shared" si="38"/>
        <v>1.0295373162250399</v>
      </c>
      <c r="N21">
        <f t="shared" si="42"/>
        <v>-2.7918682636395085</v>
      </c>
      <c r="O21">
        <f t="shared" si="43"/>
        <v>-0.34543447786443093</v>
      </c>
      <c r="P21">
        <f t="shared" si="44"/>
        <v>0.24151150764470375</v>
      </c>
      <c r="Q21">
        <f t="shared" si="45"/>
        <v>0.64706753212981249</v>
      </c>
      <c r="R21">
        <f t="shared" si="46"/>
        <v>0.42161555540127105</v>
      </c>
      <c r="S21">
        <f t="shared" si="47"/>
        <v>0.9417810124617928</v>
      </c>
      <c r="T21" s="9">
        <f t="shared" si="40"/>
        <v>-0.88532713386635919</v>
      </c>
      <c r="U21" s="10">
        <f t="shared" si="48"/>
        <v>-0.14755452231105987</v>
      </c>
      <c r="V21" s="11">
        <f t="shared" si="11"/>
        <v>0.3315635315229874</v>
      </c>
      <c r="W21" s="9" cm="1">
        <f t="array" ref="W21">SUM(ABS(N21:S21))</f>
        <v>5.3892783491415193</v>
      </c>
      <c r="X21" s="10" cm="1">
        <f t="array" ref="X21">AVERAGE(ABS(N21:S21))</f>
        <v>0.89821305819025321</v>
      </c>
      <c r="Y21" s="11" cm="1">
        <f t="array" ref="Y21">MEDIAN(ABS(N21:S21))</f>
        <v>0.53434154376554177</v>
      </c>
      <c r="Z21" s="9">
        <f t="shared" si="21"/>
        <v>35.780807420527722</v>
      </c>
      <c r="AA21" s="10">
        <f t="shared" si="22"/>
        <v>5.9634679034212867</v>
      </c>
      <c r="AB21" s="11">
        <f t="shared" si="14"/>
        <v>5.4080659891380911</v>
      </c>
      <c r="AC21" s="5">
        <f t="shared" si="23"/>
        <v>13.637380063496884</v>
      </c>
      <c r="AD21">
        <f t="shared" si="24"/>
        <v>2.2728966772494807</v>
      </c>
      <c r="AE21" s="7">
        <f t="shared" si="25"/>
        <v>1.3982641336803445</v>
      </c>
    </row>
    <row r="23" spans="1:31" x14ac:dyDescent="0.35">
      <c r="T23" t="s">
        <v>49</v>
      </c>
      <c r="W23" t="s">
        <v>49</v>
      </c>
      <c r="AC23" t="s">
        <v>50</v>
      </c>
    </row>
    <row r="24" spans="1:31" x14ac:dyDescent="0.35">
      <c r="T24" t="s">
        <v>52</v>
      </c>
      <c r="W24" t="s">
        <v>51</v>
      </c>
    </row>
    <row r="25" spans="1:31" x14ac:dyDescent="0.35">
      <c r="B25" t="s">
        <v>16</v>
      </c>
      <c r="AB25" t="s">
        <v>17</v>
      </c>
    </row>
    <row r="39" spans="28:28" x14ac:dyDescent="0.35">
      <c r="AB39" t="s">
        <v>17</v>
      </c>
    </row>
    <row r="58" spans="5:28" x14ac:dyDescent="0.35">
      <c r="E58" t="s">
        <v>18</v>
      </c>
      <c r="AB58" t="s">
        <v>19</v>
      </c>
    </row>
  </sheetData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4F5A-DD4F-4BFF-B448-1E977B75F379}">
  <dimension ref="A1:AV58"/>
  <sheetViews>
    <sheetView tabSelected="1" topLeftCell="M1" zoomScale="74" zoomScaleNormal="80" workbookViewId="0">
      <selection activeCell="AK7" sqref="AK7"/>
    </sheetView>
  </sheetViews>
  <sheetFormatPr defaultRowHeight="14.5" x14ac:dyDescent="0.35"/>
  <sheetData>
    <row r="1" spans="1:48" x14ac:dyDescent="0.35">
      <c r="B1" t="str">
        <f>[1]all6_equal!AQ1</f>
        <v>RMSE</v>
      </c>
      <c r="H1" t="s">
        <v>40</v>
      </c>
      <c r="N1" t="s">
        <v>42</v>
      </c>
      <c r="T1" s="2" t="s">
        <v>57</v>
      </c>
      <c r="U1" s="3"/>
      <c r="V1" s="4"/>
      <c r="W1" s="2" t="s">
        <v>57</v>
      </c>
      <c r="X1" s="3"/>
      <c r="Y1" s="4"/>
      <c r="Z1" s="2" t="s">
        <v>53</v>
      </c>
      <c r="AA1" s="3"/>
      <c r="AB1" s="4"/>
      <c r="AC1" s="2" t="s">
        <v>46</v>
      </c>
      <c r="AD1" s="3"/>
      <c r="AE1" s="4"/>
      <c r="AF1" s="2" t="s">
        <v>57</v>
      </c>
      <c r="AG1" s="4"/>
      <c r="AH1" s="2" t="s">
        <v>58</v>
      </c>
      <c r="AI1" s="3"/>
      <c r="AJ1" s="4"/>
      <c r="AL1" t="s">
        <v>0</v>
      </c>
      <c r="AS1" t="s">
        <v>0</v>
      </c>
    </row>
    <row r="2" spans="1:48" x14ac:dyDescent="0.35">
      <c r="A2" t="s">
        <v>20</v>
      </c>
      <c r="B2" t="str">
        <f>[1]all6_equal!AQ2</f>
        <v>A003</v>
      </c>
      <c r="C2" t="str">
        <f>[1]all6_equal!AR2</f>
        <v>B023</v>
      </c>
      <c r="D2" t="str">
        <f>[1]all6_equal!AS2</f>
        <v>K027</v>
      </c>
      <c r="E2" t="str">
        <f>[1]all6_equal!AT2</f>
        <v>P002</v>
      </c>
      <c r="F2" t="str">
        <f>[1]all6_equal!AU2</f>
        <v>D011</v>
      </c>
      <c r="G2" t="str">
        <f>[1]all6_equal!AV2</f>
        <v>A009</v>
      </c>
      <c r="H2" t="str">
        <f>[1]all6_equal!AW2</f>
        <v>A003</v>
      </c>
      <c r="I2" t="str">
        <f>[1]all6_equal!AX2</f>
        <v>B023</v>
      </c>
      <c r="J2" t="str">
        <f>[1]all6_equal!AY2</f>
        <v>K027</v>
      </c>
      <c r="K2" t="str">
        <f>[1]all6_equal!AZ2</f>
        <v>P002</v>
      </c>
      <c r="L2" t="str">
        <f>[1]all6_equal!BA2</f>
        <v>D011</v>
      </c>
      <c r="M2" t="str">
        <f>[1]all6_equal!BB2</f>
        <v>A009</v>
      </c>
      <c r="N2" t="str">
        <f>[1]all6_equal!BC2</f>
        <v>A003</v>
      </c>
      <c r="O2" t="str">
        <f>[1]all6_equal!BD2</f>
        <v>B023</v>
      </c>
      <c r="P2" t="str">
        <f>[1]all6_equal!BE2</f>
        <v>K027</v>
      </c>
      <c r="Q2" t="str">
        <f>[1]all6_equal!BF2</f>
        <v>P002</v>
      </c>
      <c r="R2" t="str">
        <f>[1]all6_equal!BG2</f>
        <v>D011</v>
      </c>
      <c r="S2" t="str">
        <f>[1]all6_equal!BH2</f>
        <v>A009</v>
      </c>
      <c r="T2" s="5" t="str">
        <f>[1]all6_equal!BI2</f>
        <v>sum</v>
      </c>
      <c r="U2" t="str">
        <f>[1]all6_equal!BJ2</f>
        <v>average</v>
      </c>
      <c r="V2" s="6" t="s">
        <v>41</v>
      </c>
      <c r="W2" s="5" t="s">
        <v>43</v>
      </c>
      <c r="X2" t="s">
        <v>44</v>
      </c>
      <c r="Y2" s="6" t="s">
        <v>45</v>
      </c>
      <c r="Z2" s="5" t="s">
        <v>47</v>
      </c>
      <c r="AA2" t="s">
        <v>48</v>
      </c>
      <c r="AB2" s="6" t="s">
        <v>41</v>
      </c>
      <c r="AC2" s="5" t="s">
        <v>47</v>
      </c>
      <c r="AD2" t="s">
        <v>48</v>
      </c>
      <c r="AE2" s="6" t="s">
        <v>41</v>
      </c>
      <c r="AF2" s="5" t="s">
        <v>55</v>
      </c>
      <c r="AG2" s="6" t="s">
        <v>56</v>
      </c>
      <c r="AH2" s="5" t="s">
        <v>42</v>
      </c>
      <c r="AI2" t="s">
        <v>59</v>
      </c>
      <c r="AJ2" s="6" t="s">
        <v>40</v>
      </c>
      <c r="AL2" t="s">
        <v>1</v>
      </c>
      <c r="AM2" t="s">
        <v>2</v>
      </c>
      <c r="AN2" t="s">
        <v>3</v>
      </c>
      <c r="AO2" t="s">
        <v>4</v>
      </c>
      <c r="AP2" t="s">
        <v>5</v>
      </c>
      <c r="AQ2" t="s">
        <v>6</v>
      </c>
      <c r="AS2" t="s">
        <v>3</v>
      </c>
      <c r="AT2" t="s">
        <v>4</v>
      </c>
      <c r="AU2" t="s">
        <v>5</v>
      </c>
      <c r="AV2" t="s">
        <v>6</v>
      </c>
    </row>
    <row r="3" spans="1:48" x14ac:dyDescent="0.35">
      <c r="A3" t="s">
        <v>7</v>
      </c>
      <c r="B3">
        <f>prior!B66</f>
        <v>5.5774719153361629E-2</v>
      </c>
      <c r="C3">
        <f>prior!C66</f>
        <v>1.5201380750684217</v>
      </c>
      <c r="D3">
        <f>prior!D66</f>
        <v>4.40839240346802</v>
      </c>
      <c r="E3">
        <f>prior!E66</f>
        <v>3.8458038821551987</v>
      </c>
      <c r="F3">
        <f>prior!F66</f>
        <v>2.4258303451882957</v>
      </c>
      <c r="G3">
        <f>prior!G66</f>
        <v>5.6464197517501784</v>
      </c>
      <c r="H3">
        <f>B3/H$15</f>
        <v>1.0475368443699116</v>
      </c>
      <c r="I3">
        <f t="shared" ref="I3:M7" si="0">C3/I$15</f>
        <v>1.1196020662395469</v>
      </c>
      <c r="J3">
        <f t="shared" si="0"/>
        <v>1.3821373405829398</v>
      </c>
      <c r="K3">
        <f t="shared" si="0"/>
        <v>1.1017479528142042</v>
      </c>
      <c r="L3">
        <f t="shared" si="0"/>
        <v>1.0144512173242295</v>
      </c>
      <c r="M3">
        <f t="shared" si="0"/>
        <v>1.1134882173999627</v>
      </c>
      <c r="N3">
        <f>IF(H3&gt;=1, 1-(2*(LOG(H3, EXP(1)))), 1-((2*(LOG(-H3+2, EXP(1))))))</f>
        <v>0.9071169083631887</v>
      </c>
      <c r="O3">
        <f t="shared" ref="O3:S7" si="1">IF(I3&gt;=1, 1-(2*(LOG(I3, EXP(1)))), 1-((2*(LOG(-I3+2, EXP(1))))))</f>
        <v>0.77405335165338085</v>
      </c>
      <c r="P3">
        <f t="shared" si="1"/>
        <v>0.35273780291386803</v>
      </c>
      <c r="Q3">
        <f t="shared" si="1"/>
        <v>0.80620406676732026</v>
      </c>
      <c r="R3">
        <f t="shared" si="1"/>
        <v>0.9713044126186885</v>
      </c>
      <c r="S3">
        <f t="shared" si="1"/>
        <v>0.78500474786063201</v>
      </c>
      <c r="T3" s="12">
        <f>SUM(N3:S3)</f>
        <v>4.5964212901770782</v>
      </c>
      <c r="U3" s="8">
        <f>AVERAGE(N3:S3)</f>
        <v>0.766070215029513</v>
      </c>
      <c r="V3" s="7">
        <f>MEDIAN(N3:S3)</f>
        <v>0.79560440731397608</v>
      </c>
      <c r="W3" s="12" cm="1">
        <f t="array" ref="W3">SUM(ABS(N3:S3))</f>
        <v>4.5964212901770782</v>
      </c>
      <c r="X3" s="8" cm="1">
        <f t="array" ref="X3">AVERAGE(ABS(N3:S3))</f>
        <v>0.766070215029513</v>
      </c>
      <c r="Y3" s="7" cm="1">
        <f t="array" ref="Y3">MEDIAN(ABS(N3:S3))</f>
        <v>0.79560440731397608</v>
      </c>
      <c r="Z3" s="5">
        <f>SUM(B3:G3)</f>
        <v>17.902359176783477</v>
      </c>
      <c r="AA3">
        <f>AVERAGE(B3:G3)</f>
        <v>2.983726529463913</v>
      </c>
      <c r="AB3" s="7">
        <f>MEDIAN(B3:G3)</f>
        <v>3.135817113671747</v>
      </c>
      <c r="AC3" s="5">
        <f>SUM(H3:M3)</f>
        <v>6.7789636387307954</v>
      </c>
      <c r="AD3">
        <f>AVERAGE(H3:M3)</f>
        <v>1.1298272731217993</v>
      </c>
      <c r="AE3" s="7">
        <f>MEDIAN(H3:M3)</f>
        <v>1.1076180851070836</v>
      </c>
      <c r="AF3" s="12">
        <f>AVERAGE(N3:O3)</f>
        <v>0.84058513000828472</v>
      </c>
      <c r="AG3" s="6">
        <f>AVERAGE(P3:S3)</f>
        <v>0.7288127575401272</v>
      </c>
      <c r="AH3" s="5">
        <f>_xlfn.STDEV.P(N3:S3)</f>
        <v>0.19786017854576596</v>
      </c>
      <c r="AI3">
        <f>_xlfn.STDEV.P(B3:G3)</f>
        <v>1.865878994395324</v>
      </c>
      <c r="AJ3" s="7">
        <f>_xlfn.STDEV.P(H3:M3)</f>
        <v>0.11895635536084863</v>
      </c>
      <c r="AL3" t="s">
        <v>8</v>
      </c>
      <c r="AM3" t="s">
        <v>8</v>
      </c>
      <c r="AN3" t="s">
        <v>8</v>
      </c>
      <c r="AO3" t="s">
        <v>8</v>
      </c>
      <c r="AP3" t="s">
        <v>8</v>
      </c>
      <c r="AQ3" t="s">
        <v>8</v>
      </c>
      <c r="AS3" t="s">
        <v>8</v>
      </c>
      <c r="AT3" t="s">
        <v>8</v>
      </c>
      <c r="AU3" t="s">
        <v>8</v>
      </c>
      <c r="AV3" t="s">
        <v>8</v>
      </c>
    </row>
    <row r="4" spans="1:48" x14ac:dyDescent="0.35">
      <c r="A4" t="str">
        <f>[1]all6_equal!AP4</f>
        <v>equal weight</v>
      </c>
      <c r="B4">
        <f>all6_equal!B$66</f>
        <v>6.6052590406157699E-2</v>
      </c>
      <c r="C4">
        <f>all6_equal!C$66</f>
        <v>1.2442540979346914</v>
      </c>
      <c r="D4">
        <f>all6_equal!D$66</f>
        <v>3.9402421324710493</v>
      </c>
      <c r="E4">
        <f>all6_equal!E$66</f>
        <v>3.4566098933124425</v>
      </c>
      <c r="F4">
        <f>all6_equal!F$66</f>
        <v>3.1014682560698712</v>
      </c>
      <c r="G4">
        <f>all6_equal!G$66</f>
        <v>5.2910974108530988</v>
      </c>
      <c r="H4">
        <f t="shared" ref="H4:H6" si="2">B4/H$15</f>
        <v>1.2405714124040441</v>
      </c>
      <c r="I4">
        <f t="shared" si="0"/>
        <v>0.91640981949090505</v>
      </c>
      <c r="J4">
        <f t="shared" si="0"/>
        <v>1.2353609397253591</v>
      </c>
      <c r="K4">
        <f t="shared" si="0"/>
        <v>0.99025145075783738</v>
      </c>
      <c r="L4">
        <f t="shared" si="0"/>
        <v>1.2969943483901458</v>
      </c>
      <c r="M4">
        <f t="shared" si="0"/>
        <v>1.0434177555209578</v>
      </c>
      <c r="N4">
        <f t="shared" ref="N4:N7" si="3">IF(H4&gt;=1, 1-(2*(LOG(H4, EXP(1)))), 1-((2*(LOG(-H4+2, EXP(1))))))</f>
        <v>0.56885582014295122</v>
      </c>
      <c r="O4">
        <f t="shared" si="1"/>
        <v>0.83944046145416429</v>
      </c>
      <c r="P4">
        <f t="shared" si="1"/>
        <v>0.57727362746487643</v>
      </c>
      <c r="Q4">
        <f t="shared" si="1"/>
        <v>0.98059732257835297</v>
      </c>
      <c r="R4">
        <f t="shared" si="1"/>
        <v>0.47990090424606258</v>
      </c>
      <c r="S4">
        <f t="shared" si="1"/>
        <v>0.91499674310954715</v>
      </c>
      <c r="T4" s="5">
        <f t="shared" ref="T4:T7" si="4">SUM(N4:S4)</f>
        <v>4.3610648789959541</v>
      </c>
      <c r="U4">
        <f t="shared" ref="U4:U7" si="5">AVERAGE(N4:S4)</f>
        <v>0.72684414649932572</v>
      </c>
      <c r="V4" s="6">
        <f t="shared" ref="V4:V21" si="6">MEDIAN(N4:S4)</f>
        <v>0.70835704445952041</v>
      </c>
      <c r="W4" s="5" cm="1">
        <f t="array" ref="W4">SUM(ABS(N4:S4))</f>
        <v>4.3610648789959541</v>
      </c>
      <c r="X4" cm="1">
        <f t="array" ref="X4">AVERAGE(ABS(N4:S4))</f>
        <v>0.72684414649932572</v>
      </c>
      <c r="Y4" s="6" cm="1">
        <f t="array" ref="Y4">MEDIAN(ABS(N4:S4))</f>
        <v>0.70835704445952041</v>
      </c>
      <c r="Z4" s="12">
        <f t="shared" ref="Z4:Z7" si="7">SUM(B4:G4)</f>
        <v>17.099724381047313</v>
      </c>
      <c r="AA4" s="8">
        <f t="shared" ref="AA4:AA7" si="8">AVERAGE(B4:G4)</f>
        <v>2.8499540635078855</v>
      </c>
      <c r="AB4" s="6">
        <f t="shared" ref="AB4:AB21" si="9">MEDIAN(B4:G4)</f>
        <v>3.2790390746911569</v>
      </c>
      <c r="AC4" s="12">
        <f t="shared" ref="AC4:AC21" si="10">SUM(H4:M4)</f>
        <v>6.7230057262892489</v>
      </c>
      <c r="AD4" s="8">
        <f t="shared" ref="AD4:AD21" si="11">AVERAGE(H4:M4)</f>
        <v>1.1205009543815414</v>
      </c>
      <c r="AE4" s="6">
        <f t="shared" ref="AE4:AE21" si="12">MEDIAN(H4:M4)</f>
        <v>1.1393893476231585</v>
      </c>
      <c r="AF4" s="5">
        <f t="shared" ref="AF4:AF21" si="13">AVERAGE(N4:O4)</f>
        <v>0.7041481407985577</v>
      </c>
      <c r="AG4" s="7">
        <f t="shared" ref="AG4:AG21" si="14">AVERAGE(P4:S4)</f>
        <v>0.73819214934970978</v>
      </c>
      <c r="AH4" s="12">
        <f t="shared" ref="AH4:AH21" si="15">_xlfn.STDEV.P(N4:S4)</f>
        <v>0.19182571101846982</v>
      </c>
      <c r="AI4" s="8">
        <f t="shared" ref="AI4:AI21" si="16">_xlfn.STDEV.P(B4:G4)</f>
        <v>1.7275984965594537</v>
      </c>
      <c r="AJ4" s="6">
        <f t="shared" ref="AJ4:AJ21" si="17">_xlfn.STDEV.P(H4:M4)</f>
        <v>0.14336410134882788</v>
      </c>
      <c r="AL4">
        <f>1/6</f>
        <v>0.16666666666666666</v>
      </c>
      <c r="AM4">
        <f t="shared" ref="AM4:AV4" si="18">1/6</f>
        <v>0.16666666666666666</v>
      </c>
      <c r="AN4">
        <f t="shared" si="18"/>
        <v>0.16666666666666666</v>
      </c>
      <c r="AO4">
        <f t="shared" si="18"/>
        <v>0.16666666666666666</v>
      </c>
      <c r="AP4">
        <f t="shared" si="18"/>
        <v>0.16666666666666666</v>
      </c>
      <c r="AQ4">
        <f t="shared" si="18"/>
        <v>0.16666666666666666</v>
      </c>
      <c r="AS4">
        <f t="shared" si="18"/>
        <v>0.16666666666666666</v>
      </c>
      <c r="AT4">
        <f t="shared" si="18"/>
        <v>0.16666666666666666</v>
      </c>
      <c r="AU4">
        <f t="shared" si="18"/>
        <v>0.16666666666666666</v>
      </c>
      <c r="AV4">
        <f t="shared" si="18"/>
        <v>0.16666666666666666</v>
      </c>
    </row>
    <row r="5" spans="1:48" x14ac:dyDescent="0.35">
      <c r="A5" t="str">
        <f>[1]all6_swing!AP4</f>
        <v>swing weights</v>
      </c>
      <c r="B5">
        <f>all6_swing!B$66</f>
        <v>5.9702809708512945E-2</v>
      </c>
      <c r="C5">
        <f>all6_swing!C$66</f>
        <v>1.6815051813776847</v>
      </c>
      <c r="D5">
        <f>all6_swing!D$66</f>
        <v>4.5536817934901466</v>
      </c>
      <c r="E5">
        <f>all6_swing!E$66</f>
        <v>3.7794435857916731</v>
      </c>
      <c r="F5">
        <f>all6_swing!F$66</f>
        <v>2.461989326420627</v>
      </c>
      <c r="G5">
        <f>all6_swing!G$66</f>
        <v>5.7469995074307336</v>
      </c>
      <c r="H5">
        <f t="shared" si="2"/>
        <v>1.1213125557854742</v>
      </c>
      <c r="I5">
        <f t="shared" si="0"/>
        <v>1.2384511027909244</v>
      </c>
      <c r="J5">
        <f t="shared" si="0"/>
        <v>1.4276890684604595</v>
      </c>
      <c r="K5">
        <f t="shared" si="0"/>
        <v>1.0827370196239019</v>
      </c>
      <c r="L5">
        <f t="shared" si="0"/>
        <v>1.029572440702897</v>
      </c>
      <c r="M5">
        <f t="shared" si="0"/>
        <v>1.1333227989194383</v>
      </c>
      <c r="N5">
        <f t="shared" si="3"/>
        <v>0.77100015210475403</v>
      </c>
      <c r="O5">
        <f t="shared" si="1"/>
        <v>0.57227702364901634</v>
      </c>
      <c r="P5">
        <f t="shared" si="1"/>
        <v>0.28788579792914082</v>
      </c>
      <c r="Q5">
        <f t="shared" si="1"/>
        <v>0.84101577460030241</v>
      </c>
      <c r="R5">
        <f t="shared" si="1"/>
        <v>0.94171278010508164</v>
      </c>
      <c r="S5">
        <f t="shared" si="1"/>
        <v>0.74969230432055456</v>
      </c>
      <c r="T5" s="5">
        <f t="shared" si="4"/>
        <v>4.1635838327088504</v>
      </c>
      <c r="U5">
        <f>AVERAGE(N5:S5)</f>
        <v>0.69393063878480843</v>
      </c>
      <c r="V5" s="6">
        <f t="shared" si="6"/>
        <v>0.7603462282126543</v>
      </c>
      <c r="W5" s="5" cm="1">
        <f t="array" ref="W5">SUM(ABS(N5:S5))</f>
        <v>4.1635838327088504</v>
      </c>
      <c r="X5" cm="1">
        <f t="array" ref="X5">AVERAGE(ABS(N5:S5))</f>
        <v>0.69393063878480843</v>
      </c>
      <c r="Y5" s="6" cm="1">
        <f t="array" ref="Y5">MEDIAN(ABS(N5:S5))</f>
        <v>0.7603462282126543</v>
      </c>
      <c r="Z5" s="5">
        <f t="shared" si="7"/>
        <v>18.283322204219377</v>
      </c>
      <c r="AA5">
        <f t="shared" si="8"/>
        <v>3.0472203673698961</v>
      </c>
      <c r="AB5" s="6">
        <f t="shared" si="9"/>
        <v>3.12071645610615</v>
      </c>
      <c r="AC5" s="5">
        <f t="shared" si="10"/>
        <v>7.0330849862830949</v>
      </c>
      <c r="AD5">
        <f t="shared" si="11"/>
        <v>1.1721808310471824</v>
      </c>
      <c r="AE5" s="6">
        <f t="shared" si="12"/>
        <v>1.1273176773524562</v>
      </c>
      <c r="AF5" s="5">
        <f t="shared" si="13"/>
        <v>0.67163858787688513</v>
      </c>
      <c r="AG5" s="6">
        <f t="shared" si="14"/>
        <v>0.70507666423876991</v>
      </c>
      <c r="AH5" s="5">
        <f t="shared" si="15"/>
        <v>0.21281882546073744</v>
      </c>
      <c r="AI5">
        <f t="shared" si="16"/>
        <v>1.8809270220189822</v>
      </c>
      <c r="AJ5" s="6">
        <f t="shared" si="17"/>
        <v>0.13045502723830749</v>
      </c>
      <c r="AL5">
        <v>0.34482758620689657</v>
      </c>
      <c r="AM5">
        <v>0.17241379310344829</v>
      </c>
      <c r="AN5">
        <v>8.6206896551724144E-2</v>
      </c>
      <c r="AO5">
        <v>0.10344827586206896</v>
      </c>
      <c r="AP5">
        <v>0.25862068965517243</v>
      </c>
      <c r="AQ5">
        <v>3.4482758620689655E-2</v>
      </c>
      <c r="AS5">
        <v>8.5714285714285715E-2</v>
      </c>
      <c r="AT5">
        <v>0.2857142857142857</v>
      </c>
      <c r="AU5">
        <v>0.5714285714285714</v>
      </c>
      <c r="AV5">
        <v>5.7142857142857141E-2</v>
      </c>
    </row>
    <row r="6" spans="1:48" x14ac:dyDescent="0.35">
      <c r="A6" t="str">
        <f>[1]all6_SMARTERsmall!AP4</f>
        <v>SMARTER_small</v>
      </c>
      <c r="B6">
        <f>all6_SMARTERsmall!B$66</f>
        <v>6.3163915419975486E-2</v>
      </c>
      <c r="C6">
        <f>all6_SMARTERsmall!C$66</f>
        <v>1.7065633249444494</v>
      </c>
      <c r="D6">
        <f>all6_SMARTERsmall!D$66</f>
        <v>4.6612807524034929</v>
      </c>
      <c r="E6">
        <f>all6_SMARTERsmall!E$66</f>
        <v>3.924652772712975</v>
      </c>
      <c r="F6">
        <f>all6_SMARTERsmall!F$66</f>
        <v>2.4127131897795815</v>
      </c>
      <c r="G6">
        <f>all6_SMARTERsmall!G$66</f>
        <v>5.8687479484941703</v>
      </c>
      <c r="H6">
        <f t="shared" si="2"/>
        <v>1.1863175582319567</v>
      </c>
      <c r="I6">
        <f t="shared" si="0"/>
        <v>1.2569067613745792</v>
      </c>
      <c r="J6">
        <f t="shared" si="0"/>
        <v>1.461423937163389</v>
      </c>
      <c r="K6">
        <f t="shared" si="0"/>
        <v>1.124336625147911</v>
      </c>
      <c r="L6">
        <f t="shared" si="0"/>
        <v>1.0089657907367537</v>
      </c>
      <c r="M6">
        <f t="shared" si="0"/>
        <v>1.1573318985916563</v>
      </c>
      <c r="N6">
        <f t="shared" si="3"/>
        <v>0.65829195917686756</v>
      </c>
      <c r="O6">
        <f t="shared" si="1"/>
        <v>0.54269249732093661</v>
      </c>
      <c r="P6">
        <f t="shared" si="1"/>
        <v>0.24117748029650088</v>
      </c>
      <c r="Q6">
        <f t="shared" si="1"/>
        <v>0.76561360960098401</v>
      </c>
      <c r="R6">
        <f t="shared" si="1"/>
        <v>0.98214832665879448</v>
      </c>
      <c r="S6">
        <f t="shared" si="1"/>
        <v>0.70776546313384769</v>
      </c>
      <c r="T6" s="5">
        <f t="shared" si="4"/>
        <v>3.8976893361879315</v>
      </c>
      <c r="U6">
        <f t="shared" si="5"/>
        <v>0.64961488936465528</v>
      </c>
      <c r="V6" s="6">
        <f t="shared" si="6"/>
        <v>0.68302871115535768</v>
      </c>
      <c r="W6" s="5" cm="1">
        <f t="array" ref="W6">SUM(ABS(N6:S6))</f>
        <v>3.8976893361879315</v>
      </c>
      <c r="X6" cm="1">
        <f t="array" ref="X6">AVERAGE(ABS(N6:S6))</f>
        <v>0.64961488936465528</v>
      </c>
      <c r="Y6" s="6" cm="1">
        <f t="array" ref="Y6">MEDIAN(ABS(N6:S6))</f>
        <v>0.68302871115535768</v>
      </c>
      <c r="Z6" s="5">
        <f t="shared" si="7"/>
        <v>18.637121903754647</v>
      </c>
      <c r="AA6">
        <f t="shared" si="8"/>
        <v>3.1061869839591076</v>
      </c>
      <c r="AB6" s="6">
        <f t="shared" si="9"/>
        <v>3.1686829812462785</v>
      </c>
      <c r="AC6" s="5">
        <f t="shared" si="10"/>
        <v>7.1952825712462465</v>
      </c>
      <c r="AD6">
        <f t="shared" si="11"/>
        <v>1.1992137618743743</v>
      </c>
      <c r="AE6" s="6">
        <f t="shared" si="12"/>
        <v>1.1718247284118064</v>
      </c>
      <c r="AF6" s="5">
        <f t="shared" si="13"/>
        <v>0.60049222824890203</v>
      </c>
      <c r="AG6" s="6">
        <f t="shared" si="14"/>
        <v>0.67417621992253174</v>
      </c>
      <c r="AH6" s="5">
        <f t="shared" si="15"/>
        <v>0.22573748980914055</v>
      </c>
      <c r="AI6">
        <f t="shared" si="16"/>
        <v>1.9330368010178776</v>
      </c>
      <c r="AJ6" s="6">
        <f t="shared" si="17"/>
        <v>0.13892680139986111</v>
      </c>
      <c r="AL6">
        <v>0.40833333333333327</v>
      </c>
      <c r="AM6">
        <v>0.24166666666666667</v>
      </c>
      <c r="AN6">
        <v>0.1583333333333333</v>
      </c>
      <c r="AO6">
        <v>2.7777777777777776E-2</v>
      </c>
      <c r="AP6">
        <v>0.10277777777777779</v>
      </c>
      <c r="AQ6">
        <v>6.1111111111111116E-2</v>
      </c>
      <c r="AS6">
        <v>0.52083333333333326</v>
      </c>
      <c r="AT6">
        <v>6.25E-2</v>
      </c>
      <c r="AU6">
        <v>0.27083333333333331</v>
      </c>
      <c r="AV6">
        <v>0.14583333333333331</v>
      </c>
    </row>
    <row r="7" spans="1:48" x14ac:dyDescent="0.35">
      <c r="A7" t="str">
        <f>[1]all6_SMARTERlarge!AP4</f>
        <v>SMARTER_large</v>
      </c>
      <c r="B7">
        <f>all6_SMARTERlarge!B$66</f>
        <v>7.0438473744499505E-2</v>
      </c>
      <c r="C7">
        <f>all6_SMARTERlarge!C$66</f>
        <v>1.3596026629631039</v>
      </c>
      <c r="D7">
        <f>all6_SMARTERlarge!D$66</f>
        <v>3.7656368388120205</v>
      </c>
      <c r="E7">
        <f>all6_SMARTERlarge!E$66</f>
        <v>3.368690560278444</v>
      </c>
      <c r="F7">
        <f>all6_SMARTERlarge!F$66</f>
        <v>3.974359195432414</v>
      </c>
      <c r="G7">
        <f>all6_SMARTERlarge!G$66</f>
        <v>5.3015796016590446</v>
      </c>
      <c r="H7">
        <f>B7/H$15</f>
        <v>1.3229451914523649</v>
      </c>
      <c r="I7">
        <f t="shared" si="0"/>
        <v>1.0013655836163213</v>
      </c>
      <c r="J7">
        <f t="shared" si="0"/>
        <v>1.1806179690134635</v>
      </c>
      <c r="K7">
        <f t="shared" si="0"/>
        <v>0.96506427321286214</v>
      </c>
      <c r="L7">
        <f t="shared" si="0"/>
        <v>1.6620261725587431</v>
      </c>
      <c r="M7">
        <f t="shared" si="0"/>
        <v>1.0454848699878447</v>
      </c>
      <c r="N7">
        <f t="shared" si="3"/>
        <v>0.44027908639793989</v>
      </c>
      <c r="O7">
        <f t="shared" si="1"/>
        <v>0.99727069588999684</v>
      </c>
      <c r="P7">
        <f t="shared" si="1"/>
        <v>0.66792399210593512</v>
      </c>
      <c r="Q7">
        <f t="shared" si="1"/>
        <v>0.93132134986701443</v>
      </c>
      <c r="R7">
        <f t="shared" si="1"/>
        <v>-1.6074887875739519E-2</v>
      </c>
      <c r="S7">
        <f t="shared" si="1"/>
        <v>0.91103846354900897</v>
      </c>
      <c r="T7" s="5">
        <f t="shared" si="4"/>
        <v>3.9317586999341558</v>
      </c>
      <c r="U7">
        <f t="shared" si="5"/>
        <v>0.65529311665569268</v>
      </c>
      <c r="V7" s="6">
        <f t="shared" si="6"/>
        <v>0.7894812278274721</v>
      </c>
      <c r="W7" s="5" cm="1">
        <f t="array" ref="W7">SUM(ABS(N7:S7))</f>
        <v>3.9639084756856353</v>
      </c>
      <c r="X7" cm="1">
        <f t="array" ref="X7">AVERAGE(ABS(N7:S7))</f>
        <v>0.66065141261427252</v>
      </c>
      <c r="Y7" s="6" cm="1">
        <f t="array" ref="Y7">MEDIAN(ABS(N7:S7))</f>
        <v>0.7894812278274721</v>
      </c>
      <c r="Z7" s="5">
        <f t="shared" si="7"/>
        <v>17.840307332889523</v>
      </c>
      <c r="AA7">
        <f t="shared" si="8"/>
        <v>2.9733845554815872</v>
      </c>
      <c r="AB7" s="6">
        <f t="shared" si="9"/>
        <v>3.5671636995452323</v>
      </c>
      <c r="AC7" s="5">
        <f t="shared" si="10"/>
        <v>7.1775040598416</v>
      </c>
      <c r="AD7">
        <f t="shared" si="11"/>
        <v>1.1962506766402667</v>
      </c>
      <c r="AE7" s="6">
        <f t="shared" si="12"/>
        <v>1.1130514195006542</v>
      </c>
      <c r="AF7" s="5">
        <f t="shared" si="13"/>
        <v>0.71877489114396842</v>
      </c>
      <c r="AG7" s="6">
        <f t="shared" si="14"/>
        <v>0.62355222941155475</v>
      </c>
      <c r="AH7" s="5">
        <f t="shared" si="15"/>
        <v>0.35488765884834123</v>
      </c>
      <c r="AI7">
        <f t="shared" si="16"/>
        <v>1.7434525550773263</v>
      </c>
      <c r="AJ7" s="6">
        <f t="shared" si="17"/>
        <v>0.24062431828389227</v>
      </c>
      <c r="AL7">
        <v>2.7777777777777776E-2</v>
      </c>
      <c r="AM7">
        <v>6.1111111111111116E-2</v>
      </c>
      <c r="AN7">
        <v>0.10277777777777779</v>
      </c>
      <c r="AO7">
        <v>0.40833333333333327</v>
      </c>
      <c r="AP7">
        <v>0.1583333333333333</v>
      </c>
      <c r="AQ7">
        <v>0.24166666666666667</v>
      </c>
      <c r="AS7">
        <v>6.25E-2</v>
      </c>
      <c r="AT7">
        <v>0.52083333333333326</v>
      </c>
      <c r="AU7">
        <v>0.14583333333333331</v>
      </c>
      <c r="AV7">
        <v>0.27083333333333331</v>
      </c>
    </row>
    <row r="8" spans="1:48" x14ac:dyDescent="0.35">
      <c r="T8" s="5"/>
      <c r="V8" s="6"/>
      <c r="W8" s="5"/>
      <c r="Y8" s="6"/>
      <c r="Z8" s="5"/>
      <c r="AB8" s="6"/>
      <c r="AC8" s="5"/>
      <c r="AE8" s="6"/>
      <c r="AF8" s="5"/>
      <c r="AG8" s="6"/>
      <c r="AH8" s="5"/>
      <c r="AJ8" s="6"/>
    </row>
    <row r="9" spans="1:48" x14ac:dyDescent="0.35">
      <c r="A9" t="s">
        <v>9</v>
      </c>
      <c r="B9">
        <f>'A003'!B$66</f>
        <v>7.246202945053988E-2</v>
      </c>
      <c r="C9">
        <f>'A003'!C$66</f>
        <v>1.8678916615580736</v>
      </c>
      <c r="D9">
        <f>'A003'!D$66</f>
        <v>4.87385393621833</v>
      </c>
      <c r="E9">
        <f>'A003'!E$66</f>
        <v>4.2511607746376967</v>
      </c>
      <c r="F9">
        <f>'A003'!F$66</f>
        <v>2.7919448900526156</v>
      </c>
      <c r="G9">
        <f>'A003'!G$66</f>
        <v>6.1644393853891009</v>
      </c>
      <c r="H9">
        <f>B9/H$15</f>
        <v>1.3609507464939541</v>
      </c>
      <c r="I9">
        <f t="shared" ref="I9:M14" si="19">C9/I$15</f>
        <v>1.3757272435255001</v>
      </c>
      <c r="J9">
        <f t="shared" si="19"/>
        <v>1.528070757152906</v>
      </c>
      <c r="K9">
        <f t="shared" si="19"/>
        <v>1.2178748121488625</v>
      </c>
      <c r="L9">
        <f t="shared" si="19"/>
        <v>1.1675556363757962</v>
      </c>
      <c r="M9">
        <f t="shared" si="19"/>
        <v>1.2156429957902863</v>
      </c>
      <c r="N9">
        <f>IF(H9&gt;=1, 1-(2*(LOG(H9, EXP(1)))), 1-((2*(LOG(-H9+2, EXP(1))))))</f>
        <v>0.3836329323781531</v>
      </c>
      <c r="O9">
        <f t="shared" ref="O9:S14" si="20">IF(I9&gt;=1, 1-(2*(LOG(I9, EXP(1)))), 1-((2*(LOG(-I9+2, EXP(1))))))</f>
        <v>0.36203500863981442</v>
      </c>
      <c r="P9">
        <f t="shared" si="20"/>
        <v>0.15198800658113376</v>
      </c>
      <c r="Q9">
        <f t="shared" si="20"/>
        <v>0.60578523496330061</v>
      </c>
      <c r="R9">
        <f t="shared" si="20"/>
        <v>0.69017527258235356</v>
      </c>
      <c r="S9">
        <f t="shared" si="20"/>
        <v>0.60945369709992048</v>
      </c>
      <c r="T9" s="5">
        <f>SUM(N9:S9)</f>
        <v>2.8030701522446755</v>
      </c>
      <c r="U9">
        <f t="shared" ref="U9:U14" si="21">AVERAGE(N9:S9)</f>
        <v>0.4671783587074459</v>
      </c>
      <c r="V9" s="6">
        <f t="shared" si="6"/>
        <v>0.49470908367072686</v>
      </c>
      <c r="W9" s="5" cm="1">
        <f t="array" ref="W9">SUM(ABS(N9:S9))</f>
        <v>2.8030701522446755</v>
      </c>
      <c r="X9" cm="1">
        <f t="array" ref="X9">AVERAGE(ABS(N9:S9))</f>
        <v>0.4671783587074459</v>
      </c>
      <c r="Y9" s="6" cm="1">
        <f t="array" ref="Y9">MEDIAN(ABS(N9:S9))</f>
        <v>0.49470908367072686</v>
      </c>
      <c r="Z9" s="5">
        <f>SUM(B9:G9)</f>
        <v>20.021752677306356</v>
      </c>
      <c r="AA9">
        <f t="shared" ref="AA9:AA21" si="22">AVERAGE(B9:G9)</f>
        <v>3.3369587795510594</v>
      </c>
      <c r="AB9" s="6">
        <f t="shared" si="9"/>
        <v>3.5215528323451561</v>
      </c>
      <c r="AC9" s="5">
        <f t="shared" si="10"/>
        <v>7.8658221914873057</v>
      </c>
      <c r="AD9">
        <f t="shared" si="11"/>
        <v>1.3109703652478844</v>
      </c>
      <c r="AE9" s="6">
        <f t="shared" si="12"/>
        <v>1.2894127793214083</v>
      </c>
      <c r="AF9" s="5">
        <f t="shared" si="13"/>
        <v>0.37283397050898376</v>
      </c>
      <c r="AG9" s="6">
        <f t="shared" si="14"/>
        <v>0.51435055280667719</v>
      </c>
      <c r="AH9" s="5">
        <f t="shared" si="15"/>
        <v>0.18554499995748061</v>
      </c>
      <c r="AI9">
        <f t="shared" si="16"/>
        <v>2.0126514831240754</v>
      </c>
      <c r="AJ9" s="6">
        <f t="shared" si="17"/>
        <v>0.12392601676743209</v>
      </c>
    </row>
    <row r="10" spans="1:48" x14ac:dyDescent="0.35">
      <c r="A10" t="s">
        <v>10</v>
      </c>
      <c r="B10">
        <f>'B023'!B$66</f>
        <v>6.2611294292643394E-2</v>
      </c>
      <c r="C10">
        <f>'B023'!C$66</f>
        <v>1.7354260942593793</v>
      </c>
      <c r="D10">
        <f>'B023'!D$66</f>
        <v>4.7451870378645964</v>
      </c>
      <c r="E10">
        <f>'B023'!E$66</f>
        <v>4.4902261989995367</v>
      </c>
      <c r="F10">
        <f>'B023'!F$66</f>
        <v>2.5402068757467196</v>
      </c>
      <c r="G10">
        <f>'B023'!G$66</f>
        <v>5.8887676266307656</v>
      </c>
      <c r="H10">
        <f t="shared" ref="H10:H14" si="23">B10/H$15</f>
        <v>1.1759384653266953</v>
      </c>
      <c r="I10">
        <f t="shared" si="19"/>
        <v>1.2781645778140078</v>
      </c>
      <c r="J10">
        <f t="shared" si="19"/>
        <v>1.4877305813165207</v>
      </c>
      <c r="K10">
        <f t="shared" si="19"/>
        <v>1.2863624027671632</v>
      </c>
      <c r="L10">
        <f t="shared" si="19"/>
        <v>1.062282019213761</v>
      </c>
      <c r="M10">
        <f t="shared" si="19"/>
        <v>1.1612798296172109</v>
      </c>
      <c r="N10">
        <f t="shared" ref="N10:N14" si="24">IF(H10&gt;=1, 1-(2*(LOG(H10, EXP(1)))), 1-((2*(LOG(-H10+2, EXP(1))))))</f>
        <v>0.67586695459011281</v>
      </c>
      <c r="O10">
        <f t="shared" si="20"/>
        <v>0.50914974940708091</v>
      </c>
      <c r="P10">
        <f t="shared" si="20"/>
        <v>0.2054962818516195</v>
      </c>
      <c r="Q10">
        <f t="shared" si="20"/>
        <v>0.49636321537834838</v>
      </c>
      <c r="R10">
        <f t="shared" si="20"/>
        <v>0.87916111523694873</v>
      </c>
      <c r="S10">
        <f t="shared" si="20"/>
        <v>0.70095460335451865</v>
      </c>
      <c r="T10" s="5">
        <f t="shared" ref="T10:T14" si="25">SUM(N10:S10)</f>
        <v>3.466991919818629</v>
      </c>
      <c r="U10">
        <f t="shared" si="21"/>
        <v>0.5778319866364382</v>
      </c>
      <c r="V10" s="6">
        <f t="shared" si="6"/>
        <v>0.59250835199859686</v>
      </c>
      <c r="W10" s="5" cm="1">
        <f t="array" ref="W10">SUM(ABS(N10:S10))</f>
        <v>3.466991919818629</v>
      </c>
      <c r="X10" cm="1">
        <f t="array" ref="X10">AVERAGE(ABS(N10:S10))</f>
        <v>0.5778319866364382</v>
      </c>
      <c r="Y10" s="6" cm="1">
        <f t="array" ref="Y10">MEDIAN(ABS(N10:S10))</f>
        <v>0.59250835199859686</v>
      </c>
      <c r="Z10" s="5">
        <f t="shared" ref="Z10:Z21" si="26">SUM(B10:G10)</f>
        <v>19.46242512779364</v>
      </c>
      <c r="AA10">
        <f t="shared" si="22"/>
        <v>3.2437375212989399</v>
      </c>
      <c r="AB10" s="6">
        <f t="shared" si="9"/>
        <v>3.5152165373731279</v>
      </c>
      <c r="AC10" s="5">
        <f t="shared" si="10"/>
        <v>7.4517578760553587</v>
      </c>
      <c r="AD10">
        <f t="shared" si="11"/>
        <v>1.2419596460092264</v>
      </c>
      <c r="AE10" s="6">
        <f t="shared" si="12"/>
        <v>1.2270515215703517</v>
      </c>
      <c r="AF10" s="5">
        <f t="shared" si="13"/>
        <v>0.59250835199859686</v>
      </c>
      <c r="AG10" s="6">
        <f t="shared" si="14"/>
        <v>0.57049380395535887</v>
      </c>
      <c r="AH10" s="5">
        <f t="shared" si="15"/>
        <v>0.21037964290423017</v>
      </c>
      <c r="AI10">
        <f t="shared" si="16"/>
        <v>1.9872003646193332</v>
      </c>
      <c r="AJ10" s="6">
        <f t="shared" si="17"/>
        <v>0.13344026952106722</v>
      </c>
    </row>
    <row r="11" spans="1:48" x14ac:dyDescent="0.35">
      <c r="A11" t="s">
        <v>11</v>
      </c>
      <c r="B11">
        <f>'K027'!B$66</f>
        <v>0.40116513816155791</v>
      </c>
      <c r="C11">
        <f>'K027'!C$66</f>
        <v>4.7913408561933126</v>
      </c>
      <c r="D11">
        <f>'K027'!D$66</f>
        <v>3.1975210443546591</v>
      </c>
      <c r="E11">
        <f>'K027'!E$66</f>
        <v>13.387465022448154</v>
      </c>
      <c r="F11">
        <f>'K027'!F$66</f>
        <v>14.577085483528281</v>
      </c>
      <c r="G11">
        <f>'K027'!G$66</f>
        <v>6.3974803616168083</v>
      </c>
      <c r="H11">
        <f t="shared" si="23"/>
        <v>7.5345115005505097</v>
      </c>
      <c r="I11">
        <f t="shared" si="19"/>
        <v>3.5288867574812506</v>
      </c>
      <c r="J11">
        <f t="shared" si="19"/>
        <v>1.0024999655714957</v>
      </c>
      <c r="K11">
        <f t="shared" si="19"/>
        <v>3.8352481389634194</v>
      </c>
      <c r="L11">
        <f t="shared" si="19"/>
        <v>6.095950668247073</v>
      </c>
      <c r="M11">
        <f t="shared" si="19"/>
        <v>1.2615992641177527</v>
      </c>
      <c r="N11">
        <f t="shared" si="24"/>
        <v>-3.0389879985205379</v>
      </c>
      <c r="O11">
        <f t="shared" si="20"/>
        <v>-1.5219649101084451</v>
      </c>
      <c r="P11">
        <f t="shared" si="20"/>
        <v>0.9950063082881222</v>
      </c>
      <c r="Q11">
        <f t="shared" si="20"/>
        <v>-1.6884682729948941</v>
      </c>
      <c r="R11">
        <f t="shared" si="20"/>
        <v>-2.6152494517448925</v>
      </c>
      <c r="S11">
        <f t="shared" si="20"/>
        <v>0.53523965325263767</v>
      </c>
      <c r="T11" s="5">
        <f t="shared" si="25"/>
        <v>-7.3344246718280095</v>
      </c>
      <c r="U11">
        <f t="shared" si="21"/>
        <v>-1.2224041119713349</v>
      </c>
      <c r="V11" s="6">
        <f t="shared" si="6"/>
        <v>-1.6052165915516696</v>
      </c>
      <c r="W11" s="12" cm="1">
        <f t="array" ref="W11">SUM(ABS(N11:S11))</f>
        <v>10.39491659490953</v>
      </c>
      <c r="X11" s="8" cm="1">
        <f t="array" ref="X11">AVERAGE(ABS(N11:S11))</f>
        <v>1.7324860991515882</v>
      </c>
      <c r="Y11" s="7" cm="1">
        <f t="array" ref="Y11">MEDIAN(ABS(N11:S11))</f>
        <v>1.6052165915516696</v>
      </c>
      <c r="Z11" s="5">
        <f t="shared" si="26"/>
        <v>42.752057906302774</v>
      </c>
      <c r="AA11">
        <f t="shared" si="22"/>
        <v>7.1253429843837957</v>
      </c>
      <c r="AB11" s="6">
        <f t="shared" si="9"/>
        <v>5.5944106089050605</v>
      </c>
      <c r="AC11" s="5">
        <f t="shared" si="10"/>
        <v>23.2586962949315</v>
      </c>
      <c r="AD11">
        <f t="shared" si="11"/>
        <v>3.8764493824885835</v>
      </c>
      <c r="AE11" s="6">
        <f t="shared" si="12"/>
        <v>3.6820674482223348</v>
      </c>
      <c r="AF11" s="5">
        <f t="shared" si="13"/>
        <v>-2.2804764543144915</v>
      </c>
      <c r="AG11" s="6">
        <f t="shared" si="14"/>
        <v>-0.69336794079975672</v>
      </c>
      <c r="AH11" s="5">
        <f t="shared" si="15"/>
        <v>1.502950886793277</v>
      </c>
      <c r="AI11">
        <f t="shared" si="16"/>
        <v>5.1859158870506601</v>
      </c>
      <c r="AJ11" s="6">
        <f t="shared" si="17"/>
        <v>2.363864354906859</v>
      </c>
    </row>
    <row r="12" spans="1:48" x14ac:dyDescent="0.35">
      <c r="A12" t="s">
        <v>12</v>
      </c>
      <c r="B12">
        <f>'P002'!B$66</f>
        <v>5.4982313844792616E-2</v>
      </c>
      <c r="C12">
        <f>'P002'!C$66</f>
        <v>1.5766855138376374</v>
      </c>
      <c r="D12">
        <f>'P002'!D$66</f>
        <v>4.2911560132175017</v>
      </c>
      <c r="E12">
        <f>'P002'!E$66</f>
        <v>3.5537911190982818</v>
      </c>
      <c r="F12">
        <f>'P002'!F$66</f>
        <v>2.3912735317000209</v>
      </c>
      <c r="G12">
        <f>'P002'!G$66</f>
        <v>5.522921385380287</v>
      </c>
      <c r="H12">
        <f t="shared" si="23"/>
        <v>1.0326542278547495</v>
      </c>
      <c r="I12">
        <f t="shared" si="19"/>
        <v>1.1612500127813232</v>
      </c>
      <c r="J12">
        <f t="shared" si="19"/>
        <v>1.3453809047191718</v>
      </c>
      <c r="K12">
        <f t="shared" si="19"/>
        <v>1.0180919802914239</v>
      </c>
      <c r="L12">
        <f t="shared" si="19"/>
        <v>1</v>
      </c>
      <c r="M12">
        <f t="shared" si="19"/>
        <v>1.0891340280433544</v>
      </c>
      <c r="N12">
        <f t="shared" si="24"/>
        <v>0.93573518415415924</v>
      </c>
      <c r="O12">
        <f t="shared" si="20"/>
        <v>0.70100595569513446</v>
      </c>
      <c r="P12">
        <f t="shared" si="20"/>
        <v>0.40664565301039846</v>
      </c>
      <c r="Q12">
        <f t="shared" si="20"/>
        <v>0.96413946406498008</v>
      </c>
      <c r="R12">
        <f t="shared" si="20"/>
        <v>1</v>
      </c>
      <c r="S12">
        <f t="shared" si="20"/>
        <v>0.82923417840447033</v>
      </c>
      <c r="T12" s="5">
        <f t="shared" si="25"/>
        <v>4.8367604353291425</v>
      </c>
      <c r="U12">
        <f t="shared" si="21"/>
        <v>0.80612673922152378</v>
      </c>
      <c r="V12" s="6">
        <f t="shared" si="6"/>
        <v>0.88248468127931479</v>
      </c>
      <c r="W12" s="5" cm="1">
        <f t="array" ref="W12">SUM(ABS(N12:S12))</f>
        <v>4.8367604353291425</v>
      </c>
      <c r="X12" cm="1">
        <f t="array" ref="X12">AVERAGE(ABS(N12:S12))</f>
        <v>0.80612673922152378</v>
      </c>
      <c r="Y12" s="6" cm="1">
        <f t="array" ref="Y12">MEDIAN(ABS(N12:S12))</f>
        <v>0.88248468127931479</v>
      </c>
      <c r="Z12" s="5">
        <f>SUM(B12:G12)</f>
        <v>17.390809877078521</v>
      </c>
      <c r="AA12">
        <f t="shared" si="22"/>
        <v>2.8984683128464201</v>
      </c>
      <c r="AB12" s="7">
        <f>MEDIAN(B12:G12)</f>
        <v>2.9725323253991514</v>
      </c>
      <c r="AC12" s="5">
        <f t="shared" si="10"/>
        <v>6.6465111536900228</v>
      </c>
      <c r="AD12">
        <f t="shared" si="11"/>
        <v>1.1077518589483371</v>
      </c>
      <c r="AE12" s="6">
        <f t="shared" si="12"/>
        <v>1.060894127949052</v>
      </c>
      <c r="AF12" s="5">
        <f t="shared" si="13"/>
        <v>0.81837056992464685</v>
      </c>
      <c r="AG12" s="7">
        <f t="shared" si="14"/>
        <v>0.80000482386996219</v>
      </c>
      <c r="AH12" s="5">
        <f t="shared" si="15"/>
        <v>0.20433741808195788</v>
      </c>
      <c r="AI12">
        <f t="shared" si="16"/>
        <v>1.7956683937273001</v>
      </c>
      <c r="AJ12" s="6">
        <f t="shared" si="17"/>
        <v>0.11899947522893034</v>
      </c>
    </row>
    <row r="13" spans="1:48" x14ac:dyDescent="0.35">
      <c r="A13" t="s">
        <v>13</v>
      </c>
      <c r="B13">
        <f>'D011'!B$66</f>
        <v>5.3243682504465852E-2</v>
      </c>
      <c r="C13">
        <f>'D011'!C$66</f>
        <v>1.357748543796611</v>
      </c>
      <c r="D13">
        <f>'D011'!D$66</f>
        <v>3.9958933398439318</v>
      </c>
      <c r="E13">
        <f>'D011'!E$66</f>
        <v>3.4906385551539523</v>
      </c>
      <c r="F13">
        <f>'D011'!F$66</f>
        <v>2.8276435875445505</v>
      </c>
      <c r="G13">
        <f>'D011'!G$66</f>
        <v>5.315460598382284</v>
      </c>
      <c r="H13">
        <f t="shared" si="23"/>
        <v>1</v>
      </c>
      <c r="I13">
        <f t="shared" si="19"/>
        <v>1</v>
      </c>
      <c r="J13">
        <f t="shared" si="19"/>
        <v>1.2528089354387344</v>
      </c>
      <c r="K13">
        <f t="shared" si="19"/>
        <v>1</v>
      </c>
      <c r="L13">
        <f t="shared" si="19"/>
        <v>1.1824843749825233</v>
      </c>
      <c r="M13">
        <f t="shared" si="19"/>
        <v>1.0482222375546653</v>
      </c>
      <c r="N13">
        <f t="shared" si="24"/>
        <v>1</v>
      </c>
      <c r="O13">
        <f t="shared" si="20"/>
        <v>1</v>
      </c>
      <c r="P13">
        <f t="shared" si="20"/>
        <v>0.54922364279312985</v>
      </c>
      <c r="Q13">
        <f t="shared" si="20"/>
        <v>1</v>
      </c>
      <c r="R13">
        <f t="shared" si="20"/>
        <v>0.66476474449756695</v>
      </c>
      <c r="S13">
        <f t="shared" si="20"/>
        <v>0.90580875569411479</v>
      </c>
      <c r="T13" s="12">
        <f t="shared" si="25"/>
        <v>5.1197971429848117</v>
      </c>
      <c r="U13" s="8">
        <f>AVERAGE(N13:S13)</f>
        <v>0.85329952383080199</v>
      </c>
      <c r="V13" s="7">
        <f t="shared" si="6"/>
        <v>0.95290437784705739</v>
      </c>
      <c r="W13" s="5" cm="1">
        <f t="array" ref="W13">SUM(ABS(N13:S13))</f>
        <v>5.1197971429848117</v>
      </c>
      <c r="X13" cm="1">
        <f t="array" ref="X13">AVERAGE(ABS(N13:S13))</f>
        <v>0.85329952383080199</v>
      </c>
      <c r="Y13" s="6" cm="1">
        <f t="array" ref="Y13">MEDIAN(ABS(N13:S13))</f>
        <v>0.95290437784705739</v>
      </c>
      <c r="Z13" s="12">
        <f>SUM(B13:G13)</f>
        <v>17.040628307225795</v>
      </c>
      <c r="AA13" s="8">
        <f t="shared" si="22"/>
        <v>2.840104717870966</v>
      </c>
      <c r="AB13" s="6">
        <f t="shared" si="9"/>
        <v>3.1591410713492514</v>
      </c>
      <c r="AC13" s="12">
        <f t="shared" si="10"/>
        <v>6.483515547975923</v>
      </c>
      <c r="AD13" s="8">
        <f t="shared" si="11"/>
        <v>1.0805859246626539</v>
      </c>
      <c r="AE13" s="7">
        <f t="shared" si="12"/>
        <v>1.0241111187773326</v>
      </c>
      <c r="AF13" s="12">
        <f t="shared" si="13"/>
        <v>1</v>
      </c>
      <c r="AG13" s="6">
        <f t="shared" si="14"/>
        <v>0.77994928574620292</v>
      </c>
      <c r="AH13" s="12">
        <f t="shared" si="15"/>
        <v>0.18042903175614111</v>
      </c>
      <c r="AI13" s="8">
        <f t="shared" si="16"/>
        <v>1.7248457846207426</v>
      </c>
      <c r="AJ13" s="7">
        <f t="shared" si="17"/>
        <v>0.10047698046716755</v>
      </c>
    </row>
    <row r="14" spans="1:48" x14ac:dyDescent="0.35">
      <c r="A14" t="s">
        <v>14</v>
      </c>
      <c r="B14">
        <f>'A009'!B$66</f>
        <v>8.9831722043344622E-2</v>
      </c>
      <c r="C14">
        <f>'A009'!C$66</f>
        <v>1.4937145460988432</v>
      </c>
      <c r="D14">
        <f>'A009'!D$66</f>
        <v>3.1895472859511238</v>
      </c>
      <c r="E14">
        <f>'A009'!E$66</f>
        <v>4.0638459504625555</v>
      </c>
      <c r="F14">
        <f>'A009'!F$66</f>
        <v>5.7751556157900117</v>
      </c>
      <c r="G14">
        <f>'A009'!G$66</f>
        <v>5.0709290529672444</v>
      </c>
      <c r="H14">
        <f t="shared" si="23"/>
        <v>1.6871808601106792</v>
      </c>
      <c r="I14">
        <f t="shared" si="19"/>
        <v>1.1001407830068715</v>
      </c>
      <c r="J14">
        <f t="shared" si="19"/>
        <v>1</v>
      </c>
      <c r="K14">
        <f t="shared" si="19"/>
        <v>1.1642127611471713</v>
      </c>
      <c r="L14">
        <f t="shared" si="19"/>
        <v>2.4150961984195498</v>
      </c>
      <c r="M14">
        <f t="shared" si="19"/>
        <v>1</v>
      </c>
      <c r="N14">
        <f t="shared" si="24"/>
        <v>-4.6118011889411337E-2</v>
      </c>
      <c r="O14">
        <f t="shared" si="20"/>
        <v>0.8091236876665957</v>
      </c>
      <c r="P14">
        <f t="shared" si="20"/>
        <v>1</v>
      </c>
      <c r="Q14">
        <f t="shared" si="20"/>
        <v>0.69590976580621322</v>
      </c>
      <c r="R14">
        <f t="shared" si="20"/>
        <v>-0.76347824005058795</v>
      </c>
      <c r="S14">
        <f t="shared" si="20"/>
        <v>1</v>
      </c>
      <c r="T14" s="5">
        <f t="shared" si="25"/>
        <v>2.6954372015328096</v>
      </c>
      <c r="U14">
        <f t="shared" si="21"/>
        <v>0.44923953358880159</v>
      </c>
      <c r="V14" s="6">
        <f t="shared" si="6"/>
        <v>0.75251672673640446</v>
      </c>
      <c r="W14" s="5" cm="1">
        <f t="array" ref="W14">SUM(ABS(N14:S14))</f>
        <v>4.3146297054128082</v>
      </c>
      <c r="X14" cm="1">
        <f t="array" ref="X14">AVERAGE(ABS(N14:S14))</f>
        <v>0.71910495090213467</v>
      </c>
      <c r="Y14" s="6" cm="1">
        <f t="array" ref="Y14">MEDIAN(ABS(N14:S14))</f>
        <v>0.78630096385859183</v>
      </c>
      <c r="Z14" s="5">
        <f t="shared" si="26"/>
        <v>19.683024173313125</v>
      </c>
      <c r="AA14">
        <f t="shared" si="22"/>
        <v>3.2805040288855207</v>
      </c>
      <c r="AB14" s="6">
        <f t="shared" si="9"/>
        <v>3.6266966182068394</v>
      </c>
      <c r="AC14" s="5">
        <f t="shared" si="10"/>
        <v>8.3666306026842712</v>
      </c>
      <c r="AD14">
        <f t="shared" si="11"/>
        <v>1.3944384337807119</v>
      </c>
      <c r="AE14" s="6">
        <f t="shared" si="12"/>
        <v>1.1321767720770213</v>
      </c>
      <c r="AF14" s="5">
        <f t="shared" si="13"/>
        <v>0.38150283788859218</v>
      </c>
      <c r="AG14" s="6">
        <f t="shared" si="14"/>
        <v>0.48310788143890632</v>
      </c>
      <c r="AH14" s="5">
        <f t="shared" si="15"/>
        <v>0.64718628010083268</v>
      </c>
      <c r="AI14">
        <f t="shared" si="16"/>
        <v>1.9758463345924708</v>
      </c>
      <c r="AJ14" s="6">
        <f t="shared" si="17"/>
        <v>0.51287079665487523</v>
      </c>
    </row>
    <row r="15" spans="1:48" x14ac:dyDescent="0.35">
      <c r="G15" t="s">
        <v>15</v>
      </c>
      <c r="H15">
        <f>MIN(B9:B14)</f>
        <v>5.3243682504465852E-2</v>
      </c>
      <c r="I15">
        <f>MIN(C9:C14)</f>
        <v>1.357748543796611</v>
      </c>
      <c r="J15">
        <f t="shared" ref="J15:M15" si="27">MIN(D9:D14)</f>
        <v>3.1895472859511238</v>
      </c>
      <c r="K15">
        <f t="shared" si="27"/>
        <v>3.4906385551539523</v>
      </c>
      <c r="L15">
        <f t="shared" si="27"/>
        <v>2.3912735317000209</v>
      </c>
      <c r="M15">
        <f t="shared" si="27"/>
        <v>5.0709290529672444</v>
      </c>
      <c r="T15" s="5"/>
      <c r="V15" s="6"/>
      <c r="W15" s="5"/>
      <c r="Y15" s="6"/>
      <c r="Z15" s="5"/>
      <c r="AB15" s="6"/>
      <c r="AC15" s="5"/>
      <c r="AE15" s="6"/>
      <c r="AF15" s="5"/>
      <c r="AG15" s="6"/>
      <c r="AH15" s="5"/>
      <c r="AJ15" s="6"/>
    </row>
    <row r="16" spans="1:48" x14ac:dyDescent="0.35">
      <c r="A16" t="s">
        <v>21</v>
      </c>
      <c r="T16" s="5"/>
      <c r="V16" s="6"/>
      <c r="W16" s="5"/>
      <c r="Y16" s="6"/>
      <c r="Z16" s="5"/>
      <c r="AB16" s="6"/>
      <c r="AC16" s="5"/>
      <c r="AE16" s="6"/>
      <c r="AF16" s="5"/>
      <c r="AG16" s="6"/>
      <c r="AH16" s="5"/>
      <c r="AJ16" s="6"/>
    </row>
    <row r="17" spans="1:36" x14ac:dyDescent="0.35">
      <c r="A17" t="s">
        <v>7</v>
      </c>
      <c r="B17">
        <f>B3</f>
        <v>5.5774719153361629E-2</v>
      </c>
      <c r="C17">
        <f t="shared" ref="C17:G17" si="28">C3</f>
        <v>1.5201380750684217</v>
      </c>
      <c r="D17">
        <f t="shared" si="28"/>
        <v>4.40839240346802</v>
      </c>
      <c r="E17">
        <f t="shared" si="28"/>
        <v>3.8458038821551987</v>
      </c>
      <c r="F17">
        <f t="shared" si="28"/>
        <v>2.4258303451882957</v>
      </c>
      <c r="G17">
        <f t="shared" si="28"/>
        <v>5.6464197517501784</v>
      </c>
      <c r="H17">
        <f>B17/H$15</f>
        <v>1.0475368443699116</v>
      </c>
      <c r="I17">
        <f t="shared" ref="I17:M21" si="29">C17/I$15</f>
        <v>1.1196020662395469</v>
      </c>
      <c r="J17">
        <f t="shared" si="29"/>
        <v>1.3821373405829398</v>
      </c>
      <c r="K17">
        <f t="shared" si="29"/>
        <v>1.1017479528142042</v>
      </c>
      <c r="L17">
        <f t="shared" si="29"/>
        <v>1.0144512173242295</v>
      </c>
      <c r="M17">
        <f t="shared" si="29"/>
        <v>1.1134882173999627</v>
      </c>
      <c r="N17">
        <f>IF(H17&gt;=1, 1-(2*(LOG(H17, EXP(1)))), 1-((2*(LOG(-H17+2, EXP(1))))))</f>
        <v>0.9071169083631887</v>
      </c>
      <c r="O17">
        <f t="shared" ref="O17:S21" si="30">IF(I17&gt;=1, 1-(2*(LOG(I17, EXP(1)))), 1-((2*(LOG(-I17+2, EXP(1))))))</f>
        <v>0.77405335165338085</v>
      </c>
      <c r="P17">
        <f t="shared" si="30"/>
        <v>0.35273780291386803</v>
      </c>
      <c r="Q17">
        <f t="shared" si="30"/>
        <v>0.80620406676732026</v>
      </c>
      <c r="R17">
        <f t="shared" si="30"/>
        <v>0.9713044126186885</v>
      </c>
      <c r="S17">
        <f t="shared" si="30"/>
        <v>0.78500474786063201</v>
      </c>
      <c r="T17" s="12">
        <f t="shared" ref="T17:T21" si="31">SUM(N17:S17)</f>
        <v>4.5964212901770782</v>
      </c>
      <c r="U17" s="8">
        <f>AVERAGE(N17:S17)</f>
        <v>0.766070215029513</v>
      </c>
      <c r="V17" s="6">
        <f t="shared" si="6"/>
        <v>0.79560440731397608</v>
      </c>
      <c r="W17" s="5" cm="1">
        <f t="array" ref="W17">SUM(ABS(N17:S17))</f>
        <v>4.5964212901770782</v>
      </c>
      <c r="X17" cm="1">
        <f t="array" ref="X17">AVERAGE(ABS(N17:S17))</f>
        <v>0.766070215029513</v>
      </c>
      <c r="Y17" s="6" cm="1">
        <f t="array" ref="Y17">MEDIAN(ABS(N17:S17))</f>
        <v>0.79560440731397608</v>
      </c>
      <c r="Z17" s="5">
        <f t="shared" si="26"/>
        <v>17.902359176783477</v>
      </c>
      <c r="AA17">
        <f t="shared" si="22"/>
        <v>2.983726529463913</v>
      </c>
      <c r="AB17" s="6">
        <f t="shared" si="9"/>
        <v>3.135817113671747</v>
      </c>
      <c r="AC17" s="12">
        <f t="shared" si="10"/>
        <v>6.7789636387307954</v>
      </c>
      <c r="AD17" s="8">
        <f t="shared" si="11"/>
        <v>1.1298272731217993</v>
      </c>
      <c r="AE17" s="7">
        <f t="shared" si="12"/>
        <v>1.1076180851070836</v>
      </c>
      <c r="AF17" s="12">
        <f t="shared" si="13"/>
        <v>0.84058513000828472</v>
      </c>
      <c r="AG17" s="7">
        <f t="shared" si="14"/>
        <v>0.7288127575401272</v>
      </c>
      <c r="AH17" s="12">
        <f t="shared" si="15"/>
        <v>0.19786017854576596</v>
      </c>
      <c r="AI17">
        <f t="shared" si="16"/>
        <v>1.865878994395324</v>
      </c>
      <c r="AJ17" s="7">
        <f t="shared" si="17"/>
        <v>0.11895635536084863</v>
      </c>
    </row>
    <row r="18" spans="1:36" x14ac:dyDescent="0.35">
      <c r="A18" t="str">
        <f>[1]all4_equal!AP4</f>
        <v>equal_4</v>
      </c>
      <c r="B18">
        <f>all4_equal!B$66</f>
        <v>9.2422732860285156E-2</v>
      </c>
      <c r="C18">
        <f>all4_equal!C$66</f>
        <v>1.4793335426652587</v>
      </c>
      <c r="D18">
        <f>all4_equal!D$66</f>
        <v>2.9727762198673973</v>
      </c>
      <c r="E18">
        <f>all4_equal!E$66</f>
        <v>4.3978436632472091</v>
      </c>
      <c r="F18">
        <f>all4_equal!F$66</f>
        <v>5.9746563368265635</v>
      </c>
      <c r="G18">
        <f>all4_equal!G$66</f>
        <v>4.9100210140265004</v>
      </c>
      <c r="H18">
        <f t="shared" ref="H18:H21" si="32">B18/H$15</f>
        <v>1.7358441135722182</v>
      </c>
      <c r="I18">
        <f t="shared" si="29"/>
        <v>1.0895489812337895</v>
      </c>
      <c r="J18">
        <f t="shared" si="29"/>
        <v>0.93203704267419718</v>
      </c>
      <c r="K18">
        <f t="shared" si="29"/>
        <v>1.2598966045206148</v>
      </c>
      <c r="L18">
        <f t="shared" si="29"/>
        <v>2.4985248477948145</v>
      </c>
      <c r="M18">
        <f t="shared" si="29"/>
        <v>0.96826852885141645</v>
      </c>
      <c r="N18">
        <f t="shared" ref="N18:N21" si="33">IF(H18&gt;=1, 1-(2*(LOG(H18, EXP(1)))), 1-((2*(LOG(-H18+2, EXP(1))))))</f>
        <v>-0.10298763175371861</v>
      </c>
      <c r="O18">
        <f t="shared" si="30"/>
        <v>0.82847233614713289</v>
      </c>
      <c r="P18">
        <f t="shared" si="30"/>
        <v>0.86849388843075226</v>
      </c>
      <c r="Q18">
        <f t="shared" si="30"/>
        <v>0.53794068461597089</v>
      </c>
      <c r="R18">
        <f t="shared" si="30"/>
        <v>-0.83140099367529485</v>
      </c>
      <c r="S18">
        <f t="shared" si="30"/>
        <v>0.93752313834908851</v>
      </c>
      <c r="T18" s="5">
        <f t="shared" si="31"/>
        <v>2.2380414221139313</v>
      </c>
      <c r="U18">
        <f>AVERAGE(N18:S18)</f>
        <v>0.3730069036856552</v>
      </c>
      <c r="V18" s="6">
        <f t="shared" si="6"/>
        <v>0.68320651038155189</v>
      </c>
      <c r="W18" s="5" cm="1">
        <f t="array" ref="W18">SUM(ABS(N18:S18))</f>
        <v>4.1068186729719578</v>
      </c>
      <c r="X18" cm="1">
        <f t="array" ref="X18">AVERAGE(ABS(N18:S18))</f>
        <v>0.68446977882865967</v>
      </c>
      <c r="Y18" s="7" cm="1">
        <f t="array" ref="Y18">MEDIAN(ABS(N18:S18))</f>
        <v>0.82993666491121387</v>
      </c>
      <c r="Z18" s="5">
        <f t="shared" si="26"/>
        <v>19.827053509493215</v>
      </c>
      <c r="AA18">
        <f t="shared" si="22"/>
        <v>3.3045089182488692</v>
      </c>
      <c r="AB18" s="6">
        <f t="shared" si="9"/>
        <v>3.6853099415573034</v>
      </c>
      <c r="AC18" s="5">
        <f t="shared" si="10"/>
        <v>8.4841201186470503</v>
      </c>
      <c r="AD18">
        <f t="shared" si="11"/>
        <v>1.4140200197745083</v>
      </c>
      <c r="AE18" s="6">
        <f t="shared" si="12"/>
        <v>1.1747227928772022</v>
      </c>
      <c r="AF18" s="5">
        <f t="shared" si="13"/>
        <v>0.36274235219670714</v>
      </c>
      <c r="AG18" s="6">
        <f t="shared" si="14"/>
        <v>0.3781391794301292</v>
      </c>
      <c r="AH18" s="5">
        <f t="shared" si="15"/>
        <v>0.64239227689722789</v>
      </c>
      <c r="AI18">
        <f t="shared" si="16"/>
        <v>2.0273770652587215</v>
      </c>
      <c r="AJ18" s="6">
        <f t="shared" si="17"/>
        <v>0.55373864671640971</v>
      </c>
    </row>
    <row r="19" spans="1:36" x14ac:dyDescent="0.35">
      <c r="A19" t="str">
        <f>[1]all4_swing!AP4</f>
        <v>swing_4</v>
      </c>
      <c r="B19">
        <f>all4_swing!B$66</f>
        <v>5.8730494358088414E-2</v>
      </c>
      <c r="C19">
        <f>all4_swing!C$66</f>
        <v>1.2480745396773822</v>
      </c>
      <c r="D19">
        <f>all4_swing!D$66</f>
        <v>3.8259145203823786</v>
      </c>
      <c r="E19">
        <f>all4_swing!E$66</f>
        <v>3.3059319034124099</v>
      </c>
      <c r="F19">
        <f>all4_swing!F$66</f>
        <v>3.1848487917225152</v>
      </c>
      <c r="G19">
        <f>all4_swing!G$66</f>
        <v>5.3441883323679926</v>
      </c>
      <c r="H19">
        <f>B19/H$15</f>
        <v>1.1030509460566023</v>
      </c>
      <c r="I19">
        <f t="shared" si="29"/>
        <v>0.91922362603862395</v>
      </c>
      <c r="J19">
        <f t="shared" si="29"/>
        <v>1.1995164759695638</v>
      </c>
      <c r="K19">
        <f t="shared" si="29"/>
        <v>0.94708513963188146</v>
      </c>
      <c r="L19">
        <f t="shared" si="29"/>
        <v>1.3318630217339964</v>
      </c>
      <c r="M19">
        <f t="shared" si="29"/>
        <v>1.0538874191585961</v>
      </c>
      <c r="N19">
        <f t="shared" si="33"/>
        <v>0.80384014433474105</v>
      </c>
      <c r="O19">
        <f t="shared" si="30"/>
        <v>0.84464070468868668</v>
      </c>
      <c r="P19">
        <f t="shared" si="30"/>
        <v>0.63616292219775539</v>
      </c>
      <c r="Q19">
        <f t="shared" si="30"/>
        <v>0.89687524893663073</v>
      </c>
      <c r="R19">
        <f t="shared" si="30"/>
        <v>0.42684253941176087</v>
      </c>
      <c r="S19">
        <f t="shared" si="30"/>
        <v>0.89502873705649288</v>
      </c>
      <c r="T19" s="5">
        <f t="shared" si="31"/>
        <v>4.5033902966260673</v>
      </c>
      <c r="U19">
        <f>AVERAGE(N19:S19)</f>
        <v>0.75056504943767788</v>
      </c>
      <c r="V19" s="7">
        <f>MEDIAN(N19:S19)</f>
        <v>0.82424042451171387</v>
      </c>
      <c r="W19" s="5" cm="1">
        <f t="array" ref="W19">SUM(ABS(N19:S19))</f>
        <v>4.5033902966260673</v>
      </c>
      <c r="X19" cm="1">
        <f t="array" ref="X19">AVERAGE(ABS(N19:S19))</f>
        <v>0.75056504943767788</v>
      </c>
      <c r="Y19" s="6" cm="1">
        <f t="array" ref="Y19">MEDIAN(ABS(N19:S19))</f>
        <v>0.82424042451171387</v>
      </c>
      <c r="Z19" s="5">
        <f t="shared" si="26"/>
        <v>16.967688581920768</v>
      </c>
      <c r="AA19">
        <f t="shared" si="22"/>
        <v>2.8279480969867947</v>
      </c>
      <c r="AB19" s="6">
        <f t="shared" si="9"/>
        <v>3.2453903475674624</v>
      </c>
      <c r="AC19" s="5">
        <f t="shared" si="10"/>
        <v>6.554626628589264</v>
      </c>
      <c r="AD19">
        <f t="shared" si="11"/>
        <v>1.0924377714315441</v>
      </c>
      <c r="AE19" s="6">
        <f t="shared" si="12"/>
        <v>1.0784691826075992</v>
      </c>
      <c r="AF19" s="5">
        <f t="shared" si="13"/>
        <v>0.82424042451171387</v>
      </c>
      <c r="AG19" s="6">
        <f t="shared" si="14"/>
        <v>0.71372736190065988</v>
      </c>
      <c r="AH19" s="5">
        <f t="shared" si="15"/>
        <v>0.16923800123866392</v>
      </c>
      <c r="AI19">
        <f t="shared" si="16"/>
        <v>1.724713266859081</v>
      </c>
      <c r="AJ19" s="6">
        <f t="shared" si="17"/>
        <v>0.14231396998608989</v>
      </c>
    </row>
    <row r="20" spans="1:36" x14ac:dyDescent="0.35">
      <c r="A20" t="str">
        <f>[1]all4_SMARTERsmall!AP4</f>
        <v>SMARTERsmall_4</v>
      </c>
      <c r="B20">
        <f>all4_SMARTERsmall!B$66</f>
        <v>0.17952846256057461</v>
      </c>
      <c r="C20">
        <f>all4_SMARTERsmall!C$66</f>
        <v>2.3620234976892935</v>
      </c>
      <c r="D20">
        <f>all4_SMARTERsmall!D$66</f>
        <v>2.1373675326310764</v>
      </c>
      <c r="E20">
        <f>all4_SMARTERsmall!E$66</f>
        <v>7.5754171682308868</v>
      </c>
      <c r="F20">
        <f>all4_SMARTERsmall!F$66</f>
        <v>8.5269472691259534</v>
      </c>
      <c r="G20">
        <f>all4_SMARTERsmall!G$66</f>
        <v>4.6859423763577652</v>
      </c>
      <c r="H20">
        <f t="shared" si="32"/>
        <v>3.3718265551132105</v>
      </c>
      <c r="I20">
        <f t="shared" si="29"/>
        <v>1.7396619635359531</v>
      </c>
      <c r="J20">
        <f t="shared" si="29"/>
        <v>0.67011627074646518</v>
      </c>
      <c r="K20">
        <f t="shared" si="29"/>
        <v>2.1702095615272827</v>
      </c>
      <c r="L20">
        <f t="shared" si="29"/>
        <v>3.5658602648706257</v>
      </c>
      <c r="M20">
        <f t="shared" si="29"/>
        <v>0.92407965629410549</v>
      </c>
      <c r="N20">
        <f>IF(H20&gt;=1, 1-(2*(LOG(H20, EXP(1)))), 1-((2*(LOG(-H20+2, EXP(1))))))</f>
        <v>-1.43090920403505</v>
      </c>
      <c r="O20">
        <f t="shared" si="30"/>
        <v>-0.10738164104584147</v>
      </c>
      <c r="P20">
        <f t="shared" si="30"/>
        <v>0.42981696640342637</v>
      </c>
      <c r="Q20">
        <f t="shared" si="30"/>
        <v>-0.54964747004393666</v>
      </c>
      <c r="R20">
        <f t="shared" si="30"/>
        <v>-1.5428106665503023</v>
      </c>
      <c r="S20">
        <f t="shared" si="30"/>
        <v>0.85364714202774661</v>
      </c>
      <c r="T20" s="5">
        <f t="shared" si="31"/>
        <v>-2.3472848732439573</v>
      </c>
      <c r="U20">
        <f t="shared" ref="U20:U21" si="34">AVERAGE(N20:S20)</f>
        <v>-0.39121414554065953</v>
      </c>
      <c r="V20" s="6">
        <f t="shared" si="6"/>
        <v>-0.32851455554488906</v>
      </c>
      <c r="W20" s="12" cm="1">
        <f t="array" ref="W20">SUM(ABS(N20:S20))</f>
        <v>4.914213090106303</v>
      </c>
      <c r="X20" s="8" cm="1">
        <f t="array" ref="X20">AVERAGE(ABS(N20:S20))</f>
        <v>0.81903551501771721</v>
      </c>
      <c r="Y20" s="6" cm="1">
        <f t="array" ref="Y20">MEDIAN(ABS(N20:S20))</f>
        <v>0.70164730603584169</v>
      </c>
      <c r="Z20" s="5">
        <f t="shared" si="26"/>
        <v>25.467226306595549</v>
      </c>
      <c r="AA20">
        <f t="shared" si="22"/>
        <v>4.2445377177659251</v>
      </c>
      <c r="AB20" s="6">
        <f t="shared" si="9"/>
        <v>3.5239829370235292</v>
      </c>
      <c r="AC20" s="5">
        <f t="shared" si="10"/>
        <v>12.441754272087644</v>
      </c>
      <c r="AD20">
        <f t="shared" si="11"/>
        <v>2.0736257120146075</v>
      </c>
      <c r="AE20" s="6">
        <f t="shared" si="12"/>
        <v>1.9549357625316179</v>
      </c>
      <c r="AF20" s="5">
        <f t="shared" si="13"/>
        <v>-0.76914542254044571</v>
      </c>
      <c r="AG20" s="6">
        <f t="shared" si="14"/>
        <v>-0.2022485070407665</v>
      </c>
      <c r="AH20" s="5">
        <f t="shared" si="15"/>
        <v>0.88849817884326032</v>
      </c>
      <c r="AI20">
        <f t="shared" si="16"/>
        <v>3.0038018624889662</v>
      </c>
      <c r="AJ20" s="6">
        <f t="shared" si="17"/>
        <v>1.1048562878639694</v>
      </c>
    </row>
    <row r="21" spans="1:36" x14ac:dyDescent="0.35">
      <c r="A21" t="str">
        <f>[1]all4_SMARTERlarge!AP4</f>
        <v>SMARTERlarge_4</v>
      </c>
      <c r="B21">
        <f>all4_SMARTERlarge!B$66</f>
        <v>6.9996435492361786E-2</v>
      </c>
      <c r="C21">
        <f>all4_SMARTERlarge!C$66</f>
        <v>1.3533095771444568</v>
      </c>
      <c r="D21">
        <f>all4_SMARTERlarge!D$66</f>
        <v>3.7690483407920459</v>
      </c>
      <c r="E21">
        <f>all4_SMARTERlarge!E$66</f>
        <v>3.3085220162208655</v>
      </c>
      <c r="F21">
        <f>all4_SMARTERlarge!F$66</f>
        <v>3.9391645023809527</v>
      </c>
      <c r="G21">
        <f>all4_SMARTERlarge!G$66</f>
        <v>5.3187809223542937</v>
      </c>
      <c r="H21">
        <f t="shared" si="32"/>
        <v>1.3146430186621818</v>
      </c>
      <c r="I21">
        <f t="shared" si="29"/>
        <v>0.99673064156655855</v>
      </c>
      <c r="J21">
        <f t="shared" si="29"/>
        <v>1.1816875571631837</v>
      </c>
      <c r="K21">
        <f t="shared" si="29"/>
        <v>0.94782715653438521</v>
      </c>
      <c r="L21">
        <f t="shared" si="29"/>
        <v>1.6473082021614207</v>
      </c>
      <c r="M21">
        <f t="shared" si="29"/>
        <v>1.048877013817028</v>
      </c>
      <c r="N21">
        <f t="shared" si="33"/>
        <v>0.45286967984505944</v>
      </c>
      <c r="O21">
        <f t="shared" si="30"/>
        <v>0.99347194859785415</v>
      </c>
      <c r="P21">
        <f t="shared" si="30"/>
        <v>0.66611289999958745</v>
      </c>
      <c r="Q21">
        <f t="shared" si="30"/>
        <v>0.89828519861594058</v>
      </c>
      <c r="R21">
        <f t="shared" si="30"/>
        <v>1.7148737739343112E-3</v>
      </c>
      <c r="S21">
        <f t="shared" si="30"/>
        <v>0.90455983763129655</v>
      </c>
      <c r="T21" s="9">
        <f t="shared" si="31"/>
        <v>3.9170144384636725</v>
      </c>
      <c r="U21" s="10">
        <f t="shared" si="34"/>
        <v>0.65283573974394538</v>
      </c>
      <c r="V21" s="11">
        <f t="shared" si="6"/>
        <v>0.78219904930776396</v>
      </c>
      <c r="W21" s="9" cm="1">
        <f t="array" ref="W21">SUM(ABS(N21:S21))</f>
        <v>3.9170144384636725</v>
      </c>
      <c r="X21" s="10" cm="1">
        <f t="array" ref="X21">AVERAGE(ABS(N21:S21))</f>
        <v>0.65283573974394538</v>
      </c>
      <c r="Y21" s="11" cm="1">
        <f t="array" ref="Y21">MEDIAN(ABS(N21:S21))</f>
        <v>0.78219904930776396</v>
      </c>
      <c r="Z21" s="14">
        <f t="shared" si="26"/>
        <v>17.758821794384978</v>
      </c>
      <c r="AA21" s="15">
        <f t="shared" si="22"/>
        <v>2.9598036323974966</v>
      </c>
      <c r="AB21" s="16">
        <f t="shared" si="9"/>
        <v>3.5387851785064557</v>
      </c>
      <c r="AC21" s="5">
        <f t="shared" si="10"/>
        <v>7.1370735899047588</v>
      </c>
      <c r="AD21">
        <f t="shared" si="11"/>
        <v>1.1895122649841265</v>
      </c>
      <c r="AE21" s="6">
        <f t="shared" si="12"/>
        <v>1.1152822854901059</v>
      </c>
      <c r="AF21" s="9">
        <f t="shared" si="13"/>
        <v>0.72317081422145679</v>
      </c>
      <c r="AG21" s="11">
        <f t="shared" si="14"/>
        <v>0.61766820250518972</v>
      </c>
      <c r="AH21" s="9">
        <f t="shared" si="15"/>
        <v>0.3424822563037867</v>
      </c>
      <c r="AI21" s="15">
        <f t="shared" si="16"/>
        <v>1.7431873040647743</v>
      </c>
      <c r="AJ21" s="11">
        <f t="shared" si="17"/>
        <v>0.23827532097319201</v>
      </c>
    </row>
    <row r="23" spans="1:36" x14ac:dyDescent="0.35">
      <c r="T23" t="s">
        <v>49</v>
      </c>
      <c r="W23" t="s">
        <v>49</v>
      </c>
      <c r="Z23" t="s">
        <v>50</v>
      </c>
    </row>
    <row r="24" spans="1:36" x14ac:dyDescent="0.35">
      <c r="T24" t="s">
        <v>52</v>
      </c>
      <c r="W24" t="s">
        <v>51</v>
      </c>
    </row>
    <row r="25" spans="1:36" x14ac:dyDescent="0.35">
      <c r="B25" t="s">
        <v>16</v>
      </c>
      <c r="AB25" t="s">
        <v>17</v>
      </c>
    </row>
    <row r="39" spans="28:28" x14ac:dyDescent="0.35">
      <c r="AB39" t="s">
        <v>17</v>
      </c>
    </row>
    <row r="58" spans="5:28" x14ac:dyDescent="0.35">
      <c r="E58" t="s">
        <v>18</v>
      </c>
      <c r="AB58" t="s">
        <v>19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prior</vt:lpstr>
      <vt:lpstr>A003</vt:lpstr>
      <vt:lpstr>B023</vt:lpstr>
      <vt:lpstr>K027</vt:lpstr>
      <vt:lpstr>P002</vt:lpstr>
      <vt:lpstr>D011</vt:lpstr>
      <vt:lpstr>A009</vt:lpstr>
      <vt:lpstr>all6_equal</vt:lpstr>
      <vt:lpstr>all6_swing</vt:lpstr>
      <vt:lpstr>all6_SMARTERsmall</vt:lpstr>
      <vt:lpstr>all6_SMARTERlarge</vt:lpstr>
      <vt:lpstr>all4_equal</vt:lpstr>
      <vt:lpstr>all4_swing</vt:lpstr>
      <vt:lpstr>all4_SMARTERsmall</vt:lpstr>
      <vt:lpstr>all4_SMARTERlarge</vt:lpstr>
      <vt:lpstr>all results for 54 storms</vt:lpstr>
      <vt:lpstr>all results for 10 storms</vt:lpstr>
      <vt:lpstr>all results for 44 storms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Webber</dc:creator>
  <cp:lastModifiedBy>Marissa Webber</cp:lastModifiedBy>
  <dcterms:created xsi:type="dcterms:W3CDTF">2024-03-01T14:03:18Z</dcterms:created>
  <dcterms:modified xsi:type="dcterms:W3CDTF">2024-03-08T17:07:15Z</dcterms:modified>
</cp:coreProperties>
</file>