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westerland/Desktop/school/carter lab/AS/"/>
    </mc:Choice>
  </mc:AlternateContent>
  <xr:revisionPtr revIDLastSave="0" documentId="8_{039943B0-EF56-D844-A3B9-365BACF5A1A3}" xr6:coauthVersionLast="45" xr6:coauthVersionMax="45" xr10:uidLastSave="{00000000-0000-0000-0000-000000000000}"/>
  <bookViews>
    <workbookView xWindow="0" yWindow="440" windowWidth="22700" windowHeight="14500" firstSheet="7" activeTab="7" xr2:uid="{76EB8E73-4AF8-46DF-99D5-95EE0581FD7E}"/>
  </bookViews>
  <sheets>
    <sheet name="Compiled BehaviorTime (poster)" sheetId="19" r:id="rId1"/>
    <sheet name="Week of 7.29.19" sheetId="9" r:id="rId2"/>
    <sheet name="Week of 8.5.19" sheetId="14" r:id="rId3"/>
    <sheet name="Week of 9.23.19" sheetId="21" r:id="rId4"/>
    <sheet name="Increased Dark Time Experiment" sheetId="16" r:id="rId5"/>
    <sheet name="Week of 10.10.19" sheetId="22" r:id="rId6"/>
    <sheet name="Week of 10.17.19" sheetId="23" r:id="rId7"/>
    <sheet name="Sheet1" sheetId="24" r:id="rId8"/>
    <sheet name="Templat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3" i="23" l="1"/>
  <c r="AH74" i="23"/>
  <c r="AH75" i="23"/>
  <c r="AH76" i="23"/>
  <c r="AH77" i="23"/>
  <c r="AH78" i="23"/>
  <c r="AH79" i="23"/>
  <c r="AH80" i="23"/>
  <c r="AH81" i="23"/>
  <c r="AH82" i="23"/>
  <c r="AH83" i="23"/>
  <c r="AH84" i="23"/>
  <c r="AH85" i="23"/>
  <c r="AH86" i="23"/>
  <c r="AH72" i="23"/>
  <c r="AH71" i="23"/>
  <c r="AF73" i="23"/>
  <c r="AF74" i="23"/>
  <c r="AF75" i="23"/>
  <c r="AF76" i="23"/>
  <c r="AF77" i="23"/>
  <c r="AF78" i="23"/>
  <c r="AF79" i="23"/>
  <c r="AF80" i="23"/>
  <c r="AF81" i="23"/>
  <c r="AF82" i="23"/>
  <c r="AF83" i="23"/>
  <c r="AF84" i="23"/>
  <c r="AF85" i="23"/>
  <c r="AF86" i="23"/>
  <c r="AF87" i="23"/>
  <c r="AF88" i="23"/>
  <c r="AF89" i="23"/>
  <c r="AF90" i="23"/>
  <c r="AF91" i="23"/>
  <c r="AF92" i="23"/>
  <c r="AF93" i="23"/>
  <c r="AF94" i="23"/>
  <c r="AF95" i="23"/>
  <c r="AF96" i="23"/>
  <c r="AF97" i="23"/>
  <c r="AF98" i="23"/>
  <c r="AF99" i="23"/>
  <c r="AF100" i="23"/>
  <c r="AF101" i="23"/>
  <c r="AF102" i="23"/>
  <c r="AF103" i="23"/>
  <c r="AF104" i="23"/>
  <c r="AF105" i="23"/>
  <c r="AF106" i="23"/>
  <c r="AF107" i="23"/>
  <c r="AF108" i="23"/>
  <c r="AF109" i="23"/>
  <c r="AF110" i="23"/>
  <c r="AF72" i="23"/>
  <c r="AF71" i="23"/>
  <c r="AD104" i="23"/>
  <c r="AD105" i="23"/>
  <c r="AD106" i="23"/>
  <c r="AD107" i="23"/>
  <c r="AD108" i="23"/>
  <c r="AD109" i="23"/>
  <c r="AD110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72" i="23"/>
  <c r="AD71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72" i="23"/>
  <c r="AB71" i="23"/>
  <c r="AE21" i="23"/>
  <c r="AF21" i="23"/>
  <c r="AG21" i="23"/>
  <c r="AH21" i="23"/>
  <c r="AI21" i="23"/>
  <c r="AJ21" i="23"/>
  <c r="AK21" i="23"/>
  <c r="AL21" i="23"/>
  <c r="AD21" i="23"/>
  <c r="AC21" i="23"/>
  <c r="AE20" i="23"/>
  <c r="AF20" i="23"/>
  <c r="AG20" i="23"/>
  <c r="AH20" i="23"/>
  <c r="AI20" i="23"/>
  <c r="AJ20" i="23"/>
  <c r="AK20" i="23"/>
  <c r="AL20" i="23"/>
  <c r="AD20" i="23"/>
  <c r="AC20" i="23"/>
  <c r="AE19" i="23"/>
  <c r="AF19" i="23"/>
  <c r="AG19" i="23"/>
  <c r="AH19" i="23"/>
  <c r="AI19" i="23"/>
  <c r="AJ19" i="23"/>
  <c r="AK19" i="23"/>
  <c r="AL19" i="23"/>
  <c r="AD19" i="23"/>
  <c r="AC19" i="23"/>
  <c r="AM20" i="23" l="1"/>
  <c r="AM19" i="23"/>
  <c r="AM21" i="23"/>
  <c r="I126" i="22"/>
  <c r="I125" i="22"/>
  <c r="I124" i="22"/>
  <c r="H126" i="22"/>
  <c r="H125" i="22"/>
  <c r="H124" i="22"/>
  <c r="I104" i="22"/>
  <c r="I103" i="22"/>
  <c r="I102" i="22"/>
  <c r="H104" i="22"/>
  <c r="H103" i="22"/>
  <c r="H102" i="22"/>
  <c r="I81" i="22"/>
  <c r="H81" i="22"/>
  <c r="I80" i="22"/>
  <c r="H80" i="22"/>
  <c r="I79" i="22"/>
  <c r="H79" i="22"/>
  <c r="R63" i="22"/>
  <c r="R62" i="22"/>
  <c r="R61" i="22"/>
  <c r="Q63" i="22"/>
  <c r="Q62" i="22"/>
  <c r="Q61" i="22"/>
  <c r="R39" i="22"/>
  <c r="R38" i="22"/>
  <c r="R37" i="22"/>
  <c r="Q39" i="22"/>
  <c r="Q38" i="22"/>
  <c r="Q37" i="22"/>
  <c r="Y19" i="22"/>
  <c r="Y18" i="22"/>
  <c r="Y17" i="22"/>
  <c r="L3" i="22"/>
  <c r="R12" i="22" l="1"/>
  <c r="R11" i="22"/>
  <c r="R10" i="22"/>
  <c r="Q12" i="22"/>
  <c r="Q11" i="22"/>
  <c r="Q10" i="22"/>
  <c r="I42" i="21" l="1"/>
  <c r="I41" i="21"/>
  <c r="I40" i="21"/>
  <c r="H42" i="21"/>
  <c r="H41" i="21"/>
  <c r="H40" i="21"/>
  <c r="I26" i="21"/>
  <c r="I25" i="21"/>
  <c r="I24" i="21"/>
  <c r="H26" i="21"/>
  <c r="H25" i="21"/>
  <c r="H24" i="21"/>
  <c r="I11" i="21"/>
  <c r="I10" i="21"/>
  <c r="H11" i="21"/>
  <c r="H10" i="21"/>
  <c r="I9" i="21"/>
  <c r="H9" i="21"/>
  <c r="AC43" i="19" l="1"/>
  <c r="AC42" i="19"/>
  <c r="AC41" i="19"/>
  <c r="AB43" i="19"/>
  <c r="AB42" i="19"/>
  <c r="AB41" i="19"/>
  <c r="AA43" i="19"/>
  <c r="AA42" i="19"/>
  <c r="AA41" i="19"/>
  <c r="AC36" i="19"/>
  <c r="AC35" i="19"/>
  <c r="AC34" i="19"/>
  <c r="AB36" i="19"/>
  <c r="AB35" i="19"/>
  <c r="AB34" i="19"/>
  <c r="AA36" i="19"/>
  <c r="AA35" i="19"/>
  <c r="AA34" i="19"/>
  <c r="AG16" i="19"/>
  <c r="AG17" i="19"/>
  <c r="AF16" i="19"/>
  <c r="AF17" i="19"/>
  <c r="AG15" i="19"/>
  <c r="AF15" i="19"/>
  <c r="AE17" i="19"/>
  <c r="AE16" i="19"/>
  <c r="AE15" i="19"/>
  <c r="AF10" i="19"/>
  <c r="AF11" i="19"/>
  <c r="AG10" i="19"/>
  <c r="AG11" i="19"/>
  <c r="AG9" i="19"/>
  <c r="AF9" i="19"/>
  <c r="AE11" i="19"/>
  <c r="AE10" i="19"/>
  <c r="AE9" i="19"/>
  <c r="L10" i="9" l="1"/>
  <c r="P18" i="16" l="1"/>
  <c r="O18" i="16"/>
  <c r="N18" i="16"/>
  <c r="L13" i="16"/>
  <c r="L12" i="16"/>
  <c r="L11" i="16"/>
  <c r="Q68" i="14" l="1"/>
  <c r="Q67" i="14"/>
  <c r="P68" i="14"/>
  <c r="P67" i="14"/>
  <c r="Q62" i="14"/>
  <c r="Q61" i="14"/>
  <c r="P62" i="14"/>
  <c r="P61" i="14"/>
  <c r="Q39" i="14"/>
  <c r="Q38" i="14"/>
  <c r="P39" i="14"/>
  <c r="P38" i="14"/>
  <c r="Q33" i="14"/>
  <c r="Q32" i="14"/>
  <c r="P33" i="14"/>
  <c r="P32" i="14"/>
  <c r="M68" i="14"/>
  <c r="M67" i="14"/>
  <c r="L68" i="14"/>
  <c r="L67" i="14"/>
  <c r="M62" i="14"/>
  <c r="M61" i="14"/>
  <c r="L62" i="14"/>
  <c r="L61" i="14"/>
  <c r="M39" i="14"/>
  <c r="M38" i="14"/>
  <c r="L39" i="14"/>
  <c r="L38" i="14"/>
  <c r="M33" i="14"/>
  <c r="M32" i="14"/>
  <c r="L33" i="14"/>
  <c r="L32" i="14"/>
  <c r="Q12" i="14"/>
  <c r="Q11" i="14"/>
  <c r="P12" i="14"/>
  <c r="P11" i="14"/>
  <c r="Q6" i="14"/>
  <c r="Q5" i="14"/>
  <c r="P6" i="14"/>
  <c r="P5" i="14"/>
  <c r="M12" i="14"/>
  <c r="M11" i="14"/>
  <c r="L12" i="14"/>
  <c r="L11" i="14"/>
  <c r="M6" i="14"/>
  <c r="M5" i="14"/>
  <c r="L6" i="14"/>
  <c r="L5" i="14"/>
  <c r="Q66" i="14"/>
  <c r="P66" i="14"/>
  <c r="M66" i="14"/>
  <c r="L66" i="14"/>
  <c r="Q60" i="14"/>
  <c r="P60" i="14"/>
  <c r="M60" i="14"/>
  <c r="L60" i="14"/>
  <c r="Q37" i="14"/>
  <c r="P37" i="14"/>
  <c r="M37" i="14"/>
  <c r="L37" i="14"/>
  <c r="Q31" i="14"/>
  <c r="P31" i="14"/>
  <c r="M31" i="14"/>
  <c r="L31" i="14"/>
  <c r="Q10" i="14"/>
  <c r="P10" i="14"/>
  <c r="M10" i="14"/>
  <c r="L10" i="14"/>
  <c r="Q4" i="14"/>
  <c r="P4" i="14"/>
  <c r="M4" i="14"/>
  <c r="L4" i="14"/>
  <c r="Q72" i="9" l="1"/>
  <c r="Q71" i="9"/>
  <c r="Q70" i="9"/>
  <c r="Q65" i="9"/>
  <c r="Q64" i="9"/>
  <c r="Q63" i="9"/>
  <c r="P65" i="9"/>
  <c r="P64" i="9"/>
  <c r="P63" i="9"/>
  <c r="P72" i="9"/>
  <c r="P71" i="9"/>
  <c r="P70" i="9"/>
  <c r="M65" i="9"/>
  <c r="L65" i="9"/>
  <c r="M64" i="9"/>
  <c r="L64" i="9"/>
  <c r="M63" i="9"/>
  <c r="L63" i="9"/>
  <c r="M72" i="9"/>
  <c r="M71" i="9"/>
  <c r="M70" i="9"/>
  <c r="L72" i="9"/>
  <c r="L71" i="9"/>
  <c r="L70" i="9"/>
  <c r="M35" i="9"/>
  <c r="M34" i="9"/>
  <c r="M33" i="9"/>
  <c r="L35" i="9"/>
  <c r="L34" i="9"/>
  <c r="Q35" i="9"/>
  <c r="Q34" i="9"/>
  <c r="Q33" i="9"/>
  <c r="P35" i="9"/>
  <c r="P34" i="9"/>
  <c r="Q42" i="9"/>
  <c r="Q41" i="9"/>
  <c r="Q40" i="9"/>
  <c r="P42" i="9"/>
  <c r="P41" i="9"/>
  <c r="P40" i="9"/>
  <c r="M42" i="9"/>
  <c r="M41" i="9"/>
  <c r="M40" i="9"/>
  <c r="L42" i="9"/>
  <c r="L41" i="9"/>
  <c r="L40" i="9"/>
  <c r="P33" i="9"/>
  <c r="L33" i="9"/>
  <c r="Q5" i="9"/>
  <c r="Q4" i="9"/>
  <c r="Q3" i="9"/>
  <c r="P5" i="9"/>
  <c r="P4" i="9"/>
  <c r="P3" i="9"/>
  <c r="M5" i="9"/>
  <c r="M4" i="9"/>
  <c r="M3" i="9"/>
  <c r="L5" i="9"/>
  <c r="L4" i="9"/>
  <c r="L3" i="9"/>
  <c r="M12" i="9"/>
  <c r="M11" i="9"/>
  <c r="M10" i="9"/>
  <c r="L12" i="9"/>
  <c r="L11" i="9"/>
  <c r="Q12" i="9"/>
  <c r="Q11" i="9"/>
  <c r="Q10" i="9"/>
  <c r="P12" i="9"/>
  <c r="P11" i="9"/>
  <c r="P10" i="9"/>
</calcChain>
</file>

<file path=xl/sharedStrings.xml><?xml version="1.0" encoding="utf-8"?>
<sst xmlns="http://schemas.openxmlformats.org/spreadsheetml/2006/main" count="4663" uniqueCount="237">
  <si>
    <t>Compiled week 7/29 and 8/5</t>
  </si>
  <si>
    <t>First time through</t>
  </si>
  <si>
    <t>Between Ages Light ON</t>
  </si>
  <si>
    <t>(first)</t>
  </si>
  <si>
    <t>Between Ages Light OFF</t>
  </si>
  <si>
    <t>Average compiled</t>
  </si>
  <si>
    <t>on</t>
  </si>
  <si>
    <t>light ON</t>
  </si>
  <si>
    <t>light OFF</t>
  </si>
  <si>
    <t>5dpf</t>
  </si>
  <si>
    <t>6dpf</t>
  </si>
  <si>
    <t>7dpf</t>
  </si>
  <si>
    <t>off</t>
  </si>
  <si>
    <t>First</t>
  </si>
  <si>
    <t>Light OFF</t>
  </si>
  <si>
    <t>SE</t>
  </si>
  <si>
    <t>Light on</t>
  </si>
  <si>
    <t>light off</t>
  </si>
  <si>
    <t>light on</t>
  </si>
  <si>
    <t>first</t>
  </si>
  <si>
    <t xml:space="preserve">First </t>
  </si>
  <si>
    <t xml:space="preserve">6dpf </t>
  </si>
  <si>
    <t>**Behavior&amp;Time Experiment</t>
  </si>
  <si>
    <t>Week of 7/29/19</t>
  </si>
  <si>
    <t>second</t>
  </si>
  <si>
    <t>SECOND</t>
  </si>
  <si>
    <t>Same fish used throughout week as aged</t>
  </si>
  <si>
    <t>Distance moved</t>
  </si>
  <si>
    <t>Movement</t>
  </si>
  <si>
    <t>center-point</t>
  </si>
  <si>
    <t>Moving / center-point</t>
  </si>
  <si>
    <t>Total</t>
  </si>
  <si>
    <t>Cumulative Duration</t>
  </si>
  <si>
    <t>N</t>
  </si>
  <si>
    <t>Mean</t>
  </si>
  <si>
    <t>Standard Error</t>
  </si>
  <si>
    <t>Second</t>
  </si>
  <si>
    <t>mm</t>
  </si>
  <si>
    <t>s</t>
  </si>
  <si>
    <t>Distance Moved</t>
  </si>
  <si>
    <t>Result 1</t>
  </si>
  <si>
    <t>Start-0:02:30</t>
  </si>
  <si>
    <t>0:02:30-0:05:00</t>
  </si>
  <si>
    <t>0:05:00-0:07:30</t>
  </si>
  <si>
    <t>Result 2</t>
  </si>
  <si>
    <t>2.5 on/off/on</t>
  </si>
  <si>
    <t>Result 3</t>
  </si>
  <si>
    <t>Start-0:05:00</t>
  </si>
  <si>
    <t>0:05:00-0:10:00</t>
  </si>
  <si>
    <t>0:10:00-0:15:00</t>
  </si>
  <si>
    <t>5 on/off/on</t>
  </si>
  <si>
    <t>Result 4</t>
  </si>
  <si>
    <t>Result 5</t>
  </si>
  <si>
    <t>Start-0:10:00</t>
  </si>
  <si>
    <t>0:10:00-0:20:00</t>
  </si>
  <si>
    <t>0:20:00-0:30:00</t>
  </si>
  <si>
    <t>10 on/off/on</t>
  </si>
  <si>
    <t>Result 6</t>
  </si>
  <si>
    <t>Behavior:Time Experiment</t>
  </si>
  <si>
    <t>Wk 10</t>
  </si>
  <si>
    <t>Light On</t>
  </si>
  <si>
    <t>New data</t>
  </si>
  <si>
    <t>On</t>
  </si>
  <si>
    <t>Off</t>
  </si>
  <si>
    <t>OFF</t>
  </si>
  <si>
    <t>**Increasing time in darkness (past 10 minutes)</t>
  </si>
  <si>
    <t>5dpf EK larvae</t>
  </si>
  <si>
    <t>Basal</t>
  </si>
  <si>
    <t>Darkness</t>
  </si>
  <si>
    <t>Recovery</t>
  </si>
  <si>
    <t>Start-0:02:00</t>
  </si>
  <si>
    <t>0:02:00-0:04:00</t>
  </si>
  <si>
    <t>0:04:00-0:06:00</t>
  </si>
  <si>
    <t>0:06:00-0:08:00</t>
  </si>
  <si>
    <t>0:08:00-0:10:00</t>
  </si>
  <si>
    <t>0:10:00-0:12:00</t>
  </si>
  <si>
    <t>0:12:00-0:14:00</t>
  </si>
  <si>
    <t>0:14:00-0:16:00</t>
  </si>
  <si>
    <t>12 min darkness</t>
  </si>
  <si>
    <t>12 min</t>
  </si>
  <si>
    <t>14 min</t>
  </si>
  <si>
    <t>20 min</t>
  </si>
  <si>
    <t>14 min darkness</t>
  </si>
  <si>
    <t>0:16:00-0:18:00</t>
  </si>
  <si>
    <t>20 min darkness</t>
  </si>
  <si>
    <t>0:18:00-0:20:00</t>
  </si>
  <si>
    <t>0:20:00-0:22:00</t>
  </si>
  <si>
    <t>0:22:00-0:24:00</t>
  </si>
  <si>
    <t>Compiled:</t>
  </si>
  <si>
    <t>Recovery (12 min)</t>
  </si>
  <si>
    <t>Recovery (14 min)</t>
  </si>
  <si>
    <t>Recovery (20 min)</t>
  </si>
  <si>
    <t>Differing Durations 10/10</t>
  </si>
  <si>
    <t>**total n=32x6=192</t>
  </si>
  <si>
    <t>does the order matter?</t>
  </si>
  <si>
    <t>EK strain</t>
  </si>
  <si>
    <t>Group 1</t>
  </si>
  <si>
    <t>Duration</t>
  </si>
  <si>
    <t>Order</t>
  </si>
  <si>
    <t>2.5, 5, 10</t>
  </si>
  <si>
    <t>mean mm</t>
  </si>
  <si>
    <t>SD</t>
  </si>
  <si>
    <t>0:07:30-0:10:00</t>
  </si>
  <si>
    <t>Third</t>
  </si>
  <si>
    <t>2.5 SEM</t>
  </si>
  <si>
    <t>=stdev(''cell range'')/SQRT(count("cell range"))</t>
  </si>
  <si>
    <t>0:30:00-0:40:00</t>
  </si>
  <si>
    <t xml:space="preserve">second </t>
  </si>
  <si>
    <t>Group 2</t>
  </si>
  <si>
    <t>third</t>
  </si>
  <si>
    <t>2.5, 10, 5</t>
  </si>
  <si>
    <t>Group 3</t>
  </si>
  <si>
    <t>Result 4 (2)</t>
  </si>
  <si>
    <t>5, 2.5, 10</t>
  </si>
  <si>
    <t>Result 5 (2)</t>
  </si>
  <si>
    <t>Result 6 (2)</t>
  </si>
  <si>
    <t>SEM</t>
  </si>
  <si>
    <t>Group 4</t>
  </si>
  <si>
    <t>Result 4 (3)</t>
  </si>
  <si>
    <t>5, 10, 2.5</t>
  </si>
  <si>
    <t>Result 5 (3)</t>
  </si>
  <si>
    <t>Result 6 (3)</t>
  </si>
  <si>
    <t>Group 5</t>
  </si>
  <si>
    <t>Result 4 (4)</t>
  </si>
  <si>
    <t>10 , 5, 2.5</t>
  </si>
  <si>
    <t>Result 5 (4)</t>
  </si>
  <si>
    <t>Result 6 (4)</t>
  </si>
  <si>
    <t>Group 6</t>
  </si>
  <si>
    <t>(only went through once by accident--5 min on/off)</t>
  </si>
  <si>
    <t>Result 4 (5)</t>
  </si>
  <si>
    <t>10, 2.5, 5</t>
  </si>
  <si>
    <t>Result 5 (5)</t>
  </si>
  <si>
    <t>Result 6 (5)</t>
  </si>
  <si>
    <t>2.5 (2)</t>
  </si>
  <si>
    <t>2.5 (3)</t>
  </si>
  <si>
    <t>2.5 (4)</t>
  </si>
  <si>
    <t>2.5 (5)</t>
  </si>
  <si>
    <t>2.5 (6)</t>
  </si>
  <si>
    <t>0:15:00-0:20:00</t>
  </si>
  <si>
    <t>5 (2)</t>
  </si>
  <si>
    <t>5 (3)</t>
  </si>
  <si>
    <t>5 (4)</t>
  </si>
  <si>
    <t xml:space="preserve">first </t>
  </si>
  <si>
    <t>5 (5)</t>
  </si>
  <si>
    <t>5 (6)</t>
  </si>
  <si>
    <t>SeM</t>
  </si>
  <si>
    <t>10 (2)</t>
  </si>
  <si>
    <t>10 (3)</t>
  </si>
  <si>
    <t>10 (4)</t>
  </si>
  <si>
    <t>10 (5)</t>
  </si>
  <si>
    <t>10 (6)</t>
  </si>
  <si>
    <t>Differing durations experiment</t>
  </si>
  <si>
    <t>EK strain, 7dpf larvae</t>
  </si>
  <si>
    <t>**different clutch, the next week</t>
  </si>
  <si>
    <t>5dpf 2.5</t>
  </si>
  <si>
    <t>Start-0:01:00</t>
  </si>
  <si>
    <t>0:01:00-0:02:00</t>
  </si>
  <si>
    <t>Plate 1</t>
  </si>
  <si>
    <t>0:02:00-0:03:00</t>
  </si>
  <si>
    <t>Plate 2</t>
  </si>
  <si>
    <t>0:03:00-0:04:00</t>
  </si>
  <si>
    <t>Plate 3</t>
  </si>
  <si>
    <t>0:04:00-0:05:00</t>
  </si>
  <si>
    <t>Plate 4</t>
  </si>
  <si>
    <t>0:05:00-0:06:00</t>
  </si>
  <si>
    <t>Plate 5</t>
  </si>
  <si>
    <t>0:06:00-0:07:00</t>
  </si>
  <si>
    <t>Plate 6</t>
  </si>
  <si>
    <t>0:07:00-0:08:00</t>
  </si>
  <si>
    <t>0:08:00-0:09:00</t>
  </si>
  <si>
    <t>total average</t>
  </si>
  <si>
    <t>0:09:00-0:10:00</t>
  </si>
  <si>
    <t>5dpf 5 min</t>
  </si>
  <si>
    <t>2.5(2)</t>
  </si>
  <si>
    <t>0:10:00-0:11:00</t>
  </si>
  <si>
    <t>0:11:00-0:12:00</t>
  </si>
  <si>
    <t>0:12:00-0:13:00</t>
  </si>
  <si>
    <t>0:13:00-0:14:00</t>
  </si>
  <si>
    <t>0:14:00-0:15:00</t>
  </si>
  <si>
    <t>0:15:00-0:16:00</t>
  </si>
  <si>
    <t>0:16:00-0:17:00</t>
  </si>
  <si>
    <t>0:17:00-0:18:00</t>
  </si>
  <si>
    <t>0:18:00-0:19:00</t>
  </si>
  <si>
    <t>0:19:00-0:20:00</t>
  </si>
  <si>
    <t>0:20:00-0:21:00</t>
  </si>
  <si>
    <t>0:21:00-0:22:00</t>
  </si>
  <si>
    <t>0:22:00-0:23:00</t>
  </si>
  <si>
    <t>0:23:00-0:24:00</t>
  </si>
  <si>
    <t>0:24:00-0:25:00</t>
  </si>
  <si>
    <t>0:25:00-0:26:00</t>
  </si>
  <si>
    <t>0:26:00-0:27:00</t>
  </si>
  <si>
    <t>0:27:00-0:28:00</t>
  </si>
  <si>
    <t>0:28:00-0:29:00</t>
  </si>
  <si>
    <t>0:29:00-0:30:00</t>
  </si>
  <si>
    <t>0:30:00-0:31:00</t>
  </si>
  <si>
    <t>0:31:00-0:32:00</t>
  </si>
  <si>
    <t>0:32:00-0:33:00</t>
  </si>
  <si>
    <t>0:33:00-0:34:00</t>
  </si>
  <si>
    <t>0:34:00-0:35:00</t>
  </si>
  <si>
    <t>0:35:00-0:36:00</t>
  </si>
  <si>
    <t>0:36:00-0:37:00</t>
  </si>
  <si>
    <t>0:37:00-0:38:00</t>
  </si>
  <si>
    <t>0:38:00-0:39:00</t>
  </si>
  <si>
    <t>0:39:00-0:40:00</t>
  </si>
  <si>
    <t>age</t>
  </si>
  <si>
    <t>min</t>
  </si>
  <si>
    <t>plate</t>
  </si>
  <si>
    <t>time</t>
  </si>
  <si>
    <t>n</t>
  </si>
  <si>
    <t>Plate1</t>
  </si>
  <si>
    <t>14 min light/dark</t>
  </si>
  <si>
    <t>(without adaptive period recording)</t>
  </si>
  <si>
    <t>Behavior:Time</t>
  </si>
  <si>
    <t>Adaptive Period</t>
  </si>
  <si>
    <t>Sudden Pulse of Darkness</t>
  </si>
  <si>
    <t>5 dpf</t>
  </si>
  <si>
    <t>6 dpf</t>
  </si>
  <si>
    <t>7 dpf</t>
  </si>
  <si>
    <t>Behavior: Age Graph</t>
  </si>
  <si>
    <t>(Calculation table)</t>
  </si>
  <si>
    <t>(Graphs)</t>
  </si>
  <si>
    <t>Light</t>
  </si>
  <si>
    <t>Comparing Between First and Second</t>
  </si>
  <si>
    <t>6 well plate</t>
  </si>
  <si>
    <t>Results 1</t>
  </si>
  <si>
    <t>Results 2</t>
  </si>
  <si>
    <t>Time Moving</t>
  </si>
  <si>
    <t>SE1</t>
  </si>
  <si>
    <t>SE2</t>
  </si>
  <si>
    <t>Large template</t>
  </si>
  <si>
    <t>6 well</t>
  </si>
  <si>
    <t>12 well</t>
  </si>
  <si>
    <t>24 well</t>
  </si>
  <si>
    <t>12 well plate</t>
  </si>
  <si>
    <t>24 well plate</t>
  </si>
  <si>
    <t>mm_mean</t>
  </si>
  <si>
    <t>mm_sem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</si>
</sst>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4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5" fillId="0" borderId="0" xfId="0" applyFont="1"/>
    <xf numFmtId="16" fontId="0" fillId="0" borderId="0" xfId="0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0" borderId="0" xfId="0" applyFill="1"/>
    <xf numFmtId="0" fontId="6" fillId="0" borderId="0" xfId="0" applyFont="1"/>
    <xf numFmtId="0" fontId="0" fillId="11" borderId="0" xfId="0" applyFill="1"/>
    <xf numFmtId="1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ON Distance:Minute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7.29.19'!$X$20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plus>
            <c:min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7.29.19'!$Y$20:$AA$20</c:f>
              <c:numCache>
                <c:formatCode>General</c:formatCode>
                <c:ptCount val="3"/>
                <c:pt idx="0">
                  <c:v>5.767100000000001</c:v>
                </c:pt>
                <c:pt idx="1">
                  <c:v>15.390840000000001</c:v>
                </c:pt>
                <c:pt idx="2">
                  <c:v>7.9215949999999991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6-4FA5-A227-DDF644D68CE5}"/>
            </c:ext>
          </c:extLst>
        </c:ser>
        <c:ser>
          <c:idx val="1"/>
          <c:order val="1"/>
          <c:tx>
            <c:strRef>
              <c:f>'Week of 7.29.19'!$X$21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plus>
            <c:min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7.29.19'!$Y$21:$AA$21</c:f>
              <c:numCache>
                <c:formatCode>General</c:formatCode>
                <c:ptCount val="3"/>
                <c:pt idx="0">
                  <c:v>5.5666579999999994</c:v>
                </c:pt>
                <c:pt idx="1">
                  <c:v>8.0853199999999994</c:v>
                </c:pt>
                <c:pt idx="2">
                  <c:v>15.943149999999999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6-4FA5-A227-DDF644D68CE5}"/>
            </c:ext>
          </c:extLst>
        </c:ser>
        <c:ser>
          <c:idx val="2"/>
          <c:order val="2"/>
          <c:tx>
            <c:strRef>
              <c:f>'Week of 7.29.19'!$X$22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plus>
            <c:min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7.29.19'!$Y$22:$AA$22</c:f>
              <c:numCache>
                <c:formatCode>General</c:formatCode>
                <c:ptCount val="3"/>
                <c:pt idx="0">
                  <c:v>4.5219539999999991</c:v>
                </c:pt>
                <c:pt idx="1">
                  <c:v>7.7621400000000005</c:v>
                </c:pt>
                <c:pt idx="2">
                  <c:v>10.227164999999999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6-4FA5-A227-DDF644D6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63424"/>
        <c:axId val="455163752"/>
      </c:lineChart>
      <c:catAx>
        <c:axId val="4551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3752"/>
        <c:crosses val="autoZero"/>
        <c:auto val="1"/>
        <c:lblAlgn val="ctr"/>
        <c:lblOffset val="100"/>
        <c:noMultiLvlLbl val="0"/>
      </c:catAx>
      <c:valAx>
        <c:axId val="4551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3274110527850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Ratio--darkness, 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7.29.19'!$P$39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7.29.19'!$P$33:$P$35</c:f>
                <c:numCache>
                  <c:formatCode>General</c:formatCode>
                  <c:ptCount val="3"/>
                  <c:pt idx="0">
                    <c:v>1.6000599999999998</c:v>
                  </c:pt>
                  <c:pt idx="1">
                    <c:v>1.900242</c:v>
                  </c:pt>
                  <c:pt idx="2">
                    <c:v>1.5116099999999999</c:v>
                  </c:pt>
                </c:numCache>
              </c:numRef>
            </c:plus>
            <c:minus>
              <c:numRef>
                <c:f>'Week of 7.29.19'!$P$33:$P$35</c:f>
                <c:numCache>
                  <c:formatCode>General</c:formatCode>
                  <c:ptCount val="3"/>
                  <c:pt idx="0">
                    <c:v>1.6000599999999998</c:v>
                  </c:pt>
                  <c:pt idx="1">
                    <c:v>1.900242</c:v>
                  </c:pt>
                  <c:pt idx="2">
                    <c:v>1.5116099999999999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7.29.19'!$O$40:$O$42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7.29.19'!$P$40:$P$42</c:f>
              <c:numCache>
                <c:formatCode>General</c:formatCode>
                <c:ptCount val="3"/>
                <c:pt idx="0">
                  <c:v>23.423359999999999</c:v>
                </c:pt>
                <c:pt idx="1">
                  <c:v>27.884800000000002</c:v>
                </c:pt>
                <c:pt idx="2">
                  <c:v>26.382999999999999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5-4C3D-8AC9-ABDB89A33B13}"/>
            </c:ext>
          </c:extLst>
        </c:ser>
        <c:ser>
          <c:idx val="1"/>
          <c:order val="1"/>
          <c:tx>
            <c:strRef>
              <c:f>'Week of 7.29.19'!$Q$39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plus>
            <c:min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7.29.19'!$O$40:$O$42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7.29.19'!$Q$40:$Q$42</c:f>
              <c:numCache>
                <c:formatCode>General</c:formatCode>
                <c:ptCount val="3"/>
                <c:pt idx="0">
                  <c:v>45.459600000000002</c:v>
                </c:pt>
                <c:pt idx="1">
                  <c:v>36.700599999999994</c:v>
                </c:pt>
                <c:pt idx="2">
                  <c:v>29.7012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5-4C3D-8AC9-ABDB89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550264"/>
        <c:axId val="954549608"/>
      </c:lineChart>
      <c:catAx>
        <c:axId val="95455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9608"/>
        <c:crosses val="autoZero"/>
        <c:auto val="1"/>
        <c:lblAlgn val="ctr"/>
        <c:lblOffset val="100"/>
        <c:noMultiLvlLbl val="0"/>
      </c:catAx>
      <c:valAx>
        <c:axId val="9545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</a:t>
            </a:r>
            <a:r>
              <a:rPr lang="en-US" baseline="0"/>
              <a:t>e Ratio--light, 7dpf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7.29.19'!$L$69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plus>
            <c:min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7.29.19'!$K$70:$K$72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7.29.19'!$L$70:$L$72</c:f>
              <c:numCache>
                <c:formatCode>General</c:formatCode>
                <c:ptCount val="3"/>
                <c:pt idx="0">
                  <c:v>4.5219539999999991</c:v>
                </c:pt>
                <c:pt idx="1">
                  <c:v>7.7621400000000005</c:v>
                </c:pt>
                <c:pt idx="2">
                  <c:v>10.227164999999999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D-4C72-8521-B1D170CCC69B}"/>
            </c:ext>
          </c:extLst>
        </c:ser>
        <c:ser>
          <c:idx val="1"/>
          <c:order val="1"/>
          <c:tx>
            <c:strRef>
              <c:f>'Week of 7.29.19'!$M$69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7.29.19'!$M$63:$M$65</c:f>
                <c:numCache>
                  <c:formatCode>General</c:formatCode>
                  <c:ptCount val="3"/>
                  <c:pt idx="0">
                    <c:v>0.79650999999999994</c:v>
                  </c:pt>
                  <c:pt idx="1">
                    <c:v>0.65530200000000005</c:v>
                  </c:pt>
                  <c:pt idx="2">
                    <c:v>0.67419699999999994</c:v>
                  </c:pt>
                </c:numCache>
              </c:numRef>
            </c:plus>
            <c:minus>
              <c:numRef>
                <c:f>'Week of 7.29.19'!$M$63:$M$65</c:f>
                <c:numCache>
                  <c:formatCode>General</c:formatCode>
                  <c:ptCount val="3"/>
                  <c:pt idx="0">
                    <c:v>0.79650999999999994</c:v>
                  </c:pt>
                  <c:pt idx="1">
                    <c:v>0.65530200000000005</c:v>
                  </c:pt>
                  <c:pt idx="2">
                    <c:v>0.67419699999999994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7.29.19'!$K$70:$K$72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7.29.19'!$M$70:$M$72</c:f>
              <c:numCache>
                <c:formatCode>General</c:formatCode>
                <c:ptCount val="3"/>
                <c:pt idx="0">
                  <c:v>5.8718400000000006</c:v>
                </c:pt>
                <c:pt idx="1">
                  <c:v>5.2245200000000001</c:v>
                </c:pt>
                <c:pt idx="2">
                  <c:v>8.5541400000000003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D-4C72-8521-B1D170CC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51576"/>
        <c:axId val="954866008"/>
      </c:lineChart>
      <c:catAx>
        <c:axId val="95485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66008"/>
        <c:crosses val="autoZero"/>
        <c:auto val="1"/>
        <c:lblAlgn val="ctr"/>
        <c:lblOffset val="100"/>
        <c:noMultiLvlLbl val="0"/>
      </c:catAx>
      <c:valAx>
        <c:axId val="9548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</a:t>
            </a:r>
            <a:r>
              <a:rPr lang="en-US" baseline="0"/>
              <a:t>Time Ratio--darkness, 7dpf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7.29.19'!$P$69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7.29.19'!$P$63:$P$65</c:f>
                <c:numCache>
                  <c:formatCode>General</c:formatCode>
                  <c:ptCount val="3"/>
                  <c:pt idx="0">
                    <c:v>0.79123599999999994</c:v>
                  </c:pt>
                  <c:pt idx="1">
                    <c:v>1.8139019999999999</c:v>
                  </c:pt>
                  <c:pt idx="2">
                    <c:v>1.4114599999999999</c:v>
                  </c:pt>
                </c:numCache>
              </c:numRef>
            </c:plus>
            <c:minus>
              <c:numRef>
                <c:f>'Week of 7.29.19'!$P$63:$P$65</c:f>
                <c:numCache>
                  <c:formatCode>General</c:formatCode>
                  <c:ptCount val="3"/>
                  <c:pt idx="0">
                    <c:v>0.79123599999999994</c:v>
                  </c:pt>
                  <c:pt idx="1">
                    <c:v>1.8139019999999999</c:v>
                  </c:pt>
                  <c:pt idx="2">
                    <c:v>1.4114599999999999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7.29.19'!$O$70:$O$72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7.29.19'!$P$70:$P$72</c:f>
              <c:numCache>
                <c:formatCode>General</c:formatCode>
                <c:ptCount val="3"/>
                <c:pt idx="0">
                  <c:v>7.9640399999999998</c:v>
                </c:pt>
                <c:pt idx="1">
                  <c:v>30.729800000000001</c:v>
                </c:pt>
                <c:pt idx="2">
                  <c:v>20.958199999999998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5-4E8F-A968-0EF0B74524B0}"/>
            </c:ext>
          </c:extLst>
        </c:ser>
        <c:ser>
          <c:idx val="1"/>
          <c:order val="1"/>
          <c:tx>
            <c:strRef>
              <c:f>'Week of 7.29.19'!$Q$69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7.29.19'!$Q$63:$Q$65</c:f>
                <c:numCache>
                  <c:formatCode>General</c:formatCode>
                  <c:ptCount val="3"/>
                  <c:pt idx="0">
                    <c:v>1.5461560000000001</c:v>
                  </c:pt>
                  <c:pt idx="1">
                    <c:v>1.2331540000000001</c:v>
                  </c:pt>
                  <c:pt idx="2">
                    <c:v>1.0281199999999999</c:v>
                  </c:pt>
                </c:numCache>
              </c:numRef>
            </c:plus>
            <c:minus>
              <c:numRef>
                <c:f>'Week of 7.29.19'!$Q$63:$Q$65</c:f>
                <c:numCache>
                  <c:formatCode>General</c:formatCode>
                  <c:ptCount val="3"/>
                  <c:pt idx="0">
                    <c:v>1.5461560000000001</c:v>
                  </c:pt>
                  <c:pt idx="1">
                    <c:v>1.2331540000000001</c:v>
                  </c:pt>
                  <c:pt idx="2">
                    <c:v>1.0281199999999999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7.29.19'!$O$70:$O$72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7.29.19'!$Q$70:$Q$72</c:f>
              <c:numCache>
                <c:formatCode>General</c:formatCode>
                <c:ptCount val="3"/>
                <c:pt idx="0">
                  <c:v>29.612439999999999</c:v>
                </c:pt>
                <c:pt idx="1">
                  <c:v>19.791800000000002</c:v>
                </c:pt>
                <c:pt idx="2">
                  <c:v>17.465799999999998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5-4E8F-A968-0EF0B745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7544"/>
        <c:axId val="528527216"/>
      </c:lineChart>
      <c:catAx>
        <c:axId val="52852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7216"/>
        <c:crosses val="autoZero"/>
        <c:auto val="1"/>
        <c:lblAlgn val="ctr"/>
        <c:lblOffset val="100"/>
        <c:noMultiLvlLbl val="0"/>
      </c:catAx>
      <c:valAx>
        <c:axId val="528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ON Distance:Minute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7.29.19'!$X$20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plus>
            <c:min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7.29.19'!$Y$20:$AA$20</c:f>
              <c:numCache>
                <c:formatCode>General</c:formatCode>
                <c:ptCount val="3"/>
                <c:pt idx="0">
                  <c:v>5.767100000000001</c:v>
                </c:pt>
                <c:pt idx="1">
                  <c:v>15.390840000000001</c:v>
                </c:pt>
                <c:pt idx="2">
                  <c:v>7.9215949999999991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2-4EEE-9DC0-4ECA98AFD04F}"/>
            </c:ext>
          </c:extLst>
        </c:ser>
        <c:ser>
          <c:idx val="1"/>
          <c:order val="1"/>
          <c:tx>
            <c:strRef>
              <c:f>'Week of 7.29.19'!$X$21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plus>
            <c:min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7.29.19'!$Y$21:$AA$21</c:f>
              <c:numCache>
                <c:formatCode>General</c:formatCode>
                <c:ptCount val="3"/>
                <c:pt idx="0">
                  <c:v>5.5666579999999994</c:v>
                </c:pt>
                <c:pt idx="1">
                  <c:v>8.0853199999999994</c:v>
                </c:pt>
                <c:pt idx="2">
                  <c:v>15.943149999999999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2-4EEE-9DC0-4ECA98AFD04F}"/>
            </c:ext>
          </c:extLst>
        </c:ser>
        <c:ser>
          <c:idx val="2"/>
          <c:order val="2"/>
          <c:tx>
            <c:strRef>
              <c:f>'Week of 7.29.19'!$X$22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plus>
            <c:minus>
              <c:numRef>
                <c:f>'Week of 7.29.19'!$L$63:$L$65</c:f>
                <c:numCache>
                  <c:formatCode>General</c:formatCode>
                  <c:ptCount val="3"/>
                  <c:pt idx="0">
                    <c:v>0.63206000000000007</c:v>
                  </c:pt>
                  <c:pt idx="1">
                    <c:v>1.172415</c:v>
                  </c:pt>
                  <c:pt idx="2">
                    <c:v>1.0074609999999999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7.29.19'!$Y$19:$AA$19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7.29.19'!$Y$22:$AA$22</c:f>
              <c:numCache>
                <c:formatCode>General</c:formatCode>
                <c:ptCount val="3"/>
                <c:pt idx="0">
                  <c:v>4.5219539999999991</c:v>
                </c:pt>
                <c:pt idx="1">
                  <c:v>7.7621400000000005</c:v>
                </c:pt>
                <c:pt idx="2">
                  <c:v>10.227164999999999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2-4EEE-9DC0-4ECA98AF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63424"/>
        <c:axId val="455163752"/>
      </c:lineChart>
      <c:catAx>
        <c:axId val="4551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3752"/>
        <c:crosses val="autoZero"/>
        <c:auto val="1"/>
        <c:lblAlgn val="ctr"/>
        <c:lblOffset val="100"/>
        <c:noMultiLvlLbl val="0"/>
      </c:catAx>
      <c:valAx>
        <c:axId val="4551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3274110527850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OFF Distance:Minute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7.29.19'!$AC$20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plus>
            <c:min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7.29.19'!$AD$20:$AF$20</c:f>
              <c:numCache>
                <c:formatCode>General</c:formatCode>
                <c:ptCount val="3"/>
                <c:pt idx="0">
                  <c:v>11.865959999999999</c:v>
                </c:pt>
                <c:pt idx="1">
                  <c:v>47.760599999999997</c:v>
                </c:pt>
                <c:pt idx="2">
                  <c:v>25.406100000000002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6-4ACD-A8AB-2CF0C0BE7E84}"/>
            </c:ext>
          </c:extLst>
        </c:ser>
        <c:ser>
          <c:idx val="1"/>
          <c:order val="1"/>
          <c:tx>
            <c:strRef>
              <c:f>'Week of 7.29.19'!$AC$21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plus>
            <c:min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7.29.19'!$AD$21:$AF$21</c:f>
              <c:numCache>
                <c:formatCode>General</c:formatCode>
                <c:ptCount val="3"/>
                <c:pt idx="0">
                  <c:v>23.423359999999999</c:v>
                </c:pt>
                <c:pt idx="1">
                  <c:v>27.884800000000002</c:v>
                </c:pt>
                <c:pt idx="2">
                  <c:v>26.382999999999999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ACD-A8AB-2CF0C0BE7E84}"/>
            </c:ext>
          </c:extLst>
        </c:ser>
        <c:ser>
          <c:idx val="2"/>
          <c:order val="2"/>
          <c:tx>
            <c:strRef>
              <c:f>'Week of 7.29.19'!$AC$22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7.29.19'!$AD$22:$AF$22</c:f>
              <c:numCache>
                <c:formatCode>General</c:formatCode>
                <c:ptCount val="3"/>
                <c:pt idx="0">
                  <c:v>7.9640399999999998</c:v>
                </c:pt>
                <c:pt idx="1">
                  <c:v>30.729800000000001</c:v>
                </c:pt>
                <c:pt idx="2">
                  <c:v>20.958199999999998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6-4ACD-A8AB-2CF0C0BE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85576"/>
        <c:axId val="918486560"/>
      </c:lineChart>
      <c:catAx>
        <c:axId val="91848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6560"/>
        <c:crosses val="autoZero"/>
        <c:auto val="1"/>
        <c:lblAlgn val="ctr"/>
        <c:lblOffset val="100"/>
        <c:noMultiLvlLbl val="0"/>
      </c:catAx>
      <c:valAx>
        <c:axId val="918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on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7.29.19'!$X$42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numRef>
              <c:f>'Week of 7.29.19'!$Y$41:$AA$41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7.29.19'!$Y$42:$AA$42</c:f>
              <c:numCache>
                <c:formatCode>General</c:formatCode>
                <c:ptCount val="3"/>
                <c:pt idx="0">
                  <c:v>17.236720000000002</c:v>
                </c:pt>
                <c:pt idx="1">
                  <c:v>9.3650599999999997</c:v>
                </c:pt>
                <c:pt idx="2">
                  <c:v>9.25061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C-4723-B72B-61D496E64C46}"/>
            </c:ext>
          </c:extLst>
        </c:ser>
        <c:ser>
          <c:idx val="1"/>
          <c:order val="1"/>
          <c:tx>
            <c:strRef>
              <c:f>'Week of 7.29.19'!$X$43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'Week of 7.29.19'!$Y$41:$AA$41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7.29.19'!$Y$43:$AA$43</c:f>
              <c:numCache>
                <c:formatCode>General</c:formatCode>
                <c:ptCount val="3"/>
                <c:pt idx="0">
                  <c:v>12.728680000000001</c:v>
                </c:pt>
                <c:pt idx="1">
                  <c:v>13.272200000000002</c:v>
                </c:pt>
                <c:pt idx="2">
                  <c:v>12.374099999999999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C-4723-B72B-61D496E64C46}"/>
            </c:ext>
          </c:extLst>
        </c:ser>
        <c:ser>
          <c:idx val="2"/>
          <c:order val="2"/>
          <c:tx>
            <c:strRef>
              <c:f>'Week of 7.29.19'!$X$44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numRef>
              <c:f>'Week of 7.29.19'!$Y$41:$AA$41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7.29.19'!$Y$44:$AA$44</c:f>
              <c:numCache>
                <c:formatCode>General</c:formatCode>
                <c:ptCount val="3"/>
                <c:pt idx="0">
                  <c:v>5.8718400000000006</c:v>
                </c:pt>
                <c:pt idx="1">
                  <c:v>5.2245200000000001</c:v>
                </c:pt>
                <c:pt idx="2">
                  <c:v>8.5541400000000003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C-4723-B72B-61D496E6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2704"/>
        <c:axId val="321028336"/>
      </c:lineChart>
      <c:catAx>
        <c:axId val="6303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8336"/>
        <c:crosses val="autoZero"/>
        <c:auto val="1"/>
        <c:lblAlgn val="ctr"/>
        <c:lblOffset val="100"/>
        <c:noMultiLvlLbl val="0"/>
      </c:catAx>
      <c:valAx>
        <c:axId val="3210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off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7.29.19'!$AC$42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7.29.19'!$AD$41:$AF$41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7.29.19'!$AD$42:$AF$42</c:f>
              <c:numCache>
                <c:formatCode>General</c:formatCode>
                <c:ptCount val="3"/>
                <c:pt idx="0">
                  <c:v>34.404960000000003</c:v>
                </c:pt>
                <c:pt idx="1">
                  <c:v>48.305399999999999</c:v>
                </c:pt>
                <c:pt idx="2">
                  <c:v>28.766500000000001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2-4E75-B685-131A88AC9897}"/>
            </c:ext>
          </c:extLst>
        </c:ser>
        <c:ser>
          <c:idx val="1"/>
          <c:order val="1"/>
          <c:tx>
            <c:strRef>
              <c:f>'Week of 7.29.19'!$AC$43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7.29.19'!$AD$41:$AF$41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7.29.19'!$AD$43:$AF$43</c:f>
              <c:numCache>
                <c:formatCode>General</c:formatCode>
                <c:ptCount val="3"/>
                <c:pt idx="0">
                  <c:v>45.459600000000002</c:v>
                </c:pt>
                <c:pt idx="1">
                  <c:v>36.700599999999994</c:v>
                </c:pt>
                <c:pt idx="2">
                  <c:v>29.7012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2-4E75-B685-131A88AC9897}"/>
            </c:ext>
          </c:extLst>
        </c:ser>
        <c:ser>
          <c:idx val="2"/>
          <c:order val="2"/>
          <c:tx>
            <c:strRef>
              <c:f>'Week of 7.29.19'!$AC$44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7.29.19'!$AD$41:$AF$41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7.29.19'!$AD$44:$AF$44</c:f>
              <c:numCache>
                <c:formatCode>General</c:formatCode>
                <c:ptCount val="3"/>
                <c:pt idx="0">
                  <c:v>29.612439999999999</c:v>
                </c:pt>
                <c:pt idx="1">
                  <c:v>19.791800000000002</c:v>
                </c:pt>
                <c:pt idx="2">
                  <c:v>17.465799999999998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2-4E75-B685-131A88AC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96648"/>
        <c:axId val="683497632"/>
      </c:lineChart>
      <c:catAx>
        <c:axId val="6834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97632"/>
        <c:crosses val="autoZero"/>
        <c:auto val="1"/>
        <c:lblAlgn val="ctr"/>
        <c:lblOffset val="100"/>
        <c:noMultiLvlLbl val="0"/>
      </c:catAx>
      <c:valAx>
        <c:axId val="6834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Ratios--Light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8.5.19'!$U$5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plus>
            <c:min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8.5.19'!$V$5:$X$5</c:f>
              <c:numCache>
                <c:formatCode>General</c:formatCode>
                <c:ptCount val="3"/>
                <c:pt idx="0">
                  <c:v>5.1038259999999998</c:v>
                </c:pt>
                <c:pt idx="1">
                  <c:v>2.137</c:v>
                </c:pt>
                <c:pt idx="2">
                  <c:v>3.6550950000000002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6-4F8C-9669-C2A6F6337EE9}"/>
            </c:ext>
          </c:extLst>
        </c:ser>
        <c:ser>
          <c:idx val="1"/>
          <c:order val="1"/>
          <c:tx>
            <c:strRef>
              <c:f>'Week of 8.5.19'!$U$6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plus>
            <c:min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8.5.19'!$V$6:$X$6</c:f>
              <c:numCache>
                <c:formatCode>General</c:formatCode>
                <c:ptCount val="3"/>
                <c:pt idx="0">
                  <c:v>11.005554</c:v>
                </c:pt>
                <c:pt idx="1">
                  <c:v>2.37601</c:v>
                </c:pt>
                <c:pt idx="2">
                  <c:v>3.1618149999999998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6-4F8C-9669-C2A6F6337EE9}"/>
            </c:ext>
          </c:extLst>
        </c:ser>
        <c:ser>
          <c:idx val="2"/>
          <c:order val="2"/>
          <c:tx>
            <c:strRef>
              <c:f>'Week of 8.5.19'!$U$7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plus>
            <c:min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8.5.19'!$V$7:$X$7</c:f>
              <c:numCache>
                <c:formatCode>General</c:formatCode>
                <c:ptCount val="3"/>
                <c:pt idx="0">
                  <c:v>7.3786199999999997</c:v>
                </c:pt>
                <c:pt idx="1">
                  <c:v>3.32883</c:v>
                </c:pt>
                <c:pt idx="2">
                  <c:v>18.639749999999999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4F8C-9669-C2A6F633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849096"/>
        <c:axId val="828847456"/>
      </c:lineChart>
      <c:catAx>
        <c:axId val="8288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7456"/>
        <c:crosses val="autoZero"/>
        <c:auto val="1"/>
        <c:lblAlgn val="ctr"/>
        <c:lblOffset val="100"/>
        <c:noMultiLvlLbl val="0"/>
      </c:catAx>
      <c:valAx>
        <c:axId val="82884745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90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ON, 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8.5.19'!$L$3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plus>
            <c:min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8.5.19'!$K$4:$K$6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8.5.19'!$L$4:$L$6</c:f>
              <c:numCache>
                <c:formatCode>General</c:formatCode>
                <c:ptCount val="3"/>
                <c:pt idx="0">
                  <c:v>5.1038259999999998</c:v>
                </c:pt>
                <c:pt idx="1">
                  <c:v>2.137</c:v>
                </c:pt>
                <c:pt idx="2">
                  <c:v>3.6550950000000002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81C-AEA7-CEF97E47518A}"/>
            </c:ext>
          </c:extLst>
        </c:ser>
        <c:ser>
          <c:idx val="1"/>
          <c:order val="1"/>
          <c:tx>
            <c:strRef>
              <c:f>'Week of 8.5.19'!$M$3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8.5.19'!$M$10:$M$12</c:f>
                <c:numCache>
                  <c:formatCode>General</c:formatCode>
                  <c:ptCount val="3"/>
                  <c:pt idx="0">
                    <c:v>1.373086</c:v>
                  </c:pt>
                  <c:pt idx="1">
                    <c:v>0.63672200000000001</c:v>
                  </c:pt>
                  <c:pt idx="2">
                    <c:v>0.4907685</c:v>
                  </c:pt>
                </c:numCache>
              </c:numRef>
            </c:plus>
            <c:minus>
              <c:numRef>
                <c:f>'Week of 8.5.19'!$M$10:$M$12</c:f>
                <c:numCache>
                  <c:formatCode>General</c:formatCode>
                  <c:ptCount val="3"/>
                  <c:pt idx="0">
                    <c:v>1.373086</c:v>
                  </c:pt>
                  <c:pt idx="1">
                    <c:v>0.63672200000000001</c:v>
                  </c:pt>
                  <c:pt idx="2">
                    <c:v>0.4907685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8.5.19'!$K$4:$K$6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8.5.19'!$M$4:$M$6</c:f>
              <c:numCache>
                <c:formatCode>General</c:formatCode>
                <c:ptCount val="3"/>
                <c:pt idx="0">
                  <c:v>8.5916060000000005</c:v>
                </c:pt>
                <c:pt idx="1">
                  <c:v>3.4588700000000001</c:v>
                </c:pt>
                <c:pt idx="2">
                  <c:v>2.9945650000000001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81C-AEA7-CEF97E47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37616"/>
        <c:axId val="726846472"/>
      </c:lineChart>
      <c:catAx>
        <c:axId val="72683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6472"/>
        <c:crosses val="autoZero"/>
        <c:auto val="1"/>
        <c:lblAlgn val="ctr"/>
        <c:lblOffset val="100"/>
        <c:noMultiLvlLbl val="0"/>
      </c:catAx>
      <c:valAx>
        <c:axId val="7268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OFF, 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8.5.19'!$P$3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8.5.19'!$P$10:$P$12</c:f>
                <c:numCache>
                  <c:formatCode>General</c:formatCode>
                  <c:ptCount val="3"/>
                  <c:pt idx="0">
                    <c:v>1.586792</c:v>
                  </c:pt>
                  <c:pt idx="1">
                    <c:v>0.94748199999999994</c:v>
                  </c:pt>
                  <c:pt idx="2">
                    <c:v>0.79859199999999997</c:v>
                  </c:pt>
                </c:numCache>
              </c:numRef>
            </c:plus>
            <c:minus>
              <c:numRef>
                <c:f>'Week of 8.5.19'!$P$10:$P$12</c:f>
                <c:numCache>
                  <c:formatCode>General</c:formatCode>
                  <c:ptCount val="3"/>
                  <c:pt idx="0">
                    <c:v>1.586792</c:v>
                  </c:pt>
                  <c:pt idx="1">
                    <c:v>0.94748199999999994</c:v>
                  </c:pt>
                  <c:pt idx="2">
                    <c:v>0.79859199999999997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8.5.19'!$O$4:$O$6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8.5.19'!$P$4:$P$6</c:f>
              <c:numCache>
                <c:formatCode>General</c:formatCode>
                <c:ptCount val="3"/>
                <c:pt idx="0">
                  <c:v>19.015160000000002</c:v>
                </c:pt>
                <c:pt idx="1">
                  <c:v>15.0528</c:v>
                </c:pt>
                <c:pt idx="2">
                  <c:v>13.1089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2-4578-850D-12851D1421A6}"/>
            </c:ext>
          </c:extLst>
        </c:ser>
        <c:ser>
          <c:idx val="1"/>
          <c:order val="1"/>
          <c:tx>
            <c:strRef>
              <c:f>'Week of 8.5.19'!$Q$3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8.5.19'!$Q$10:$Q$12</c:f>
                <c:numCache>
                  <c:formatCode>General</c:formatCode>
                  <c:ptCount val="3"/>
                  <c:pt idx="0">
                    <c:v>2.1013480000000002</c:v>
                  </c:pt>
                  <c:pt idx="1">
                    <c:v>1.2162299999999999</c:v>
                  </c:pt>
                  <c:pt idx="2">
                    <c:v>0.87326800000000004</c:v>
                  </c:pt>
                </c:numCache>
              </c:numRef>
            </c:plus>
            <c:minus>
              <c:numRef>
                <c:f>'Week of 8.5.19'!$Q$10:$Q$12</c:f>
                <c:numCache>
                  <c:formatCode>General</c:formatCode>
                  <c:ptCount val="3"/>
                  <c:pt idx="0">
                    <c:v>2.1013480000000002</c:v>
                  </c:pt>
                  <c:pt idx="1">
                    <c:v>1.2162299999999999</c:v>
                  </c:pt>
                  <c:pt idx="2">
                    <c:v>0.87326800000000004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8.5.19'!$O$4:$O$6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8.5.19'!$Q$4:$Q$6</c:f>
              <c:numCache>
                <c:formatCode>General</c:formatCode>
                <c:ptCount val="3"/>
                <c:pt idx="0">
                  <c:v>24.492080000000001</c:v>
                </c:pt>
                <c:pt idx="1">
                  <c:v>18.752520000000001</c:v>
                </c:pt>
                <c:pt idx="2">
                  <c:v>13.731299999999999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2-4578-850D-12851D14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70776"/>
        <c:axId val="676867496"/>
      </c:lineChart>
      <c:catAx>
        <c:axId val="67687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7496"/>
        <c:crosses val="autoZero"/>
        <c:auto val="1"/>
        <c:lblAlgn val="ctr"/>
        <c:lblOffset val="100"/>
        <c:noMultiLvlLbl val="0"/>
      </c:catAx>
      <c:valAx>
        <c:axId val="6768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OFF Distance:Minute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7.29.19'!$AC$20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plus>
            <c:min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7.29.19'!$AD$20:$AF$20</c:f>
              <c:numCache>
                <c:formatCode>General</c:formatCode>
                <c:ptCount val="3"/>
                <c:pt idx="0">
                  <c:v>11.865959999999999</c:v>
                </c:pt>
                <c:pt idx="1">
                  <c:v>47.760599999999997</c:v>
                </c:pt>
                <c:pt idx="2">
                  <c:v>25.406100000000002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061-891F-82F88ABFF9D8}"/>
            </c:ext>
          </c:extLst>
        </c:ser>
        <c:ser>
          <c:idx val="1"/>
          <c:order val="1"/>
          <c:tx>
            <c:strRef>
              <c:f>'Week of 7.29.19'!$AC$21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plus>
            <c:minus>
              <c:numRef>
                <c:f>'Week of 7.29.19'!$Q$33:$Q$35</c:f>
                <c:numCache>
                  <c:formatCode>General</c:formatCode>
                  <c:ptCount val="3"/>
                  <c:pt idx="0">
                    <c:v>2.7332559999999999</c:v>
                  </c:pt>
                  <c:pt idx="1">
                    <c:v>1.9946300000000001</c:v>
                  </c:pt>
                  <c:pt idx="2">
                    <c:v>1.55494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7.29.19'!$AD$21:$AF$21</c:f>
              <c:numCache>
                <c:formatCode>General</c:formatCode>
                <c:ptCount val="3"/>
                <c:pt idx="0">
                  <c:v>23.423359999999999</c:v>
                </c:pt>
                <c:pt idx="1">
                  <c:v>27.884800000000002</c:v>
                </c:pt>
                <c:pt idx="2">
                  <c:v>26.382999999999999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061-891F-82F88ABFF9D8}"/>
            </c:ext>
          </c:extLst>
        </c:ser>
        <c:ser>
          <c:idx val="2"/>
          <c:order val="2"/>
          <c:tx>
            <c:strRef>
              <c:f>'Week of 7.29.19'!$AC$22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7.29.19'!$AD$19:$AF$19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7.29.19'!$AD$22:$AF$22</c:f>
              <c:numCache>
                <c:formatCode>General</c:formatCode>
                <c:ptCount val="3"/>
                <c:pt idx="0">
                  <c:v>7.9640399999999998</c:v>
                </c:pt>
                <c:pt idx="1">
                  <c:v>30.729800000000001</c:v>
                </c:pt>
                <c:pt idx="2">
                  <c:v>20.958199999999998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A-4061-891F-82F88ABF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85576"/>
        <c:axId val="918486560"/>
      </c:lineChart>
      <c:catAx>
        <c:axId val="91848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6560"/>
        <c:crosses val="autoZero"/>
        <c:auto val="1"/>
        <c:lblAlgn val="ctr"/>
        <c:lblOffset val="100"/>
        <c:noMultiLvlLbl val="0"/>
      </c:catAx>
      <c:valAx>
        <c:axId val="918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ON, 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8.5.19'!$L$30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plus>
            <c:min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8.5.19'!$K$31:$K$33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8.5.19'!$L$31:$L$33</c:f>
              <c:numCache>
                <c:formatCode>General</c:formatCode>
                <c:ptCount val="3"/>
                <c:pt idx="0">
                  <c:v>11.005554</c:v>
                </c:pt>
                <c:pt idx="1">
                  <c:v>2.37601</c:v>
                </c:pt>
                <c:pt idx="2">
                  <c:v>3.1618149999999998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2-4BC5-8E32-8E7B05000EF8}"/>
            </c:ext>
          </c:extLst>
        </c:ser>
        <c:ser>
          <c:idx val="1"/>
          <c:order val="1"/>
          <c:tx>
            <c:strRef>
              <c:f>'Week of 8.5.19'!$M$30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8.5.19'!$M$37:$M$39</c:f>
                <c:numCache>
                  <c:formatCode>General</c:formatCode>
                  <c:ptCount val="3"/>
                  <c:pt idx="0">
                    <c:v>1.6423180000000002</c:v>
                  </c:pt>
                  <c:pt idx="1">
                    <c:v>0.45139700000000005</c:v>
                  </c:pt>
                  <c:pt idx="2">
                    <c:v>1.694653</c:v>
                  </c:pt>
                </c:numCache>
              </c:numRef>
            </c:plus>
            <c:minus>
              <c:numRef>
                <c:f>'Week of 8.5.19'!$M$37:$M$39</c:f>
                <c:numCache>
                  <c:formatCode>General</c:formatCode>
                  <c:ptCount val="3"/>
                  <c:pt idx="0">
                    <c:v>1.6423180000000002</c:v>
                  </c:pt>
                  <c:pt idx="1">
                    <c:v>0.45139700000000005</c:v>
                  </c:pt>
                  <c:pt idx="2">
                    <c:v>1.694653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8.5.19'!$K$31:$K$33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8.5.19'!$M$31:$M$33</c:f>
              <c:numCache>
                <c:formatCode>General</c:formatCode>
                <c:ptCount val="3"/>
                <c:pt idx="0">
                  <c:v>13.609399999999999</c:v>
                </c:pt>
                <c:pt idx="1">
                  <c:v>2.6700200000000001</c:v>
                </c:pt>
                <c:pt idx="2">
                  <c:v>9.8994649999999993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2-4BC5-8E32-8E7B0500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48768"/>
        <c:axId val="726849752"/>
      </c:lineChart>
      <c:catAx>
        <c:axId val="72684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Light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9752"/>
        <c:crosses val="autoZero"/>
        <c:auto val="1"/>
        <c:lblAlgn val="ctr"/>
        <c:lblOffset val="100"/>
        <c:noMultiLvlLbl val="0"/>
      </c:catAx>
      <c:valAx>
        <c:axId val="7268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OFF, 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8.5.19'!$P$30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8.5.19'!$P$37:$P$39</c:f>
                <c:numCache>
                  <c:formatCode>General</c:formatCode>
                  <c:ptCount val="3"/>
                  <c:pt idx="0">
                    <c:v>0.48726799999999998</c:v>
                  </c:pt>
                  <c:pt idx="1">
                    <c:v>1.1362399999999999</c:v>
                  </c:pt>
                  <c:pt idx="2">
                    <c:v>0.45577899999999999</c:v>
                  </c:pt>
                </c:numCache>
              </c:numRef>
            </c:plus>
            <c:minus>
              <c:numRef>
                <c:f>'Week of 8.5.19'!$P$37:$P$39</c:f>
                <c:numCache>
                  <c:formatCode>General</c:formatCode>
                  <c:ptCount val="3"/>
                  <c:pt idx="0">
                    <c:v>0.48726799999999998</c:v>
                  </c:pt>
                  <c:pt idx="1">
                    <c:v>1.1362399999999999</c:v>
                  </c:pt>
                  <c:pt idx="2">
                    <c:v>0.45577899999999999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8.5.19'!$O$31:$O$33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8.5.19'!$P$31:$P$33</c:f>
              <c:numCache>
                <c:formatCode>General</c:formatCode>
                <c:ptCount val="3"/>
                <c:pt idx="0">
                  <c:v>2.4078399999999998</c:v>
                </c:pt>
                <c:pt idx="1">
                  <c:v>14.305699999999998</c:v>
                </c:pt>
                <c:pt idx="2">
                  <c:v>13.835400000000002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B-480F-9345-CE8C928684CD}"/>
            </c:ext>
          </c:extLst>
        </c:ser>
        <c:ser>
          <c:idx val="1"/>
          <c:order val="1"/>
          <c:tx>
            <c:strRef>
              <c:f>'Week of 8.5.19'!$Q$30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8.5.19'!$Q$37:$Q$39</c:f>
                <c:numCache>
                  <c:formatCode>General</c:formatCode>
                  <c:ptCount val="3"/>
                  <c:pt idx="0">
                    <c:v>2.0184159999999998</c:v>
                  </c:pt>
                  <c:pt idx="1">
                    <c:v>0.91155799999999998</c:v>
                  </c:pt>
                  <c:pt idx="2">
                    <c:v>3.32151</c:v>
                  </c:pt>
                </c:numCache>
              </c:numRef>
            </c:plus>
            <c:minus>
              <c:numRef>
                <c:f>'Week of 8.5.19'!$Q$37:$Q$39</c:f>
                <c:numCache>
                  <c:formatCode>General</c:formatCode>
                  <c:ptCount val="3"/>
                  <c:pt idx="0">
                    <c:v>2.0184159999999998</c:v>
                  </c:pt>
                  <c:pt idx="1">
                    <c:v>0.91155799999999998</c:v>
                  </c:pt>
                  <c:pt idx="2">
                    <c:v>3.32151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8.5.19'!$O$31:$O$33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8.5.19'!$Q$31:$Q$33</c:f>
              <c:numCache>
                <c:formatCode>General</c:formatCode>
                <c:ptCount val="3"/>
                <c:pt idx="0">
                  <c:v>13.404320000000002</c:v>
                </c:pt>
                <c:pt idx="1">
                  <c:v>12.710080000000001</c:v>
                </c:pt>
                <c:pt idx="2">
                  <c:v>40.973500000000001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B-480F-9345-CE8C9286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20992"/>
        <c:axId val="774122632"/>
      </c:lineChart>
      <c:catAx>
        <c:axId val="7741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Darkness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22632"/>
        <c:crosses val="autoZero"/>
        <c:auto val="1"/>
        <c:lblAlgn val="ctr"/>
        <c:lblOffset val="100"/>
        <c:noMultiLvlLbl val="0"/>
      </c:catAx>
      <c:valAx>
        <c:axId val="7741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ON, 7dpf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8.5.19'!$L$59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plus>
            <c:min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8.5.19'!$K$60:$K$62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8.5.19'!$L$60:$L$62</c:f>
              <c:numCache>
                <c:formatCode>General</c:formatCode>
                <c:ptCount val="3"/>
                <c:pt idx="0">
                  <c:v>7.3786199999999997</c:v>
                </c:pt>
                <c:pt idx="1">
                  <c:v>3.32883</c:v>
                </c:pt>
                <c:pt idx="2">
                  <c:v>18.639749999999999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D-4C72-8521-B1D170CCC69B}"/>
            </c:ext>
          </c:extLst>
        </c:ser>
        <c:ser>
          <c:idx val="1"/>
          <c:order val="1"/>
          <c:tx>
            <c:strRef>
              <c:f>'Week of 8.5.19'!$M$59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8.5.19'!$M$66:$M$68</c:f>
                <c:numCache>
                  <c:formatCode>General</c:formatCode>
                  <c:ptCount val="3"/>
                  <c:pt idx="0">
                    <c:v>4.2254160000000001</c:v>
                  </c:pt>
                  <c:pt idx="1">
                    <c:v>2.5699300000000003</c:v>
                  </c:pt>
                  <c:pt idx="2">
                    <c:v>2.7984400000000003</c:v>
                  </c:pt>
                </c:numCache>
              </c:numRef>
            </c:plus>
            <c:minus>
              <c:numRef>
                <c:f>'Week of 8.5.19'!$M$66:$M$68</c:f>
                <c:numCache>
                  <c:formatCode>General</c:formatCode>
                  <c:ptCount val="3"/>
                  <c:pt idx="0">
                    <c:v>4.2254160000000001</c:v>
                  </c:pt>
                  <c:pt idx="1">
                    <c:v>2.5699300000000003</c:v>
                  </c:pt>
                  <c:pt idx="2">
                    <c:v>2.7984400000000003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8.5.19'!$K$60:$K$62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8.5.19'!$M$60:$M$62</c:f>
              <c:numCache>
                <c:formatCode>General</c:formatCode>
                <c:ptCount val="3"/>
                <c:pt idx="0">
                  <c:v>34.789519999999996</c:v>
                </c:pt>
                <c:pt idx="1">
                  <c:v>16.146419999999999</c:v>
                </c:pt>
                <c:pt idx="2">
                  <c:v>18.639749999999999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D-4C72-8521-B1D170CC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51576"/>
        <c:axId val="954866008"/>
      </c:lineChart>
      <c:catAx>
        <c:axId val="95485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TTime</a:t>
                </a:r>
                <a:r>
                  <a:rPr lang="en-US" baseline="0"/>
                  <a:t> in Light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66008"/>
        <c:crosses val="autoZero"/>
        <c:auto val="1"/>
        <c:lblAlgn val="ctr"/>
        <c:lblOffset val="100"/>
        <c:noMultiLvlLbl val="0"/>
      </c:catAx>
      <c:valAx>
        <c:axId val="9548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 OFF, 7dpf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8.5.19'!$P$59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8.5.19'!$P$66:$P$68</c:f>
                <c:numCache>
                  <c:formatCode>General</c:formatCode>
                  <c:ptCount val="3"/>
                  <c:pt idx="0">
                    <c:v>0.57017600000000002</c:v>
                  </c:pt>
                  <c:pt idx="1">
                    <c:v>1.3226559999999998</c:v>
                  </c:pt>
                  <c:pt idx="2">
                    <c:v>0.72840499999999997</c:v>
                  </c:pt>
                </c:numCache>
              </c:numRef>
            </c:plus>
            <c:minus>
              <c:numRef>
                <c:f>'Week of 8.5.19'!$P$66:$P$68</c:f>
                <c:numCache>
                  <c:formatCode>General</c:formatCode>
                  <c:ptCount val="3"/>
                  <c:pt idx="0">
                    <c:v>0.57017600000000002</c:v>
                  </c:pt>
                  <c:pt idx="1">
                    <c:v>1.3226559999999998</c:v>
                  </c:pt>
                  <c:pt idx="2">
                    <c:v>0.72840499999999997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8.5.19'!$O$60:$O$62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8.5.19'!$P$60:$P$62</c:f>
              <c:numCache>
                <c:formatCode>General</c:formatCode>
                <c:ptCount val="3"/>
                <c:pt idx="0">
                  <c:v>3.992588</c:v>
                </c:pt>
                <c:pt idx="1">
                  <c:v>16.648339999999997</c:v>
                </c:pt>
                <c:pt idx="2">
                  <c:v>9.7706100000000013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D-4C72-8521-B1D170CCC69B}"/>
            </c:ext>
          </c:extLst>
        </c:ser>
        <c:ser>
          <c:idx val="1"/>
          <c:order val="1"/>
          <c:tx>
            <c:strRef>
              <c:f>'Week of 8.5.19'!$Q$59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8.5.19'!$Q$66:$Q$68</c:f>
                <c:numCache>
                  <c:formatCode>General</c:formatCode>
                  <c:ptCount val="3"/>
                  <c:pt idx="0">
                    <c:v>0.831152</c:v>
                  </c:pt>
                  <c:pt idx="1">
                    <c:v>3.65462</c:v>
                  </c:pt>
                  <c:pt idx="2">
                    <c:v>3.3141399999999996</c:v>
                  </c:pt>
                </c:numCache>
              </c:numRef>
            </c:plus>
            <c:minus>
              <c:numRef>
                <c:f>'Week of 8.5.19'!$Q$66:$Q$68</c:f>
                <c:numCache>
                  <c:formatCode>General</c:formatCode>
                  <c:ptCount val="3"/>
                  <c:pt idx="0">
                    <c:v>0.831152</c:v>
                  </c:pt>
                  <c:pt idx="1">
                    <c:v>3.65462</c:v>
                  </c:pt>
                  <c:pt idx="2">
                    <c:v>3.3141399999999996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8.5.19'!$O$60:$O$62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8.5.19'!$Q$60:$Q$62</c:f>
              <c:numCache>
                <c:formatCode>General</c:formatCode>
                <c:ptCount val="3"/>
                <c:pt idx="0">
                  <c:v>8.0325600000000001</c:v>
                </c:pt>
                <c:pt idx="1">
                  <c:v>54.265000000000001</c:v>
                </c:pt>
                <c:pt idx="2">
                  <c:v>49.601799999999997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D-4C72-8521-B1D170CC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51576"/>
        <c:axId val="954866008"/>
      </c:lineChart>
      <c:catAx>
        <c:axId val="95485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Darkness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66008"/>
        <c:crosses val="autoZero"/>
        <c:auto val="1"/>
        <c:lblAlgn val="ctr"/>
        <c:lblOffset val="100"/>
        <c:noMultiLvlLbl val="0"/>
      </c:catAx>
      <c:valAx>
        <c:axId val="9548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Ratios--Light 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8.5.19'!$Z$5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8.5.19'!$AA$5:$AC$5</c:f>
              <c:numCache>
                <c:formatCode>General</c:formatCode>
                <c:ptCount val="3"/>
                <c:pt idx="0">
                  <c:v>19.015160000000002</c:v>
                </c:pt>
                <c:pt idx="1">
                  <c:v>15.0528</c:v>
                </c:pt>
                <c:pt idx="2">
                  <c:v>13.1089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A-4E27-9907-60A095FA7FFE}"/>
            </c:ext>
          </c:extLst>
        </c:ser>
        <c:ser>
          <c:idx val="1"/>
          <c:order val="1"/>
          <c:tx>
            <c:strRef>
              <c:f>'Week of 8.5.19'!$Z$6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8.5.19'!$AA$6:$AC$6</c:f>
              <c:numCache>
                <c:formatCode>General</c:formatCode>
                <c:ptCount val="3"/>
                <c:pt idx="0">
                  <c:v>2.4078399999999998</c:v>
                </c:pt>
                <c:pt idx="1">
                  <c:v>14.305699999999998</c:v>
                </c:pt>
                <c:pt idx="2">
                  <c:v>13.835400000000002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A-4E27-9907-60A095FA7FFE}"/>
            </c:ext>
          </c:extLst>
        </c:ser>
        <c:ser>
          <c:idx val="2"/>
          <c:order val="2"/>
          <c:tx>
            <c:strRef>
              <c:f>'Week of 8.5.19'!$Z$7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8.5.19'!$AA$7:$AC$7</c:f>
              <c:numCache>
                <c:formatCode>General</c:formatCode>
                <c:ptCount val="3"/>
                <c:pt idx="0">
                  <c:v>3.992588</c:v>
                </c:pt>
                <c:pt idx="1">
                  <c:v>16.648339999999997</c:v>
                </c:pt>
                <c:pt idx="2">
                  <c:v>9.7706100000000013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A-4E27-9907-60A095FA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69792"/>
        <c:axId val="805837800"/>
      </c:lineChart>
      <c:catAx>
        <c:axId val="6768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37800"/>
        <c:crosses val="autoZero"/>
        <c:auto val="1"/>
        <c:lblAlgn val="ctr"/>
        <c:lblOffset val="100"/>
        <c:noMultiLvlLbl val="0"/>
      </c:catAx>
      <c:valAx>
        <c:axId val="8058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time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on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8.5.19'!$U$26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8.5.19'!$V$25:$X$25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8.5.19'!$V$26:$X$26</c:f>
              <c:numCache>
                <c:formatCode>General</c:formatCode>
                <c:ptCount val="3"/>
                <c:pt idx="0">
                  <c:v>8.5916060000000005</c:v>
                </c:pt>
                <c:pt idx="1">
                  <c:v>3.4588700000000001</c:v>
                </c:pt>
                <c:pt idx="2">
                  <c:v>2.9945650000000001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D-4986-B8D3-3D5849A09486}"/>
            </c:ext>
          </c:extLst>
        </c:ser>
        <c:ser>
          <c:idx val="1"/>
          <c:order val="1"/>
          <c:tx>
            <c:strRef>
              <c:f>'Week of 8.5.19'!$U$27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8.5.19'!$V$25:$X$25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8.5.19'!$V$27:$X$27</c:f>
              <c:numCache>
                <c:formatCode>General</c:formatCode>
                <c:ptCount val="3"/>
                <c:pt idx="0">
                  <c:v>13.609399999999999</c:v>
                </c:pt>
                <c:pt idx="1">
                  <c:v>2.6700200000000001</c:v>
                </c:pt>
                <c:pt idx="2">
                  <c:v>9.8994649999999993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D-4986-B8D3-3D5849A09486}"/>
            </c:ext>
          </c:extLst>
        </c:ser>
        <c:ser>
          <c:idx val="2"/>
          <c:order val="2"/>
          <c:tx>
            <c:strRef>
              <c:f>'Week of 8.5.19'!$U$28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8.5.19'!$V$25:$X$25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8.5.19'!$V$28:$X$28</c:f>
              <c:numCache>
                <c:formatCode>General</c:formatCode>
                <c:ptCount val="3"/>
                <c:pt idx="0">
                  <c:v>34.789519999999996</c:v>
                </c:pt>
                <c:pt idx="1">
                  <c:v>16.146419999999999</c:v>
                </c:pt>
                <c:pt idx="2">
                  <c:v>18.639749999999999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D-4986-B8D3-3D5849A0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98288"/>
        <c:axId val="683499600"/>
      </c:lineChart>
      <c:catAx>
        <c:axId val="683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99600"/>
        <c:crosses val="autoZero"/>
        <c:auto val="1"/>
        <c:lblAlgn val="ctr"/>
        <c:lblOffset val="100"/>
        <c:noMultiLvlLbl val="0"/>
      </c:catAx>
      <c:valAx>
        <c:axId val="683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off seocnd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8.5.19'!$Z$26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8.5.19'!$AA$25:$AC$25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8.5.19'!$AA$26:$AC$26</c:f>
              <c:numCache>
                <c:formatCode>General</c:formatCode>
                <c:ptCount val="3"/>
                <c:pt idx="0">
                  <c:v>24.492080000000001</c:v>
                </c:pt>
                <c:pt idx="1">
                  <c:v>18.752520000000001</c:v>
                </c:pt>
                <c:pt idx="2">
                  <c:v>13.731299999999999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4-4034-9C4A-A5186C06949F}"/>
            </c:ext>
          </c:extLst>
        </c:ser>
        <c:ser>
          <c:idx val="1"/>
          <c:order val="1"/>
          <c:tx>
            <c:strRef>
              <c:f>'Week of 8.5.19'!$Z$27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8.5.19'!$AA$25:$AC$25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8.5.19'!$AA$27:$AC$27</c:f>
              <c:numCache>
                <c:formatCode>General</c:formatCode>
                <c:ptCount val="3"/>
                <c:pt idx="0">
                  <c:v>13.404320000000002</c:v>
                </c:pt>
                <c:pt idx="1">
                  <c:v>12.710080000000001</c:v>
                </c:pt>
                <c:pt idx="2">
                  <c:v>40.973500000000001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4-4034-9C4A-A5186C06949F}"/>
            </c:ext>
          </c:extLst>
        </c:ser>
        <c:ser>
          <c:idx val="2"/>
          <c:order val="2"/>
          <c:tx>
            <c:strRef>
              <c:f>'Week of 8.5.19'!$Z$28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8.5.19'!$AA$25:$AC$25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8.5.19'!$AA$28:$AC$28</c:f>
              <c:numCache>
                <c:formatCode>General</c:formatCode>
                <c:ptCount val="3"/>
                <c:pt idx="0">
                  <c:v>8.0325600000000001</c:v>
                </c:pt>
                <c:pt idx="1">
                  <c:v>54.265000000000001</c:v>
                </c:pt>
                <c:pt idx="2">
                  <c:v>49.601799999999997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4-4034-9C4A-A5186C06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9848"/>
        <c:axId val="641561488"/>
      </c:lineChart>
      <c:catAx>
        <c:axId val="64155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1488"/>
        <c:crosses val="autoZero"/>
        <c:auto val="1"/>
        <c:lblAlgn val="ctr"/>
        <c:lblOffset val="100"/>
        <c:noMultiLvlLbl val="0"/>
      </c:catAx>
      <c:valAx>
        <c:axId val="6415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movement with Light </a:t>
            </a:r>
            <a:r>
              <a:rPr lang="en-US"/>
              <a:t>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9.23.19'!$H$8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9.23.19'!$G$9:$G$11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9.23.19'!$H$9:$H$11</c:f>
              <c:numCache>
                <c:formatCode>General</c:formatCode>
                <c:ptCount val="3"/>
                <c:pt idx="0">
                  <c:v>58.595799999999997</c:v>
                </c:pt>
                <c:pt idx="1">
                  <c:v>43.684600000000003</c:v>
                </c:pt>
                <c:pt idx="2">
                  <c:v>43.522500000000001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8BC-A7DB-AA088ED9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84800"/>
        <c:axId val="711487424"/>
      </c:lineChart>
      <c:catAx>
        <c:axId val="7114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7424"/>
        <c:crosses val="autoZero"/>
        <c:auto val="1"/>
        <c:lblAlgn val="ctr"/>
        <c:lblOffset val="100"/>
        <c:noMultiLvlLbl val="0"/>
      </c:catAx>
      <c:valAx>
        <c:axId val="711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Distnac</a:t>
                </a:r>
                <a:r>
                  <a:rPr lang="en-US" baseline="0"/>
                  <a:t>e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9.23.19'!$H$23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9.23.19'!$G$24:$G$26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9.23.19'!$H$24:$H$26</c:f>
              <c:numCache>
                <c:formatCode>General</c:formatCode>
                <c:ptCount val="3"/>
                <c:pt idx="0">
                  <c:v>62.322399999999995</c:v>
                </c:pt>
                <c:pt idx="1">
                  <c:v>79.980899999999991</c:v>
                </c:pt>
                <c:pt idx="2">
                  <c:v>68.913200000000003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EE7-B280-1F56ED1F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51840"/>
        <c:axId val="738352496"/>
      </c:lineChart>
      <c:catAx>
        <c:axId val="7383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52496"/>
        <c:crosses val="autoZero"/>
        <c:auto val="1"/>
        <c:lblAlgn val="ctr"/>
        <c:lblOffset val="100"/>
        <c:noMultiLvlLbl val="0"/>
      </c:catAx>
      <c:valAx>
        <c:axId val="7383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9.23.19'!$H$39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9.23.19'!$G$40:$G$42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9.23.19'!$H$40:$H$42</c:f>
              <c:numCache>
                <c:formatCode>General</c:formatCode>
                <c:ptCount val="3"/>
                <c:pt idx="0">
                  <c:v>51.753999999999998</c:v>
                </c:pt>
                <c:pt idx="1">
                  <c:v>61.282799999999995</c:v>
                </c:pt>
                <c:pt idx="2">
                  <c:v>52.409649999999999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0-4030-B3D7-07C5CEC3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89928"/>
        <c:axId val="712426528"/>
      </c:lineChart>
      <c:catAx>
        <c:axId val="73948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6528"/>
        <c:crosses val="autoZero"/>
        <c:auto val="1"/>
        <c:lblAlgn val="ctr"/>
        <c:lblOffset val="100"/>
        <c:noMultiLvlLbl val="0"/>
      </c:catAx>
      <c:valAx>
        <c:axId val="7124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Ratios--Light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8.5.19'!$U$5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plus>
            <c:minus>
              <c:numRef>
                <c:f>'Week of 8.5.19'!$L$10:$L$12</c:f>
                <c:numCache>
                  <c:formatCode>General</c:formatCode>
                  <c:ptCount val="3"/>
                  <c:pt idx="0">
                    <c:v>0.8994120000000001</c:v>
                  </c:pt>
                  <c:pt idx="1">
                    <c:v>0.29811700000000002</c:v>
                  </c:pt>
                  <c:pt idx="2">
                    <c:v>0.42386749999999995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8.5.19'!$V$5:$X$5</c:f>
              <c:numCache>
                <c:formatCode>General</c:formatCode>
                <c:ptCount val="3"/>
                <c:pt idx="0">
                  <c:v>5.1038259999999998</c:v>
                </c:pt>
                <c:pt idx="1">
                  <c:v>2.137</c:v>
                </c:pt>
                <c:pt idx="2">
                  <c:v>3.6550950000000002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9-4D04-968C-EE082D681569}"/>
            </c:ext>
          </c:extLst>
        </c:ser>
        <c:ser>
          <c:idx val="1"/>
          <c:order val="1"/>
          <c:tx>
            <c:strRef>
              <c:f>'Week of 8.5.19'!$U$6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plus>
            <c:minus>
              <c:numRef>
                <c:f>'Week of 8.5.19'!$L$37:$L$39</c:f>
                <c:numCache>
                  <c:formatCode>General</c:formatCode>
                  <c:ptCount val="3"/>
                  <c:pt idx="0">
                    <c:v>1.04728</c:v>
                  </c:pt>
                  <c:pt idx="1">
                    <c:v>0.49694199999999994</c:v>
                  </c:pt>
                  <c:pt idx="2">
                    <c:v>0.52295749999999996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8.5.19'!$V$6:$X$6</c:f>
              <c:numCache>
                <c:formatCode>General</c:formatCode>
                <c:ptCount val="3"/>
                <c:pt idx="0">
                  <c:v>11.005554</c:v>
                </c:pt>
                <c:pt idx="1">
                  <c:v>2.37601</c:v>
                </c:pt>
                <c:pt idx="2">
                  <c:v>3.1618149999999998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9-4D04-968C-EE082D681569}"/>
            </c:ext>
          </c:extLst>
        </c:ser>
        <c:ser>
          <c:idx val="2"/>
          <c:order val="2"/>
          <c:tx>
            <c:strRef>
              <c:f>'Week of 8.5.19'!$U$7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plus>
            <c:minus>
              <c:numRef>
                <c:f>'Week of 8.5.19'!$L$66:$L$68</c:f>
                <c:numCache>
                  <c:formatCode>General</c:formatCode>
                  <c:ptCount val="3"/>
                  <c:pt idx="0">
                    <c:v>0.8952159999999999</c:v>
                  </c:pt>
                  <c:pt idx="1">
                    <c:v>0.44531200000000004</c:v>
                  </c:pt>
                  <c:pt idx="2">
                    <c:v>0.52544150000000001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8.5.19'!$V$4:$X$4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8.5.19'!$V$7:$X$7</c:f>
              <c:numCache>
                <c:formatCode>General</c:formatCode>
                <c:ptCount val="3"/>
                <c:pt idx="0">
                  <c:v>7.3786199999999997</c:v>
                </c:pt>
                <c:pt idx="1">
                  <c:v>3.32883</c:v>
                </c:pt>
                <c:pt idx="2">
                  <c:v>18.639749999999999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D9-4D04-968C-EE082D68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849096"/>
        <c:axId val="828847456"/>
      </c:lineChart>
      <c:catAx>
        <c:axId val="8288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7456"/>
        <c:crosses val="autoZero"/>
        <c:auto val="1"/>
        <c:lblAlgn val="ctr"/>
        <c:lblOffset val="100"/>
        <c:noMultiLvlLbl val="0"/>
      </c:catAx>
      <c:valAx>
        <c:axId val="82884745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90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Moved--5dpf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Dark Time Experiment'!$A$45</c:f>
              <c:strCache>
                <c:ptCount val="1"/>
                <c:pt idx="0">
                  <c:v>12 min darkness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Experiment'!$E$10:$E$17</c:f>
                <c:numCache>
                  <c:formatCode>General</c:formatCode>
                  <c:ptCount val="8"/>
                  <c:pt idx="0">
                    <c:v>0.42140499999999997</c:v>
                  </c:pt>
                  <c:pt idx="1">
                    <c:v>1.63164</c:v>
                  </c:pt>
                  <c:pt idx="2">
                    <c:v>1.45583</c:v>
                  </c:pt>
                  <c:pt idx="3">
                    <c:v>1.1065799999999999</c:v>
                  </c:pt>
                  <c:pt idx="4">
                    <c:v>1.0832200000000001</c:v>
                  </c:pt>
                  <c:pt idx="5">
                    <c:v>1.6830000000000001</c:v>
                  </c:pt>
                  <c:pt idx="6">
                    <c:v>1.49356</c:v>
                  </c:pt>
                  <c:pt idx="7">
                    <c:v>0.23141400000000001</c:v>
                  </c:pt>
                </c:numCache>
              </c:numRef>
            </c:plus>
            <c:minus>
              <c:numRef>
                <c:f>'Increased Dark Time Experiment'!$E$10:$E$17</c:f>
                <c:numCache>
                  <c:formatCode>General</c:formatCode>
                  <c:ptCount val="8"/>
                  <c:pt idx="0">
                    <c:v>0.42140499999999997</c:v>
                  </c:pt>
                  <c:pt idx="1">
                    <c:v>1.63164</c:v>
                  </c:pt>
                  <c:pt idx="2">
                    <c:v>1.45583</c:v>
                  </c:pt>
                  <c:pt idx="3">
                    <c:v>1.1065799999999999</c:v>
                  </c:pt>
                  <c:pt idx="4">
                    <c:v>1.0832200000000001</c:v>
                  </c:pt>
                  <c:pt idx="5">
                    <c:v>1.6830000000000001</c:v>
                  </c:pt>
                  <c:pt idx="6">
                    <c:v>1.49356</c:v>
                  </c:pt>
                  <c:pt idx="7">
                    <c:v>0.23141400000000001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Experiment'!$B$43:$M$44</c:f>
              <c:multiLvlStrCache>
                <c:ptCount val="12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  <c:pt idx="8">
                    <c:v>0:16:00-0:18:00</c:v>
                  </c:pt>
                  <c:pt idx="9">
                    <c:v>0:18:00-0:20:00</c:v>
                  </c:pt>
                  <c:pt idx="10">
                    <c:v>0:20:00-0:22:00</c:v>
                  </c:pt>
                  <c:pt idx="11">
                    <c:v>0:22:00-0:24:00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7">
                    <c:v>Recovery (12 min)</c:v>
                  </c:pt>
                  <c:pt idx="8">
                    <c:v>Recovery (14 min)</c:v>
                  </c:pt>
                  <c:pt idx="9">
                    <c:v>Darkness</c:v>
                  </c:pt>
                  <c:pt idx="11">
                    <c:v>Recovery (20 min)</c:v>
                  </c:pt>
                </c:lvl>
              </c:multiLvlStrCache>
            </c:multiLvlStrRef>
          </c:cat>
          <c:val>
            <c:numRef>
              <c:f>'Increased Dark Time Experiment'!$B$45:$M$45</c:f>
              <c:numCache>
                <c:formatCode>General</c:formatCode>
                <c:ptCount val="12"/>
                <c:pt idx="0">
                  <c:v>3.7932899999999998</c:v>
                </c:pt>
                <c:pt idx="1">
                  <c:v>12.1656</c:v>
                </c:pt>
                <c:pt idx="2">
                  <c:v>11.823499999999999</c:v>
                </c:pt>
                <c:pt idx="3">
                  <c:v>8.3122900000000008</c:v>
                </c:pt>
                <c:pt idx="4">
                  <c:v>8.5060500000000001</c:v>
                </c:pt>
                <c:pt idx="5">
                  <c:v>13.3506</c:v>
                </c:pt>
                <c:pt idx="6">
                  <c:v>12.3682</c:v>
                </c:pt>
                <c:pt idx="7">
                  <c:v>2.0555400000000001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4956-AB84-9031AEBBA69E}"/>
            </c:ext>
          </c:extLst>
        </c:ser>
        <c:ser>
          <c:idx val="1"/>
          <c:order val="1"/>
          <c:tx>
            <c:strRef>
              <c:f>'Increased Dark Time Experiment'!$A$46</c:f>
              <c:strCache>
                <c:ptCount val="1"/>
                <c:pt idx="0">
                  <c:v>14 min darkness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Experiment'!$E$18:$E$26</c:f>
                <c:numCache>
                  <c:formatCode>General</c:formatCode>
                  <c:ptCount val="9"/>
                  <c:pt idx="0">
                    <c:v>3.6349100000000001</c:v>
                  </c:pt>
                  <c:pt idx="1">
                    <c:v>3.5759099999999999</c:v>
                  </c:pt>
                  <c:pt idx="2">
                    <c:v>2.7038099999999998</c:v>
                  </c:pt>
                  <c:pt idx="3">
                    <c:v>1.46532</c:v>
                  </c:pt>
                  <c:pt idx="4">
                    <c:v>1.5305899999999999</c:v>
                  </c:pt>
                  <c:pt idx="5">
                    <c:v>1.29494</c:v>
                  </c:pt>
                  <c:pt idx="6">
                    <c:v>1.62174</c:v>
                  </c:pt>
                  <c:pt idx="7">
                    <c:v>1.1898899999999999</c:v>
                  </c:pt>
                  <c:pt idx="8">
                    <c:v>0.48957600000000001</c:v>
                  </c:pt>
                </c:numCache>
              </c:numRef>
            </c:plus>
            <c:minus>
              <c:numRef>
                <c:f>'Increased Dark Time Experiment'!$E$18:$E$26</c:f>
                <c:numCache>
                  <c:formatCode>General</c:formatCode>
                  <c:ptCount val="9"/>
                  <c:pt idx="0">
                    <c:v>3.6349100000000001</c:v>
                  </c:pt>
                  <c:pt idx="1">
                    <c:v>3.5759099999999999</c:v>
                  </c:pt>
                  <c:pt idx="2">
                    <c:v>2.7038099999999998</c:v>
                  </c:pt>
                  <c:pt idx="3">
                    <c:v>1.46532</c:v>
                  </c:pt>
                  <c:pt idx="4">
                    <c:v>1.5305899999999999</c:v>
                  </c:pt>
                  <c:pt idx="5">
                    <c:v>1.29494</c:v>
                  </c:pt>
                  <c:pt idx="6">
                    <c:v>1.62174</c:v>
                  </c:pt>
                  <c:pt idx="7">
                    <c:v>1.1898899999999999</c:v>
                  </c:pt>
                  <c:pt idx="8">
                    <c:v>0.48957600000000001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Experiment'!$B$43:$M$44</c:f>
              <c:multiLvlStrCache>
                <c:ptCount val="12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  <c:pt idx="8">
                    <c:v>0:16:00-0:18:00</c:v>
                  </c:pt>
                  <c:pt idx="9">
                    <c:v>0:18:00-0:20:00</c:v>
                  </c:pt>
                  <c:pt idx="10">
                    <c:v>0:20:00-0:22:00</c:v>
                  </c:pt>
                  <c:pt idx="11">
                    <c:v>0:22:00-0:24:00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7">
                    <c:v>Recovery (12 min)</c:v>
                  </c:pt>
                  <c:pt idx="8">
                    <c:v>Recovery (14 min)</c:v>
                  </c:pt>
                  <c:pt idx="9">
                    <c:v>Darkness</c:v>
                  </c:pt>
                  <c:pt idx="11">
                    <c:v>Recovery (20 min)</c:v>
                  </c:pt>
                </c:lvl>
              </c:multiLvlStrCache>
            </c:multiLvlStrRef>
          </c:cat>
          <c:val>
            <c:numRef>
              <c:f>'Increased Dark Time Experiment'!$B$46:$M$46</c:f>
              <c:numCache>
                <c:formatCode>General</c:formatCode>
                <c:ptCount val="12"/>
                <c:pt idx="0">
                  <c:v>15.0778</c:v>
                </c:pt>
                <c:pt idx="1">
                  <c:v>20.150400000000001</c:v>
                </c:pt>
                <c:pt idx="2">
                  <c:v>24.177399999999999</c:v>
                </c:pt>
                <c:pt idx="3">
                  <c:v>19.535599999999999</c:v>
                </c:pt>
                <c:pt idx="4">
                  <c:v>18.846699999999998</c:v>
                </c:pt>
                <c:pt idx="5">
                  <c:v>14.8637</c:v>
                </c:pt>
                <c:pt idx="6">
                  <c:v>18.1069</c:v>
                </c:pt>
                <c:pt idx="7">
                  <c:v>12.087</c:v>
                </c:pt>
                <c:pt idx="8">
                  <c:v>3.8306300000000002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956-AB84-9031AEBBA69E}"/>
            </c:ext>
          </c:extLst>
        </c:ser>
        <c:ser>
          <c:idx val="2"/>
          <c:order val="2"/>
          <c:tx>
            <c:strRef>
              <c:f>'Increased Dark Time Experiment'!$A$47</c:f>
              <c:strCache>
                <c:ptCount val="1"/>
                <c:pt idx="0">
                  <c:v>20 min darkness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Experiment'!$E$27:$E$38</c:f>
                <c:numCache>
                  <c:formatCode>General</c:formatCode>
                  <c:ptCount val="12"/>
                  <c:pt idx="0">
                    <c:v>0.67438100000000001</c:v>
                  </c:pt>
                  <c:pt idx="1">
                    <c:v>1.0772600000000001</c:v>
                  </c:pt>
                  <c:pt idx="2">
                    <c:v>1.36233</c:v>
                  </c:pt>
                  <c:pt idx="3">
                    <c:v>1.48851</c:v>
                  </c:pt>
                  <c:pt idx="4">
                    <c:v>1.8943700000000001</c:v>
                  </c:pt>
                  <c:pt idx="5">
                    <c:v>1.61792</c:v>
                  </c:pt>
                  <c:pt idx="6">
                    <c:v>1.89882</c:v>
                  </c:pt>
                  <c:pt idx="7">
                    <c:v>1.43438</c:v>
                  </c:pt>
                  <c:pt idx="8">
                    <c:v>1.55057</c:v>
                  </c:pt>
                  <c:pt idx="9">
                    <c:v>1.3984099999999999</c:v>
                  </c:pt>
                  <c:pt idx="10">
                    <c:v>1.34246</c:v>
                  </c:pt>
                  <c:pt idx="11">
                    <c:v>0.87839199999999995</c:v>
                  </c:pt>
                </c:numCache>
              </c:numRef>
            </c:plus>
            <c:minus>
              <c:numRef>
                <c:f>'Increased Dark Time Experiment'!$E$27:$E$38</c:f>
                <c:numCache>
                  <c:formatCode>General</c:formatCode>
                  <c:ptCount val="12"/>
                  <c:pt idx="0">
                    <c:v>0.67438100000000001</c:v>
                  </c:pt>
                  <c:pt idx="1">
                    <c:v>1.0772600000000001</c:v>
                  </c:pt>
                  <c:pt idx="2">
                    <c:v>1.36233</c:v>
                  </c:pt>
                  <c:pt idx="3">
                    <c:v>1.48851</c:v>
                  </c:pt>
                  <c:pt idx="4">
                    <c:v>1.8943700000000001</c:v>
                  </c:pt>
                  <c:pt idx="5">
                    <c:v>1.61792</c:v>
                  </c:pt>
                  <c:pt idx="6">
                    <c:v>1.89882</c:v>
                  </c:pt>
                  <c:pt idx="7">
                    <c:v>1.43438</c:v>
                  </c:pt>
                  <c:pt idx="8">
                    <c:v>1.55057</c:v>
                  </c:pt>
                  <c:pt idx="9">
                    <c:v>1.3984099999999999</c:v>
                  </c:pt>
                  <c:pt idx="10">
                    <c:v>1.34246</c:v>
                  </c:pt>
                  <c:pt idx="11">
                    <c:v>0.87839199999999995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Experiment'!$B$43:$M$44</c:f>
              <c:multiLvlStrCache>
                <c:ptCount val="12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  <c:pt idx="8">
                    <c:v>0:16:00-0:18:00</c:v>
                  </c:pt>
                  <c:pt idx="9">
                    <c:v>0:18:00-0:20:00</c:v>
                  </c:pt>
                  <c:pt idx="10">
                    <c:v>0:20:00-0:22:00</c:v>
                  </c:pt>
                  <c:pt idx="11">
                    <c:v>0:22:00-0:24:00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7">
                    <c:v>Recovery (12 min)</c:v>
                  </c:pt>
                  <c:pt idx="8">
                    <c:v>Recovery (14 min)</c:v>
                  </c:pt>
                  <c:pt idx="9">
                    <c:v>Darkness</c:v>
                  </c:pt>
                  <c:pt idx="11">
                    <c:v>Recovery (20 min)</c:v>
                  </c:pt>
                </c:lvl>
              </c:multiLvlStrCache>
            </c:multiLvlStrRef>
          </c:cat>
          <c:val>
            <c:numRef>
              <c:f>'Increased Dark Time Experiment'!$B$47:$M$47</c:f>
              <c:numCache>
                <c:formatCode>General</c:formatCode>
                <c:ptCount val="12"/>
                <c:pt idx="0">
                  <c:v>4.5939300000000003</c:v>
                </c:pt>
                <c:pt idx="1">
                  <c:v>12.8878</c:v>
                </c:pt>
                <c:pt idx="2">
                  <c:v>17.834</c:v>
                </c:pt>
                <c:pt idx="3">
                  <c:v>19.115500000000001</c:v>
                </c:pt>
                <c:pt idx="4">
                  <c:v>24.277200000000001</c:v>
                </c:pt>
                <c:pt idx="5">
                  <c:v>19.980799999999999</c:v>
                </c:pt>
                <c:pt idx="6">
                  <c:v>22.088899999999999</c:v>
                </c:pt>
                <c:pt idx="7">
                  <c:v>16.412199999999999</c:v>
                </c:pt>
                <c:pt idx="8">
                  <c:v>16.0623</c:v>
                </c:pt>
                <c:pt idx="9">
                  <c:v>15.4887</c:v>
                </c:pt>
                <c:pt idx="10">
                  <c:v>13.113300000000001</c:v>
                </c:pt>
                <c:pt idx="11">
                  <c:v>6.9754500000000004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E-4956-AB84-9031AEBB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71048"/>
        <c:axId val="622372688"/>
      </c:lineChart>
      <c:catAx>
        <c:axId val="6223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2688"/>
        <c:crosses val="autoZero"/>
        <c:auto val="1"/>
        <c:lblAlgn val="ctr"/>
        <c:lblOffset val="100"/>
        <c:noMultiLvlLbl val="0"/>
      </c:catAx>
      <c:valAx>
        <c:axId val="6223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1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Distance Moved--5dpf, 12 min darkness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Dark Time Experiment'!$R$5</c:f>
              <c:strCache>
                <c:ptCount val="1"/>
                <c:pt idx="0">
                  <c:v>12 min darkness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Experiment'!$E$10:$E$17</c:f>
                <c:numCache>
                  <c:formatCode>General</c:formatCode>
                  <c:ptCount val="8"/>
                  <c:pt idx="0">
                    <c:v>0.42140499999999997</c:v>
                  </c:pt>
                  <c:pt idx="1">
                    <c:v>1.63164</c:v>
                  </c:pt>
                  <c:pt idx="2">
                    <c:v>1.45583</c:v>
                  </c:pt>
                  <c:pt idx="3">
                    <c:v>1.1065799999999999</c:v>
                  </c:pt>
                  <c:pt idx="4">
                    <c:v>1.0832200000000001</c:v>
                  </c:pt>
                  <c:pt idx="5">
                    <c:v>1.6830000000000001</c:v>
                  </c:pt>
                  <c:pt idx="6">
                    <c:v>1.49356</c:v>
                  </c:pt>
                  <c:pt idx="7">
                    <c:v>0.23141400000000001</c:v>
                  </c:pt>
                </c:numCache>
              </c:numRef>
            </c:plus>
            <c:minus>
              <c:numRef>
                <c:f>'Increased Dark Time Experiment'!$E$10:$E$17</c:f>
                <c:numCache>
                  <c:formatCode>General</c:formatCode>
                  <c:ptCount val="8"/>
                  <c:pt idx="0">
                    <c:v>0.42140499999999997</c:v>
                  </c:pt>
                  <c:pt idx="1">
                    <c:v>1.63164</c:v>
                  </c:pt>
                  <c:pt idx="2">
                    <c:v>1.45583</c:v>
                  </c:pt>
                  <c:pt idx="3">
                    <c:v>1.1065799999999999</c:v>
                  </c:pt>
                  <c:pt idx="4">
                    <c:v>1.0832200000000001</c:v>
                  </c:pt>
                  <c:pt idx="5">
                    <c:v>1.6830000000000001</c:v>
                  </c:pt>
                  <c:pt idx="6">
                    <c:v>1.49356</c:v>
                  </c:pt>
                  <c:pt idx="7">
                    <c:v>0.23141400000000001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Experiment'!$S$3:$Z$4</c:f>
              <c:multiLvlStrCache>
                <c:ptCount val="8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7">
                    <c:v>Recovery</c:v>
                  </c:pt>
                </c:lvl>
              </c:multiLvlStrCache>
            </c:multiLvlStrRef>
          </c:cat>
          <c:val>
            <c:numRef>
              <c:f>'Increased Dark Time Experiment'!$S$5:$Z$5</c:f>
              <c:numCache>
                <c:formatCode>General</c:formatCode>
                <c:ptCount val="8"/>
                <c:pt idx="0">
                  <c:v>3.7932899999999998</c:v>
                </c:pt>
                <c:pt idx="1">
                  <c:v>12.1656</c:v>
                </c:pt>
                <c:pt idx="2">
                  <c:v>11.823499999999999</c:v>
                </c:pt>
                <c:pt idx="3">
                  <c:v>8.3122900000000008</c:v>
                </c:pt>
                <c:pt idx="4">
                  <c:v>8.5060500000000001</c:v>
                </c:pt>
                <c:pt idx="5">
                  <c:v>13.3506</c:v>
                </c:pt>
                <c:pt idx="6">
                  <c:v>12.3682</c:v>
                </c:pt>
                <c:pt idx="7">
                  <c:v>2.0555400000000001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B-49F2-BD33-DEDD467B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093336"/>
        <c:axId val="783090712"/>
      </c:lineChart>
      <c:catAx>
        <c:axId val="78309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 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90712"/>
        <c:crosses val="autoZero"/>
        <c:auto val="1"/>
        <c:lblAlgn val="ctr"/>
        <c:lblOffset val="100"/>
        <c:noMultiLvlLbl val="0"/>
      </c:catAx>
      <c:valAx>
        <c:axId val="7830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Distance Moved--5dpf, 14 min darkness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Dark Time Experiment'!$R$23</c:f>
              <c:strCache>
                <c:ptCount val="1"/>
                <c:pt idx="0">
                  <c:v>14 min darkness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Experiment'!$E$18:$E$26</c:f>
                <c:numCache>
                  <c:formatCode>General</c:formatCode>
                  <c:ptCount val="9"/>
                  <c:pt idx="0">
                    <c:v>3.6349100000000001</c:v>
                  </c:pt>
                  <c:pt idx="1">
                    <c:v>3.5759099999999999</c:v>
                  </c:pt>
                  <c:pt idx="2">
                    <c:v>2.7038099999999998</c:v>
                  </c:pt>
                  <c:pt idx="3">
                    <c:v>1.46532</c:v>
                  </c:pt>
                  <c:pt idx="4">
                    <c:v>1.5305899999999999</c:v>
                  </c:pt>
                  <c:pt idx="5">
                    <c:v>1.29494</c:v>
                  </c:pt>
                  <c:pt idx="6">
                    <c:v>1.62174</c:v>
                  </c:pt>
                  <c:pt idx="7">
                    <c:v>1.1898899999999999</c:v>
                  </c:pt>
                  <c:pt idx="8">
                    <c:v>0.48957600000000001</c:v>
                  </c:pt>
                </c:numCache>
              </c:numRef>
            </c:plus>
            <c:minus>
              <c:numRef>
                <c:f>'Increased Dark Time Experiment'!$E$18:$E$26</c:f>
                <c:numCache>
                  <c:formatCode>General</c:formatCode>
                  <c:ptCount val="9"/>
                  <c:pt idx="0">
                    <c:v>3.6349100000000001</c:v>
                  </c:pt>
                  <c:pt idx="1">
                    <c:v>3.5759099999999999</c:v>
                  </c:pt>
                  <c:pt idx="2">
                    <c:v>2.7038099999999998</c:v>
                  </c:pt>
                  <c:pt idx="3">
                    <c:v>1.46532</c:v>
                  </c:pt>
                  <c:pt idx="4">
                    <c:v>1.5305899999999999</c:v>
                  </c:pt>
                  <c:pt idx="5">
                    <c:v>1.29494</c:v>
                  </c:pt>
                  <c:pt idx="6">
                    <c:v>1.62174</c:v>
                  </c:pt>
                  <c:pt idx="7">
                    <c:v>1.1898899999999999</c:v>
                  </c:pt>
                  <c:pt idx="8">
                    <c:v>0.48957600000000001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Experiment'!$S$21:$AA$22</c:f>
              <c:multiLvlStrCache>
                <c:ptCount val="9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  <c:pt idx="8">
                    <c:v>0:16:00-0:18:00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8">
                    <c:v>Recovery</c:v>
                  </c:pt>
                </c:lvl>
              </c:multiLvlStrCache>
            </c:multiLvlStrRef>
          </c:cat>
          <c:val>
            <c:numRef>
              <c:f>'Increased Dark Time Experiment'!$S$23:$AA$23</c:f>
              <c:numCache>
                <c:formatCode>General</c:formatCode>
                <c:ptCount val="9"/>
                <c:pt idx="0">
                  <c:v>3.7932899999999998</c:v>
                </c:pt>
                <c:pt idx="1">
                  <c:v>12.1656</c:v>
                </c:pt>
                <c:pt idx="2">
                  <c:v>11.823499999999999</c:v>
                </c:pt>
                <c:pt idx="3">
                  <c:v>8.3122900000000008</c:v>
                </c:pt>
                <c:pt idx="4">
                  <c:v>8.5060500000000001</c:v>
                </c:pt>
                <c:pt idx="5">
                  <c:v>13.3506</c:v>
                </c:pt>
                <c:pt idx="6">
                  <c:v>12.3682</c:v>
                </c:pt>
                <c:pt idx="7">
                  <c:v>2.0555400000000001</c:v>
                </c:pt>
                <c:pt idx="8">
                  <c:v>3.8306300000000002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2-45E0-A70B-0CDE8DC5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88632"/>
        <c:axId val="638598800"/>
      </c:lineChart>
      <c:catAx>
        <c:axId val="63858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8800"/>
        <c:crosses val="autoZero"/>
        <c:auto val="1"/>
        <c:lblAlgn val="ctr"/>
        <c:lblOffset val="100"/>
        <c:noMultiLvlLbl val="0"/>
      </c:catAx>
      <c:valAx>
        <c:axId val="6385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Moved--5dpf, 20 min darkness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Experiment'!$E$27:$E$38</c:f>
                <c:numCache>
                  <c:formatCode>General</c:formatCode>
                  <c:ptCount val="12"/>
                  <c:pt idx="0">
                    <c:v>0.67438100000000001</c:v>
                  </c:pt>
                  <c:pt idx="1">
                    <c:v>1.0772600000000001</c:v>
                  </c:pt>
                  <c:pt idx="2">
                    <c:v>1.36233</c:v>
                  </c:pt>
                  <c:pt idx="3">
                    <c:v>1.48851</c:v>
                  </c:pt>
                  <c:pt idx="4">
                    <c:v>1.8943700000000001</c:v>
                  </c:pt>
                  <c:pt idx="5">
                    <c:v>1.61792</c:v>
                  </c:pt>
                  <c:pt idx="6">
                    <c:v>1.89882</c:v>
                  </c:pt>
                  <c:pt idx="7">
                    <c:v>1.43438</c:v>
                  </c:pt>
                  <c:pt idx="8">
                    <c:v>1.55057</c:v>
                  </c:pt>
                  <c:pt idx="9">
                    <c:v>1.3984099999999999</c:v>
                  </c:pt>
                  <c:pt idx="10">
                    <c:v>1.34246</c:v>
                  </c:pt>
                  <c:pt idx="11">
                    <c:v>0.87839199999999995</c:v>
                  </c:pt>
                </c:numCache>
              </c:numRef>
            </c:plus>
            <c:minus>
              <c:numRef>
                <c:f>'Increased Dark Time Experiment'!$E$27:$E$38</c:f>
                <c:numCache>
                  <c:formatCode>General</c:formatCode>
                  <c:ptCount val="12"/>
                  <c:pt idx="0">
                    <c:v>0.67438100000000001</c:v>
                  </c:pt>
                  <c:pt idx="1">
                    <c:v>1.0772600000000001</c:v>
                  </c:pt>
                  <c:pt idx="2">
                    <c:v>1.36233</c:v>
                  </c:pt>
                  <c:pt idx="3">
                    <c:v>1.48851</c:v>
                  </c:pt>
                  <c:pt idx="4">
                    <c:v>1.8943700000000001</c:v>
                  </c:pt>
                  <c:pt idx="5">
                    <c:v>1.61792</c:v>
                  </c:pt>
                  <c:pt idx="6">
                    <c:v>1.89882</c:v>
                  </c:pt>
                  <c:pt idx="7">
                    <c:v>1.43438</c:v>
                  </c:pt>
                  <c:pt idx="8">
                    <c:v>1.55057</c:v>
                  </c:pt>
                  <c:pt idx="9">
                    <c:v>1.3984099999999999</c:v>
                  </c:pt>
                  <c:pt idx="10">
                    <c:v>1.34246</c:v>
                  </c:pt>
                  <c:pt idx="11">
                    <c:v>0.87839199999999995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'Increased Dark Time Experiment'!$S$43:$AD$44</c:f>
              <c:multiLvlStrCache>
                <c:ptCount val="12"/>
                <c:lvl>
                  <c:pt idx="0">
                    <c:v>Start-0:02:00</c:v>
                  </c:pt>
                  <c:pt idx="1">
                    <c:v>0:02:00-0:04:00</c:v>
                  </c:pt>
                  <c:pt idx="2">
                    <c:v>0:04:00-0:06:00</c:v>
                  </c:pt>
                  <c:pt idx="3">
                    <c:v>0:06:00-0:08:00</c:v>
                  </c:pt>
                  <c:pt idx="4">
                    <c:v>0:08:00-0:10:00</c:v>
                  </c:pt>
                  <c:pt idx="5">
                    <c:v>0:10:00-0:12:00</c:v>
                  </c:pt>
                  <c:pt idx="6">
                    <c:v>0:12:00-0:14:00</c:v>
                  </c:pt>
                  <c:pt idx="7">
                    <c:v>0:14:00-0:16:00</c:v>
                  </c:pt>
                  <c:pt idx="8">
                    <c:v>0:16:00-0:18:00</c:v>
                  </c:pt>
                  <c:pt idx="9">
                    <c:v>0:18:00-0:20:00</c:v>
                  </c:pt>
                  <c:pt idx="10">
                    <c:v>0:20:00-0:22:00</c:v>
                  </c:pt>
                  <c:pt idx="11">
                    <c:v>0:22:00-0:24:00</c:v>
                  </c:pt>
                </c:lvl>
                <c:lvl>
                  <c:pt idx="0">
                    <c:v>Basal</c:v>
                  </c:pt>
                  <c:pt idx="1">
                    <c:v>Darkness</c:v>
                  </c:pt>
                  <c:pt idx="11">
                    <c:v>Recovery (20 min)</c:v>
                  </c:pt>
                </c:lvl>
              </c:multiLvlStrCache>
            </c:multiLvlStrRef>
          </c:cat>
          <c:val>
            <c:numRef>
              <c:f>'Increased Dark Time Experiment'!$S$45:$AD$45</c:f>
              <c:numCache>
                <c:formatCode>General</c:formatCode>
                <c:ptCount val="12"/>
                <c:pt idx="0">
                  <c:v>4.5939300000000003</c:v>
                </c:pt>
                <c:pt idx="1">
                  <c:v>12.8878</c:v>
                </c:pt>
                <c:pt idx="2">
                  <c:v>17.834</c:v>
                </c:pt>
                <c:pt idx="3">
                  <c:v>19.115500000000001</c:v>
                </c:pt>
                <c:pt idx="4">
                  <c:v>24.277200000000001</c:v>
                </c:pt>
                <c:pt idx="5">
                  <c:v>19.980799999999999</c:v>
                </c:pt>
                <c:pt idx="6">
                  <c:v>22.088899999999999</c:v>
                </c:pt>
                <c:pt idx="7">
                  <c:v>16.412199999999999</c:v>
                </c:pt>
                <c:pt idx="8">
                  <c:v>16.0623</c:v>
                </c:pt>
                <c:pt idx="9">
                  <c:v>15.4887</c:v>
                </c:pt>
                <c:pt idx="10">
                  <c:v>13.113300000000001</c:v>
                </c:pt>
                <c:pt idx="11">
                  <c:v>6.9754500000000004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'Increased Dark Time Experiment'!#REF!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A-43AF-84F2-170D4478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98224"/>
        <c:axId val="702198880"/>
      </c:lineChart>
      <c:catAx>
        <c:axId val="70219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8880"/>
        <c:crosses val="autoZero"/>
        <c:auto val="1"/>
        <c:lblAlgn val="ctr"/>
        <c:lblOffset val="100"/>
        <c:noMultiLvlLbl val="0"/>
      </c:catAx>
      <c:valAx>
        <c:axId val="702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82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Dark Time Experiment'!$J$17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'Increased Dark Time Experiment'!$K$18:$P$18</c:f>
                <c:numCache>
                  <c:formatCode>General</c:formatCode>
                  <c:ptCount val="6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  <c:pt idx="3">
                    <c:v>0.11741430555555556</c:v>
                  </c:pt>
                  <c:pt idx="4">
                    <c:v>0.13655306122448979</c:v>
                  </c:pt>
                  <c:pt idx="5">
                    <c:v>7.5325149999999993E-2</c:v>
                  </c:pt>
                </c:numCache>
              </c:numRef>
            </c:plus>
            <c:minus>
              <c:numRef>
                <c:f>'Increased Dark Time Experiment'!$K$18:$P$18</c:f>
                <c:numCache>
                  <c:formatCode>General</c:formatCode>
                  <c:ptCount val="6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  <c:pt idx="3">
                    <c:v>0.11741430555555556</c:v>
                  </c:pt>
                  <c:pt idx="4">
                    <c:v>0.13655306122448979</c:v>
                  </c:pt>
                  <c:pt idx="5">
                    <c:v>7.5325149999999993E-2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'Increased Dark Time Experiment'!$K$16:$P$16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</c:numCache>
            </c:numRef>
          </c:cat>
          <c:val>
            <c:numRef>
              <c:f>'Increased Dark Time Experiment'!$K$17:$P$17</c:f>
              <c:numCache>
                <c:formatCode>General</c:formatCode>
                <c:ptCount val="6"/>
                <c:pt idx="0">
                  <c:v>5.767100000000001</c:v>
                </c:pt>
                <c:pt idx="1">
                  <c:v>15.390840000000001</c:v>
                </c:pt>
                <c:pt idx="2">
                  <c:v>7.9215949999999991</c:v>
                </c:pt>
                <c:pt idx="3">
                  <c:v>0.92397555555555566</c:v>
                </c:pt>
                <c:pt idx="4">
                  <c:v>1.3037520408163263</c:v>
                </c:pt>
                <c:pt idx="5">
                  <c:v>0.88630350000000002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8-44DC-9F7E-4263A6554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82816"/>
        <c:axId val="644483144"/>
      </c:lineChart>
      <c:catAx>
        <c:axId val="64448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Darkness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83144"/>
        <c:crosses val="autoZero"/>
        <c:auto val="1"/>
        <c:lblAlgn val="ctr"/>
        <c:lblOffset val="100"/>
        <c:noMultiLvlLbl val="0"/>
      </c:catAx>
      <c:valAx>
        <c:axId val="6444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During 2.5 min Interval Between Series--Light On</a:t>
            </a:r>
          </a:p>
          <a:p>
            <a:pPr>
              <a:defRPr/>
            </a:pPr>
            <a:r>
              <a:rPr lang="en-US" baseline="0"/>
              <a:t>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10.10.19'!$Y$17:$Y$19</c:f>
                <c:numCache>
                  <c:formatCode>General</c:formatCode>
                  <c:ptCount val="3"/>
                  <c:pt idx="0">
                    <c:v>52.734321543627175</c:v>
                  </c:pt>
                  <c:pt idx="1">
                    <c:v>213.91463653046281</c:v>
                  </c:pt>
                  <c:pt idx="2">
                    <c:v>126.26232251302245</c:v>
                  </c:pt>
                </c:numCache>
              </c:numRef>
            </c:plus>
            <c:minus>
              <c:numRef>
                <c:f>'Week of 10.10.19'!$Y$17:$Y$19</c:f>
                <c:numCache>
                  <c:formatCode>General</c:formatCode>
                  <c:ptCount val="3"/>
                  <c:pt idx="0">
                    <c:v>52.734321543627175</c:v>
                  </c:pt>
                  <c:pt idx="1">
                    <c:v>213.91463653046281</c:v>
                  </c:pt>
                  <c:pt idx="2">
                    <c:v>126.26232251302245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10.10.19'!$P$10:$P$12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10.10.19'!$Q$10:$Q$12</c:f>
              <c:numCache>
                <c:formatCode>General</c:formatCode>
                <c:ptCount val="3"/>
                <c:pt idx="0">
                  <c:v>232.90800000000002</c:v>
                </c:pt>
                <c:pt idx="1">
                  <c:v>264.8897</c:v>
                </c:pt>
                <c:pt idx="2">
                  <c:v>150.43687500000001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4E5E-B12C-0EBA0A3B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587648"/>
        <c:axId val="745581744"/>
      </c:barChart>
      <c:catAx>
        <c:axId val="7455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81744"/>
        <c:crosses val="autoZero"/>
        <c:auto val="1"/>
        <c:lblAlgn val="ctr"/>
        <c:lblOffset val="100"/>
        <c:noMultiLvlLbl val="0"/>
      </c:catAx>
      <c:valAx>
        <c:axId val="7455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During 10 min Interval Between Series--Light On</a:t>
            </a:r>
          </a:p>
          <a:p>
            <a:pPr>
              <a:defRPr/>
            </a:pPr>
            <a:r>
              <a:rPr lang="en-US" baseline="0"/>
              <a:t>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10.10.19'!$R$37:$R$39</c:f>
                <c:numCache>
                  <c:formatCode>General</c:formatCode>
                  <c:ptCount val="3"/>
                  <c:pt idx="0">
                    <c:v>37.883415263146659</c:v>
                  </c:pt>
                  <c:pt idx="1">
                    <c:v>50.593490193897438</c:v>
                  </c:pt>
                  <c:pt idx="2">
                    <c:v>372.90360913292312</c:v>
                  </c:pt>
                </c:numCache>
              </c:numRef>
            </c:plus>
            <c:minus>
              <c:numRef>
                <c:f>'Week of 10.10.19'!$R$37:$R$39</c:f>
                <c:numCache>
                  <c:formatCode>General</c:formatCode>
                  <c:ptCount val="3"/>
                  <c:pt idx="0">
                    <c:v>37.883415263146659</c:v>
                  </c:pt>
                  <c:pt idx="1">
                    <c:v>50.593490193897438</c:v>
                  </c:pt>
                  <c:pt idx="2">
                    <c:v>372.90360913292312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10.10.19'!$P$37:$P$39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10.10.19'!$Q$37:$Q$39</c:f>
              <c:numCache>
                <c:formatCode>General</c:formatCode>
                <c:ptCount val="3"/>
                <c:pt idx="0">
                  <c:v>247.834</c:v>
                </c:pt>
                <c:pt idx="1">
                  <c:v>1457.0149999999999</c:v>
                </c:pt>
                <c:pt idx="2">
                  <c:v>469.31569999999999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4-4F1F-B2AA-4888A7B7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384800"/>
        <c:axId val="789388080"/>
      </c:barChart>
      <c:catAx>
        <c:axId val="7893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88080"/>
        <c:crosses val="autoZero"/>
        <c:auto val="1"/>
        <c:lblAlgn val="ctr"/>
        <c:lblOffset val="100"/>
        <c:noMultiLvlLbl val="0"/>
      </c:catAx>
      <c:valAx>
        <c:axId val="7893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During 5 min Interval Between Series--Light On</a:t>
            </a:r>
          </a:p>
          <a:p>
            <a:pPr>
              <a:defRPr/>
            </a:pPr>
            <a:r>
              <a:rPr lang="en-US" baseline="0"/>
              <a:t>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10.10.19'!$R$61:$R$63</c:f>
                <c:numCache>
                  <c:formatCode>General</c:formatCode>
                  <c:ptCount val="3"/>
                  <c:pt idx="0">
                    <c:v>247.89042428056786</c:v>
                  </c:pt>
                  <c:pt idx="1">
                    <c:v>112.502103100342</c:v>
                  </c:pt>
                  <c:pt idx="2">
                    <c:v>492.8993884278006</c:v>
                  </c:pt>
                </c:numCache>
              </c:numRef>
            </c:plus>
            <c:minus>
              <c:numRef>
                <c:f>'Week of 10.10.19'!$R$61:$R$63</c:f>
                <c:numCache>
                  <c:formatCode>General</c:formatCode>
                  <c:ptCount val="3"/>
                  <c:pt idx="0">
                    <c:v>247.89042428056786</c:v>
                  </c:pt>
                  <c:pt idx="1">
                    <c:v>112.502103100342</c:v>
                  </c:pt>
                  <c:pt idx="2">
                    <c:v>492.8993884278006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10.10.19'!$P$61:$P$63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10.10.19'!$Q$61:$Q$63</c:f>
              <c:numCache>
                <c:formatCode>General</c:formatCode>
                <c:ptCount val="3"/>
                <c:pt idx="0">
                  <c:v>447.702</c:v>
                </c:pt>
                <c:pt idx="1">
                  <c:v>183.678</c:v>
                </c:pt>
                <c:pt idx="2">
                  <c:v>486.9545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0-48F4-B0AA-B5BA8DC5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5568"/>
        <c:axId val="377695896"/>
      </c:barChart>
      <c:catAx>
        <c:axId val="3776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95896"/>
        <c:crosses val="autoZero"/>
        <c:auto val="1"/>
        <c:lblAlgn val="ctr"/>
        <c:lblOffset val="100"/>
        <c:noMultiLvlLbl val="0"/>
      </c:catAx>
      <c:valAx>
        <c:axId val="3776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During 2.5 min Interval Between Series--Light On</a:t>
            </a:r>
          </a:p>
          <a:p>
            <a:pPr>
              <a:defRPr/>
            </a:pPr>
            <a:r>
              <a:rPr lang="en-US" baseline="0"/>
              <a:t>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10.10.19'!$I$79:$I$81</c:f>
                <c:numCache>
                  <c:formatCode>General</c:formatCode>
                  <c:ptCount val="3"/>
                  <c:pt idx="0">
                    <c:v>109.78600075071807</c:v>
                  </c:pt>
                  <c:pt idx="1">
                    <c:v>144.33775111442316</c:v>
                  </c:pt>
                  <c:pt idx="2">
                    <c:v>185.50783453244387</c:v>
                  </c:pt>
                </c:numCache>
              </c:numRef>
            </c:plus>
            <c:minus>
              <c:numRef>
                <c:f>'Week of 10.10.19'!$I$79:$I$81</c:f>
                <c:numCache>
                  <c:formatCode>General</c:formatCode>
                  <c:ptCount val="3"/>
                  <c:pt idx="0">
                    <c:v>109.78600075071807</c:v>
                  </c:pt>
                  <c:pt idx="1">
                    <c:v>144.33775111442316</c:v>
                  </c:pt>
                  <c:pt idx="2">
                    <c:v>185.50783453244387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10.10.19'!$G$79:$G$81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10.10.19'!$H$79:$H$81</c:f>
              <c:numCache>
                <c:formatCode>General</c:formatCode>
                <c:ptCount val="3"/>
                <c:pt idx="0">
                  <c:v>124.14785000000002</c:v>
                </c:pt>
                <c:pt idx="1">
                  <c:v>152.626475</c:v>
                </c:pt>
                <c:pt idx="2">
                  <c:v>472.41875000000005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F-40B2-A749-66356318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94096"/>
        <c:axId val="377390816"/>
      </c:barChart>
      <c:catAx>
        <c:axId val="37739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0816"/>
        <c:crosses val="autoZero"/>
        <c:auto val="1"/>
        <c:lblAlgn val="ctr"/>
        <c:lblOffset val="100"/>
        <c:noMultiLvlLbl val="0"/>
      </c:catAx>
      <c:valAx>
        <c:axId val="3773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During 5 min Interval Between Series--Light on</a:t>
            </a:r>
          </a:p>
          <a:p>
            <a:pPr>
              <a:defRPr/>
            </a:pPr>
            <a:r>
              <a:rPr lang="en-US" baseline="0"/>
              <a:t>6dpf</a:t>
            </a:r>
            <a:endParaRPr lang="en-US"/>
          </a:p>
        </c:rich>
      </c:tx>
      <c:layout>
        <c:manualLayout>
          <c:xMode val="edge"/>
          <c:yMode val="edge"/>
          <c:x val="0.14920822397200348"/>
          <c:y val="2.8483647854963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10.10.19'!$I$102:$I$104</c:f>
                <c:numCache>
                  <c:formatCode>General</c:formatCode>
                  <c:ptCount val="3"/>
                  <c:pt idx="0">
                    <c:v>785.00732805809946</c:v>
                  </c:pt>
                  <c:pt idx="1">
                    <c:v>202.99840411913746</c:v>
                  </c:pt>
                  <c:pt idx="2">
                    <c:v>20.312029287345958</c:v>
                  </c:pt>
                </c:numCache>
              </c:numRef>
            </c:plus>
            <c:minus>
              <c:numRef>
                <c:f>'Week of 10.10.19'!$I$102:$I$104</c:f>
                <c:numCache>
                  <c:formatCode>General</c:formatCode>
                  <c:ptCount val="3"/>
                  <c:pt idx="0">
                    <c:v>785.00732805809946</c:v>
                  </c:pt>
                  <c:pt idx="1">
                    <c:v>202.99840411913746</c:v>
                  </c:pt>
                  <c:pt idx="2">
                    <c:v>20.312029287345958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10.10.19'!$G$102:$G$104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10.10.19'!$H$102:$H$104</c:f>
              <c:numCache>
                <c:formatCode>General</c:formatCode>
                <c:ptCount val="3"/>
                <c:pt idx="0">
                  <c:v>1096.28925</c:v>
                </c:pt>
                <c:pt idx="1">
                  <c:v>243.92124999999999</c:v>
                </c:pt>
                <c:pt idx="2">
                  <c:v>65.16109999999999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A-43C3-BEB5-6D50087A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964240"/>
        <c:axId val="887964568"/>
      </c:barChart>
      <c:catAx>
        <c:axId val="8879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64568"/>
        <c:crosses val="autoZero"/>
        <c:auto val="1"/>
        <c:lblAlgn val="ctr"/>
        <c:lblOffset val="100"/>
        <c:noMultiLvlLbl val="0"/>
      </c:catAx>
      <c:valAx>
        <c:axId val="8879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6424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Ratios--Light 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8.5.19'!$Z$5</c:f>
              <c:strCache>
                <c:ptCount val="1"/>
                <c:pt idx="0">
                  <c:v>5dpf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8.5.19'!$AA$5:$AC$5</c:f>
              <c:numCache>
                <c:formatCode>General</c:formatCode>
                <c:ptCount val="3"/>
                <c:pt idx="0">
                  <c:v>19.015160000000002</c:v>
                </c:pt>
                <c:pt idx="1">
                  <c:v>15.0528</c:v>
                </c:pt>
                <c:pt idx="2">
                  <c:v>13.1089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C-4751-A633-439392E02DE9}"/>
            </c:ext>
          </c:extLst>
        </c:ser>
        <c:ser>
          <c:idx val="1"/>
          <c:order val="1"/>
          <c:tx>
            <c:strRef>
              <c:f>'Week of 8.5.19'!$Z$6</c:f>
              <c:strCache>
                <c:ptCount val="1"/>
                <c:pt idx="0">
                  <c:v>6dpf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8.5.19'!$AA$6:$AC$6</c:f>
              <c:numCache>
                <c:formatCode>General</c:formatCode>
                <c:ptCount val="3"/>
                <c:pt idx="0">
                  <c:v>2.4078399999999998</c:v>
                </c:pt>
                <c:pt idx="1">
                  <c:v>14.305699999999998</c:v>
                </c:pt>
                <c:pt idx="2">
                  <c:v>13.835400000000002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C-4751-A633-439392E02DE9}"/>
            </c:ext>
          </c:extLst>
        </c:ser>
        <c:ser>
          <c:idx val="2"/>
          <c:order val="2"/>
          <c:tx>
            <c:strRef>
              <c:f>'Week of 8.5.19'!$Z$7</c:f>
              <c:strCache>
                <c:ptCount val="1"/>
                <c:pt idx="0">
                  <c:v>7dpf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8.5.19'!$AA$4:$AC$4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8.5.19'!$AA$7:$AC$7</c:f>
              <c:numCache>
                <c:formatCode>General</c:formatCode>
                <c:ptCount val="3"/>
                <c:pt idx="0">
                  <c:v>3.992588</c:v>
                </c:pt>
                <c:pt idx="1">
                  <c:v>16.648339999999997</c:v>
                </c:pt>
                <c:pt idx="2">
                  <c:v>9.7706100000000013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C-4751-A633-439392E0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69792"/>
        <c:axId val="805837800"/>
      </c:lineChart>
      <c:catAx>
        <c:axId val="6768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37800"/>
        <c:crosses val="autoZero"/>
        <c:auto val="1"/>
        <c:lblAlgn val="ctr"/>
        <c:lblOffset val="100"/>
        <c:noMultiLvlLbl val="0"/>
      </c:catAx>
      <c:valAx>
        <c:axId val="8058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time (mm/min)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Ditance Moved During 5 min Interval Between Series--Light On</a:t>
            </a:r>
          </a:p>
          <a:p>
            <a:pPr>
              <a:defRPr/>
            </a:pPr>
            <a:r>
              <a:rPr lang="en-US" baseline="0"/>
              <a:t>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'Week of 10.10.19'!$I$124:$I$126</c:f>
                <c:numCache>
                  <c:formatCode>General</c:formatCode>
                  <c:ptCount val="3"/>
                  <c:pt idx="0">
                    <c:v>798.6975550421655</c:v>
                  </c:pt>
                  <c:pt idx="1">
                    <c:v>2179.8936871327769</c:v>
                  </c:pt>
                  <c:pt idx="2">
                    <c:v>542.48577589793376</c:v>
                  </c:pt>
                </c:numCache>
              </c:numRef>
            </c:plus>
            <c:minus>
              <c:numRef>
                <c:f>'Week of 10.10.19'!$I$124:$I$126</c:f>
                <c:numCache>
                  <c:formatCode>General</c:formatCode>
                  <c:ptCount val="3"/>
                  <c:pt idx="0">
                    <c:v>798.6975550421655</c:v>
                  </c:pt>
                  <c:pt idx="1">
                    <c:v>2179.8936871327769</c:v>
                  </c:pt>
                  <c:pt idx="2">
                    <c:v>542.48577589793376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of 10.10.19'!$G$124:$G$126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'Week of 10.10.19'!$H$124:$H$126</c:f>
              <c:numCache>
                <c:formatCode>General</c:formatCode>
                <c:ptCount val="3"/>
                <c:pt idx="0">
                  <c:v>897.51350000000002</c:v>
                </c:pt>
                <c:pt idx="1">
                  <c:v>2709.9573333333333</c:v>
                </c:pt>
                <c:pt idx="2">
                  <c:v>782.31275000000005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D11-AA16-5CA37BFD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060472"/>
        <c:axId val="872058176"/>
      </c:barChart>
      <c:catAx>
        <c:axId val="87206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  <a:r>
                  <a:rPr lang="en-US" baseline="0"/>
                  <a:t> in the Series of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8176"/>
        <c:crosses val="autoZero"/>
        <c:auto val="1"/>
        <c:lblAlgn val="ctr"/>
        <c:lblOffset val="100"/>
        <c:noMultiLvlLbl val="0"/>
      </c:catAx>
      <c:valAx>
        <c:axId val="872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</a:t>
            </a:r>
          </a:p>
          <a:p>
            <a:pPr>
              <a:defRPr/>
            </a:pPr>
            <a:r>
              <a:rPr lang="en-US" baseline="0"/>
              <a:t>2.5 min intervals--light on/off/on/off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10.17.19'!$AB$11</c:f>
              <c:strCache>
                <c:ptCount val="1"/>
                <c:pt idx="0">
                  <c:v>Plate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10.17.19'!$AC$11:$AL$11</c:f>
              <c:numCache>
                <c:formatCode>General</c:formatCode>
                <c:ptCount val="10"/>
                <c:pt idx="0">
                  <c:v>108.866</c:v>
                </c:pt>
                <c:pt idx="1">
                  <c:v>137.66300000000001</c:v>
                </c:pt>
                <c:pt idx="2">
                  <c:v>120.001</c:v>
                </c:pt>
                <c:pt idx="3">
                  <c:v>169.21</c:v>
                </c:pt>
                <c:pt idx="4">
                  <c:v>143.55799999999999</c:v>
                </c:pt>
                <c:pt idx="5">
                  <c:v>86.646199999999993</c:v>
                </c:pt>
                <c:pt idx="6">
                  <c:v>83.644800000000004</c:v>
                </c:pt>
                <c:pt idx="7">
                  <c:v>96.034999999999997</c:v>
                </c:pt>
                <c:pt idx="8">
                  <c:v>110.76600000000001</c:v>
                </c:pt>
                <c:pt idx="9">
                  <c:v>84.664299999999997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6-4229-B299-19AE8F27023A}"/>
            </c:ext>
          </c:extLst>
        </c:ser>
        <c:ser>
          <c:idx val="1"/>
          <c:order val="1"/>
          <c:tx>
            <c:strRef>
              <c:f>'Week of 10.17.19'!$AB$12</c:f>
              <c:strCache>
                <c:ptCount val="1"/>
                <c:pt idx="0">
                  <c:v>Plate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10.17.19'!$AC$12:$AL$12</c:f>
              <c:numCache>
                <c:formatCode>General</c:formatCode>
                <c:ptCount val="10"/>
                <c:pt idx="0">
                  <c:v>49.373199999999997</c:v>
                </c:pt>
                <c:pt idx="1">
                  <c:v>104.76</c:v>
                </c:pt>
                <c:pt idx="2">
                  <c:v>100.887</c:v>
                </c:pt>
                <c:pt idx="3">
                  <c:v>61.300400000000003</c:v>
                </c:pt>
                <c:pt idx="4">
                  <c:v>56.636400000000002</c:v>
                </c:pt>
                <c:pt idx="5">
                  <c:v>113.684</c:v>
                </c:pt>
                <c:pt idx="6">
                  <c:v>73.435199999999995</c:v>
                </c:pt>
                <c:pt idx="7">
                  <c:v>43.8429</c:v>
                </c:pt>
                <c:pt idx="8">
                  <c:v>90.445700000000002</c:v>
                </c:pt>
                <c:pt idx="9">
                  <c:v>111.79300000000001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6-4229-B299-19AE8F27023A}"/>
            </c:ext>
          </c:extLst>
        </c:ser>
        <c:ser>
          <c:idx val="2"/>
          <c:order val="2"/>
          <c:tx>
            <c:strRef>
              <c:f>'Week of 10.17.19'!$AB$13</c:f>
              <c:strCache>
                <c:ptCount val="1"/>
                <c:pt idx="0">
                  <c:v>Plate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10.17.19'!$AC$13:$AL$13</c:f>
              <c:numCache>
                <c:formatCode>General</c:formatCode>
                <c:ptCount val="10"/>
                <c:pt idx="0">
                  <c:v>136.673</c:v>
                </c:pt>
                <c:pt idx="1">
                  <c:v>200.94499999999999</c:v>
                </c:pt>
                <c:pt idx="2">
                  <c:v>183.042</c:v>
                </c:pt>
                <c:pt idx="3">
                  <c:v>126.996</c:v>
                </c:pt>
                <c:pt idx="4">
                  <c:v>139.11799999999999</c:v>
                </c:pt>
                <c:pt idx="5">
                  <c:v>122.325</c:v>
                </c:pt>
                <c:pt idx="6">
                  <c:v>226.149</c:v>
                </c:pt>
                <c:pt idx="7">
                  <c:v>177.80199999999999</c:v>
                </c:pt>
                <c:pt idx="8">
                  <c:v>109.985</c:v>
                </c:pt>
                <c:pt idx="9">
                  <c:v>191.018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6-4229-B299-19AE8F27023A}"/>
            </c:ext>
          </c:extLst>
        </c:ser>
        <c:ser>
          <c:idx val="3"/>
          <c:order val="3"/>
          <c:tx>
            <c:strRef>
              <c:f>'Week of 10.17.19'!$AB$14</c:f>
              <c:strCache>
                <c:ptCount val="1"/>
                <c:pt idx="0">
                  <c:v>Plate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10.17.19'!$AC$14:$AL$14</c:f>
              <c:numCache>
                <c:formatCode>General</c:formatCode>
                <c:ptCount val="10"/>
                <c:pt idx="0">
                  <c:v>32.533700000000003</c:v>
                </c:pt>
                <c:pt idx="1">
                  <c:v>54.212899999999998</c:v>
                </c:pt>
                <c:pt idx="2">
                  <c:v>45.760100000000001</c:v>
                </c:pt>
                <c:pt idx="3">
                  <c:v>84.414299999999997</c:v>
                </c:pt>
                <c:pt idx="4">
                  <c:v>96.272099999999995</c:v>
                </c:pt>
                <c:pt idx="5">
                  <c:v>95.933099999999996</c:v>
                </c:pt>
                <c:pt idx="6">
                  <c:v>107.398</c:v>
                </c:pt>
                <c:pt idx="7">
                  <c:v>193.49700000000001</c:v>
                </c:pt>
                <c:pt idx="8">
                  <c:v>89.409099999999995</c:v>
                </c:pt>
                <c:pt idx="9">
                  <c:v>105.568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6-4229-B299-19AE8F27023A}"/>
            </c:ext>
          </c:extLst>
        </c:ser>
        <c:ser>
          <c:idx val="4"/>
          <c:order val="4"/>
          <c:tx>
            <c:strRef>
              <c:f>'Week of 10.17.19'!$AB$15</c:f>
              <c:strCache>
                <c:ptCount val="1"/>
                <c:pt idx="0">
                  <c:v>Plate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10.17.19'!$AC$15:$AL$15</c:f>
              <c:numCache>
                <c:formatCode>General</c:formatCode>
                <c:ptCount val="10"/>
                <c:pt idx="0">
                  <c:v>38.873800000000003</c:v>
                </c:pt>
                <c:pt idx="1">
                  <c:v>35.485300000000002</c:v>
                </c:pt>
                <c:pt idx="2">
                  <c:v>69.824799999999996</c:v>
                </c:pt>
                <c:pt idx="3">
                  <c:v>118.596</c:v>
                </c:pt>
                <c:pt idx="4">
                  <c:v>133.09800000000001</c:v>
                </c:pt>
                <c:pt idx="5">
                  <c:v>35.134700000000002</c:v>
                </c:pt>
                <c:pt idx="6">
                  <c:v>27.985700000000001</c:v>
                </c:pt>
                <c:pt idx="7">
                  <c:v>56.668599999999998</c:v>
                </c:pt>
                <c:pt idx="8">
                  <c:v>102.852</c:v>
                </c:pt>
                <c:pt idx="9">
                  <c:v>120.59699999999999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6-4229-B299-19AE8F27023A}"/>
            </c:ext>
          </c:extLst>
        </c:ser>
        <c:ser>
          <c:idx val="5"/>
          <c:order val="5"/>
          <c:tx>
            <c:strRef>
              <c:f>'Week of 10.17.19'!$AB$16</c:f>
              <c:strCache>
                <c:ptCount val="1"/>
                <c:pt idx="0">
                  <c:v>Plate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'Week of 10.17.19'!$AC$10:$AL$10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10.17.19'!$AC$16:$AL$16</c:f>
              <c:numCache>
                <c:formatCode>General</c:formatCode>
                <c:ptCount val="10"/>
                <c:pt idx="0">
                  <c:v>23.245899999999999</c:v>
                </c:pt>
                <c:pt idx="1">
                  <c:v>41.452199999999998</c:v>
                </c:pt>
                <c:pt idx="2">
                  <c:v>73.878900000000002</c:v>
                </c:pt>
                <c:pt idx="3">
                  <c:v>74.304199999999994</c:v>
                </c:pt>
                <c:pt idx="4">
                  <c:v>83.118799999999993</c:v>
                </c:pt>
                <c:pt idx="5">
                  <c:v>26.003299999999999</c:v>
                </c:pt>
                <c:pt idx="6">
                  <c:v>23.1996</c:v>
                </c:pt>
                <c:pt idx="7">
                  <c:v>48.812800000000003</c:v>
                </c:pt>
                <c:pt idx="8">
                  <c:v>82.362099999999998</c:v>
                </c:pt>
                <c:pt idx="9">
                  <c:v>91.315700000000007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F6-4229-B299-19AE8F27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86856"/>
        <c:axId val="696791120"/>
      </c:lineChart>
      <c:catAx>
        <c:axId val="6967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91120"/>
        <c:crosses val="autoZero"/>
        <c:auto val="1"/>
        <c:lblAlgn val="ctr"/>
        <c:lblOffset val="100"/>
        <c:noMultiLvlLbl val="0"/>
      </c:catAx>
      <c:valAx>
        <c:axId val="696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Between Differing Placements in a Series of Intervals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2.5 min intervals--light on/off/on/off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10.17.19'!$AB$19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10.17.19'!$AC$18:$AL$18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10.17.19'!$AC$19:$AL$19</c:f>
              <c:numCache>
                <c:formatCode>General</c:formatCode>
                <c:ptCount val="10"/>
                <c:pt idx="0">
                  <c:v>79.119599999999991</c:v>
                </c:pt>
                <c:pt idx="1">
                  <c:v>121.2115</c:v>
                </c:pt>
                <c:pt idx="2">
                  <c:v>110.444</c:v>
                </c:pt>
                <c:pt idx="3">
                  <c:v>115.2552</c:v>
                </c:pt>
                <c:pt idx="4">
                  <c:v>100.0972</c:v>
                </c:pt>
                <c:pt idx="5">
                  <c:v>100.1651</c:v>
                </c:pt>
                <c:pt idx="6">
                  <c:v>78.539999999999992</c:v>
                </c:pt>
                <c:pt idx="7">
                  <c:v>69.938950000000006</c:v>
                </c:pt>
                <c:pt idx="8">
                  <c:v>100.60585</c:v>
                </c:pt>
                <c:pt idx="9">
                  <c:v>98.228650000000002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B-4782-B1E9-7F212C1F7BBF}"/>
            </c:ext>
          </c:extLst>
        </c:ser>
        <c:ser>
          <c:idx val="1"/>
          <c:order val="1"/>
          <c:tx>
            <c:strRef>
              <c:f>'Week of 10.17.19'!$AB$20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10.17.19'!$AC$18:$AL$18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10.17.19'!$AC$20:$AL$20</c:f>
              <c:numCache>
                <c:formatCode>General</c:formatCode>
                <c:ptCount val="10"/>
                <c:pt idx="0">
                  <c:v>79.959450000000004</c:v>
                </c:pt>
                <c:pt idx="1">
                  <c:v>121.1986</c:v>
                </c:pt>
                <c:pt idx="2">
                  <c:v>128.46045000000001</c:v>
                </c:pt>
                <c:pt idx="3">
                  <c:v>100.65009999999999</c:v>
                </c:pt>
                <c:pt idx="4">
                  <c:v>111.11839999999999</c:v>
                </c:pt>
                <c:pt idx="5">
                  <c:v>74.164150000000006</c:v>
                </c:pt>
                <c:pt idx="6">
                  <c:v>124.6743</c:v>
                </c:pt>
                <c:pt idx="7">
                  <c:v>113.3074</c:v>
                </c:pt>
                <c:pt idx="8">
                  <c:v>96.173550000000006</c:v>
                </c:pt>
                <c:pt idx="9">
                  <c:v>141.16685000000001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B-4782-B1E9-7F212C1F7BBF}"/>
            </c:ext>
          </c:extLst>
        </c:ser>
        <c:ser>
          <c:idx val="2"/>
          <c:order val="2"/>
          <c:tx>
            <c:strRef>
              <c:f>'Week of 10.17.19'!$AB$21</c:f>
              <c:strCache>
                <c:ptCount val="1"/>
                <c:pt idx="0">
                  <c:v>Third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10.17.19'!$AC$18:$AL$18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'Week of 10.17.19'!$AC$21:$AL$21</c:f>
              <c:numCache>
                <c:formatCode>General</c:formatCode>
                <c:ptCount val="10"/>
                <c:pt idx="0">
                  <c:v>35.703749999999999</c:v>
                </c:pt>
                <c:pt idx="1">
                  <c:v>44.8491</c:v>
                </c:pt>
                <c:pt idx="2">
                  <c:v>57.792450000000002</c:v>
                </c:pt>
                <c:pt idx="3">
                  <c:v>101.50515</c:v>
                </c:pt>
                <c:pt idx="4">
                  <c:v>114.68505</c:v>
                </c:pt>
                <c:pt idx="5">
                  <c:v>65.533900000000003</c:v>
                </c:pt>
                <c:pt idx="6">
                  <c:v>67.691850000000002</c:v>
                </c:pt>
                <c:pt idx="7">
                  <c:v>125.08280000000001</c:v>
                </c:pt>
                <c:pt idx="8">
                  <c:v>96.130549999999999</c:v>
                </c:pt>
                <c:pt idx="9">
                  <c:v>113.0825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B-4782-B1E9-7F212C1F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20056"/>
        <c:axId val="670723008"/>
      </c:lineChart>
      <c:catAx>
        <c:axId val="67072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Duration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3008"/>
        <c:crosses val="autoZero"/>
        <c:auto val="1"/>
        <c:lblAlgn val="ctr"/>
        <c:lblOffset val="100"/>
        <c:noMultiLvlLbl val="0"/>
      </c:catAx>
      <c:valAx>
        <c:axId val="6707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Moved Between Differing Placements in a Series of 10 min intervals--light on/off/on/off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10.17.19'!$AB$64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 of 10.17.19'!$AC$63:$BP$63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'Week of 10.17.19'!$AC$64:$BP$64</c:f>
              <c:numCache>
                <c:formatCode>General</c:formatCode>
                <c:ptCount val="40"/>
                <c:pt idx="0">
                  <c:v>49.969700000000003</c:v>
                </c:pt>
                <c:pt idx="1">
                  <c:v>31.391950000000001</c:v>
                </c:pt>
                <c:pt idx="2">
                  <c:v>50.661050000000003</c:v>
                </c:pt>
                <c:pt idx="3">
                  <c:v>59.3583</c:v>
                </c:pt>
                <c:pt idx="4">
                  <c:v>29.3002</c:v>
                </c:pt>
                <c:pt idx="5">
                  <c:v>31.2334</c:v>
                </c:pt>
                <c:pt idx="6">
                  <c:v>28.318300000000001</c:v>
                </c:pt>
                <c:pt idx="7">
                  <c:v>29.796149999999997</c:v>
                </c:pt>
                <c:pt idx="8">
                  <c:v>52.097249999999995</c:v>
                </c:pt>
                <c:pt idx="9">
                  <c:v>95.364249999999998</c:v>
                </c:pt>
                <c:pt idx="10">
                  <c:v>133.99445</c:v>
                </c:pt>
                <c:pt idx="11">
                  <c:v>118.358</c:v>
                </c:pt>
                <c:pt idx="12">
                  <c:v>120.697</c:v>
                </c:pt>
                <c:pt idx="13">
                  <c:v>121.89949999999999</c:v>
                </c:pt>
                <c:pt idx="14">
                  <c:v>116.89585</c:v>
                </c:pt>
                <c:pt idx="15">
                  <c:v>112.8177</c:v>
                </c:pt>
                <c:pt idx="16">
                  <c:v>87.209800000000001</c:v>
                </c:pt>
                <c:pt idx="17">
                  <c:v>85.028499999999994</c:v>
                </c:pt>
                <c:pt idx="18">
                  <c:v>75.797700000000006</c:v>
                </c:pt>
                <c:pt idx="19">
                  <c:v>75.737700000000004</c:v>
                </c:pt>
                <c:pt idx="20">
                  <c:v>16.533000000000001</c:v>
                </c:pt>
                <c:pt idx="21">
                  <c:v>19.694700000000001</c:v>
                </c:pt>
                <c:pt idx="22">
                  <c:v>21.642800000000001</c:v>
                </c:pt>
                <c:pt idx="23">
                  <c:v>19.672000000000001</c:v>
                </c:pt>
                <c:pt idx="24">
                  <c:v>18.093699999999998</c:v>
                </c:pt>
                <c:pt idx="25">
                  <c:v>18.101900000000001</c:v>
                </c:pt>
                <c:pt idx="26">
                  <c:v>23.651599999999998</c:v>
                </c:pt>
                <c:pt idx="27">
                  <c:v>25.277999999999999</c:v>
                </c:pt>
                <c:pt idx="28">
                  <c:v>24.621300000000002</c:v>
                </c:pt>
                <c:pt idx="29">
                  <c:v>27.736599999999999</c:v>
                </c:pt>
                <c:pt idx="30">
                  <c:v>88.919700000000006</c:v>
                </c:pt>
                <c:pt idx="31">
                  <c:v>106.783</c:v>
                </c:pt>
                <c:pt idx="32">
                  <c:v>118.32599999999999</c:v>
                </c:pt>
                <c:pt idx="33">
                  <c:v>114.732</c:v>
                </c:pt>
                <c:pt idx="34">
                  <c:v>108.03400000000001</c:v>
                </c:pt>
                <c:pt idx="35">
                  <c:v>108.795</c:v>
                </c:pt>
                <c:pt idx="36">
                  <c:v>95.992199999999997</c:v>
                </c:pt>
                <c:pt idx="37">
                  <c:v>91.253200000000007</c:v>
                </c:pt>
                <c:pt idx="38">
                  <c:v>83.430599999999998</c:v>
                </c:pt>
                <c:pt idx="39">
                  <c:v>74.974500000000006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D-413A-80FA-3DB609BCC00E}"/>
            </c:ext>
          </c:extLst>
        </c:ser>
        <c:ser>
          <c:idx val="1"/>
          <c:order val="1"/>
          <c:tx>
            <c:strRef>
              <c:f>'Week of 10.17.19'!$AB$65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 of 10.17.19'!$AC$63:$BP$63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'Week of 10.17.19'!$AC$65:$BP$65</c:f>
              <c:numCache>
                <c:formatCode>General</c:formatCode>
                <c:ptCount val="40"/>
                <c:pt idx="0">
                  <c:v>68.887450000000001</c:v>
                </c:pt>
                <c:pt idx="1">
                  <c:v>60.953850000000003</c:v>
                </c:pt>
                <c:pt idx="2">
                  <c:v>135.38934999999998</c:v>
                </c:pt>
                <c:pt idx="3">
                  <c:v>160.70320000000001</c:v>
                </c:pt>
                <c:pt idx="4">
                  <c:v>97.304950000000005</c:v>
                </c:pt>
                <c:pt idx="5">
                  <c:v>101.12650000000001</c:v>
                </c:pt>
                <c:pt idx="6">
                  <c:v>91.464300000000009</c:v>
                </c:pt>
                <c:pt idx="7">
                  <c:v>92.155150000000006</c:v>
                </c:pt>
                <c:pt idx="8">
                  <c:v>150.41569999999999</c:v>
                </c:pt>
                <c:pt idx="9">
                  <c:v>105.87674999999999</c:v>
                </c:pt>
                <c:pt idx="10">
                  <c:v>125.483</c:v>
                </c:pt>
                <c:pt idx="11">
                  <c:v>143.7955</c:v>
                </c:pt>
                <c:pt idx="12">
                  <c:v>155.95049999999998</c:v>
                </c:pt>
                <c:pt idx="13">
                  <c:v>161.26499999999999</c:v>
                </c:pt>
                <c:pt idx="14">
                  <c:v>166.0795</c:v>
                </c:pt>
                <c:pt idx="15">
                  <c:v>169.2585</c:v>
                </c:pt>
                <c:pt idx="16">
                  <c:v>148.626</c:v>
                </c:pt>
                <c:pt idx="17">
                  <c:v>130.53549999999998</c:v>
                </c:pt>
                <c:pt idx="18">
                  <c:v>111.85299999999999</c:v>
                </c:pt>
                <c:pt idx="19">
                  <c:v>92.009100000000004</c:v>
                </c:pt>
                <c:pt idx="20">
                  <c:v>49.569749999999999</c:v>
                </c:pt>
                <c:pt idx="21">
                  <c:v>60.698650000000001</c:v>
                </c:pt>
                <c:pt idx="22">
                  <c:v>73.840599999999995</c:v>
                </c:pt>
                <c:pt idx="23">
                  <c:v>90.235200000000006</c:v>
                </c:pt>
                <c:pt idx="24">
                  <c:v>149.8038</c:v>
                </c:pt>
                <c:pt idx="25">
                  <c:v>158.47410000000002</c:v>
                </c:pt>
                <c:pt idx="26">
                  <c:v>147.7054</c:v>
                </c:pt>
                <c:pt idx="27">
                  <c:v>113.4541</c:v>
                </c:pt>
                <c:pt idx="28">
                  <c:v>114.85415</c:v>
                </c:pt>
                <c:pt idx="29">
                  <c:v>121.48400000000001</c:v>
                </c:pt>
                <c:pt idx="30">
                  <c:v>108.2355</c:v>
                </c:pt>
                <c:pt idx="31">
                  <c:v>126.38550000000001</c:v>
                </c:pt>
                <c:pt idx="32">
                  <c:v>130.934</c:v>
                </c:pt>
                <c:pt idx="33">
                  <c:v>137.994</c:v>
                </c:pt>
                <c:pt idx="34">
                  <c:v>135.0745</c:v>
                </c:pt>
                <c:pt idx="35">
                  <c:v>129.87</c:v>
                </c:pt>
                <c:pt idx="36">
                  <c:v>115.57900000000001</c:v>
                </c:pt>
                <c:pt idx="37">
                  <c:v>105.3126</c:v>
                </c:pt>
                <c:pt idx="38">
                  <c:v>79.789199999999994</c:v>
                </c:pt>
                <c:pt idx="39">
                  <c:v>112.73925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D-413A-80FA-3DB609BCC00E}"/>
            </c:ext>
          </c:extLst>
        </c:ser>
        <c:ser>
          <c:idx val="2"/>
          <c:order val="2"/>
          <c:tx>
            <c:strRef>
              <c:f>'Week of 10.17.19'!$AB$66</c:f>
              <c:strCache>
                <c:ptCount val="1"/>
                <c:pt idx="0">
                  <c:v>third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'Week of 10.17.19'!$AC$63:$BP$63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'Week of 10.17.19'!$AC$66:$BP$66</c:f>
              <c:numCache>
                <c:formatCode>General</c:formatCode>
                <c:ptCount val="40"/>
                <c:pt idx="0">
                  <c:v>79.677700000000002</c:v>
                </c:pt>
                <c:pt idx="1">
                  <c:v>60.590249999999997</c:v>
                </c:pt>
                <c:pt idx="2">
                  <c:v>41.973399999999998</c:v>
                </c:pt>
                <c:pt idx="3">
                  <c:v>42.622149999999998</c:v>
                </c:pt>
                <c:pt idx="4">
                  <c:v>46.586600000000004</c:v>
                </c:pt>
                <c:pt idx="5">
                  <c:v>34.732284999999997</c:v>
                </c:pt>
                <c:pt idx="6">
                  <c:v>28.450300000000002</c:v>
                </c:pt>
                <c:pt idx="7">
                  <c:v>36.355449999999998</c:v>
                </c:pt>
                <c:pt idx="8">
                  <c:v>39.053699999999999</c:v>
                </c:pt>
                <c:pt idx="9">
                  <c:v>44.2254</c:v>
                </c:pt>
                <c:pt idx="10">
                  <c:v>81.130899999999997</c:v>
                </c:pt>
                <c:pt idx="11">
                  <c:v>103.12864999999999</c:v>
                </c:pt>
                <c:pt idx="12">
                  <c:v>115.456</c:v>
                </c:pt>
                <c:pt idx="13">
                  <c:v>121.004</c:v>
                </c:pt>
                <c:pt idx="14">
                  <c:v>119.5325</c:v>
                </c:pt>
                <c:pt idx="15">
                  <c:v>115.1065</c:v>
                </c:pt>
                <c:pt idx="16">
                  <c:v>107.2882</c:v>
                </c:pt>
                <c:pt idx="17">
                  <c:v>101.52334999999999</c:v>
                </c:pt>
                <c:pt idx="18">
                  <c:v>87.409099999999995</c:v>
                </c:pt>
                <c:pt idx="19">
                  <c:v>74.261899999999997</c:v>
                </c:pt>
                <c:pt idx="20">
                  <c:v>36.687449999999998</c:v>
                </c:pt>
                <c:pt idx="21">
                  <c:v>17.275259999999999</c:v>
                </c:pt>
                <c:pt idx="22">
                  <c:v>52.254504999999995</c:v>
                </c:pt>
                <c:pt idx="23">
                  <c:v>69.623005000000006</c:v>
                </c:pt>
                <c:pt idx="24">
                  <c:v>73.010070000000013</c:v>
                </c:pt>
                <c:pt idx="25">
                  <c:v>86.822064999999995</c:v>
                </c:pt>
                <c:pt idx="26">
                  <c:v>69.886359999999996</c:v>
                </c:pt>
                <c:pt idx="27">
                  <c:v>37.660800000000002</c:v>
                </c:pt>
                <c:pt idx="28">
                  <c:v>19.5764</c:v>
                </c:pt>
                <c:pt idx="29">
                  <c:v>21.5685</c:v>
                </c:pt>
                <c:pt idx="30">
                  <c:v>63.320550000000004</c:v>
                </c:pt>
                <c:pt idx="31">
                  <c:v>80.983050000000006</c:v>
                </c:pt>
                <c:pt idx="32">
                  <c:v>90.974950000000007</c:v>
                </c:pt>
                <c:pt idx="33">
                  <c:v>93.967500000000001</c:v>
                </c:pt>
                <c:pt idx="34">
                  <c:v>89.298949999999991</c:v>
                </c:pt>
                <c:pt idx="35">
                  <c:v>87.120850000000004</c:v>
                </c:pt>
                <c:pt idx="36">
                  <c:v>83.547150000000002</c:v>
                </c:pt>
                <c:pt idx="37">
                  <c:v>75.563749999999999</c:v>
                </c:pt>
                <c:pt idx="38">
                  <c:v>76.5214</c:v>
                </c:pt>
                <c:pt idx="39">
                  <c:v>73.595249999999993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D-413A-80FA-3DB609BC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73040"/>
        <c:axId val="1142875336"/>
      </c:lineChart>
      <c:catAx>
        <c:axId val="11428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Duration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75336"/>
        <c:crosses val="autoZero"/>
        <c:auto val="1"/>
        <c:lblAlgn val="ctr"/>
        <c:lblOffset val="100"/>
        <c:noMultiLvlLbl val="0"/>
      </c:catAx>
      <c:valAx>
        <c:axId val="11428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Mean Distance</a:t>
            </a:r>
            <a:r>
              <a:rPr lang="en-US" sz="2400" baseline="0"/>
              <a:t> Moved per Minute--Light 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BehaviorTime (poster)'!$AD$9</c:f>
              <c:strCache>
                <c:ptCount val="1"/>
                <c:pt idx="0">
                  <c:v>5dpf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(poster)'!$AA$34:$AC$34</c:f>
                <c:numCache>
                  <c:formatCode>General</c:formatCode>
                  <c:ptCount val="3"/>
                  <c:pt idx="0">
                    <c:v>3.3332560000000004</c:v>
                  </c:pt>
                  <c:pt idx="1">
                    <c:v>7.8444785000000001</c:v>
                  </c:pt>
                  <c:pt idx="2">
                    <c:v>4.1727312499999991</c:v>
                  </c:pt>
                </c:numCache>
              </c:numRef>
            </c:plus>
            <c:minus>
              <c:numRef>
                <c:f>'Compiled BehaviorTime (poster)'!$AA$34:$AC$34</c:f>
                <c:numCache>
                  <c:formatCode>General</c:formatCode>
                  <c:ptCount val="3"/>
                  <c:pt idx="0">
                    <c:v>3.3332560000000004</c:v>
                  </c:pt>
                  <c:pt idx="1">
                    <c:v>7.8444785000000001</c:v>
                  </c:pt>
                  <c:pt idx="2">
                    <c:v>4.1727312499999991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(poster)'!$AE$8:$AG$8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(poster)'!$AE$9:$AG$9</c:f>
              <c:numCache>
                <c:formatCode>General</c:formatCode>
                <c:ptCount val="3"/>
                <c:pt idx="0">
                  <c:v>5.4354630000000004</c:v>
                </c:pt>
                <c:pt idx="1">
                  <c:v>8.7639200000000006</c:v>
                </c:pt>
                <c:pt idx="2">
                  <c:v>5.7883449999999996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A-457E-A6A3-8BF7E9F4B088}"/>
            </c:ext>
          </c:extLst>
        </c:ser>
        <c:ser>
          <c:idx val="1"/>
          <c:order val="1"/>
          <c:tx>
            <c:strRef>
              <c:f>'Compiled BehaviorTime (poster)'!$AD$10</c:f>
              <c:strCache>
                <c:ptCount val="1"/>
                <c:pt idx="0">
                  <c:v>6dpf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(poster)'!$AA$35:$AC$35</c:f>
                <c:numCache>
                  <c:formatCode>General</c:formatCode>
                  <c:ptCount val="3"/>
                  <c:pt idx="0">
                    <c:v>0.91333799999999998</c:v>
                  </c:pt>
                  <c:pt idx="1">
                    <c:v>1.21414</c:v>
                  </c:pt>
                  <c:pt idx="2">
                    <c:v>1.0777362500000001</c:v>
                  </c:pt>
                </c:numCache>
              </c:numRef>
            </c:plus>
            <c:minus>
              <c:numRef>
                <c:f>'Compiled BehaviorTime (poster)'!$AA$35:$AC$35</c:f>
                <c:numCache>
                  <c:formatCode>General</c:formatCode>
                  <c:ptCount val="3"/>
                  <c:pt idx="0">
                    <c:v>0.91333799999999998</c:v>
                  </c:pt>
                  <c:pt idx="1">
                    <c:v>1.21414</c:v>
                  </c:pt>
                  <c:pt idx="2">
                    <c:v>1.0777362500000001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(poster)'!$AE$8:$AG$8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(poster)'!$AE$10:$AG$10</c:f>
              <c:numCache>
                <c:formatCode>General</c:formatCode>
                <c:ptCount val="3"/>
                <c:pt idx="0">
                  <c:v>8.2861060000000002</c:v>
                </c:pt>
                <c:pt idx="1">
                  <c:v>5.2306650000000001</c:v>
                </c:pt>
                <c:pt idx="2">
                  <c:v>9.5524825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A-457E-A6A3-8BF7E9F4B088}"/>
            </c:ext>
          </c:extLst>
        </c:ser>
        <c:ser>
          <c:idx val="2"/>
          <c:order val="2"/>
          <c:tx>
            <c:strRef>
              <c:f>'Compiled BehaviorTime (poster)'!$AD$11</c:f>
              <c:strCache>
                <c:ptCount val="1"/>
                <c:pt idx="0">
                  <c:v>7dpf</c:v>
                </c:pt>
              </c:strCache>
            </c:strRef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(poster)'!$AA$36:$AC$36</c:f>
                <c:numCache>
                  <c:formatCode>General</c:formatCode>
                  <c:ptCount val="3"/>
                  <c:pt idx="0">
                    <c:v>0.76363800000000004</c:v>
                  </c:pt>
                  <c:pt idx="1">
                    <c:v>0.80886349999999996</c:v>
                  </c:pt>
                  <c:pt idx="2">
                    <c:v>0.76645125000000003</c:v>
                  </c:pt>
                </c:numCache>
              </c:numRef>
            </c:plus>
            <c:minus>
              <c:numRef>
                <c:f>'Compiled BehaviorTime (poster)'!$AA$36:$AC$36</c:f>
                <c:numCache>
                  <c:formatCode>General</c:formatCode>
                  <c:ptCount val="3"/>
                  <c:pt idx="0">
                    <c:v>0.76363800000000004</c:v>
                  </c:pt>
                  <c:pt idx="1">
                    <c:v>0.80886349999999996</c:v>
                  </c:pt>
                  <c:pt idx="2">
                    <c:v>0.76645125000000003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(poster)'!$AE$8:$AG$8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(poster)'!$AE$11:$AG$11</c:f>
              <c:numCache>
                <c:formatCode>General</c:formatCode>
                <c:ptCount val="3"/>
                <c:pt idx="0">
                  <c:v>5.9502869999999994</c:v>
                </c:pt>
                <c:pt idx="1">
                  <c:v>5.5454850000000002</c:v>
                </c:pt>
                <c:pt idx="2">
                  <c:v>14.433457499999999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A-457E-A6A3-8BF7E9F4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7832"/>
        <c:axId val="768599472"/>
      </c:lineChart>
      <c:catAx>
        <c:axId val="7685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in Light (min)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9472"/>
        <c:crosses val="autoZero"/>
        <c:auto val="1"/>
        <c:lblAlgn val="ctr"/>
        <c:lblOffset val="100"/>
        <c:noMultiLvlLbl val="0"/>
      </c:catAx>
      <c:valAx>
        <c:axId val="768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Distance</a:t>
                </a:r>
                <a:r>
                  <a:rPr lang="en-US" sz="2000" baseline="0"/>
                  <a:t> per minute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Mean Distance Moved per Minute--Light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BehaviorTime (poster)'!$AD$15</c:f>
              <c:strCache>
                <c:ptCount val="1"/>
                <c:pt idx="0">
                  <c:v>5dpf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(poster)'!$AA$41:$AC$41</c:f>
                <c:numCache>
                  <c:formatCode>General</c:formatCode>
                  <c:ptCount val="3"/>
                  <c:pt idx="0">
                    <c:v>1.5614980000000001</c:v>
                  </c:pt>
                  <c:pt idx="1">
                    <c:v>4.9772610000000004</c:v>
                  </c:pt>
                  <c:pt idx="2">
                    <c:v>1.264451</c:v>
                  </c:pt>
                </c:numCache>
              </c:numRef>
            </c:plus>
            <c:minus>
              <c:numRef>
                <c:f>'Compiled BehaviorTime (poster)'!$AA$41:$AC$41</c:f>
                <c:numCache>
                  <c:formatCode>General</c:formatCode>
                  <c:ptCount val="3"/>
                  <c:pt idx="0">
                    <c:v>1.5614980000000001</c:v>
                  </c:pt>
                  <c:pt idx="1">
                    <c:v>4.9772610000000004</c:v>
                  </c:pt>
                  <c:pt idx="2">
                    <c:v>1.264451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(poster)'!$AE$14:$AG$14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(poster)'!$AE$15:$AG$15</c:f>
              <c:numCache>
                <c:formatCode>General</c:formatCode>
                <c:ptCount val="3"/>
                <c:pt idx="0">
                  <c:v>15.440560000000001</c:v>
                </c:pt>
                <c:pt idx="1">
                  <c:v>31.406699999999997</c:v>
                </c:pt>
                <c:pt idx="2">
                  <c:v>19.2575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B-4E2B-9F84-915C9C6EC072}"/>
            </c:ext>
          </c:extLst>
        </c:ser>
        <c:ser>
          <c:idx val="1"/>
          <c:order val="1"/>
          <c:tx>
            <c:strRef>
              <c:f>'Compiled BehaviorTime (poster)'!$AD$16</c:f>
              <c:strCache>
                <c:ptCount val="1"/>
                <c:pt idx="0">
                  <c:v>6dpf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(poster)'!$AA$42:$AC$42</c:f>
                <c:numCache>
                  <c:formatCode>General</c:formatCode>
                  <c:ptCount val="3"/>
                  <c:pt idx="0">
                    <c:v>1.0436639999999999</c:v>
                  </c:pt>
                  <c:pt idx="1">
                    <c:v>1.518241</c:v>
                  </c:pt>
                  <c:pt idx="2">
                    <c:v>0.98369449999999992</c:v>
                  </c:pt>
                </c:numCache>
              </c:numRef>
            </c:plus>
            <c:minus>
              <c:numRef>
                <c:f>'Compiled BehaviorTime (poster)'!$AA$42:$AC$42</c:f>
                <c:numCache>
                  <c:formatCode>General</c:formatCode>
                  <c:ptCount val="3"/>
                  <c:pt idx="0">
                    <c:v>1.0436639999999999</c:v>
                  </c:pt>
                  <c:pt idx="1">
                    <c:v>1.518241</c:v>
                  </c:pt>
                  <c:pt idx="2">
                    <c:v>0.98369449999999992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(poster)'!$AE$14:$AG$14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(poster)'!$AE$16:$AG$16</c:f>
              <c:numCache>
                <c:formatCode>General</c:formatCode>
                <c:ptCount val="3"/>
                <c:pt idx="0">
                  <c:v>12.9156</c:v>
                </c:pt>
                <c:pt idx="1">
                  <c:v>21.09525</c:v>
                </c:pt>
                <c:pt idx="2">
                  <c:v>20.109200000000001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B-4E2B-9F84-915C9C6EC072}"/>
            </c:ext>
          </c:extLst>
        </c:ser>
        <c:ser>
          <c:idx val="2"/>
          <c:order val="2"/>
          <c:tx>
            <c:strRef>
              <c:f>'Compiled BehaviorTime (poster)'!$AD$17</c:f>
              <c:strCache>
                <c:ptCount val="1"/>
                <c:pt idx="0">
                  <c:v>7dpf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'Compiled BehaviorTime (poster)'!$AA$43:$AC$43</c:f>
                <c:numCache>
                  <c:formatCode>General</c:formatCode>
                  <c:ptCount val="3"/>
                  <c:pt idx="0">
                    <c:v>0.68070600000000003</c:v>
                  </c:pt>
                  <c:pt idx="1">
                    <c:v>1.568279</c:v>
                  </c:pt>
                  <c:pt idx="2">
                    <c:v>1.0699325</c:v>
                  </c:pt>
                </c:numCache>
              </c:numRef>
            </c:plus>
            <c:minus>
              <c:numRef>
                <c:f>'Compiled BehaviorTime (poster)'!$AA$43:$AC$43</c:f>
                <c:numCache>
                  <c:formatCode>General</c:formatCode>
                  <c:ptCount val="3"/>
                  <c:pt idx="0">
                    <c:v>0.68070600000000003</c:v>
                  </c:pt>
                  <c:pt idx="1">
                    <c:v>1.568279</c:v>
                  </c:pt>
                  <c:pt idx="2">
                    <c:v>1.0699325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'Compiled BehaviorTime (poster)'!$AE$14:$AG$14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'Compiled BehaviorTime (poster)'!$AE$17:$AG$17</c:f>
              <c:numCache>
                <c:formatCode>General</c:formatCode>
                <c:ptCount val="3"/>
                <c:pt idx="0">
                  <c:v>5.9783140000000001</c:v>
                </c:pt>
                <c:pt idx="1">
                  <c:v>23.689070000000001</c:v>
                </c:pt>
                <c:pt idx="2">
                  <c:v>15.364405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B-4E2B-9F84-915C9C6E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22504"/>
        <c:axId val="754823160"/>
      </c:lineChart>
      <c:catAx>
        <c:axId val="7548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in Dark (min)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3160"/>
        <c:crosses val="autoZero"/>
        <c:auto val="1"/>
        <c:lblAlgn val="ctr"/>
        <c:lblOffset val="100"/>
        <c:noMultiLvlLbl val="0"/>
      </c:catAx>
      <c:valAx>
        <c:axId val="7548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Distance</a:t>
                </a:r>
                <a:r>
                  <a:rPr lang="en-US" sz="2000" baseline="0"/>
                  <a:t> per minute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 Ratio--light,</a:t>
            </a:r>
            <a:r>
              <a:rPr lang="en-US" baseline="0"/>
              <a:t> 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7.29.19'!$L$9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plus>
            <c:minus>
              <c:numRef>
                <c:f>'Week of 7.29.19'!$L$3:$L$5</c:f>
                <c:numCache>
                  <c:formatCode>General</c:formatCode>
                  <c:ptCount val="3"/>
                  <c:pt idx="0">
                    <c:v>1.1019099999999999</c:v>
                  </c:pt>
                  <c:pt idx="1">
                    <c:v>3.684158</c:v>
                  </c:pt>
                  <c:pt idx="2">
                    <c:v>1.2822549999999999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7.29.19'!$K$10:$K$12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7.29.19'!$L$10:$L$12</c:f>
              <c:numCache>
                <c:formatCode>General</c:formatCode>
                <c:ptCount val="3"/>
                <c:pt idx="0">
                  <c:v>5.767100000000001</c:v>
                </c:pt>
                <c:pt idx="1">
                  <c:v>15.390840000000001</c:v>
                </c:pt>
                <c:pt idx="2">
                  <c:v>7.9215949999999991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6C7-92B6-9A3D04A43D17}"/>
            </c:ext>
          </c:extLst>
        </c:ser>
        <c:ser>
          <c:idx val="1"/>
          <c:order val="1"/>
          <c:tx>
            <c:strRef>
              <c:f>'Week of 7.29.19'!$M$9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7.29.19'!$M$3:$M$5</c:f>
                <c:numCache>
                  <c:formatCode>General</c:formatCode>
                  <c:ptCount val="3"/>
                  <c:pt idx="0">
                    <c:v>2.7797080000000003</c:v>
                  </c:pt>
                  <c:pt idx="1">
                    <c:v>1.782114</c:v>
                  </c:pt>
                  <c:pt idx="2">
                    <c:v>1.3525750000000001</c:v>
                  </c:pt>
                </c:numCache>
              </c:numRef>
            </c:plus>
            <c:minus>
              <c:numRef>
                <c:f>'Week of 7.29.19'!$M$3:$M$5</c:f>
                <c:numCache>
                  <c:formatCode>General</c:formatCode>
                  <c:ptCount val="3"/>
                  <c:pt idx="0">
                    <c:v>2.7797080000000003</c:v>
                  </c:pt>
                  <c:pt idx="1">
                    <c:v>1.782114</c:v>
                  </c:pt>
                  <c:pt idx="2">
                    <c:v>1.3525750000000001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7.29.19'!$K$10:$K$12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7.29.19'!$M$10:$M$12</c:f>
              <c:numCache>
                <c:formatCode>General</c:formatCode>
                <c:ptCount val="3"/>
                <c:pt idx="0">
                  <c:v>17.236720000000002</c:v>
                </c:pt>
                <c:pt idx="1">
                  <c:v>9.3650599999999997</c:v>
                </c:pt>
                <c:pt idx="2">
                  <c:v>9.25061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6C7-92B6-9A3D04A4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83936"/>
        <c:axId val="918475736"/>
      </c:lineChart>
      <c:catAx>
        <c:axId val="9184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75736"/>
        <c:crosses val="autoZero"/>
        <c:auto val="1"/>
        <c:lblAlgn val="ctr"/>
        <c:lblOffset val="100"/>
        <c:noMultiLvlLbl val="0"/>
      </c:catAx>
      <c:valAx>
        <c:axId val="9184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Ratio--darkness, 5dpf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7.29.19'!$P$9</c:f>
              <c:strCache>
                <c:ptCount val="1"/>
                <c:pt idx="0">
                  <c:v>First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plus>
            <c:minus>
              <c:numRef>
                <c:f>'Week of 7.29.19'!$P$3:$P$5</c:f>
                <c:numCache>
                  <c:formatCode>General</c:formatCode>
                  <c:ptCount val="3"/>
                  <c:pt idx="0">
                    <c:v>1.5362040000000001</c:v>
                  </c:pt>
                  <c:pt idx="1">
                    <c:v>9.0070399999999999</c:v>
                  </c:pt>
                  <c:pt idx="2">
                    <c:v>1.73031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7.29.19'!$O$10:$O$12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7.29.19'!$P$10:$P$12</c:f>
              <c:numCache>
                <c:formatCode>General</c:formatCode>
                <c:ptCount val="3"/>
                <c:pt idx="0">
                  <c:v>11.865959999999999</c:v>
                </c:pt>
                <c:pt idx="1">
                  <c:v>47.760599999999997</c:v>
                </c:pt>
                <c:pt idx="2">
                  <c:v>25.406100000000002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0-4397-9B62-2C0BA64F6B2E}"/>
            </c:ext>
          </c:extLst>
        </c:ser>
        <c:ser>
          <c:idx val="1"/>
          <c:order val="1"/>
          <c:tx>
            <c:strRef>
              <c:f>'Week of 7.29.19'!$Q$9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7.29.19'!$Q$3:$Q$5</c:f>
                <c:numCache>
                  <c:formatCode>General</c:formatCode>
                  <c:ptCount val="3"/>
                  <c:pt idx="0">
                    <c:v>2.41892</c:v>
                  </c:pt>
                  <c:pt idx="1">
                    <c:v>2.8618999999999999</c:v>
                  </c:pt>
                  <c:pt idx="2">
                    <c:v>1.8786700000000001</c:v>
                  </c:pt>
                </c:numCache>
              </c:numRef>
            </c:plus>
            <c:minus>
              <c:numRef>
                <c:f>'Week of 7.29.19'!$Q$3:$Q$5</c:f>
                <c:numCache>
                  <c:formatCode>General</c:formatCode>
                  <c:ptCount val="3"/>
                  <c:pt idx="0">
                    <c:v>2.41892</c:v>
                  </c:pt>
                  <c:pt idx="1">
                    <c:v>2.8618999999999999</c:v>
                  </c:pt>
                  <c:pt idx="2">
                    <c:v>1.8786700000000001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7.29.19'!$O$10:$O$12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7.29.19'!$Q$10:$Q$12</c:f>
              <c:numCache>
                <c:formatCode>General</c:formatCode>
                <c:ptCount val="3"/>
                <c:pt idx="0">
                  <c:v>34.404960000000003</c:v>
                </c:pt>
                <c:pt idx="1">
                  <c:v>48.305399999999999</c:v>
                </c:pt>
                <c:pt idx="2">
                  <c:v>28.766500000000001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0-4397-9B62-2C0BA64F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56888"/>
        <c:axId val="791862464"/>
      </c:lineChart>
      <c:catAx>
        <c:axId val="79185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Darkness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62464"/>
        <c:crosses val="autoZero"/>
        <c:auto val="1"/>
        <c:lblAlgn val="ctr"/>
        <c:lblOffset val="100"/>
        <c:noMultiLvlLbl val="0"/>
      </c:catAx>
      <c:valAx>
        <c:axId val="791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Behavior:Time</a:t>
            </a:r>
            <a:r>
              <a:rPr lang="en-US" baseline="0"/>
              <a:t> Ratio--light, 6dpf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of 7.29.19'!$L$39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plus>
            <c:minus>
              <c:numRef>
                <c:f>'Week of 7.29.19'!$L$33:$L$35</c:f>
                <c:numCache>
                  <c:formatCode>General</c:formatCode>
                  <c:ptCount val="3"/>
                  <c:pt idx="0">
                    <c:v>0.77939599999999998</c:v>
                  </c:pt>
                  <c:pt idx="1">
                    <c:v>1.9313380000000002</c:v>
                  </c:pt>
                  <c:pt idx="2">
                    <c:v>1.6325150000000002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7.29.19'!$K$40:$K$42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7.29.19'!$L$40:$L$42</c:f>
              <c:numCache>
                <c:formatCode>General</c:formatCode>
                <c:ptCount val="3"/>
                <c:pt idx="0">
                  <c:v>5.5666579999999994</c:v>
                </c:pt>
                <c:pt idx="1">
                  <c:v>8.0853199999999994</c:v>
                </c:pt>
                <c:pt idx="2">
                  <c:v>15.943149999999999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B-4819-9A3D-110ED3810F13}"/>
            </c:ext>
          </c:extLst>
        </c:ser>
        <c:ser>
          <c:idx val="1"/>
          <c:order val="1"/>
          <c:tx>
            <c:strRef>
              <c:f>'Week of 7.29.19'!$M$39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'Week of 7.29.19'!$M$33:$M$35</c:f>
                <c:numCache>
                  <c:formatCode>General</c:formatCode>
                  <c:ptCount val="3"/>
                  <c:pt idx="0">
                    <c:v>1.6451999999999998</c:v>
                  </c:pt>
                  <c:pt idx="1">
                    <c:v>1.3119209999999999</c:v>
                  </c:pt>
                  <c:pt idx="2">
                    <c:v>1.3224</c:v>
                  </c:pt>
                </c:numCache>
              </c:numRef>
            </c:plus>
            <c:minus>
              <c:numRef>
                <c:f>'Week of 7.29.19'!$M$33:$M$35</c:f>
                <c:numCache>
                  <c:formatCode>General</c:formatCode>
                  <c:ptCount val="3"/>
                  <c:pt idx="0">
                    <c:v>1.6451999999999998</c:v>
                  </c:pt>
                  <c:pt idx="1">
                    <c:v>1.3119209999999999</c:v>
                  </c:pt>
                  <c:pt idx="2">
                    <c:v>1.3224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of 7.29.19'!$K$40:$K$42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'Week of 7.29.19'!$M$40:$M$42</c:f>
              <c:numCache>
                <c:formatCode>General</c:formatCode>
                <c:ptCount val="3"/>
                <c:pt idx="0">
                  <c:v>12.728680000000001</c:v>
                </c:pt>
                <c:pt idx="1">
                  <c:v>13.272200000000002</c:v>
                </c:pt>
                <c:pt idx="2">
                  <c:v>12.374099999999999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819-9A3D-110ED381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56560"/>
        <c:axId val="791869680"/>
      </c:lineChart>
      <c:catAx>
        <c:axId val="7918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in Light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69680"/>
        <c:crosses val="autoZero"/>
        <c:auto val="1"/>
        <c:lblAlgn val="ctr"/>
        <c:lblOffset val="100"/>
        <c:noMultiLvlLbl val="0"/>
      </c:catAx>
      <c:valAx>
        <c:axId val="7918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125016</xdr:rowOff>
    </xdr:from>
    <xdr:to>
      <xdr:col>8</xdr:col>
      <xdr:colOff>255984</xdr:colOff>
      <xdr:row>18</xdr:row>
      <xdr:rowOff>33704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E571C-2F52-4E3C-A4C0-5B1F5097C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428230</xdr:colOff>
      <xdr:row>4</xdr:row>
      <xdr:rowOff>113602</xdr:rowOff>
    </xdr:from>
    <xdr:to>
      <xdr:col>17</xdr:col>
      <xdr:colOff>526961</xdr:colOff>
      <xdr:row>17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8DDA52-B4FD-4F79-BD71-921153DBA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493889</xdr:colOff>
      <xdr:row>20</xdr:row>
      <xdr:rowOff>127442</xdr:rowOff>
    </xdr:from>
    <xdr:to>
      <xdr:col>6</xdr:col>
      <xdr:colOff>474676</xdr:colOff>
      <xdr:row>31</xdr:row>
      <xdr:rowOff>132639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E02776-7E11-431B-91A2-E886320F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7359</xdr:colOff>
      <xdr:row>20</xdr:row>
      <xdr:rowOff>24358</xdr:rowOff>
    </xdr:from>
    <xdr:to>
      <xdr:col>16</xdr:col>
      <xdr:colOff>199559</xdr:colOff>
      <xdr:row>32</xdr:row>
      <xdr:rowOff>150275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301278-95C3-4495-AD89-A12F7F4A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241092</xdr:colOff>
      <xdr:row>2</xdr:row>
      <xdr:rowOff>13805</xdr:rowOff>
    </xdr:from>
    <xdr:to>
      <xdr:col>44</xdr:col>
      <xdr:colOff>241576</xdr:colOff>
      <xdr:row>23</xdr:row>
      <xdr:rowOff>96630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B36CB-CE19-436C-8C95-2BFA804C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253460</xdr:colOff>
      <xdr:row>25</xdr:row>
      <xdr:rowOff>93045</xdr:rowOff>
    </xdr:from>
    <xdr:to>
      <xdr:col>44</xdr:col>
      <xdr:colOff>227772</xdr:colOff>
      <xdr:row>47</xdr:row>
      <xdr:rowOff>151848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DFDE8-E176-4C80-9408-AA04DE645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135731</xdr:colOff>
      <xdr:row>13</xdr:row>
      <xdr:rowOff>19050</xdr:rowOff>
    </xdr:from>
    <xdr:to>
      <xdr:col>14</xdr:col>
      <xdr:colOff>623888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50005</xdr:colOff>
      <xdr:row>13</xdr:row>
      <xdr:rowOff>4762</xdr:rowOff>
    </xdr:from>
    <xdr:to>
      <xdr:col>20</xdr:col>
      <xdr:colOff>295275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277150</xdr:colOff>
      <xdr:row>42</xdr:row>
      <xdr:rowOff>24077</xdr:rowOff>
    </xdr:from>
    <xdr:to>
      <xdr:col>14</xdr:col>
      <xdr:colOff>92604</xdr:colOff>
      <xdr:row>57</xdr:row>
      <xdr:rowOff>88370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263920</xdr:colOff>
      <xdr:row>42</xdr:row>
      <xdr:rowOff>30691</xdr:rowOff>
    </xdr:from>
    <xdr:to>
      <xdr:col>20</xdr:col>
      <xdr:colOff>555624</xdr:colOff>
      <xdr:row>57</xdr:row>
      <xdr:rowOff>145520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424961</xdr:colOff>
      <xdr:row>73</xdr:row>
      <xdr:rowOff>31504</xdr:rowOff>
    </xdr:from>
    <xdr:to>
      <xdr:col>14</xdr:col>
      <xdr:colOff>263769</xdr:colOff>
      <xdr:row>88</xdr:row>
      <xdr:rowOff>27109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366346</xdr:colOff>
      <xdr:row>73</xdr:row>
      <xdr:rowOff>9523</xdr:rowOff>
    </xdr:from>
    <xdr:to>
      <xdr:col>20</xdr:col>
      <xdr:colOff>351692</xdr:colOff>
      <xdr:row>88</xdr:row>
      <xdr:rowOff>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505556</xdr:colOff>
      <xdr:row>22</xdr:row>
      <xdr:rowOff>126755</xdr:rowOff>
    </xdr:from>
    <xdr:to>
      <xdr:col>28</xdr:col>
      <xdr:colOff>564172</xdr:colOff>
      <xdr:row>37</xdr:row>
      <xdr:rowOff>122358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80594</xdr:colOff>
      <xdr:row>22</xdr:row>
      <xdr:rowOff>134081</xdr:rowOff>
    </xdr:from>
    <xdr:to>
      <xdr:col>36</xdr:col>
      <xdr:colOff>139210</xdr:colOff>
      <xdr:row>37</xdr:row>
      <xdr:rowOff>183171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557210</xdr:colOff>
      <xdr:row>45</xdr:row>
      <xdr:rowOff>9524</xdr:rowOff>
    </xdr:from>
    <xdr:to>
      <xdr:col>28</xdr:col>
      <xdr:colOff>257174</xdr:colOff>
      <xdr:row>58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73876-0B40-42CC-BA0B-62C7EC6D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109535</xdr:colOff>
      <xdr:row>44</xdr:row>
      <xdr:rowOff>161923</xdr:rowOff>
    </xdr:from>
    <xdr:to>
      <xdr:col>36</xdr:col>
      <xdr:colOff>147635</xdr:colOff>
      <xdr:row>60</xdr:row>
      <xdr:rowOff>9523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D3A589-7FD3-4DB7-8212-DA26AA5E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640000</xdr:colOff>
      <xdr:row>7</xdr:row>
      <xdr:rowOff>163100</xdr:rowOff>
    </xdr:from>
    <xdr:to>
      <xdr:col>25</xdr:col>
      <xdr:colOff>632824</xdr:colOff>
      <xdr:row>18</xdr:row>
      <xdr:rowOff>169625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157226</xdr:colOff>
      <xdr:row>12</xdr:row>
      <xdr:rowOff>37578</xdr:rowOff>
    </xdr:from>
    <xdr:to>
      <xdr:col>14</xdr:col>
      <xdr:colOff>260959</xdr:colOff>
      <xdr:row>27</xdr:row>
      <xdr:rowOff>40710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255087</xdr:colOff>
      <xdr:row>12</xdr:row>
      <xdr:rowOff>50625</xdr:rowOff>
    </xdr:from>
    <xdr:to>
      <xdr:col>19</xdr:col>
      <xdr:colOff>541489</xdr:colOff>
      <xdr:row>27</xdr:row>
      <xdr:rowOff>53757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163751</xdr:colOff>
      <xdr:row>39</xdr:row>
      <xdr:rowOff>174581</xdr:rowOff>
    </xdr:from>
    <xdr:to>
      <xdr:col>14</xdr:col>
      <xdr:colOff>430582</xdr:colOff>
      <xdr:row>54</xdr:row>
      <xdr:rowOff>177712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561061</xdr:colOff>
      <xdr:row>39</xdr:row>
      <xdr:rowOff>148485</xdr:rowOff>
    </xdr:from>
    <xdr:to>
      <xdr:col>20</xdr:col>
      <xdr:colOff>332069</xdr:colOff>
      <xdr:row>54</xdr:row>
      <xdr:rowOff>151616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209419</xdr:colOff>
      <xdr:row>68</xdr:row>
      <xdr:rowOff>89769</xdr:rowOff>
    </xdr:from>
    <xdr:to>
      <xdr:col>14</xdr:col>
      <xdr:colOff>215291</xdr:colOff>
      <xdr:row>83</xdr:row>
      <xdr:rowOff>92901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326851</xdr:colOff>
      <xdr:row>68</xdr:row>
      <xdr:rowOff>109340</xdr:rowOff>
    </xdr:from>
    <xdr:to>
      <xdr:col>20</xdr:col>
      <xdr:colOff>137003</xdr:colOff>
      <xdr:row>83</xdr:row>
      <xdr:rowOff>112472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52844</xdr:colOff>
      <xdr:row>7</xdr:row>
      <xdr:rowOff>168057</xdr:rowOff>
    </xdr:from>
    <xdr:to>
      <xdr:col>34</xdr:col>
      <xdr:colOff>495300</xdr:colOff>
      <xdr:row>20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464109</xdr:colOff>
      <xdr:row>30</xdr:row>
      <xdr:rowOff>65367</xdr:rowOff>
    </xdr:from>
    <xdr:to>
      <xdr:col>26</xdr:col>
      <xdr:colOff>168088</xdr:colOff>
      <xdr:row>41</xdr:row>
      <xdr:rowOff>54907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AADF3-5B89-41E5-B036-EE5EE899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296022</xdr:colOff>
      <xdr:row>29</xdr:row>
      <xdr:rowOff>57148</xdr:rowOff>
    </xdr:from>
    <xdr:to>
      <xdr:col>33</xdr:col>
      <xdr:colOff>357653</xdr:colOff>
      <xdr:row>41</xdr:row>
      <xdr:rowOff>84044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77776-D8F7-4F30-B7C3-C93F1A089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193902</xdr:colOff>
      <xdr:row>3</xdr:row>
      <xdr:rowOff>16327</xdr:rowOff>
    </xdr:from>
    <xdr:to>
      <xdr:col>16</xdr:col>
      <xdr:colOff>619125</xdr:colOff>
      <xdr:row>18</xdr:row>
      <xdr:rowOff>4081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E0A7B-971A-4059-B8A3-DBF469F3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51027</xdr:colOff>
      <xdr:row>20</xdr:row>
      <xdr:rowOff>95250</xdr:rowOff>
    </xdr:from>
    <xdr:to>
      <xdr:col>17</xdr:col>
      <xdr:colOff>98651</xdr:colOff>
      <xdr:row>33</xdr:row>
      <xdr:rowOff>72116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78AFA-95A3-44AA-8CD6-9F4D9A6B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357187</xdr:colOff>
      <xdr:row>36</xdr:row>
      <xdr:rowOff>70756</xdr:rowOff>
    </xdr:from>
    <xdr:to>
      <xdr:col>17</xdr:col>
      <xdr:colOff>122464</xdr:colOff>
      <xdr:row>47</xdr:row>
      <xdr:rowOff>6802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187EF-1599-459D-8AA0-EEC9D0FE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87449</xdr:rowOff>
    </xdr:from>
    <xdr:to>
      <xdr:col>16</xdr:col>
      <xdr:colOff>476249</xdr:colOff>
      <xdr:row>69</xdr:row>
      <xdr:rowOff>96970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39485</xdr:colOff>
      <xdr:row>61</xdr:row>
      <xdr:rowOff>12213</xdr:rowOff>
    </xdr:from>
    <xdr:to>
      <xdr:col>11</xdr:col>
      <xdr:colOff>192128</xdr:colOff>
      <xdr:row>62</xdr:row>
      <xdr:rowOff>161602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495318" y="16829131"/>
          <a:ext cx="798228" cy="329304"/>
        </a:xfrm>
        <a:prstGeom prst="rect">
          <a:avLst/>
        </a:prstGeom>
        <a:solidFill>
          <a:srgbClr val="FFFF00">
            <a:alpha val="26000"/>
          </a:srgb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11</xdr:col>
      <xdr:colOff>197014</xdr:colOff>
      <xdr:row>60</xdr:row>
      <xdr:rowOff>79784</xdr:rowOff>
    </xdr:from>
    <xdr:to>
      <xdr:col>12</xdr:col>
      <xdr:colOff>349658</xdr:colOff>
      <xdr:row>62</xdr:row>
      <xdr:rowOff>79784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298432" y="16716784"/>
          <a:ext cx="798226" cy="359833"/>
        </a:xfrm>
        <a:prstGeom prst="rect">
          <a:avLst/>
        </a:prstGeom>
        <a:solidFill>
          <a:srgbClr val="FFFF00">
            <a:alpha val="26000"/>
          </a:srgb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15</xdr:col>
      <xdr:colOff>111532</xdr:colOff>
      <xdr:row>52</xdr:row>
      <xdr:rowOff>168926</xdr:rowOff>
    </xdr:from>
    <xdr:to>
      <xdr:col>16</xdr:col>
      <xdr:colOff>264175</xdr:colOff>
      <xdr:row>63</xdr:row>
      <xdr:rowOff>31750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95283" y="9609259"/>
          <a:ext cx="798225" cy="1841909"/>
        </a:xfrm>
        <a:prstGeom prst="rect">
          <a:avLst/>
        </a:prstGeom>
        <a:solidFill>
          <a:srgbClr val="FFFF00">
            <a:alpha val="26000"/>
          </a:srgb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2</xdr:col>
      <xdr:colOff>109904</xdr:colOff>
      <xdr:row>51</xdr:row>
      <xdr:rowOff>42473</xdr:rowOff>
    </xdr:from>
    <xdr:to>
      <xdr:col>15</xdr:col>
      <xdr:colOff>109904</xdr:colOff>
      <xdr:row>61</xdr:row>
      <xdr:rowOff>89966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12302" y="9538316"/>
          <a:ext cx="8465588" cy="1894177"/>
        </a:xfrm>
        <a:prstGeom prst="rect">
          <a:avLst/>
        </a:prstGeom>
        <a:solidFill>
          <a:schemeClr val="bg2">
            <a:lumMod val="90000"/>
            <a:alpha val="26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16</xdr:col>
      <xdr:colOff>640289</xdr:colOff>
      <xdr:row>6</xdr:row>
      <xdr:rowOff>9524</xdr:rowOff>
    </xdr:from>
    <xdr:to>
      <xdr:col>30</xdr:col>
      <xdr:colOff>328081</xdr:colOff>
      <xdr:row>19</xdr:row>
      <xdr:rowOff>52916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26458</xdr:colOff>
      <xdr:row>24</xdr:row>
      <xdr:rowOff>41274</xdr:rowOff>
    </xdr:from>
    <xdr:to>
      <xdr:col>30</xdr:col>
      <xdr:colOff>306915</xdr:colOff>
      <xdr:row>39</xdr:row>
      <xdr:rowOff>85723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10584</xdr:colOff>
      <xdr:row>46</xdr:row>
      <xdr:rowOff>147108</xdr:rowOff>
    </xdr:from>
    <xdr:to>
      <xdr:col>32</xdr:col>
      <xdr:colOff>455083</xdr:colOff>
      <xdr:row>64</xdr:row>
      <xdr:rowOff>105834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21166</xdr:colOff>
      <xdr:row>49</xdr:row>
      <xdr:rowOff>137583</xdr:rowOff>
    </xdr:from>
    <xdr:to>
      <xdr:col>31</xdr:col>
      <xdr:colOff>137583</xdr:colOff>
      <xdr:row>60</xdr:row>
      <xdr:rowOff>408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7768166" y="9038167"/>
          <a:ext cx="7863417" cy="1841908"/>
        </a:xfrm>
        <a:prstGeom prst="rect">
          <a:avLst/>
        </a:prstGeom>
        <a:solidFill>
          <a:schemeClr val="bg2">
            <a:lumMod val="90000"/>
            <a:alpha val="26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9</xdr:col>
      <xdr:colOff>371475</xdr:colOff>
      <xdr:row>18</xdr:row>
      <xdr:rowOff>60324</xdr:rowOff>
    </xdr:from>
    <xdr:to>
      <xdr:col>16</xdr:col>
      <xdr:colOff>409575</xdr:colOff>
      <xdr:row>33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C4452-14E4-4360-A284-32B661E7C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0.0548</cdr:x>
      <cdr:y>0.12098</cdr:y>
    </cdr:from>
    <cdr:to>
      <cdr:x>0.12882</cdr:x>
      <cdr:y>0.6581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99E932-4B5E-4A13-87B7-9CE51E41C60E}"/>
            </a:ext>
          </a:extLst>
        </cdr:cNvPr>
        <cdr:cNvSpPr txBox="1"/>
      </cdr:nvSpPr>
      <cdr:spPr>
        <a:xfrm xmlns:a="http://schemas.openxmlformats.org/drawingml/2006/main">
          <a:off x="592260" y="422181"/>
          <a:ext cx="799855" cy="1874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26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643387</xdr:colOff>
      <xdr:row>13</xdr:row>
      <xdr:rowOff>39175</xdr:rowOff>
    </xdr:from>
    <xdr:to>
      <xdr:col>22</xdr:col>
      <xdr:colOff>39538</xdr:colOff>
      <xdr:row>28</xdr:row>
      <xdr:rowOff>86621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06DA5-99F8-481C-8708-E8ACE15C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469445</xdr:colOff>
      <xdr:row>39</xdr:row>
      <xdr:rowOff>173783</xdr:rowOff>
    </xdr:from>
    <xdr:to>
      <xdr:col>22</xdr:col>
      <xdr:colOff>483053</xdr:colOff>
      <xdr:row>54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DF6FF-435B-4806-8E9E-9656B0F1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284777</xdr:colOff>
      <xdr:row>57</xdr:row>
      <xdr:rowOff>125184</xdr:rowOff>
    </xdr:from>
    <xdr:to>
      <xdr:col>25</xdr:col>
      <xdr:colOff>298383</xdr:colOff>
      <xdr:row>72</xdr:row>
      <xdr:rowOff>19436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9D54C-B12E-421D-AEEB-7B8F3954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90389</xdr:colOff>
      <xdr:row>75</xdr:row>
      <xdr:rowOff>105746</xdr:rowOff>
    </xdr:from>
    <xdr:to>
      <xdr:col>16</xdr:col>
      <xdr:colOff>103997</xdr:colOff>
      <xdr:row>90</xdr:row>
      <xdr:rowOff>78920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2C693-C18F-4362-9D20-F2F2B485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333374</xdr:colOff>
      <xdr:row>95</xdr:row>
      <xdr:rowOff>66869</xdr:rowOff>
    </xdr:from>
    <xdr:to>
      <xdr:col>16</xdr:col>
      <xdr:colOff>346982</xdr:colOff>
      <xdr:row>112</xdr:row>
      <xdr:rowOff>48595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034EEA-83E7-46C8-A96F-B437D3FD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381971</xdr:colOff>
      <xdr:row>119</xdr:row>
      <xdr:rowOff>96027</xdr:rowOff>
    </xdr:from>
    <xdr:to>
      <xdr:col>16</xdr:col>
      <xdr:colOff>395579</xdr:colOff>
      <xdr:row>134</xdr:row>
      <xdr:rowOff>69200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7149D-DD86-4E82-ABAA-AE3E4D1A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416927</xdr:colOff>
      <xdr:row>2</xdr:row>
      <xdr:rowOff>40438</xdr:rowOff>
    </xdr:from>
    <xdr:to>
      <xdr:col>52</xdr:col>
      <xdr:colOff>116975</xdr:colOff>
      <xdr:row>21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1D2D6-16BE-4613-A2B2-0A10C132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457031</xdr:colOff>
      <xdr:row>2</xdr:row>
      <xdr:rowOff>59937</xdr:rowOff>
    </xdr:from>
    <xdr:to>
      <xdr:col>61</xdr:col>
      <xdr:colOff>520898</xdr:colOff>
      <xdr:row>21</xdr:row>
      <xdr:rowOff>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7EDFB-6D28-431A-B28E-23C5E4EBB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375252</xdr:colOff>
      <xdr:row>70</xdr:row>
      <xdr:rowOff>72378</xdr:rowOff>
    </xdr:from>
    <xdr:to>
      <xdr:col>67</xdr:col>
      <xdr:colOff>59529</xdr:colOff>
      <xdr:row>90</xdr:row>
      <xdr:rowOff>163710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45C15-F264-4CAE-A50C-C4F4FE15E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57</xdr:row>
      <xdr:rowOff>0</xdr:rowOff>
    </xdr:from>
    <xdr:to>
      <xdr:col>29</xdr:col>
      <xdr:colOff>413060</xdr:colOff>
      <xdr:row>66</xdr:row>
      <xdr:rowOff>62225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35546B-285C-4247-B38B-D0434DED5B49}"/>
            </a:ext>
          </a:extLst>
        </xdr:cNvPr>
        <xdr:cNvSpPr txBox="1"/>
      </xdr:nvSpPr>
      <xdr:spPr>
        <a:xfrm>
          <a:off x="18115472" y="10603302"/>
          <a:ext cx="1060041" cy="1679678"/>
        </a:xfrm>
        <a:prstGeom prst="rect">
          <a:avLst/>
        </a:prstGeom>
        <a:solidFill>
          <a:srgbClr val="FFFF00">
            <a:alpha val="24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3A0-FDC4-416A-9EB3-88ED136B1F2D}">
  <dimension ref="A1:AG64"/>
  <sheetViews>
    <sheetView zoomScale="61" workbookViewId="0">
      <selection activeCell="I32" sqref="I32"/>
    </sheetView>
  </sheetViews>
  <sheetFormatPr baseColWidth="10" defaultColWidth="8.83203125" defaultRowHeight="15" x14ac:dyDescent="0.2"/>
  <sheetData>
    <row r="1" spans="1:33" x14ac:dyDescent="0.2">
      <c r="A1" t="s">
        <v>0</v>
      </c>
    </row>
    <row r="4" spans="1:33" x14ac:dyDescent="0.2">
      <c r="A4" t="s">
        <v>1</v>
      </c>
    </row>
    <row r="6" spans="1:33" ht="19" x14ac:dyDescent="0.25">
      <c r="T6" s="2" t="s">
        <v>2</v>
      </c>
      <c r="W6" t="s">
        <v>3</v>
      </c>
      <c r="Y6" s="2" t="s">
        <v>4</v>
      </c>
      <c r="AB6" t="s">
        <v>3</v>
      </c>
      <c r="AD6" t="s">
        <v>5</v>
      </c>
    </row>
    <row r="7" spans="1:33" x14ac:dyDescent="0.2">
      <c r="AD7" t="s">
        <v>6</v>
      </c>
    </row>
    <row r="8" spans="1:33" x14ac:dyDescent="0.2">
      <c r="T8" t="s">
        <v>7</v>
      </c>
      <c r="Y8" t="s">
        <v>8</v>
      </c>
      <c r="AE8">
        <v>2.5</v>
      </c>
      <c r="AF8">
        <v>5</v>
      </c>
      <c r="AG8">
        <v>10</v>
      </c>
    </row>
    <row r="9" spans="1:33" x14ac:dyDescent="0.2">
      <c r="U9" t="s">
        <v>9</v>
      </c>
      <c r="V9" t="s">
        <v>10</v>
      </c>
      <c r="W9" t="s">
        <v>11</v>
      </c>
      <c r="Z9" t="s">
        <v>9</v>
      </c>
      <c r="AA9" t="s">
        <v>10</v>
      </c>
      <c r="AB9" t="s">
        <v>11</v>
      </c>
      <c r="AD9" t="s">
        <v>9</v>
      </c>
      <c r="AE9">
        <f>AVERAGE(U15, U23)</f>
        <v>5.4354630000000004</v>
      </c>
      <c r="AF9">
        <f>AVERAGE(V15, V23)</f>
        <v>8.7639200000000006</v>
      </c>
      <c r="AG9">
        <f>AVERAGE(W15, W23)</f>
        <v>5.7883449999999996</v>
      </c>
    </row>
    <row r="10" spans="1:33" x14ac:dyDescent="0.2">
      <c r="T10">
        <v>2.5</v>
      </c>
      <c r="U10">
        <v>5.767100000000001</v>
      </c>
      <c r="V10">
        <v>5.5666579999999994</v>
      </c>
      <c r="W10">
        <v>4.5219539999999991</v>
      </c>
      <c r="Y10">
        <v>2.5</v>
      </c>
      <c r="Z10">
        <v>11.865959999999999</v>
      </c>
      <c r="AA10">
        <v>23.423359999999999</v>
      </c>
      <c r="AB10">
        <v>7.9640399999999998</v>
      </c>
      <c r="AD10" t="s">
        <v>10</v>
      </c>
      <c r="AE10">
        <f>AVERAGE(U16, U24)</f>
        <v>8.2861060000000002</v>
      </c>
      <c r="AF10">
        <f t="shared" ref="AF10:AF11" si="0">AVERAGE(V16, V24)</f>
        <v>5.2306650000000001</v>
      </c>
      <c r="AG10">
        <f t="shared" ref="AG10:AG11" si="1">AVERAGE(W16, W24)</f>
        <v>9.5524825</v>
      </c>
    </row>
    <row r="11" spans="1:33" x14ac:dyDescent="0.2">
      <c r="T11">
        <v>5</v>
      </c>
      <c r="U11">
        <v>15.390840000000001</v>
      </c>
      <c r="V11">
        <v>8.0853199999999994</v>
      </c>
      <c r="W11">
        <v>7.7621400000000005</v>
      </c>
      <c r="Y11">
        <v>5</v>
      </c>
      <c r="Z11">
        <v>47.760599999999997</v>
      </c>
      <c r="AA11">
        <v>27.884800000000002</v>
      </c>
      <c r="AB11">
        <v>30.729800000000001</v>
      </c>
      <c r="AD11" t="s">
        <v>11</v>
      </c>
      <c r="AE11">
        <f>AVERAGE(U17, U25)</f>
        <v>5.9502869999999994</v>
      </c>
      <c r="AF11">
        <f t="shared" si="0"/>
        <v>5.5454850000000002</v>
      </c>
      <c r="AG11">
        <f t="shared" si="1"/>
        <v>14.433457499999999</v>
      </c>
    </row>
    <row r="12" spans="1:33" x14ac:dyDescent="0.2">
      <c r="T12">
        <v>10</v>
      </c>
      <c r="U12">
        <v>7.9215949999999991</v>
      </c>
      <c r="V12">
        <v>15.943149999999999</v>
      </c>
      <c r="W12">
        <v>10.227164999999999</v>
      </c>
      <c r="Y12">
        <v>10</v>
      </c>
      <c r="Z12">
        <v>25.406100000000002</v>
      </c>
      <c r="AA12">
        <v>26.382999999999999</v>
      </c>
      <c r="AB12">
        <v>20.958199999999998</v>
      </c>
    </row>
    <row r="13" spans="1:33" x14ac:dyDescent="0.2">
      <c r="AD13" t="s">
        <v>12</v>
      </c>
    </row>
    <row r="14" spans="1:33" x14ac:dyDescent="0.2">
      <c r="U14">
        <v>2.5</v>
      </c>
      <c r="V14">
        <v>5</v>
      </c>
      <c r="W14">
        <v>10</v>
      </c>
      <c r="Z14">
        <v>2.5</v>
      </c>
      <c r="AA14">
        <v>5</v>
      </c>
      <c r="AB14">
        <v>10</v>
      </c>
      <c r="AE14">
        <v>2.5</v>
      </c>
      <c r="AF14">
        <v>5</v>
      </c>
      <c r="AG14">
        <v>10</v>
      </c>
    </row>
    <row r="15" spans="1:33" x14ac:dyDescent="0.2">
      <c r="T15" t="s">
        <v>9</v>
      </c>
      <c r="U15">
        <v>5.767100000000001</v>
      </c>
      <c r="V15">
        <v>15.390840000000001</v>
      </c>
      <c r="W15">
        <v>7.9215949999999991</v>
      </c>
      <c r="Y15" t="s">
        <v>9</v>
      </c>
      <c r="Z15">
        <v>11.865959999999999</v>
      </c>
      <c r="AA15">
        <v>47.760599999999997</v>
      </c>
      <c r="AB15">
        <v>25.406100000000002</v>
      </c>
      <c r="AD15" t="s">
        <v>9</v>
      </c>
      <c r="AE15">
        <f>AVERAGE(Z15, Z23)</f>
        <v>15.440560000000001</v>
      </c>
      <c r="AF15">
        <f>AVERAGE(AA15, AA23)</f>
        <v>31.406699999999997</v>
      </c>
      <c r="AG15">
        <f>AVERAGE(AB15, AB23)</f>
        <v>19.2575</v>
      </c>
    </row>
    <row r="16" spans="1:33" x14ac:dyDescent="0.2">
      <c r="T16" t="s">
        <v>10</v>
      </c>
      <c r="U16">
        <v>5.5666579999999994</v>
      </c>
      <c r="V16">
        <v>8.0853199999999994</v>
      </c>
      <c r="W16">
        <v>15.943149999999999</v>
      </c>
      <c r="Y16" t="s">
        <v>10</v>
      </c>
      <c r="Z16">
        <v>23.423359999999999</v>
      </c>
      <c r="AA16">
        <v>27.884800000000002</v>
      </c>
      <c r="AB16">
        <v>26.382999999999999</v>
      </c>
      <c r="AD16" t="s">
        <v>10</v>
      </c>
      <c r="AE16">
        <f>AVERAGE(Z16, Z24)</f>
        <v>12.9156</v>
      </c>
      <c r="AF16">
        <f t="shared" ref="AF16:AF17" si="2">AVERAGE(AA16, AA24)</f>
        <v>21.09525</v>
      </c>
      <c r="AG16">
        <f t="shared" ref="AG16:AG17" si="3">AVERAGE(AB16, AB24)</f>
        <v>20.109200000000001</v>
      </c>
    </row>
    <row r="17" spans="20:33" x14ac:dyDescent="0.2">
      <c r="T17" t="s">
        <v>11</v>
      </c>
      <c r="U17">
        <v>4.5219539999999991</v>
      </c>
      <c r="V17">
        <v>7.7621400000000005</v>
      </c>
      <c r="W17">
        <v>10.227164999999999</v>
      </c>
      <c r="Y17" t="s">
        <v>11</v>
      </c>
      <c r="Z17">
        <v>7.9640399999999998</v>
      </c>
      <c r="AA17">
        <v>30.729800000000001</v>
      </c>
      <c r="AB17">
        <v>20.958199999999998</v>
      </c>
      <c r="AD17" t="s">
        <v>11</v>
      </c>
      <c r="AE17">
        <f>AVERAGE(Z17, Z25)</f>
        <v>5.9783140000000001</v>
      </c>
      <c r="AF17">
        <f t="shared" si="2"/>
        <v>23.689070000000001</v>
      </c>
      <c r="AG17">
        <f t="shared" si="3"/>
        <v>15.364405</v>
      </c>
    </row>
    <row r="20" spans="20:33" x14ac:dyDescent="0.2">
      <c r="V20" s="5" t="s">
        <v>13</v>
      </c>
    </row>
    <row r="21" spans="20:33" x14ac:dyDescent="0.2">
      <c r="T21" t="s">
        <v>7</v>
      </c>
      <c r="Y21" t="s">
        <v>14</v>
      </c>
    </row>
    <row r="22" spans="20:33" x14ac:dyDescent="0.2">
      <c r="U22">
        <v>2.5</v>
      </c>
      <c r="V22">
        <v>5</v>
      </c>
      <c r="W22">
        <v>10</v>
      </c>
      <c r="Z22">
        <v>2.5</v>
      </c>
      <c r="AA22">
        <v>5</v>
      </c>
      <c r="AB22">
        <v>10</v>
      </c>
    </row>
    <row r="23" spans="20:33" x14ac:dyDescent="0.2">
      <c r="T23" t="s">
        <v>9</v>
      </c>
      <c r="U23">
        <v>5.1038259999999998</v>
      </c>
      <c r="V23">
        <v>2.137</v>
      </c>
      <c r="W23">
        <v>3.6550950000000002</v>
      </c>
      <c r="Y23" t="s">
        <v>9</v>
      </c>
      <c r="Z23">
        <v>19.015160000000002</v>
      </c>
      <c r="AA23">
        <v>15.0528</v>
      </c>
      <c r="AB23">
        <v>13.1089</v>
      </c>
    </row>
    <row r="24" spans="20:33" x14ac:dyDescent="0.2">
      <c r="T24" t="s">
        <v>10</v>
      </c>
      <c r="U24">
        <v>11.005554</v>
      </c>
      <c r="V24">
        <v>2.37601</v>
      </c>
      <c r="W24">
        <v>3.1618149999999998</v>
      </c>
      <c r="Y24" t="s">
        <v>10</v>
      </c>
      <c r="Z24">
        <v>2.4078399999999998</v>
      </c>
      <c r="AA24">
        <v>14.305699999999998</v>
      </c>
      <c r="AB24">
        <v>13.835400000000002</v>
      </c>
    </row>
    <row r="25" spans="20:33" x14ac:dyDescent="0.2">
      <c r="T25" t="s">
        <v>11</v>
      </c>
      <c r="U25">
        <v>7.3786199999999997</v>
      </c>
      <c r="V25">
        <v>3.32883</v>
      </c>
      <c r="W25">
        <v>18.639749999999999</v>
      </c>
      <c r="Y25" t="s">
        <v>11</v>
      </c>
      <c r="Z25">
        <v>3.992588</v>
      </c>
      <c r="AA25">
        <v>16.648339999999997</v>
      </c>
      <c r="AB25">
        <v>9.7706100000000013</v>
      </c>
    </row>
    <row r="31" spans="20:33" x14ac:dyDescent="0.2">
      <c r="Z31" t="s">
        <v>15</v>
      </c>
    </row>
    <row r="32" spans="20:33" x14ac:dyDescent="0.2">
      <c r="T32" t="s">
        <v>16</v>
      </c>
      <c r="W32" t="s">
        <v>17</v>
      </c>
      <c r="Z32" t="s">
        <v>18</v>
      </c>
    </row>
    <row r="33" spans="18:29" x14ac:dyDescent="0.2">
      <c r="AA33">
        <v>2.5</v>
      </c>
      <c r="AB33">
        <v>5</v>
      </c>
      <c r="AC33">
        <v>10</v>
      </c>
    </row>
    <row r="34" spans="18:29" x14ac:dyDescent="0.2">
      <c r="T34" t="s">
        <v>15</v>
      </c>
      <c r="X34" t="s">
        <v>19</v>
      </c>
      <c r="Z34" t="s">
        <v>9</v>
      </c>
      <c r="AA34">
        <f>AVERAGE(U36, U52)</f>
        <v>3.3332560000000004</v>
      </c>
      <c r="AB34">
        <f>AVERAGE(U37, U53)</f>
        <v>7.8444785000000001</v>
      </c>
      <c r="AC34">
        <f>AVERAGE(U38, U54)</f>
        <v>4.1727312499999991</v>
      </c>
    </row>
    <row r="35" spans="18:29" x14ac:dyDescent="0.2">
      <c r="U35" t="s">
        <v>20</v>
      </c>
      <c r="W35">
        <v>2.5</v>
      </c>
      <c r="X35">
        <v>1.5362040000000001</v>
      </c>
      <c r="Z35" t="s">
        <v>21</v>
      </c>
      <c r="AA35">
        <f>AVERAGE(U41, U57)</f>
        <v>0.91333799999999998</v>
      </c>
      <c r="AB35">
        <f>AVERAGE(U42, U58)</f>
        <v>1.21414</v>
      </c>
      <c r="AC35">
        <f>AVERAGE(U43, U59)</f>
        <v>1.0777362500000001</v>
      </c>
    </row>
    <row r="36" spans="18:29" x14ac:dyDescent="0.2">
      <c r="T36">
        <v>2.5</v>
      </c>
      <c r="U36">
        <v>0.8994120000000001</v>
      </c>
      <c r="W36">
        <v>5</v>
      </c>
      <c r="X36">
        <v>9.0070399999999999</v>
      </c>
      <c r="Z36" t="s">
        <v>11</v>
      </c>
      <c r="AA36">
        <f>AVERAGE(U46, U62)</f>
        <v>0.76363800000000004</v>
      </c>
      <c r="AB36">
        <f>AVERAGE(U47, U63)</f>
        <v>0.80886349999999996</v>
      </c>
      <c r="AC36">
        <f>AVERAGE(U48, U64)</f>
        <v>0.76645125000000003</v>
      </c>
    </row>
    <row r="37" spans="18:29" x14ac:dyDescent="0.2">
      <c r="R37">
        <v>5</v>
      </c>
      <c r="T37">
        <v>5</v>
      </c>
      <c r="U37">
        <v>0.29811700000000002</v>
      </c>
      <c r="W37">
        <v>10</v>
      </c>
      <c r="X37">
        <v>1.73031</v>
      </c>
    </row>
    <row r="38" spans="18:29" x14ac:dyDescent="0.2">
      <c r="T38">
        <v>10</v>
      </c>
      <c r="U38">
        <v>0.42386749999999995</v>
      </c>
      <c r="W38" t="s">
        <v>15</v>
      </c>
    </row>
    <row r="39" spans="18:29" x14ac:dyDescent="0.2">
      <c r="T39" t="s">
        <v>15</v>
      </c>
      <c r="X39" t="s">
        <v>19</v>
      </c>
      <c r="Z39" t="s">
        <v>17</v>
      </c>
    </row>
    <row r="40" spans="18:29" x14ac:dyDescent="0.2">
      <c r="U40" t="s">
        <v>20</v>
      </c>
      <c r="W40">
        <v>2.5</v>
      </c>
      <c r="X40">
        <v>1.6000599999999998</v>
      </c>
      <c r="AA40">
        <v>2.5</v>
      </c>
      <c r="AB40">
        <v>5</v>
      </c>
      <c r="AC40">
        <v>10</v>
      </c>
    </row>
    <row r="41" spans="18:29" x14ac:dyDescent="0.2">
      <c r="T41">
        <v>2.5</v>
      </c>
      <c r="U41">
        <v>1.04728</v>
      </c>
      <c r="W41">
        <v>5</v>
      </c>
      <c r="X41">
        <v>1.900242</v>
      </c>
      <c r="Z41" t="s">
        <v>9</v>
      </c>
      <c r="AA41">
        <f>AVERAGE(X35, X51)</f>
        <v>1.5614980000000001</v>
      </c>
      <c r="AB41">
        <f>AVERAGE(X36, X52)</f>
        <v>4.9772610000000004</v>
      </c>
      <c r="AC41">
        <f>AVERAGE(X37, X53)</f>
        <v>1.264451</v>
      </c>
    </row>
    <row r="42" spans="18:29" x14ac:dyDescent="0.2">
      <c r="R42">
        <v>6</v>
      </c>
      <c r="T42">
        <v>5</v>
      </c>
      <c r="U42">
        <v>0.49694199999999994</v>
      </c>
      <c r="W42">
        <v>10</v>
      </c>
      <c r="X42">
        <v>1.5116099999999999</v>
      </c>
      <c r="Z42" t="s">
        <v>21</v>
      </c>
      <c r="AA42">
        <f>AVERAGE(X40, X56)</f>
        <v>1.0436639999999999</v>
      </c>
      <c r="AB42">
        <f>AVERAGE(X41, X57)</f>
        <v>1.518241</v>
      </c>
      <c r="AC42">
        <f>AVERAGE(X42, X58)</f>
        <v>0.98369449999999992</v>
      </c>
    </row>
    <row r="43" spans="18:29" x14ac:dyDescent="0.2">
      <c r="T43">
        <v>10</v>
      </c>
      <c r="U43">
        <v>0.52295749999999996</v>
      </c>
      <c r="W43" t="s">
        <v>15</v>
      </c>
      <c r="Z43" t="s">
        <v>11</v>
      </c>
      <c r="AA43">
        <f>AVERAGE(X61, X45)</f>
        <v>0.68070600000000003</v>
      </c>
      <c r="AB43">
        <f>AVERAGE(X62, X46)</f>
        <v>1.568279</v>
      </c>
      <c r="AC43">
        <f>AVERAGE(X47, X63)</f>
        <v>1.0699325</v>
      </c>
    </row>
    <row r="44" spans="18:29" x14ac:dyDescent="0.2">
      <c r="T44" t="s">
        <v>15</v>
      </c>
      <c r="X44" t="s">
        <v>20</v>
      </c>
    </row>
    <row r="45" spans="18:29" x14ac:dyDescent="0.2">
      <c r="U45" t="s">
        <v>20</v>
      </c>
      <c r="W45">
        <v>2.5</v>
      </c>
      <c r="X45">
        <v>0.79123599999999994</v>
      </c>
    </row>
    <row r="46" spans="18:29" x14ac:dyDescent="0.2">
      <c r="T46">
        <v>2.5</v>
      </c>
      <c r="U46">
        <v>0.8952159999999999</v>
      </c>
      <c r="W46">
        <v>5</v>
      </c>
      <c r="X46">
        <v>1.8139019999999999</v>
      </c>
    </row>
    <row r="47" spans="18:29" x14ac:dyDescent="0.2">
      <c r="R47">
        <v>7</v>
      </c>
      <c r="T47">
        <v>5</v>
      </c>
      <c r="U47">
        <v>0.44531200000000004</v>
      </c>
      <c r="W47">
        <v>10</v>
      </c>
      <c r="X47">
        <v>1.4114599999999999</v>
      </c>
    </row>
    <row r="48" spans="18:29" x14ac:dyDescent="0.2">
      <c r="T48">
        <v>10</v>
      </c>
      <c r="U48">
        <v>0.52544150000000001</v>
      </c>
    </row>
    <row r="49" spans="18:24" x14ac:dyDescent="0.2">
      <c r="W49" t="s">
        <v>15</v>
      </c>
    </row>
    <row r="50" spans="18:24" x14ac:dyDescent="0.2">
      <c r="T50" t="s">
        <v>7</v>
      </c>
      <c r="X50" t="s">
        <v>20</v>
      </c>
    </row>
    <row r="51" spans="18:24" x14ac:dyDescent="0.2">
      <c r="U51" t="s">
        <v>20</v>
      </c>
      <c r="W51">
        <v>2.5</v>
      </c>
      <c r="X51">
        <v>1.586792</v>
      </c>
    </row>
    <row r="52" spans="18:24" x14ac:dyDescent="0.2">
      <c r="R52">
        <v>5</v>
      </c>
      <c r="T52">
        <v>2.5</v>
      </c>
      <c r="U52">
        <v>5.767100000000001</v>
      </c>
      <c r="W52">
        <v>5</v>
      </c>
      <c r="X52">
        <v>0.94748199999999994</v>
      </c>
    </row>
    <row r="53" spans="18:24" x14ac:dyDescent="0.2">
      <c r="T53">
        <v>5</v>
      </c>
      <c r="U53">
        <v>15.390840000000001</v>
      </c>
      <c r="W53">
        <v>10</v>
      </c>
      <c r="X53">
        <v>0.79859199999999997</v>
      </c>
    </row>
    <row r="54" spans="18:24" x14ac:dyDescent="0.2">
      <c r="T54">
        <v>10</v>
      </c>
      <c r="U54">
        <v>7.9215949999999991</v>
      </c>
      <c r="W54" t="s">
        <v>15</v>
      </c>
    </row>
    <row r="55" spans="18:24" x14ac:dyDescent="0.2">
      <c r="T55" t="s">
        <v>15</v>
      </c>
      <c r="X55" t="s">
        <v>20</v>
      </c>
    </row>
    <row r="56" spans="18:24" x14ac:dyDescent="0.2">
      <c r="U56" t="s">
        <v>19</v>
      </c>
      <c r="W56">
        <v>2.5</v>
      </c>
      <c r="X56">
        <v>0.48726799999999998</v>
      </c>
    </row>
    <row r="57" spans="18:24" x14ac:dyDescent="0.2">
      <c r="T57">
        <v>2.5</v>
      </c>
      <c r="U57">
        <v>0.77939599999999998</v>
      </c>
      <c r="W57">
        <v>5</v>
      </c>
      <c r="X57">
        <v>1.1362399999999999</v>
      </c>
    </row>
    <row r="58" spans="18:24" x14ac:dyDescent="0.2">
      <c r="R58">
        <v>6</v>
      </c>
      <c r="T58">
        <v>5</v>
      </c>
      <c r="U58">
        <v>1.9313380000000002</v>
      </c>
      <c r="W58">
        <v>10</v>
      </c>
      <c r="X58">
        <v>0.45577899999999999</v>
      </c>
    </row>
    <row r="59" spans="18:24" x14ac:dyDescent="0.2">
      <c r="T59">
        <v>10</v>
      </c>
      <c r="U59">
        <v>1.6325150000000002</v>
      </c>
      <c r="W59" t="s">
        <v>15</v>
      </c>
    </row>
    <row r="60" spans="18:24" x14ac:dyDescent="0.2">
      <c r="T60" t="s">
        <v>15</v>
      </c>
      <c r="X60" t="s">
        <v>20</v>
      </c>
    </row>
    <row r="61" spans="18:24" x14ac:dyDescent="0.2">
      <c r="U61" t="s">
        <v>20</v>
      </c>
      <c r="W61">
        <v>2.5</v>
      </c>
      <c r="X61">
        <v>0.57017600000000002</v>
      </c>
    </row>
    <row r="62" spans="18:24" x14ac:dyDescent="0.2">
      <c r="T62">
        <v>2.5</v>
      </c>
      <c r="U62">
        <v>0.63206000000000007</v>
      </c>
      <c r="W62">
        <v>5</v>
      </c>
      <c r="X62">
        <v>1.3226559999999998</v>
      </c>
    </row>
    <row r="63" spans="18:24" x14ac:dyDescent="0.2">
      <c r="R63">
        <v>7</v>
      </c>
      <c r="T63">
        <v>5</v>
      </c>
      <c r="U63">
        <v>1.172415</v>
      </c>
      <c r="W63">
        <v>10</v>
      </c>
      <c r="X63">
        <v>0.72840499999999997</v>
      </c>
    </row>
    <row r="64" spans="18:24" x14ac:dyDescent="0.2">
      <c r="T64">
        <v>10</v>
      </c>
      <c r="U64">
        <v>1.0074609999999999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E4A8-5718-4032-B0CE-0B8A1FEEDE6E}">
  <dimension ref="A1:AF82"/>
  <sheetViews>
    <sheetView zoomScale="44" workbookViewId="0">
      <selection activeCell="W3" sqref="W3"/>
    </sheetView>
  </sheetViews>
  <sheetFormatPr baseColWidth="10" defaultColWidth="8.83203125" defaultRowHeight="15" x14ac:dyDescent="0.2"/>
  <cols>
    <col min="2" max="2" width="15.83203125" customWidth="1"/>
  </cols>
  <sheetData>
    <row r="1" spans="1:32" ht="19" x14ac:dyDescent="0.25">
      <c r="A1" s="1" t="s">
        <v>22</v>
      </c>
      <c r="K1" t="s">
        <v>15</v>
      </c>
      <c r="O1" t="s">
        <v>15</v>
      </c>
    </row>
    <row r="2" spans="1:32" x14ac:dyDescent="0.2">
      <c r="A2" t="s">
        <v>23</v>
      </c>
      <c r="L2" t="s">
        <v>19</v>
      </c>
      <c r="M2" t="s">
        <v>24</v>
      </c>
      <c r="P2" t="s">
        <v>19</v>
      </c>
      <c r="Q2" t="s">
        <v>25</v>
      </c>
    </row>
    <row r="3" spans="1:32" x14ac:dyDescent="0.2">
      <c r="A3" t="s">
        <v>26</v>
      </c>
      <c r="K3">
        <v>2.5</v>
      </c>
      <c r="L3">
        <f>AVERAGE(E11, E13)/2.5</f>
        <v>1.1019099999999999</v>
      </c>
      <c r="M3">
        <f>AVERAGE(E14, E16)/2.5</f>
        <v>2.7797080000000003</v>
      </c>
      <c r="O3">
        <v>2.5</v>
      </c>
      <c r="P3">
        <f>E12/2.5</f>
        <v>1.5362040000000001</v>
      </c>
      <c r="Q3">
        <f>E15/2.5</f>
        <v>2.41892</v>
      </c>
    </row>
    <row r="4" spans="1:32" x14ac:dyDescent="0.2">
      <c r="K4">
        <v>5</v>
      </c>
      <c r="L4">
        <f>AVERAGE(E17, E19)/5</f>
        <v>3.684158</v>
      </c>
      <c r="M4">
        <f>AVERAGE(E20, E22)/5</f>
        <v>1.782114</v>
      </c>
      <c r="O4">
        <v>5</v>
      </c>
      <c r="P4">
        <f>E18/5</f>
        <v>9.0070399999999999</v>
      </c>
      <c r="Q4">
        <f>E21/5</f>
        <v>2.8618999999999999</v>
      </c>
    </row>
    <row r="5" spans="1:32" x14ac:dyDescent="0.2">
      <c r="A5" s="5" t="s">
        <v>9</v>
      </c>
      <c r="K5">
        <v>10</v>
      </c>
      <c r="L5">
        <f>AVERAGE(E23, E25)/10</f>
        <v>1.2822549999999999</v>
      </c>
      <c r="M5">
        <f>AVERAGE(E26, E28)/10</f>
        <v>1.3525750000000001</v>
      </c>
      <c r="O5">
        <v>10</v>
      </c>
      <c r="P5">
        <f>E24/10</f>
        <v>1.73031</v>
      </c>
      <c r="Q5">
        <f>E27/10</f>
        <v>1.8786700000000001</v>
      </c>
    </row>
    <row r="6" spans="1:32" x14ac:dyDescent="0.2">
      <c r="A6" s="10">
        <v>43675</v>
      </c>
      <c r="C6" t="s">
        <v>27</v>
      </c>
      <c r="D6" t="s">
        <v>27</v>
      </c>
      <c r="E6" t="s">
        <v>27</v>
      </c>
      <c r="F6" t="s">
        <v>28</v>
      </c>
      <c r="G6" t="s">
        <v>28</v>
      </c>
      <c r="H6" t="s">
        <v>28</v>
      </c>
      <c r="T6">
        <v>17.236720000000002</v>
      </c>
      <c r="U6">
        <v>34.404960000000003</v>
      </c>
    </row>
    <row r="7" spans="1:32" x14ac:dyDescent="0.2">
      <c r="C7" t="s">
        <v>29</v>
      </c>
      <c r="D7" t="s">
        <v>29</v>
      </c>
      <c r="E7" t="s">
        <v>29</v>
      </c>
      <c r="F7" t="s">
        <v>30</v>
      </c>
      <c r="G7" t="s">
        <v>30</v>
      </c>
      <c r="H7" t="s">
        <v>30</v>
      </c>
      <c r="T7">
        <v>9.3650599999999997</v>
      </c>
      <c r="U7">
        <v>48.305399999999999</v>
      </c>
    </row>
    <row r="8" spans="1:32" x14ac:dyDescent="0.2">
      <c r="C8" t="s">
        <v>31</v>
      </c>
      <c r="D8" t="s">
        <v>31</v>
      </c>
      <c r="E8" t="s">
        <v>31</v>
      </c>
      <c r="F8" t="s">
        <v>32</v>
      </c>
      <c r="G8" t="s">
        <v>32</v>
      </c>
      <c r="H8" t="s">
        <v>32</v>
      </c>
      <c r="K8" t="s">
        <v>7</v>
      </c>
      <c r="O8" t="s">
        <v>8</v>
      </c>
      <c r="T8">
        <v>9.25061</v>
      </c>
      <c r="U8">
        <v>28.766500000000001</v>
      </c>
    </row>
    <row r="9" spans="1:32" x14ac:dyDescent="0.2">
      <c r="C9" t="s">
        <v>33</v>
      </c>
      <c r="D9" t="s">
        <v>34</v>
      </c>
      <c r="E9" t="s">
        <v>35</v>
      </c>
      <c r="F9" t="s">
        <v>33</v>
      </c>
      <c r="G9" t="s">
        <v>34</v>
      </c>
      <c r="H9" t="s">
        <v>35</v>
      </c>
      <c r="L9" t="s">
        <v>20</v>
      </c>
      <c r="M9" t="s">
        <v>36</v>
      </c>
      <c r="P9" t="s">
        <v>20</v>
      </c>
      <c r="Q9" t="s">
        <v>36</v>
      </c>
    </row>
    <row r="10" spans="1:32" x14ac:dyDescent="0.2">
      <c r="D10" t="s">
        <v>37</v>
      </c>
      <c r="E10" t="s">
        <v>37</v>
      </c>
      <c r="G10" t="s">
        <v>38</v>
      </c>
      <c r="H10" t="s">
        <v>38</v>
      </c>
      <c r="K10">
        <v>2.5</v>
      </c>
      <c r="L10">
        <f>AVERAGE(D11, D13)/2.5</f>
        <v>5.767100000000001</v>
      </c>
      <c r="M10">
        <f>AVERAGE(D14, D16)/2.5</f>
        <v>17.236720000000002</v>
      </c>
      <c r="O10">
        <v>2.5</v>
      </c>
      <c r="P10">
        <f>D12/2.5</f>
        <v>11.865959999999999</v>
      </c>
      <c r="Q10">
        <f>D15/2.5</f>
        <v>34.404960000000003</v>
      </c>
      <c r="AB10" t="s">
        <v>39</v>
      </c>
    </row>
    <row r="11" spans="1:32" ht="19" x14ac:dyDescent="0.25">
      <c r="A11" s="11" t="s">
        <v>40</v>
      </c>
      <c r="B11" s="11" t="s">
        <v>41</v>
      </c>
      <c r="C11" s="11">
        <v>74</v>
      </c>
      <c r="D11" s="11">
        <v>12.718400000000001</v>
      </c>
      <c r="E11" s="11">
        <v>2.31135</v>
      </c>
      <c r="F11" s="11">
        <v>74</v>
      </c>
      <c r="G11" s="11">
        <v>5.0378400000000001</v>
      </c>
      <c r="H11" s="11">
        <v>0.94744700000000004</v>
      </c>
      <c r="K11">
        <v>5</v>
      </c>
      <c r="L11">
        <f>AVERAGE(D17, D19)/5</f>
        <v>15.390840000000001</v>
      </c>
      <c r="M11">
        <f>AVERAGE(D20, D22)/5</f>
        <v>9.3650599999999997</v>
      </c>
      <c r="O11">
        <v>5</v>
      </c>
      <c r="P11">
        <f>D18/5</f>
        <v>47.760599999999997</v>
      </c>
      <c r="Q11">
        <f>D21/5</f>
        <v>48.305399999999999</v>
      </c>
      <c r="X11" s="2" t="s">
        <v>2</v>
      </c>
      <c r="AA11" t="s">
        <v>3</v>
      </c>
      <c r="AC11" s="2" t="s">
        <v>4</v>
      </c>
      <c r="AF11" t="s">
        <v>3</v>
      </c>
    </row>
    <row r="12" spans="1:32" x14ac:dyDescent="0.2">
      <c r="A12" s="11" t="s">
        <v>40</v>
      </c>
      <c r="B12" s="11" t="s">
        <v>42</v>
      </c>
      <c r="C12" s="11">
        <v>74</v>
      </c>
      <c r="D12" s="11">
        <v>29.664899999999999</v>
      </c>
      <c r="E12" s="11">
        <v>3.8405100000000001</v>
      </c>
      <c r="F12" s="11">
        <v>74</v>
      </c>
      <c r="G12" s="11">
        <v>14.9686</v>
      </c>
      <c r="H12" s="11">
        <v>1.76556</v>
      </c>
      <c r="K12">
        <v>10</v>
      </c>
      <c r="L12">
        <f>AVERAGE(D23, D25)/10</f>
        <v>7.9215949999999991</v>
      </c>
      <c r="M12">
        <f>AVERAGE(D26, D28)/10</f>
        <v>9.25061</v>
      </c>
      <c r="O12">
        <v>10</v>
      </c>
      <c r="P12">
        <f>D24/10</f>
        <v>25.406100000000002</v>
      </c>
      <c r="Q12">
        <f>D27/10</f>
        <v>28.766500000000001</v>
      </c>
    </row>
    <row r="13" spans="1:32" x14ac:dyDescent="0.2">
      <c r="A13" s="11" t="s">
        <v>40</v>
      </c>
      <c r="B13" s="11" t="s">
        <v>43</v>
      </c>
      <c r="C13" s="11">
        <v>74</v>
      </c>
      <c r="D13" s="11">
        <v>16.117100000000001</v>
      </c>
      <c r="E13" s="11">
        <v>3.1981999999999999</v>
      </c>
      <c r="F13" s="11">
        <v>74</v>
      </c>
      <c r="G13" s="11">
        <v>7.7178399999999998</v>
      </c>
      <c r="H13" s="11">
        <v>1.27532</v>
      </c>
      <c r="X13" t="s">
        <v>7</v>
      </c>
      <c r="AC13" t="s">
        <v>8</v>
      </c>
    </row>
    <row r="14" spans="1:32" x14ac:dyDescent="0.2">
      <c r="A14" s="11" t="s">
        <v>44</v>
      </c>
      <c r="B14" s="11" t="s">
        <v>41</v>
      </c>
      <c r="C14" s="11">
        <v>74</v>
      </c>
      <c r="D14" s="11">
        <v>50.662100000000002</v>
      </c>
      <c r="E14" s="11">
        <v>7.0323399999999996</v>
      </c>
      <c r="F14" s="11">
        <v>74</v>
      </c>
      <c r="G14" s="11">
        <v>14.768599999999999</v>
      </c>
      <c r="H14" s="11">
        <v>2.4320200000000001</v>
      </c>
      <c r="I14" s="11" t="s">
        <v>45</v>
      </c>
      <c r="Y14" t="s">
        <v>9</v>
      </c>
      <c r="Z14" t="s">
        <v>10</v>
      </c>
      <c r="AA14" t="s">
        <v>11</v>
      </c>
      <c r="AD14" t="s">
        <v>9</v>
      </c>
      <c r="AE14" t="s">
        <v>10</v>
      </c>
      <c r="AF14" t="s">
        <v>11</v>
      </c>
    </row>
    <row r="15" spans="1:32" x14ac:dyDescent="0.2">
      <c r="A15" s="11" t="s">
        <v>44</v>
      </c>
      <c r="B15" s="11" t="s">
        <v>42</v>
      </c>
      <c r="C15" s="11">
        <v>74</v>
      </c>
      <c r="D15" s="11">
        <v>86.0124</v>
      </c>
      <c r="E15" s="11">
        <v>6.0472999999999999</v>
      </c>
      <c r="F15" s="11">
        <v>74</v>
      </c>
      <c r="G15" s="11">
        <v>39.8962</v>
      </c>
      <c r="H15" s="11">
        <v>2.6950400000000001</v>
      </c>
      <c r="X15">
        <v>2.5</v>
      </c>
      <c r="Y15">
        <v>5.767100000000001</v>
      </c>
      <c r="Z15">
        <v>5.5666579999999994</v>
      </c>
      <c r="AA15">
        <v>4.5219539999999991</v>
      </c>
      <c r="AC15">
        <v>2.5</v>
      </c>
      <c r="AD15">
        <v>11.865959999999999</v>
      </c>
      <c r="AE15">
        <v>23.423359999999999</v>
      </c>
      <c r="AF15">
        <v>7.9640399999999998</v>
      </c>
    </row>
    <row r="16" spans="1:32" x14ac:dyDescent="0.2">
      <c r="A16" s="11" t="s">
        <v>44</v>
      </c>
      <c r="B16" s="11" t="s">
        <v>43</v>
      </c>
      <c r="C16" s="11">
        <v>74</v>
      </c>
      <c r="D16" s="11">
        <v>35.521500000000003</v>
      </c>
      <c r="E16" s="11">
        <v>6.8662000000000001</v>
      </c>
      <c r="F16" s="11">
        <v>74</v>
      </c>
      <c r="G16" s="11">
        <v>13.579499999999999</v>
      </c>
      <c r="H16" s="11">
        <v>2.2516500000000002</v>
      </c>
      <c r="X16">
        <v>5</v>
      </c>
      <c r="Y16">
        <v>15.390840000000001</v>
      </c>
      <c r="Z16">
        <v>8.0853199999999994</v>
      </c>
      <c r="AA16">
        <v>7.7621400000000005</v>
      </c>
      <c r="AC16">
        <v>5</v>
      </c>
      <c r="AD16">
        <v>47.760599999999997</v>
      </c>
      <c r="AE16">
        <v>27.884800000000002</v>
      </c>
      <c r="AF16">
        <v>30.729800000000001</v>
      </c>
    </row>
    <row r="17" spans="1:32" x14ac:dyDescent="0.2">
      <c r="A17" s="12" t="s">
        <v>46</v>
      </c>
      <c r="B17" s="12" t="s">
        <v>47</v>
      </c>
      <c r="C17" s="12">
        <v>74</v>
      </c>
      <c r="D17" s="12">
        <v>111.35299999999999</v>
      </c>
      <c r="E17" s="12">
        <v>30.5427</v>
      </c>
      <c r="F17" s="12">
        <v>74</v>
      </c>
      <c r="G17" s="12">
        <v>27.172999999999998</v>
      </c>
      <c r="H17" s="12">
        <v>4.30091</v>
      </c>
      <c r="X17">
        <v>10</v>
      </c>
      <c r="Y17">
        <v>7.9215949999999991</v>
      </c>
      <c r="Z17">
        <v>15.943149999999999</v>
      </c>
      <c r="AA17">
        <v>10.227164999999999</v>
      </c>
      <c r="AC17">
        <v>10</v>
      </c>
      <c r="AD17">
        <v>25.406100000000002</v>
      </c>
      <c r="AE17">
        <v>26.382999999999999</v>
      </c>
      <c r="AF17">
        <v>20.958199999999998</v>
      </c>
    </row>
    <row r="18" spans="1:32" x14ac:dyDescent="0.2">
      <c r="A18" s="12" t="s">
        <v>46</v>
      </c>
      <c r="B18" s="12" t="s">
        <v>48</v>
      </c>
      <c r="C18" s="12">
        <v>74</v>
      </c>
      <c r="D18" s="12">
        <v>238.803</v>
      </c>
      <c r="E18" s="12">
        <v>45.035200000000003</v>
      </c>
      <c r="F18" s="12">
        <v>74</v>
      </c>
      <c r="G18" s="12">
        <v>79.663799999999995</v>
      </c>
      <c r="H18" s="12">
        <v>6.1176399999999997</v>
      </c>
    </row>
    <row r="19" spans="1:32" x14ac:dyDescent="0.2">
      <c r="A19" s="12" t="s">
        <v>46</v>
      </c>
      <c r="B19" s="12" t="s">
        <v>49</v>
      </c>
      <c r="C19" s="12">
        <v>74</v>
      </c>
      <c r="D19" s="12">
        <v>42.555399999999999</v>
      </c>
      <c r="E19" s="12">
        <v>6.2988799999999996</v>
      </c>
      <c r="F19" s="12">
        <v>74</v>
      </c>
      <c r="G19" s="12">
        <v>15.893000000000001</v>
      </c>
      <c r="H19" s="12">
        <v>2.64432</v>
      </c>
      <c r="I19" s="12" t="s">
        <v>50</v>
      </c>
      <c r="Y19">
        <v>2.5</v>
      </c>
      <c r="Z19">
        <v>5</v>
      </c>
      <c r="AA19">
        <v>10</v>
      </c>
      <c r="AD19">
        <v>2.5</v>
      </c>
      <c r="AE19">
        <v>5</v>
      </c>
      <c r="AF19">
        <v>10</v>
      </c>
    </row>
    <row r="20" spans="1:32" x14ac:dyDescent="0.2">
      <c r="A20" s="12" t="s">
        <v>51</v>
      </c>
      <c r="B20" s="12" t="s">
        <v>47</v>
      </c>
      <c r="C20" s="12">
        <v>74</v>
      </c>
      <c r="D20" s="12">
        <v>37.915700000000001</v>
      </c>
      <c r="E20" s="12">
        <v>5.5810399999999998</v>
      </c>
      <c r="F20" s="12">
        <v>74</v>
      </c>
      <c r="G20" s="12">
        <v>20.094100000000001</v>
      </c>
      <c r="H20" s="12">
        <v>3.0924200000000002</v>
      </c>
      <c r="X20" t="s">
        <v>9</v>
      </c>
      <c r="Y20">
        <v>5.767100000000001</v>
      </c>
      <c r="Z20">
        <v>15.390840000000001</v>
      </c>
      <c r="AA20">
        <v>7.9215949999999991</v>
      </c>
      <c r="AC20" t="s">
        <v>9</v>
      </c>
      <c r="AD20">
        <v>11.865959999999999</v>
      </c>
      <c r="AE20">
        <v>47.760599999999997</v>
      </c>
      <c r="AF20">
        <v>25.406100000000002</v>
      </c>
    </row>
    <row r="21" spans="1:32" x14ac:dyDescent="0.2">
      <c r="A21" s="12" t="s">
        <v>51</v>
      </c>
      <c r="B21" s="12" t="s">
        <v>48</v>
      </c>
      <c r="C21" s="12">
        <v>74</v>
      </c>
      <c r="D21" s="12">
        <v>241.52699999999999</v>
      </c>
      <c r="E21" s="12">
        <v>14.3095</v>
      </c>
      <c r="F21" s="12">
        <v>74</v>
      </c>
      <c r="G21" s="12">
        <v>98.608599999999996</v>
      </c>
      <c r="H21" s="12">
        <v>5.8869800000000003</v>
      </c>
      <c r="X21" t="s">
        <v>10</v>
      </c>
      <c r="Y21">
        <v>5.5666579999999994</v>
      </c>
      <c r="Z21">
        <v>8.0853199999999994</v>
      </c>
      <c r="AA21">
        <v>15.943149999999999</v>
      </c>
      <c r="AC21" t="s">
        <v>10</v>
      </c>
      <c r="AD21">
        <v>23.423359999999999</v>
      </c>
      <c r="AE21">
        <v>27.884800000000002</v>
      </c>
      <c r="AF21">
        <v>26.382999999999999</v>
      </c>
    </row>
    <row r="22" spans="1:32" x14ac:dyDescent="0.2">
      <c r="A22" s="12" t="s">
        <v>51</v>
      </c>
      <c r="B22" s="12" t="s">
        <v>49</v>
      </c>
      <c r="C22" s="12">
        <v>74</v>
      </c>
      <c r="D22" s="12">
        <v>55.734900000000003</v>
      </c>
      <c r="E22" s="12">
        <v>12.2401</v>
      </c>
      <c r="F22" s="12">
        <v>74</v>
      </c>
      <c r="G22" s="12">
        <v>20.9438</v>
      </c>
      <c r="H22" s="12">
        <v>3.8667899999999999</v>
      </c>
      <c r="X22" t="s">
        <v>11</v>
      </c>
      <c r="Y22">
        <v>4.5219539999999991</v>
      </c>
      <c r="Z22">
        <v>7.7621400000000005</v>
      </c>
      <c r="AA22">
        <v>10.227164999999999</v>
      </c>
      <c r="AC22" t="s">
        <v>11</v>
      </c>
      <c r="AD22">
        <v>7.9640399999999998</v>
      </c>
      <c r="AE22">
        <v>30.729800000000001</v>
      </c>
      <c r="AF22">
        <v>20.958199999999998</v>
      </c>
    </row>
    <row r="23" spans="1:32" x14ac:dyDescent="0.2">
      <c r="A23" s="13" t="s">
        <v>52</v>
      </c>
      <c r="B23" s="13" t="s">
        <v>53</v>
      </c>
      <c r="C23" s="13">
        <v>74</v>
      </c>
      <c r="D23" s="13">
        <v>95.302700000000002</v>
      </c>
      <c r="E23" s="13">
        <v>14.0124</v>
      </c>
      <c r="F23" s="13">
        <v>74</v>
      </c>
      <c r="G23" s="13">
        <v>32.001100000000001</v>
      </c>
      <c r="H23" s="13">
        <v>5.7070600000000002</v>
      </c>
    </row>
    <row r="24" spans="1:32" x14ac:dyDescent="0.2">
      <c r="A24" s="13" t="s">
        <v>52</v>
      </c>
      <c r="B24" s="13" t="s">
        <v>54</v>
      </c>
      <c r="C24" s="13">
        <v>74</v>
      </c>
      <c r="D24" s="13">
        <v>254.06100000000001</v>
      </c>
      <c r="E24" s="13">
        <v>17.303100000000001</v>
      </c>
      <c r="F24" s="13">
        <v>74</v>
      </c>
      <c r="G24" s="13">
        <v>123.536</v>
      </c>
      <c r="H24" s="13">
        <v>8.6010299999999997</v>
      </c>
    </row>
    <row r="25" spans="1:32" x14ac:dyDescent="0.2">
      <c r="A25" s="13" t="s">
        <v>52</v>
      </c>
      <c r="B25" s="13" t="s">
        <v>55</v>
      </c>
      <c r="C25" s="13">
        <v>74</v>
      </c>
      <c r="D25" s="13">
        <v>63.129199999999997</v>
      </c>
      <c r="E25" s="13">
        <v>11.6327</v>
      </c>
      <c r="F25" s="13">
        <v>74</v>
      </c>
      <c r="G25" s="13">
        <v>29.604299999999999</v>
      </c>
      <c r="H25" s="13">
        <v>5.4338600000000001</v>
      </c>
      <c r="I25" s="13" t="s">
        <v>56</v>
      </c>
    </row>
    <row r="26" spans="1:32" x14ac:dyDescent="0.2">
      <c r="A26" s="13" t="s">
        <v>57</v>
      </c>
      <c r="B26" s="13" t="s">
        <v>53</v>
      </c>
      <c r="C26" s="13">
        <v>74</v>
      </c>
      <c r="D26" s="13">
        <v>90.377799999999993</v>
      </c>
      <c r="E26" s="13">
        <v>12.703200000000001</v>
      </c>
      <c r="F26" s="13">
        <v>74</v>
      </c>
      <c r="G26" s="13">
        <v>33.569699999999997</v>
      </c>
      <c r="H26" s="13">
        <v>5.4362700000000004</v>
      </c>
    </row>
    <row r="27" spans="1:32" x14ac:dyDescent="0.2">
      <c r="A27" s="13" t="s">
        <v>57</v>
      </c>
      <c r="B27" s="13" t="s">
        <v>54</v>
      </c>
      <c r="C27" s="13">
        <v>74</v>
      </c>
      <c r="D27" s="13">
        <v>287.66500000000002</v>
      </c>
      <c r="E27" s="13">
        <v>18.7867</v>
      </c>
      <c r="F27" s="13">
        <v>74</v>
      </c>
      <c r="G27" s="13">
        <v>144.16</v>
      </c>
      <c r="H27" s="13">
        <v>9.3488399999999992</v>
      </c>
    </row>
    <row r="28" spans="1:32" x14ac:dyDescent="0.2">
      <c r="A28" s="13" t="s">
        <v>57</v>
      </c>
      <c r="B28" s="13" t="s">
        <v>55</v>
      </c>
      <c r="C28" s="13">
        <v>74</v>
      </c>
      <c r="D28" s="13">
        <v>94.634399999999999</v>
      </c>
      <c r="E28" s="13">
        <v>14.3483</v>
      </c>
      <c r="F28" s="13">
        <v>74</v>
      </c>
      <c r="G28" s="13">
        <v>38.885399999999997</v>
      </c>
      <c r="H28" s="13">
        <v>6.4732900000000004</v>
      </c>
    </row>
    <row r="31" spans="1:32" x14ac:dyDescent="0.2">
      <c r="A31" s="5" t="s">
        <v>10</v>
      </c>
      <c r="C31" t="s">
        <v>27</v>
      </c>
      <c r="D31" t="s">
        <v>27</v>
      </c>
      <c r="E31" t="s">
        <v>27</v>
      </c>
      <c r="F31" t="s">
        <v>28</v>
      </c>
      <c r="G31" t="s">
        <v>28</v>
      </c>
      <c r="H31" t="s">
        <v>28</v>
      </c>
      <c r="K31" t="s">
        <v>15</v>
      </c>
      <c r="O31" t="s">
        <v>15</v>
      </c>
    </row>
    <row r="32" spans="1:32" x14ac:dyDescent="0.2">
      <c r="A32" s="3">
        <v>43676</v>
      </c>
      <c r="C32" t="s">
        <v>29</v>
      </c>
      <c r="D32" t="s">
        <v>29</v>
      </c>
      <c r="E32" t="s">
        <v>29</v>
      </c>
      <c r="F32" t="s">
        <v>30</v>
      </c>
      <c r="G32" t="s">
        <v>30</v>
      </c>
      <c r="H32" t="s">
        <v>30</v>
      </c>
      <c r="L32" t="s">
        <v>19</v>
      </c>
      <c r="M32" t="s">
        <v>24</v>
      </c>
      <c r="P32" t="s">
        <v>19</v>
      </c>
      <c r="Q32" t="s">
        <v>24</v>
      </c>
    </row>
    <row r="33" spans="1:32" x14ac:dyDescent="0.2">
      <c r="C33" t="s">
        <v>31</v>
      </c>
      <c r="D33" t="s">
        <v>31</v>
      </c>
      <c r="E33" t="s">
        <v>31</v>
      </c>
      <c r="F33" t="s">
        <v>32</v>
      </c>
      <c r="G33" t="s">
        <v>32</v>
      </c>
      <c r="H33" t="s">
        <v>32</v>
      </c>
      <c r="K33">
        <v>2.5</v>
      </c>
      <c r="L33">
        <f>AVERAGE(E36, E38)/2.5</f>
        <v>0.77939599999999998</v>
      </c>
      <c r="M33">
        <f>AVERAGE(E39, E41)/2.5</f>
        <v>1.6451999999999998</v>
      </c>
      <c r="O33">
        <v>2.5</v>
      </c>
      <c r="P33">
        <f>E37/2.5</f>
        <v>1.6000599999999998</v>
      </c>
      <c r="Q33">
        <f>E40/2.5</f>
        <v>2.7332559999999999</v>
      </c>
    </row>
    <row r="34" spans="1:32" x14ac:dyDescent="0.2">
      <c r="C34" t="s">
        <v>33</v>
      </c>
      <c r="D34" t="s">
        <v>34</v>
      </c>
      <c r="E34" t="s">
        <v>35</v>
      </c>
      <c r="F34" t="s">
        <v>33</v>
      </c>
      <c r="G34" t="s">
        <v>34</v>
      </c>
      <c r="H34" t="s">
        <v>35</v>
      </c>
      <c r="K34">
        <v>5</v>
      </c>
      <c r="L34">
        <f>AVERAGE(E42, E44)/2.5</f>
        <v>1.9313380000000002</v>
      </c>
      <c r="M34">
        <f>AVERAGE(E45, E47)/5</f>
        <v>1.3119209999999999</v>
      </c>
      <c r="O34">
        <v>5</v>
      </c>
      <c r="P34">
        <f>E43/5</f>
        <v>1.900242</v>
      </c>
      <c r="Q34">
        <f>E46/5</f>
        <v>1.9946300000000001</v>
      </c>
    </row>
    <row r="35" spans="1:32" x14ac:dyDescent="0.2">
      <c r="D35" t="s">
        <v>37</v>
      </c>
      <c r="E35" t="s">
        <v>37</v>
      </c>
      <c r="G35" t="s">
        <v>38</v>
      </c>
      <c r="H35" t="s">
        <v>38</v>
      </c>
      <c r="K35">
        <v>10</v>
      </c>
      <c r="L35">
        <f>AVERAGE(E48, E50)/10</f>
        <v>1.6325150000000002</v>
      </c>
      <c r="M35">
        <f>AVERAGE(E51, E53)/10</f>
        <v>1.3224</v>
      </c>
      <c r="O35">
        <v>10</v>
      </c>
      <c r="P35">
        <f>E49/10</f>
        <v>1.5116099999999999</v>
      </c>
      <c r="Q35">
        <f>E52/10</f>
        <v>1.55494</v>
      </c>
    </row>
    <row r="36" spans="1:32" x14ac:dyDescent="0.2">
      <c r="A36" s="11" t="s">
        <v>40</v>
      </c>
      <c r="B36" s="11" t="s">
        <v>41</v>
      </c>
      <c r="C36" s="11">
        <v>74</v>
      </c>
      <c r="D36" s="11">
        <v>8.0765899999999995</v>
      </c>
      <c r="E36" s="11">
        <v>1.9276500000000001</v>
      </c>
      <c r="F36" s="11">
        <v>74</v>
      </c>
      <c r="G36" s="11">
        <v>3.5848599999999999</v>
      </c>
      <c r="H36" s="11">
        <v>0.56065500000000001</v>
      </c>
    </row>
    <row r="37" spans="1:32" x14ac:dyDescent="0.2">
      <c r="A37" s="11" t="s">
        <v>40</v>
      </c>
      <c r="B37" s="11" t="s">
        <v>42</v>
      </c>
      <c r="C37" s="11">
        <v>74</v>
      </c>
      <c r="D37" s="11">
        <v>58.558399999999999</v>
      </c>
      <c r="E37" s="11">
        <v>4.0001499999999997</v>
      </c>
      <c r="F37" s="11">
        <v>74</v>
      </c>
      <c r="G37" s="11">
        <v>29.251899999999999</v>
      </c>
      <c r="H37" s="11">
        <v>1.9887900000000001</v>
      </c>
      <c r="T37">
        <v>12.728680000000001</v>
      </c>
      <c r="U37">
        <v>45.459600000000002</v>
      </c>
    </row>
    <row r="38" spans="1:32" x14ac:dyDescent="0.2">
      <c r="A38" s="11" t="s">
        <v>40</v>
      </c>
      <c r="B38" s="11" t="s">
        <v>43</v>
      </c>
      <c r="C38" s="11">
        <v>74</v>
      </c>
      <c r="D38" s="11">
        <v>19.756699999999999</v>
      </c>
      <c r="E38" s="11">
        <v>1.96933</v>
      </c>
      <c r="F38" s="11">
        <v>74</v>
      </c>
      <c r="G38" s="11">
        <v>8.5556800000000006</v>
      </c>
      <c r="H38" s="11">
        <v>0.91317199999999998</v>
      </c>
      <c r="K38" t="s">
        <v>7</v>
      </c>
      <c r="O38" t="s">
        <v>8</v>
      </c>
      <c r="T38">
        <v>13.272200000000002</v>
      </c>
      <c r="U38">
        <v>36.700599999999994</v>
      </c>
    </row>
    <row r="39" spans="1:32" x14ac:dyDescent="0.2">
      <c r="A39" s="11" t="s">
        <v>57</v>
      </c>
      <c r="B39" s="11" t="s">
        <v>41</v>
      </c>
      <c r="C39" s="11">
        <v>74</v>
      </c>
      <c r="D39" s="11">
        <v>40.009300000000003</v>
      </c>
      <c r="E39" s="11">
        <v>5.3931399999999998</v>
      </c>
      <c r="F39" s="11">
        <v>74</v>
      </c>
      <c r="G39" s="11">
        <v>18.034600000000001</v>
      </c>
      <c r="H39" s="11">
        <v>2.1870099999999999</v>
      </c>
      <c r="L39" t="s">
        <v>13</v>
      </c>
      <c r="M39" t="s">
        <v>36</v>
      </c>
      <c r="P39" t="s">
        <v>20</v>
      </c>
      <c r="Q39" t="s">
        <v>24</v>
      </c>
      <c r="T39">
        <v>12.374099999999999</v>
      </c>
      <c r="U39">
        <v>29.7012</v>
      </c>
    </row>
    <row r="40" spans="1:32" ht="19" x14ac:dyDescent="0.25">
      <c r="A40" s="11" t="s">
        <v>57</v>
      </c>
      <c r="B40" s="11" t="s">
        <v>42</v>
      </c>
      <c r="C40" s="11">
        <v>74</v>
      </c>
      <c r="D40" s="11">
        <v>113.649</v>
      </c>
      <c r="E40" s="11">
        <v>6.8331400000000002</v>
      </c>
      <c r="F40" s="11">
        <v>74</v>
      </c>
      <c r="G40" s="11">
        <v>53.738399999999999</v>
      </c>
      <c r="H40" s="11">
        <v>3.24769</v>
      </c>
      <c r="K40">
        <v>2.5</v>
      </c>
      <c r="L40">
        <f>AVERAGE(D36, D38)/2.5</f>
        <v>5.5666579999999994</v>
      </c>
      <c r="M40">
        <f>AVERAGE(D39, D41)/2.5</f>
        <v>12.728680000000001</v>
      </c>
      <c r="O40">
        <v>2.5</v>
      </c>
      <c r="P40">
        <f>D37/2.5</f>
        <v>23.423359999999999</v>
      </c>
      <c r="Q40">
        <f>D40/2.5</f>
        <v>45.459600000000002</v>
      </c>
      <c r="X40" s="2" t="s">
        <v>2</v>
      </c>
      <c r="AA40" t="s">
        <v>24</v>
      </c>
      <c r="AC40" s="2" t="s">
        <v>4</v>
      </c>
      <c r="AF40" t="s">
        <v>24</v>
      </c>
    </row>
    <row r="41" spans="1:32" x14ac:dyDescent="0.2">
      <c r="A41" s="11" t="s">
        <v>57</v>
      </c>
      <c r="B41" s="11" t="s">
        <v>43</v>
      </c>
      <c r="C41" s="11">
        <v>74</v>
      </c>
      <c r="D41" s="11">
        <v>23.6341</v>
      </c>
      <c r="E41" s="11">
        <v>2.8328600000000002</v>
      </c>
      <c r="F41" s="11">
        <v>74</v>
      </c>
      <c r="G41" s="11">
        <v>14.026999999999999</v>
      </c>
      <c r="H41" s="11">
        <v>1.7815700000000001</v>
      </c>
      <c r="K41">
        <v>5</v>
      </c>
      <c r="L41">
        <f>AVERAGE(D42, D44)/5</f>
        <v>8.0853199999999994</v>
      </c>
      <c r="M41">
        <f>AVERAGE(D45, D47)/5</f>
        <v>13.272200000000002</v>
      </c>
      <c r="O41">
        <v>5</v>
      </c>
      <c r="P41">
        <f>D43/5</f>
        <v>27.884800000000002</v>
      </c>
      <c r="Q41">
        <f>D46/5</f>
        <v>36.700599999999994</v>
      </c>
      <c r="Y41">
        <v>2.5</v>
      </c>
      <c r="Z41">
        <v>5</v>
      </c>
      <c r="AA41">
        <v>10</v>
      </c>
      <c r="AD41">
        <v>2.5</v>
      </c>
      <c r="AE41">
        <v>5</v>
      </c>
      <c r="AF41">
        <v>10</v>
      </c>
    </row>
    <row r="42" spans="1:32" x14ac:dyDescent="0.2">
      <c r="A42" s="12" t="s">
        <v>44</v>
      </c>
      <c r="B42" s="12" t="s">
        <v>47</v>
      </c>
      <c r="C42" s="12">
        <v>74</v>
      </c>
      <c r="D42" s="12">
        <v>41.458100000000002</v>
      </c>
      <c r="E42" s="12">
        <v>4.3870800000000001</v>
      </c>
      <c r="F42" s="12">
        <v>74</v>
      </c>
      <c r="G42" s="12">
        <v>10.8141</v>
      </c>
      <c r="H42" s="12">
        <v>1.4481200000000001</v>
      </c>
      <c r="K42">
        <v>10</v>
      </c>
      <c r="L42">
        <f>AVERAGE(D50, D48)/10</f>
        <v>15.943149999999999</v>
      </c>
      <c r="M42">
        <f>AVERAGE(D51, D53)/10</f>
        <v>12.374099999999999</v>
      </c>
      <c r="O42">
        <v>10</v>
      </c>
      <c r="P42">
        <f>D49/10</f>
        <v>26.382999999999999</v>
      </c>
      <c r="Q42">
        <f>D52/10</f>
        <v>29.7012</v>
      </c>
      <c r="X42" t="s">
        <v>9</v>
      </c>
      <c r="Y42">
        <v>17.236720000000002</v>
      </c>
      <c r="Z42">
        <v>9.3650599999999997</v>
      </c>
      <c r="AA42">
        <v>9.25061</v>
      </c>
      <c r="AC42" t="s">
        <v>9</v>
      </c>
      <c r="AD42">
        <v>34.404960000000003</v>
      </c>
      <c r="AE42">
        <v>48.305399999999999</v>
      </c>
      <c r="AF42">
        <v>28.766500000000001</v>
      </c>
    </row>
    <row r="43" spans="1:32" x14ac:dyDescent="0.2">
      <c r="A43" s="12" t="s">
        <v>44</v>
      </c>
      <c r="B43" s="12" t="s">
        <v>48</v>
      </c>
      <c r="C43" s="12">
        <v>74</v>
      </c>
      <c r="D43" s="12">
        <v>139.42400000000001</v>
      </c>
      <c r="E43" s="12">
        <v>9.5012100000000004</v>
      </c>
      <c r="F43" s="12">
        <v>74</v>
      </c>
      <c r="G43" s="12">
        <v>65.9405</v>
      </c>
      <c r="H43" s="12">
        <v>4.5019</v>
      </c>
      <c r="X43" t="s">
        <v>10</v>
      </c>
      <c r="Y43">
        <v>12.728680000000001</v>
      </c>
      <c r="Z43">
        <v>13.272200000000002</v>
      </c>
      <c r="AA43">
        <v>12.374099999999999</v>
      </c>
      <c r="AC43" t="s">
        <v>10</v>
      </c>
      <c r="AD43">
        <v>45.459600000000002</v>
      </c>
      <c r="AE43">
        <v>36.700599999999994</v>
      </c>
      <c r="AF43">
        <v>29.7012</v>
      </c>
    </row>
    <row r="44" spans="1:32" x14ac:dyDescent="0.2">
      <c r="A44" s="12" t="s">
        <v>44</v>
      </c>
      <c r="B44" s="12" t="s">
        <v>49</v>
      </c>
      <c r="C44" s="12">
        <v>74</v>
      </c>
      <c r="D44" s="12">
        <v>39.395099999999999</v>
      </c>
      <c r="E44" s="12">
        <v>5.2696100000000001</v>
      </c>
      <c r="F44" s="12">
        <v>74</v>
      </c>
      <c r="G44" s="12">
        <v>14.3805</v>
      </c>
      <c r="H44" s="12">
        <v>2.2110400000000001</v>
      </c>
      <c r="X44" t="s">
        <v>11</v>
      </c>
      <c r="Y44">
        <v>5.8718400000000006</v>
      </c>
      <c r="Z44">
        <v>5.2245200000000001</v>
      </c>
      <c r="AA44">
        <v>8.5541400000000003</v>
      </c>
      <c r="AC44" t="s">
        <v>11</v>
      </c>
      <c r="AD44">
        <v>29.612439999999999</v>
      </c>
      <c r="AE44">
        <v>19.791800000000002</v>
      </c>
      <c r="AF44">
        <v>17.465799999999998</v>
      </c>
    </row>
    <row r="45" spans="1:32" x14ac:dyDescent="0.2">
      <c r="A45" s="12" t="s">
        <v>52</v>
      </c>
      <c r="B45" s="12" t="s">
        <v>47</v>
      </c>
      <c r="C45" s="12">
        <v>74</v>
      </c>
      <c r="D45" s="12">
        <v>85.892300000000006</v>
      </c>
      <c r="E45" s="12">
        <v>8.04101</v>
      </c>
      <c r="F45" s="12">
        <v>74</v>
      </c>
      <c r="G45" s="12">
        <v>38.694099999999999</v>
      </c>
      <c r="H45" s="12">
        <v>3.9338000000000002</v>
      </c>
    </row>
    <row r="46" spans="1:32" x14ac:dyDescent="0.2">
      <c r="A46" s="12" t="s">
        <v>52</v>
      </c>
      <c r="B46" s="12" t="s">
        <v>48</v>
      </c>
      <c r="C46" s="12">
        <v>74</v>
      </c>
      <c r="D46" s="12">
        <v>183.50299999999999</v>
      </c>
      <c r="E46" s="12">
        <v>9.9731500000000004</v>
      </c>
      <c r="F46" s="12">
        <v>74</v>
      </c>
      <c r="G46" s="12">
        <v>97.537300000000002</v>
      </c>
      <c r="H46" s="12">
        <v>5.1656700000000004</v>
      </c>
    </row>
    <row r="47" spans="1:32" x14ac:dyDescent="0.2">
      <c r="A47" s="12" t="s">
        <v>52</v>
      </c>
      <c r="B47" s="12" t="s">
        <v>49</v>
      </c>
      <c r="C47" s="12">
        <v>74</v>
      </c>
      <c r="D47" s="12">
        <v>46.829700000000003</v>
      </c>
      <c r="E47" s="12">
        <v>5.0781999999999998</v>
      </c>
      <c r="F47" s="12">
        <v>74</v>
      </c>
      <c r="G47" s="12">
        <v>26.101600000000001</v>
      </c>
      <c r="H47" s="12">
        <v>2.9126699999999999</v>
      </c>
    </row>
    <row r="48" spans="1:32" x14ac:dyDescent="0.2">
      <c r="A48" s="13" t="s">
        <v>46</v>
      </c>
      <c r="B48" s="13" t="s">
        <v>53</v>
      </c>
      <c r="C48" s="13">
        <v>74</v>
      </c>
      <c r="D48" s="13">
        <v>186.89099999999999</v>
      </c>
      <c r="E48" s="13">
        <v>19.487500000000001</v>
      </c>
      <c r="F48" s="13">
        <v>74</v>
      </c>
      <c r="G48" s="13">
        <v>70.227000000000004</v>
      </c>
      <c r="H48" s="13">
        <v>7.7251399999999997</v>
      </c>
    </row>
    <row r="49" spans="1:17" x14ac:dyDescent="0.2">
      <c r="A49" s="13" t="s">
        <v>46</v>
      </c>
      <c r="B49" s="13" t="s">
        <v>54</v>
      </c>
      <c r="C49" s="13">
        <v>74</v>
      </c>
      <c r="D49" s="13">
        <v>263.83</v>
      </c>
      <c r="E49" s="13">
        <v>15.116099999999999</v>
      </c>
      <c r="F49" s="13">
        <v>74</v>
      </c>
      <c r="G49" s="13">
        <v>152.75200000000001</v>
      </c>
      <c r="H49" s="13">
        <v>8.4424700000000001</v>
      </c>
    </row>
    <row r="50" spans="1:17" x14ac:dyDescent="0.2">
      <c r="A50" s="13" t="s">
        <v>46</v>
      </c>
      <c r="B50" s="13" t="s">
        <v>55</v>
      </c>
      <c r="C50" s="13">
        <v>74</v>
      </c>
      <c r="D50" s="13">
        <v>131.97200000000001</v>
      </c>
      <c r="E50" s="13">
        <v>13.162800000000001</v>
      </c>
      <c r="F50" s="13">
        <v>74</v>
      </c>
      <c r="G50" s="13">
        <v>53.903799999999997</v>
      </c>
      <c r="H50" s="13">
        <v>6.1160699999999997</v>
      </c>
    </row>
    <row r="51" spans="1:17" x14ac:dyDescent="0.2">
      <c r="A51" s="13" t="s">
        <v>51</v>
      </c>
      <c r="B51" s="13" t="s">
        <v>53</v>
      </c>
      <c r="C51" s="13">
        <v>74</v>
      </c>
      <c r="D51" s="13">
        <v>141.00399999999999</v>
      </c>
      <c r="E51" s="13">
        <v>14.755699999999999</v>
      </c>
      <c r="F51" s="13">
        <v>74</v>
      </c>
      <c r="G51" s="13">
        <v>61.067</v>
      </c>
      <c r="H51" s="13">
        <v>7.2315899999999997</v>
      </c>
    </row>
    <row r="52" spans="1:17" x14ac:dyDescent="0.2">
      <c r="A52" s="13" t="s">
        <v>51</v>
      </c>
      <c r="B52" s="13" t="s">
        <v>54</v>
      </c>
      <c r="C52" s="13">
        <v>74</v>
      </c>
      <c r="D52" s="13">
        <v>297.012</v>
      </c>
      <c r="E52" s="13">
        <v>15.5494</v>
      </c>
      <c r="F52" s="13">
        <v>74</v>
      </c>
      <c r="G52" s="13">
        <v>167.45099999999999</v>
      </c>
      <c r="H52" s="13">
        <v>9.0336200000000009</v>
      </c>
    </row>
    <row r="53" spans="1:17" x14ac:dyDescent="0.2">
      <c r="A53" s="13" t="s">
        <v>51</v>
      </c>
      <c r="B53" s="13" t="s">
        <v>55</v>
      </c>
      <c r="C53" s="13">
        <v>74</v>
      </c>
      <c r="D53" s="13">
        <v>106.47799999999999</v>
      </c>
      <c r="E53" s="13">
        <v>11.692299999999999</v>
      </c>
      <c r="F53" s="13">
        <v>74</v>
      </c>
      <c r="G53" s="13">
        <v>57.925400000000003</v>
      </c>
      <c r="H53" s="13">
        <v>6.4737</v>
      </c>
    </row>
    <row r="58" spans="1:17" x14ac:dyDescent="0.2">
      <c r="A58" s="5" t="s">
        <v>11</v>
      </c>
    </row>
    <row r="59" spans="1:17" x14ac:dyDescent="0.2">
      <c r="A59" s="3">
        <v>43677</v>
      </c>
    </row>
    <row r="60" spans="1:17" x14ac:dyDescent="0.2">
      <c r="C60" t="s">
        <v>27</v>
      </c>
      <c r="D60" t="s">
        <v>27</v>
      </c>
      <c r="E60" t="s">
        <v>27</v>
      </c>
      <c r="F60" t="s">
        <v>28</v>
      </c>
      <c r="G60" t="s">
        <v>28</v>
      </c>
      <c r="H60" t="s">
        <v>28</v>
      </c>
    </row>
    <row r="61" spans="1:17" x14ac:dyDescent="0.2">
      <c r="C61" t="s">
        <v>29</v>
      </c>
      <c r="D61" t="s">
        <v>29</v>
      </c>
      <c r="E61" t="s">
        <v>29</v>
      </c>
      <c r="F61" t="s">
        <v>30</v>
      </c>
      <c r="G61" t="s">
        <v>30</v>
      </c>
      <c r="H61" t="s">
        <v>30</v>
      </c>
      <c r="K61" t="s">
        <v>15</v>
      </c>
      <c r="O61" t="s">
        <v>15</v>
      </c>
    </row>
    <row r="62" spans="1:17" x14ac:dyDescent="0.2">
      <c r="C62" t="s">
        <v>31</v>
      </c>
      <c r="D62" t="s">
        <v>31</v>
      </c>
      <c r="E62" t="s">
        <v>31</v>
      </c>
      <c r="F62" t="s">
        <v>32</v>
      </c>
      <c r="G62" t="s">
        <v>32</v>
      </c>
      <c r="H62" t="s">
        <v>32</v>
      </c>
      <c r="L62" t="s">
        <v>20</v>
      </c>
      <c r="M62" t="s">
        <v>36</v>
      </c>
      <c r="P62" t="s">
        <v>20</v>
      </c>
      <c r="Q62" t="s">
        <v>36</v>
      </c>
    </row>
    <row r="63" spans="1:17" x14ac:dyDescent="0.2">
      <c r="C63" t="s">
        <v>33</v>
      </c>
      <c r="D63" t="s">
        <v>34</v>
      </c>
      <c r="E63" t="s">
        <v>35</v>
      </c>
      <c r="F63" t="s">
        <v>33</v>
      </c>
      <c r="G63" t="s">
        <v>34</v>
      </c>
      <c r="H63" t="s">
        <v>35</v>
      </c>
      <c r="K63">
        <v>2.5</v>
      </c>
      <c r="L63">
        <f>AVERAGE(E65, E67)/2.5</f>
        <v>0.63206000000000007</v>
      </c>
      <c r="M63">
        <f>AVERAGE(E68, E70)/2.5</f>
        <v>0.79650999999999994</v>
      </c>
      <c r="O63">
        <v>2.5</v>
      </c>
      <c r="P63">
        <f>E66/2.5</f>
        <v>0.79123599999999994</v>
      </c>
      <c r="Q63">
        <f>E69/2.5</f>
        <v>1.5461560000000001</v>
      </c>
    </row>
    <row r="64" spans="1:17" x14ac:dyDescent="0.2">
      <c r="D64" t="s">
        <v>37</v>
      </c>
      <c r="E64" t="s">
        <v>37</v>
      </c>
      <c r="G64" t="s">
        <v>38</v>
      </c>
      <c r="H64" t="s">
        <v>38</v>
      </c>
      <c r="K64">
        <v>5</v>
      </c>
      <c r="L64">
        <f>AVERAGE(E71, E73)/5</f>
        <v>1.172415</v>
      </c>
      <c r="M64">
        <f>AVERAGE(E74, E76)/5</f>
        <v>0.65530200000000005</v>
      </c>
      <c r="O64">
        <v>5</v>
      </c>
      <c r="P64">
        <f>E72/5</f>
        <v>1.8139019999999999</v>
      </c>
      <c r="Q64">
        <f>E75/5</f>
        <v>1.2331540000000001</v>
      </c>
    </row>
    <row r="65" spans="1:23" x14ac:dyDescent="0.2">
      <c r="A65" s="11" t="s">
        <v>40</v>
      </c>
      <c r="B65" s="11" t="s">
        <v>41</v>
      </c>
      <c r="C65" s="11">
        <v>74</v>
      </c>
      <c r="D65" s="11">
        <v>14.642899999999999</v>
      </c>
      <c r="E65" s="11">
        <v>1.9386300000000001</v>
      </c>
      <c r="F65" s="11">
        <v>74</v>
      </c>
      <c r="G65" s="11">
        <v>5.2659500000000001</v>
      </c>
      <c r="H65" s="11">
        <v>0.63612199999999997</v>
      </c>
      <c r="K65">
        <v>10</v>
      </c>
      <c r="L65">
        <f>AVERAGE(E77, E79)/10</f>
        <v>1.0074609999999999</v>
      </c>
      <c r="M65">
        <f>AVERAGE(E80, E82)/10</f>
        <v>0.67419699999999994</v>
      </c>
      <c r="O65">
        <v>10</v>
      </c>
      <c r="P65">
        <f>E78/10</f>
        <v>1.4114599999999999</v>
      </c>
      <c r="Q65">
        <f>E81/10</f>
        <v>1.0281199999999999</v>
      </c>
    </row>
    <row r="66" spans="1:23" x14ac:dyDescent="0.2">
      <c r="A66" s="11" t="s">
        <v>40</v>
      </c>
      <c r="B66" s="11" t="s">
        <v>42</v>
      </c>
      <c r="C66" s="11">
        <v>74</v>
      </c>
      <c r="D66" s="11">
        <v>19.9101</v>
      </c>
      <c r="E66" s="11">
        <v>1.9780899999999999</v>
      </c>
      <c r="F66" s="11">
        <v>74</v>
      </c>
      <c r="G66" s="11">
        <v>12.055099999999999</v>
      </c>
      <c r="H66" s="11">
        <v>1.1048899999999999</v>
      </c>
      <c r="V66">
        <v>5.8718400000000006</v>
      </c>
      <c r="W66">
        <v>29.612439999999999</v>
      </c>
    </row>
    <row r="67" spans="1:23" x14ac:dyDescent="0.2">
      <c r="A67" s="11" t="s">
        <v>40</v>
      </c>
      <c r="B67" s="11" t="s">
        <v>43</v>
      </c>
      <c r="C67" s="11">
        <v>74</v>
      </c>
      <c r="D67" s="11">
        <v>7.9668700000000001</v>
      </c>
      <c r="E67" s="11">
        <v>1.22167</v>
      </c>
      <c r="F67" s="11">
        <v>74</v>
      </c>
      <c r="G67" s="11">
        <v>5.0454100000000004</v>
      </c>
      <c r="H67" s="11">
        <v>0.86031500000000005</v>
      </c>
      <c r="V67">
        <v>5.2245200000000001</v>
      </c>
      <c r="W67">
        <v>19.791800000000002</v>
      </c>
    </row>
    <row r="68" spans="1:23" x14ac:dyDescent="0.2">
      <c r="A68" s="11" t="s">
        <v>57</v>
      </c>
      <c r="B68" s="11" t="s">
        <v>41</v>
      </c>
      <c r="C68" s="11">
        <v>74</v>
      </c>
      <c r="D68" s="11">
        <v>15.569699999999999</v>
      </c>
      <c r="E68" s="11">
        <v>2.25203</v>
      </c>
      <c r="F68" s="11">
        <v>74</v>
      </c>
      <c r="G68" s="11">
        <v>6.6097299999999999</v>
      </c>
      <c r="H68" s="11">
        <v>1.11188</v>
      </c>
      <c r="K68" t="s">
        <v>7</v>
      </c>
      <c r="O68" t="s">
        <v>8</v>
      </c>
      <c r="V68">
        <v>8.5541400000000003</v>
      </c>
      <c r="W68">
        <v>17.465799999999998</v>
      </c>
    </row>
    <row r="69" spans="1:23" x14ac:dyDescent="0.2">
      <c r="A69" s="11" t="s">
        <v>57</v>
      </c>
      <c r="B69" s="11" t="s">
        <v>42</v>
      </c>
      <c r="C69" s="11">
        <v>74</v>
      </c>
      <c r="D69" s="11">
        <v>74.031099999999995</v>
      </c>
      <c r="E69" s="11">
        <v>3.8653900000000001</v>
      </c>
      <c r="F69" s="11">
        <v>74</v>
      </c>
      <c r="G69" s="11">
        <v>39.094099999999997</v>
      </c>
      <c r="H69" s="11">
        <v>2.0537399999999999</v>
      </c>
      <c r="L69" t="s">
        <v>20</v>
      </c>
      <c r="M69" t="s">
        <v>36</v>
      </c>
      <c r="P69" t="s">
        <v>20</v>
      </c>
      <c r="Q69" t="s">
        <v>36</v>
      </c>
    </row>
    <row r="70" spans="1:23" x14ac:dyDescent="0.2">
      <c r="A70" s="11" t="s">
        <v>57</v>
      </c>
      <c r="B70" s="11" t="s">
        <v>43</v>
      </c>
      <c r="C70" s="11">
        <v>74</v>
      </c>
      <c r="D70" s="11">
        <v>13.7895</v>
      </c>
      <c r="E70" s="11">
        <v>1.7305200000000001</v>
      </c>
      <c r="F70" s="11">
        <v>74</v>
      </c>
      <c r="G70" s="11">
        <v>5.2886499999999996</v>
      </c>
      <c r="H70" s="11">
        <v>0.762845</v>
      </c>
      <c r="K70">
        <v>2.5</v>
      </c>
      <c r="L70">
        <f>AVERAGE(D65, D67)/2.5</f>
        <v>4.5219539999999991</v>
      </c>
      <c r="M70">
        <f>AVERAGE(D68, D70)/2.5</f>
        <v>5.8718400000000006</v>
      </c>
      <c r="O70">
        <v>2.5</v>
      </c>
      <c r="P70">
        <f>D66/2.5</f>
        <v>7.9640399999999998</v>
      </c>
      <c r="Q70">
        <f>D69/2.5</f>
        <v>29.612439999999999</v>
      </c>
    </row>
    <row r="71" spans="1:23" x14ac:dyDescent="0.2">
      <c r="A71" s="12" t="s">
        <v>44</v>
      </c>
      <c r="B71" s="12" t="s">
        <v>47</v>
      </c>
      <c r="C71" s="12">
        <v>74</v>
      </c>
      <c r="D71" s="12">
        <v>50.526000000000003</v>
      </c>
      <c r="E71" s="12">
        <v>8.4263399999999997</v>
      </c>
      <c r="F71" s="12">
        <v>74</v>
      </c>
      <c r="G71" s="12">
        <v>17.990300000000001</v>
      </c>
      <c r="H71" s="12">
        <v>2.2555999999999998</v>
      </c>
      <c r="K71">
        <v>5</v>
      </c>
      <c r="L71">
        <f>AVERAGE(D71, D73)/5</f>
        <v>7.7621400000000005</v>
      </c>
      <c r="M71">
        <f>AVERAGE(D74, D76)/5</f>
        <v>5.2245200000000001</v>
      </c>
      <c r="O71">
        <v>5</v>
      </c>
      <c r="P71">
        <f>D72/5</f>
        <v>30.729800000000001</v>
      </c>
      <c r="Q71">
        <f>D75/5</f>
        <v>19.791800000000002</v>
      </c>
    </row>
    <row r="72" spans="1:23" x14ac:dyDescent="0.2">
      <c r="A72" s="12" t="s">
        <v>44</v>
      </c>
      <c r="B72" s="12" t="s">
        <v>48</v>
      </c>
      <c r="C72" s="12">
        <v>74</v>
      </c>
      <c r="D72" s="12">
        <v>153.649</v>
      </c>
      <c r="E72" s="12">
        <v>9.0695099999999993</v>
      </c>
      <c r="F72" s="12">
        <v>74</v>
      </c>
      <c r="G72" s="12">
        <v>77.876800000000003</v>
      </c>
      <c r="H72" s="12">
        <v>4.3363699999999996</v>
      </c>
      <c r="K72">
        <v>10</v>
      </c>
      <c r="L72">
        <f>AVERAGE(D77, D79)/10</f>
        <v>10.227164999999999</v>
      </c>
      <c r="M72">
        <f>AVERAGE(D80, D82)/10</f>
        <v>8.5541400000000003</v>
      </c>
      <c r="O72">
        <v>10</v>
      </c>
      <c r="P72">
        <f>D78/10</f>
        <v>20.958199999999998</v>
      </c>
      <c r="Q72">
        <f>D81/10</f>
        <v>17.465799999999998</v>
      </c>
    </row>
    <row r="73" spans="1:23" x14ac:dyDescent="0.2">
      <c r="A73" s="12" t="s">
        <v>44</v>
      </c>
      <c r="B73" s="12" t="s">
        <v>49</v>
      </c>
      <c r="C73" s="12">
        <v>74</v>
      </c>
      <c r="D73" s="12">
        <v>27.095400000000001</v>
      </c>
      <c r="E73" s="12">
        <v>3.2978100000000001</v>
      </c>
      <c r="F73" s="12">
        <v>74</v>
      </c>
      <c r="G73" s="12">
        <v>17.284300000000002</v>
      </c>
      <c r="H73" s="12">
        <v>2.1589299999999998</v>
      </c>
    </row>
    <row r="74" spans="1:23" x14ac:dyDescent="0.2">
      <c r="A74" s="12" t="s">
        <v>52</v>
      </c>
      <c r="B74" s="12" t="s">
        <v>47</v>
      </c>
      <c r="C74" s="12">
        <v>74</v>
      </c>
      <c r="D74" s="12">
        <v>33.764499999999998</v>
      </c>
      <c r="E74" s="12">
        <v>4.4386400000000004</v>
      </c>
      <c r="F74" s="12">
        <v>74</v>
      </c>
      <c r="G74" s="12">
        <v>14.173</v>
      </c>
      <c r="H74" s="12">
        <v>1.9085000000000001</v>
      </c>
    </row>
    <row r="75" spans="1:23" x14ac:dyDescent="0.2">
      <c r="A75" s="12" t="s">
        <v>52</v>
      </c>
      <c r="B75" s="12" t="s">
        <v>48</v>
      </c>
      <c r="C75" s="12">
        <v>74</v>
      </c>
      <c r="D75" s="12">
        <v>98.959000000000003</v>
      </c>
      <c r="E75" s="12">
        <v>6.1657700000000002</v>
      </c>
      <c r="F75" s="12">
        <v>74</v>
      </c>
      <c r="G75" s="12">
        <v>63.846499999999999</v>
      </c>
      <c r="H75" s="12">
        <v>3.3586900000000002</v>
      </c>
    </row>
    <row r="76" spans="1:23" x14ac:dyDescent="0.2">
      <c r="A76" s="12" t="s">
        <v>52</v>
      </c>
      <c r="B76" s="12" t="s">
        <v>49</v>
      </c>
      <c r="C76" s="12">
        <v>74</v>
      </c>
      <c r="D76" s="12">
        <v>18.480699999999999</v>
      </c>
      <c r="E76" s="12">
        <v>2.1143800000000001</v>
      </c>
      <c r="F76" s="12">
        <v>74</v>
      </c>
      <c r="G76" s="12">
        <v>11.908099999999999</v>
      </c>
      <c r="H76" s="12">
        <v>1.40063</v>
      </c>
    </row>
    <row r="77" spans="1:23" x14ac:dyDescent="0.2">
      <c r="A77" s="13" t="s">
        <v>46</v>
      </c>
      <c r="B77" s="13" t="s">
        <v>53</v>
      </c>
      <c r="C77" s="13">
        <v>74</v>
      </c>
      <c r="D77" s="13">
        <v>115.22799999999999</v>
      </c>
      <c r="E77" s="13">
        <v>10.5167</v>
      </c>
      <c r="F77" s="13">
        <v>74</v>
      </c>
      <c r="G77" s="13">
        <v>75.756799999999998</v>
      </c>
      <c r="H77" s="13">
        <v>6.5925099999999999</v>
      </c>
    </row>
    <row r="78" spans="1:23" x14ac:dyDescent="0.2">
      <c r="A78" s="13" t="s">
        <v>46</v>
      </c>
      <c r="B78" s="13" t="s">
        <v>54</v>
      </c>
      <c r="C78" s="13">
        <v>74</v>
      </c>
      <c r="D78" s="13">
        <v>209.58199999999999</v>
      </c>
      <c r="E78" s="13">
        <v>14.114599999999999</v>
      </c>
      <c r="F78" s="13">
        <v>74</v>
      </c>
      <c r="G78" s="13">
        <v>132.35599999999999</v>
      </c>
      <c r="H78" s="13">
        <v>8.6425999999999998</v>
      </c>
    </row>
    <row r="79" spans="1:23" x14ac:dyDescent="0.2">
      <c r="A79" s="13" t="s">
        <v>46</v>
      </c>
      <c r="B79" s="13" t="s">
        <v>55</v>
      </c>
      <c r="C79" s="13">
        <v>74</v>
      </c>
      <c r="D79" s="13">
        <v>89.315299999999993</v>
      </c>
      <c r="E79" s="13">
        <v>9.6325199999999995</v>
      </c>
      <c r="F79" s="13">
        <v>74</v>
      </c>
      <c r="G79" s="13">
        <v>60.821599999999997</v>
      </c>
      <c r="H79" s="13">
        <v>6.0999800000000004</v>
      </c>
    </row>
    <row r="80" spans="1:23" x14ac:dyDescent="0.2">
      <c r="A80" s="13" t="s">
        <v>51</v>
      </c>
      <c r="B80" s="13" t="s">
        <v>53</v>
      </c>
      <c r="C80" s="13">
        <v>74</v>
      </c>
      <c r="D80" s="13">
        <v>125.39700000000001</v>
      </c>
      <c r="E80" s="13">
        <v>9.5277999999999992</v>
      </c>
      <c r="F80" s="13">
        <v>74</v>
      </c>
      <c r="G80" s="13">
        <v>53.668100000000003</v>
      </c>
      <c r="H80" s="13">
        <v>4.5183</v>
      </c>
    </row>
    <row r="81" spans="1:8" x14ac:dyDescent="0.2">
      <c r="A81" s="13" t="s">
        <v>51</v>
      </c>
      <c r="B81" s="13" t="s">
        <v>54</v>
      </c>
      <c r="C81" s="13">
        <v>74</v>
      </c>
      <c r="D81" s="13">
        <v>174.65799999999999</v>
      </c>
      <c r="E81" s="13">
        <v>10.2812</v>
      </c>
      <c r="F81" s="13">
        <v>74</v>
      </c>
      <c r="G81" s="13">
        <v>97.126499999999993</v>
      </c>
      <c r="H81" s="13">
        <v>6.1079699999999999</v>
      </c>
    </row>
    <row r="82" spans="1:8" x14ac:dyDescent="0.2">
      <c r="A82" s="13" t="s">
        <v>51</v>
      </c>
      <c r="B82" s="13" t="s">
        <v>55</v>
      </c>
      <c r="C82" s="13">
        <v>74</v>
      </c>
      <c r="D82" s="13">
        <v>45.6858</v>
      </c>
      <c r="E82" s="13">
        <v>3.95614</v>
      </c>
      <c r="F82" s="13">
        <v>74</v>
      </c>
      <c r="G82" s="13">
        <v>24.410799999999998</v>
      </c>
      <c r="H82" s="13">
        <v>2.38442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15F0-DAF0-4CBA-92A8-C88A5ED78432}">
  <dimension ref="A1:AC79"/>
  <sheetViews>
    <sheetView zoomScale="48" workbookViewId="0">
      <selection activeCell="O64" activeCellId="2" sqref="O8:P12 O35:P39 O64:P68"/>
    </sheetView>
  </sheetViews>
  <sheetFormatPr baseColWidth="10" defaultColWidth="8.83203125" defaultRowHeight="15" x14ac:dyDescent="0.2"/>
  <sheetData>
    <row r="1" spans="1:29" x14ac:dyDescent="0.2">
      <c r="A1" t="s">
        <v>58</v>
      </c>
      <c r="D1" t="s">
        <v>59</v>
      </c>
    </row>
    <row r="2" spans="1:29" x14ac:dyDescent="0.2">
      <c r="K2" t="s">
        <v>60</v>
      </c>
      <c r="O2" t="s">
        <v>14</v>
      </c>
      <c r="S2">
        <v>8.5916060000000005</v>
      </c>
      <c r="W2" s="5" t="s">
        <v>13</v>
      </c>
    </row>
    <row r="3" spans="1:29" x14ac:dyDescent="0.2">
      <c r="L3" t="s">
        <v>20</v>
      </c>
      <c r="M3" t="s">
        <v>36</v>
      </c>
      <c r="P3" t="s">
        <v>20</v>
      </c>
      <c r="Q3" t="s">
        <v>36</v>
      </c>
      <c r="S3">
        <v>3.4588700000000001</v>
      </c>
      <c r="U3" t="s">
        <v>7</v>
      </c>
      <c r="Z3" t="s">
        <v>14</v>
      </c>
    </row>
    <row r="4" spans="1:29" x14ac:dyDescent="0.2">
      <c r="A4" s="5" t="s">
        <v>9</v>
      </c>
      <c r="K4">
        <v>2.5</v>
      </c>
      <c r="L4">
        <f>AVERAGE(D10, D12)/2.5</f>
        <v>5.1038259999999998</v>
      </c>
      <c r="M4">
        <f>AVERAGE(D13, D15)/2.5</f>
        <v>8.5916060000000005</v>
      </c>
      <c r="O4">
        <v>2.5</v>
      </c>
      <c r="P4">
        <f>D11/2.5</f>
        <v>19.015160000000002</v>
      </c>
      <c r="Q4">
        <f>D14/2.5</f>
        <v>24.492080000000001</v>
      </c>
      <c r="S4">
        <v>2.9945650000000001</v>
      </c>
      <c r="V4">
        <v>2.5</v>
      </c>
      <c r="W4">
        <v>5</v>
      </c>
      <c r="X4">
        <v>10</v>
      </c>
      <c r="AA4">
        <v>2.5</v>
      </c>
      <c r="AB4">
        <v>5</v>
      </c>
      <c r="AC4">
        <v>10</v>
      </c>
    </row>
    <row r="5" spans="1:29" x14ac:dyDescent="0.2">
      <c r="A5" s="3">
        <v>43682</v>
      </c>
      <c r="C5" t="s">
        <v>27</v>
      </c>
      <c r="D5" t="s">
        <v>27</v>
      </c>
      <c r="E5" t="s">
        <v>27</v>
      </c>
      <c r="F5" t="s">
        <v>28</v>
      </c>
      <c r="G5" t="s">
        <v>28</v>
      </c>
      <c r="H5" t="s">
        <v>28</v>
      </c>
      <c r="K5">
        <v>5</v>
      </c>
      <c r="L5">
        <f>AVERAGE(D16, D18)/5</f>
        <v>2.137</v>
      </c>
      <c r="M5">
        <f>AVERAGE(D19, D21)/5</f>
        <v>3.4588700000000001</v>
      </c>
      <c r="O5">
        <v>5</v>
      </c>
      <c r="P5">
        <f>D17/5</f>
        <v>15.0528</v>
      </c>
      <c r="Q5">
        <f>D20/5</f>
        <v>18.752520000000001</v>
      </c>
      <c r="U5" t="s">
        <v>9</v>
      </c>
      <c r="V5">
        <v>5.1038259999999998</v>
      </c>
      <c r="W5">
        <v>2.137</v>
      </c>
      <c r="X5">
        <v>3.6550950000000002</v>
      </c>
      <c r="Z5" t="s">
        <v>9</v>
      </c>
      <c r="AA5">
        <v>19.015160000000002</v>
      </c>
      <c r="AB5">
        <v>15.0528</v>
      </c>
      <c r="AC5">
        <v>13.1089</v>
      </c>
    </row>
    <row r="6" spans="1:29" x14ac:dyDescent="0.2">
      <c r="C6" t="s">
        <v>29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  <c r="K6">
        <v>10</v>
      </c>
      <c r="L6">
        <f>AVERAGE(D22, D24)/10</f>
        <v>3.6550950000000002</v>
      </c>
      <c r="M6">
        <f>AVERAGE(D25, D27)/10</f>
        <v>2.9945650000000001</v>
      </c>
      <c r="O6">
        <v>10</v>
      </c>
      <c r="P6">
        <f>D23/10</f>
        <v>13.1089</v>
      </c>
      <c r="Q6">
        <f>D26/10</f>
        <v>13.731299999999999</v>
      </c>
      <c r="S6">
        <v>24.492080000000001</v>
      </c>
      <c r="U6" t="s">
        <v>10</v>
      </c>
      <c r="V6">
        <v>11.005554</v>
      </c>
      <c r="W6">
        <v>2.37601</v>
      </c>
      <c r="X6">
        <v>3.1618149999999998</v>
      </c>
      <c r="Z6" t="s">
        <v>10</v>
      </c>
      <c r="AA6">
        <v>2.4078399999999998</v>
      </c>
      <c r="AB6">
        <v>14.305699999999998</v>
      </c>
      <c r="AC6">
        <v>13.835400000000002</v>
      </c>
    </row>
    <row r="7" spans="1:29" x14ac:dyDescent="0.2">
      <c r="C7" t="s">
        <v>31</v>
      </c>
      <c r="D7" t="s">
        <v>31</v>
      </c>
      <c r="E7" t="s">
        <v>31</v>
      </c>
      <c r="F7" t="s">
        <v>32</v>
      </c>
      <c r="G7" t="s">
        <v>32</v>
      </c>
      <c r="H7" t="s">
        <v>32</v>
      </c>
      <c r="S7">
        <v>18.752520000000001</v>
      </c>
      <c r="U7" t="s">
        <v>11</v>
      </c>
      <c r="V7">
        <v>7.3786199999999997</v>
      </c>
      <c r="W7">
        <v>3.32883</v>
      </c>
      <c r="X7">
        <v>18.639749999999999</v>
      </c>
      <c r="Z7" t="s">
        <v>11</v>
      </c>
      <c r="AA7">
        <v>3.992588</v>
      </c>
      <c r="AB7">
        <v>16.648339999999997</v>
      </c>
      <c r="AC7">
        <v>9.7706100000000013</v>
      </c>
    </row>
    <row r="8" spans="1:29" x14ac:dyDescent="0.2">
      <c r="C8" t="s">
        <v>33</v>
      </c>
      <c r="D8" t="s">
        <v>34</v>
      </c>
      <c r="E8" t="s">
        <v>35</v>
      </c>
      <c r="F8" t="s">
        <v>33</v>
      </c>
      <c r="G8" t="s">
        <v>34</v>
      </c>
      <c r="H8" t="s">
        <v>35</v>
      </c>
      <c r="K8" t="s">
        <v>15</v>
      </c>
      <c r="O8" t="s">
        <v>15</v>
      </c>
      <c r="S8">
        <v>13.731299999999999</v>
      </c>
    </row>
    <row r="9" spans="1:29" x14ac:dyDescent="0.2">
      <c r="D9" t="s">
        <v>37</v>
      </c>
      <c r="E9" t="s">
        <v>37</v>
      </c>
      <c r="G9" t="s">
        <v>38</v>
      </c>
      <c r="H9" t="s">
        <v>38</v>
      </c>
      <c r="L9" t="s">
        <v>20</v>
      </c>
      <c r="M9" t="s">
        <v>36</v>
      </c>
      <c r="P9" t="s">
        <v>20</v>
      </c>
      <c r="Q9" t="s">
        <v>36</v>
      </c>
    </row>
    <row r="10" spans="1:29" x14ac:dyDescent="0.2">
      <c r="A10" s="11" t="s">
        <v>40</v>
      </c>
      <c r="B10" s="11" t="s">
        <v>41</v>
      </c>
      <c r="C10" s="11">
        <v>28</v>
      </c>
      <c r="D10" s="11">
        <v>17.593800000000002</v>
      </c>
      <c r="E10" s="11">
        <v>2.7698700000000001</v>
      </c>
      <c r="F10" s="11">
        <v>28</v>
      </c>
      <c r="G10" s="11">
        <v>13.4886</v>
      </c>
      <c r="H10" s="11">
        <v>2.0274200000000002</v>
      </c>
      <c r="K10">
        <v>2.5</v>
      </c>
      <c r="L10">
        <f>AVERAGE(E10, E12)/2.5</f>
        <v>0.8994120000000001</v>
      </c>
      <c r="M10">
        <f>AVERAGE(E13, E15)/2.5</f>
        <v>1.373086</v>
      </c>
      <c r="O10">
        <v>2.5</v>
      </c>
      <c r="P10">
        <f>E11/2.5</f>
        <v>1.586792</v>
      </c>
      <c r="Q10">
        <f>E14/2.5</f>
        <v>2.1013480000000002</v>
      </c>
    </row>
    <row r="11" spans="1:29" x14ac:dyDescent="0.2">
      <c r="A11" s="11" t="s">
        <v>40</v>
      </c>
      <c r="B11" s="11" t="s">
        <v>42</v>
      </c>
      <c r="C11" s="11">
        <v>28</v>
      </c>
      <c r="D11" s="11">
        <v>47.5379</v>
      </c>
      <c r="E11" s="11">
        <v>3.96698</v>
      </c>
      <c r="F11" s="11">
        <v>28</v>
      </c>
      <c r="G11" s="11">
        <v>38.668599999999998</v>
      </c>
      <c r="H11" s="11">
        <v>2.7576000000000001</v>
      </c>
      <c r="K11">
        <v>5</v>
      </c>
      <c r="L11">
        <f>AVERAGE(E16, E18)/5</f>
        <v>0.29811700000000002</v>
      </c>
      <c r="M11">
        <f>AVERAGE(E19, E21)/5</f>
        <v>0.63672200000000001</v>
      </c>
      <c r="O11">
        <v>5</v>
      </c>
      <c r="P11">
        <f>E17/5</f>
        <v>0.94748199999999994</v>
      </c>
      <c r="Q11">
        <f>E20/5</f>
        <v>1.2162299999999999</v>
      </c>
    </row>
    <row r="12" spans="1:29" x14ac:dyDescent="0.2">
      <c r="A12" s="11" t="s">
        <v>40</v>
      </c>
      <c r="B12" s="11" t="s">
        <v>43</v>
      </c>
      <c r="C12" s="11">
        <v>28</v>
      </c>
      <c r="D12" s="11">
        <v>7.9253299999999998</v>
      </c>
      <c r="E12" s="11">
        <v>1.72719</v>
      </c>
      <c r="F12" s="11">
        <v>28</v>
      </c>
      <c r="G12" s="11">
        <v>9.2657100000000003</v>
      </c>
      <c r="H12" s="11">
        <v>1.89011</v>
      </c>
      <c r="I12" s="11" t="s">
        <v>45</v>
      </c>
      <c r="K12">
        <v>10</v>
      </c>
      <c r="L12">
        <f>AVERAGE(E22, E24)/10</f>
        <v>0.42386749999999995</v>
      </c>
      <c r="M12">
        <f>AVERAGE(E25, E27)/10</f>
        <v>0.4907685</v>
      </c>
      <c r="O12">
        <v>10</v>
      </c>
      <c r="P12">
        <f>E23/10</f>
        <v>0.79859199999999997</v>
      </c>
      <c r="Q12">
        <f>E26/10</f>
        <v>0.87326800000000004</v>
      </c>
      <c r="AA12">
        <v>19.015160000000002</v>
      </c>
      <c r="AB12">
        <v>2.4078399999999998</v>
      </c>
      <c r="AC12">
        <v>3.992588</v>
      </c>
    </row>
    <row r="13" spans="1:29" x14ac:dyDescent="0.2">
      <c r="A13" s="11" t="s">
        <v>44</v>
      </c>
      <c r="B13" s="11" t="s">
        <v>41</v>
      </c>
      <c r="C13" s="11">
        <v>28</v>
      </c>
      <c r="D13" s="11">
        <v>9.5402299999999993</v>
      </c>
      <c r="E13" s="11">
        <v>1.7633000000000001</v>
      </c>
      <c r="F13" s="11">
        <v>28</v>
      </c>
      <c r="G13" s="11">
        <v>10.46</v>
      </c>
      <c r="H13" s="11">
        <v>2.13191</v>
      </c>
      <c r="AA13">
        <v>15.0528</v>
      </c>
      <c r="AB13">
        <v>14.305699999999998</v>
      </c>
      <c r="AC13">
        <v>16.648339999999997</v>
      </c>
    </row>
    <row r="14" spans="1:29" x14ac:dyDescent="0.2">
      <c r="A14" s="11" t="s">
        <v>44</v>
      </c>
      <c r="B14" s="11" t="s">
        <v>42</v>
      </c>
      <c r="C14" s="11">
        <v>28</v>
      </c>
      <c r="D14" s="11">
        <v>61.230200000000004</v>
      </c>
      <c r="E14" s="11">
        <v>5.2533700000000003</v>
      </c>
      <c r="F14" s="11">
        <v>28</v>
      </c>
      <c r="G14" s="11">
        <v>42.637099999999997</v>
      </c>
      <c r="H14" s="11">
        <v>2.7863099999999998</v>
      </c>
      <c r="AA14">
        <v>13.1089</v>
      </c>
      <c r="AB14">
        <v>13.835400000000002</v>
      </c>
      <c r="AC14">
        <v>9.7706100000000013</v>
      </c>
    </row>
    <row r="15" spans="1:29" x14ac:dyDescent="0.2">
      <c r="A15" s="11" t="s">
        <v>44</v>
      </c>
      <c r="B15" s="11" t="s">
        <v>43</v>
      </c>
      <c r="C15" s="11">
        <v>28</v>
      </c>
      <c r="D15" s="11">
        <v>33.4178</v>
      </c>
      <c r="E15" s="11">
        <v>5.1021299999999998</v>
      </c>
      <c r="F15" s="11">
        <v>28</v>
      </c>
      <c r="G15" s="11">
        <v>11.06</v>
      </c>
      <c r="H15" s="11">
        <v>2.3724400000000001</v>
      </c>
    </row>
    <row r="16" spans="1:29" x14ac:dyDescent="0.2">
      <c r="A16" s="12" t="s">
        <v>46</v>
      </c>
      <c r="B16" s="12" t="s">
        <v>47</v>
      </c>
      <c r="C16" s="12">
        <v>28</v>
      </c>
      <c r="D16" s="12">
        <v>9.2589000000000006</v>
      </c>
      <c r="E16" s="12">
        <v>1.57128</v>
      </c>
      <c r="F16" s="12">
        <v>28</v>
      </c>
      <c r="G16" s="12">
        <v>10.5571</v>
      </c>
      <c r="H16" s="12">
        <v>2.0425200000000001</v>
      </c>
    </row>
    <row r="17" spans="1:29" x14ac:dyDescent="0.2">
      <c r="A17" s="12" t="s">
        <v>46</v>
      </c>
      <c r="B17" s="12" t="s">
        <v>48</v>
      </c>
      <c r="C17" s="12">
        <v>28</v>
      </c>
      <c r="D17" s="12">
        <v>75.263999999999996</v>
      </c>
      <c r="E17" s="12">
        <v>4.7374099999999997</v>
      </c>
      <c r="F17" s="12">
        <v>28</v>
      </c>
      <c r="G17" s="12">
        <v>66.599999999999994</v>
      </c>
      <c r="H17" s="12">
        <v>4.3385999999999996</v>
      </c>
      <c r="I17" s="12" t="s">
        <v>50</v>
      </c>
    </row>
    <row r="18" spans="1:29" x14ac:dyDescent="0.2">
      <c r="A18" s="12" t="s">
        <v>46</v>
      </c>
      <c r="B18" s="12" t="s">
        <v>49</v>
      </c>
      <c r="C18" s="12">
        <v>28</v>
      </c>
      <c r="D18" s="12">
        <v>12.1111</v>
      </c>
      <c r="E18" s="12">
        <v>1.4098900000000001</v>
      </c>
      <c r="F18" s="12">
        <v>28</v>
      </c>
      <c r="G18" s="12">
        <v>10.3743</v>
      </c>
      <c r="H18" s="12">
        <v>1.4760200000000001</v>
      </c>
    </row>
    <row r="19" spans="1:29" x14ac:dyDescent="0.2">
      <c r="A19" s="12" t="s">
        <v>51</v>
      </c>
      <c r="B19" s="12" t="s">
        <v>47</v>
      </c>
      <c r="C19" s="12">
        <v>28</v>
      </c>
      <c r="D19" s="12">
        <v>19.2469</v>
      </c>
      <c r="E19" s="12">
        <v>4.0651400000000004</v>
      </c>
      <c r="F19" s="12">
        <v>28</v>
      </c>
      <c r="G19" s="12">
        <v>17.98</v>
      </c>
      <c r="H19" s="12">
        <v>3.7844799999999998</v>
      </c>
    </row>
    <row r="20" spans="1:29" x14ac:dyDescent="0.2">
      <c r="A20" s="12" t="s">
        <v>51</v>
      </c>
      <c r="B20" s="12" t="s">
        <v>48</v>
      </c>
      <c r="C20" s="12">
        <v>28</v>
      </c>
      <c r="D20" s="12">
        <v>93.762600000000006</v>
      </c>
      <c r="E20" s="12">
        <v>6.0811500000000001</v>
      </c>
      <c r="F20" s="12">
        <v>28</v>
      </c>
      <c r="G20" s="12">
        <v>82.014300000000006</v>
      </c>
      <c r="H20" s="12">
        <v>4.60128</v>
      </c>
    </row>
    <row r="21" spans="1:29" x14ac:dyDescent="0.2">
      <c r="A21" s="12" t="s">
        <v>51</v>
      </c>
      <c r="B21" s="12" t="s">
        <v>49</v>
      </c>
      <c r="C21" s="12">
        <v>28</v>
      </c>
      <c r="D21" s="12">
        <v>15.341799999999999</v>
      </c>
      <c r="E21" s="12">
        <v>2.3020800000000001</v>
      </c>
      <c r="F21" s="12">
        <v>28</v>
      </c>
      <c r="G21" s="12">
        <v>15.88</v>
      </c>
      <c r="H21" s="12">
        <v>2.41493</v>
      </c>
    </row>
    <row r="22" spans="1:29" x14ac:dyDescent="0.2">
      <c r="A22" s="13" t="s">
        <v>52</v>
      </c>
      <c r="B22" s="13" t="s">
        <v>53</v>
      </c>
      <c r="C22" s="13">
        <v>28</v>
      </c>
      <c r="D22" s="13">
        <v>26.325600000000001</v>
      </c>
      <c r="E22" s="13">
        <v>3.0343599999999999</v>
      </c>
      <c r="F22" s="13">
        <v>28</v>
      </c>
      <c r="G22" s="13">
        <v>26.622900000000001</v>
      </c>
      <c r="H22" s="13">
        <v>2.9593799999999999</v>
      </c>
    </row>
    <row r="23" spans="1:29" x14ac:dyDescent="0.2">
      <c r="A23" s="13" t="s">
        <v>52</v>
      </c>
      <c r="B23" s="13" t="s">
        <v>54</v>
      </c>
      <c r="C23" s="13">
        <v>28</v>
      </c>
      <c r="D23" s="13">
        <v>131.089</v>
      </c>
      <c r="E23" s="13">
        <v>7.9859200000000001</v>
      </c>
      <c r="F23" s="13">
        <v>28</v>
      </c>
      <c r="G23" s="13">
        <v>121.16</v>
      </c>
      <c r="H23" s="13">
        <v>6.8026900000000001</v>
      </c>
      <c r="I23" s="13" t="s">
        <v>56</v>
      </c>
    </row>
    <row r="24" spans="1:29" ht="19" x14ac:dyDescent="0.25">
      <c r="A24" s="13" t="s">
        <v>52</v>
      </c>
      <c r="B24" s="13" t="s">
        <v>55</v>
      </c>
      <c r="C24" s="13">
        <v>28</v>
      </c>
      <c r="D24" s="13">
        <v>46.776299999999999</v>
      </c>
      <c r="E24" s="13">
        <v>5.44299</v>
      </c>
      <c r="F24" s="13">
        <v>28</v>
      </c>
      <c r="G24" s="13">
        <v>21.445699999999999</v>
      </c>
      <c r="H24" s="13">
        <v>2.8508900000000001</v>
      </c>
      <c r="U24" s="2" t="s">
        <v>2</v>
      </c>
      <c r="X24" t="s">
        <v>24</v>
      </c>
      <c r="Z24" s="2" t="s">
        <v>4</v>
      </c>
      <c r="AC24" t="s">
        <v>24</v>
      </c>
    </row>
    <row r="25" spans="1:29" x14ac:dyDescent="0.2">
      <c r="A25" s="13" t="s">
        <v>57</v>
      </c>
      <c r="B25" s="13" t="s">
        <v>53</v>
      </c>
      <c r="C25" s="13">
        <v>28</v>
      </c>
      <c r="D25" s="13">
        <v>32.821800000000003</v>
      </c>
      <c r="E25" s="13">
        <v>6.4578600000000002</v>
      </c>
      <c r="F25" s="13">
        <v>28</v>
      </c>
      <c r="G25" s="13">
        <v>33.777099999999997</v>
      </c>
      <c r="H25" s="13">
        <v>6.7590199999999996</v>
      </c>
      <c r="V25">
        <v>2.5</v>
      </c>
      <c r="W25">
        <v>5</v>
      </c>
      <c r="X25">
        <v>10</v>
      </c>
      <c r="AA25">
        <v>2.5</v>
      </c>
      <c r="AB25">
        <v>5</v>
      </c>
      <c r="AC25">
        <v>10</v>
      </c>
    </row>
    <row r="26" spans="1:29" x14ac:dyDescent="0.2">
      <c r="A26" s="13" t="s">
        <v>57</v>
      </c>
      <c r="B26" s="13" t="s">
        <v>54</v>
      </c>
      <c r="C26" s="13">
        <v>28</v>
      </c>
      <c r="D26" s="13">
        <v>137.31299999999999</v>
      </c>
      <c r="E26" s="13">
        <v>8.7326800000000002</v>
      </c>
      <c r="F26" s="13">
        <v>28</v>
      </c>
      <c r="G26" s="13">
        <v>130.749</v>
      </c>
      <c r="H26" s="13">
        <v>7.5094000000000003</v>
      </c>
      <c r="U26" t="s">
        <v>9</v>
      </c>
      <c r="V26">
        <v>8.5916060000000005</v>
      </c>
      <c r="W26">
        <v>3.4588700000000001</v>
      </c>
      <c r="X26">
        <v>2.9945650000000001</v>
      </c>
      <c r="Z26" t="s">
        <v>9</v>
      </c>
      <c r="AA26">
        <v>24.492080000000001</v>
      </c>
      <c r="AB26">
        <v>18.752520000000001</v>
      </c>
      <c r="AC26">
        <v>13.731299999999999</v>
      </c>
    </row>
    <row r="27" spans="1:29" x14ac:dyDescent="0.2">
      <c r="A27" s="13" t="s">
        <v>57</v>
      </c>
      <c r="B27" s="13" t="s">
        <v>55</v>
      </c>
      <c r="C27" s="13">
        <v>28</v>
      </c>
      <c r="D27" s="13">
        <v>27.069500000000001</v>
      </c>
      <c r="E27" s="13">
        <v>3.35751</v>
      </c>
      <c r="F27" s="13">
        <v>28</v>
      </c>
      <c r="G27" s="13">
        <v>33.0914</v>
      </c>
      <c r="H27" s="13">
        <v>3.7331400000000001</v>
      </c>
      <c r="U27" t="s">
        <v>10</v>
      </c>
      <c r="V27">
        <v>13.609399999999999</v>
      </c>
      <c r="W27">
        <v>2.6700200000000001</v>
      </c>
      <c r="X27">
        <v>9.8994649999999993</v>
      </c>
      <c r="Z27" t="s">
        <v>10</v>
      </c>
      <c r="AA27">
        <v>13.404320000000002</v>
      </c>
      <c r="AB27">
        <v>12.710080000000001</v>
      </c>
      <c r="AC27">
        <v>40.973500000000001</v>
      </c>
    </row>
    <row r="28" spans="1:29" x14ac:dyDescent="0.2">
      <c r="U28" t="s">
        <v>11</v>
      </c>
      <c r="V28">
        <v>34.789519999999996</v>
      </c>
      <c r="W28">
        <v>16.146419999999999</v>
      </c>
      <c r="X28">
        <v>18.639749999999999</v>
      </c>
      <c r="Z28" t="s">
        <v>11</v>
      </c>
      <c r="AA28">
        <v>8.0325600000000001</v>
      </c>
      <c r="AB28">
        <v>54.265000000000001</v>
      </c>
      <c r="AC28">
        <v>49.601799999999997</v>
      </c>
    </row>
    <row r="29" spans="1:29" x14ac:dyDescent="0.2">
      <c r="K29" t="s">
        <v>60</v>
      </c>
      <c r="O29" t="s">
        <v>14</v>
      </c>
    </row>
    <row r="30" spans="1:29" x14ac:dyDescent="0.2">
      <c r="A30" s="5" t="s">
        <v>10</v>
      </c>
      <c r="L30" t="s">
        <v>20</v>
      </c>
      <c r="M30" t="s">
        <v>36</v>
      </c>
      <c r="P30" t="s">
        <v>20</v>
      </c>
      <c r="Q30" t="s">
        <v>36</v>
      </c>
    </row>
    <row r="31" spans="1:29" x14ac:dyDescent="0.2">
      <c r="A31" s="3">
        <v>43683</v>
      </c>
      <c r="C31" t="s">
        <v>27</v>
      </c>
      <c r="D31" t="s">
        <v>27</v>
      </c>
      <c r="E31" t="s">
        <v>27</v>
      </c>
      <c r="F31" t="s">
        <v>28</v>
      </c>
      <c r="G31" t="s">
        <v>28</v>
      </c>
      <c r="H31" t="s">
        <v>28</v>
      </c>
      <c r="K31">
        <v>2.5</v>
      </c>
      <c r="L31">
        <f>AVERAGE(D37, D39)/2.5</f>
        <v>11.005554</v>
      </c>
      <c r="M31">
        <f>AVERAGE(D40, D42)/2.5</f>
        <v>13.609399999999999</v>
      </c>
      <c r="O31">
        <v>2.5</v>
      </c>
      <c r="P31">
        <f>D38/2.5</f>
        <v>2.4078399999999998</v>
      </c>
      <c r="Q31">
        <f>D41/2.5</f>
        <v>13.404320000000002</v>
      </c>
      <c r="S31">
        <v>13.609399999999999</v>
      </c>
      <c r="T31">
        <v>13.404320000000002</v>
      </c>
    </row>
    <row r="32" spans="1:29" x14ac:dyDescent="0.2">
      <c r="C32" t="s">
        <v>29</v>
      </c>
      <c r="D32" t="s">
        <v>29</v>
      </c>
      <c r="E32" t="s">
        <v>29</v>
      </c>
      <c r="F32" t="s">
        <v>30</v>
      </c>
      <c r="G32" t="s">
        <v>30</v>
      </c>
      <c r="H32" t="s">
        <v>30</v>
      </c>
      <c r="K32">
        <v>5</v>
      </c>
      <c r="L32">
        <f>AVERAGE(D42, D44)/5</f>
        <v>2.37601</v>
      </c>
      <c r="M32">
        <f>AVERAGE(D45, D47)/5</f>
        <v>2.6700200000000001</v>
      </c>
      <c r="O32">
        <v>5</v>
      </c>
      <c r="P32">
        <f>D43/5</f>
        <v>14.305699999999998</v>
      </c>
      <c r="Q32">
        <f>D46/5</f>
        <v>12.710080000000001</v>
      </c>
      <c r="S32">
        <v>2.6700200000000001</v>
      </c>
      <c r="T32">
        <v>12.710080000000001</v>
      </c>
    </row>
    <row r="33" spans="1:23" x14ac:dyDescent="0.2">
      <c r="C33" t="s">
        <v>31</v>
      </c>
      <c r="D33" t="s">
        <v>31</v>
      </c>
      <c r="E33" t="s">
        <v>31</v>
      </c>
      <c r="F33" t="s">
        <v>32</v>
      </c>
      <c r="G33" t="s">
        <v>32</v>
      </c>
      <c r="H33" t="s">
        <v>32</v>
      </c>
      <c r="K33">
        <v>10</v>
      </c>
      <c r="L33">
        <f>AVERAGE(D48, D50)/10</f>
        <v>3.1618149999999998</v>
      </c>
      <c r="M33">
        <f>AVERAGE(D51, D53)/10</f>
        <v>9.8994649999999993</v>
      </c>
      <c r="O33">
        <v>10</v>
      </c>
      <c r="P33">
        <f>D49/10</f>
        <v>13.835400000000002</v>
      </c>
      <c r="Q33">
        <f>D52/10</f>
        <v>40.973500000000001</v>
      </c>
      <c r="S33">
        <v>9.8994649999999993</v>
      </c>
      <c r="T33">
        <v>40.973500000000001</v>
      </c>
    </row>
    <row r="34" spans="1:23" x14ac:dyDescent="0.2">
      <c r="C34" t="s">
        <v>33</v>
      </c>
      <c r="D34" t="s">
        <v>34</v>
      </c>
      <c r="E34" t="s">
        <v>35</v>
      </c>
      <c r="F34" t="s">
        <v>33</v>
      </c>
      <c r="G34" t="s">
        <v>34</v>
      </c>
      <c r="H34" t="s">
        <v>35</v>
      </c>
      <c r="V34">
        <v>34.789519999999996</v>
      </c>
      <c r="W34">
        <v>8.0325600000000001</v>
      </c>
    </row>
    <row r="35" spans="1:23" x14ac:dyDescent="0.2">
      <c r="D35" t="s">
        <v>37</v>
      </c>
      <c r="E35" t="s">
        <v>37</v>
      </c>
      <c r="G35" t="s">
        <v>38</v>
      </c>
      <c r="H35" t="s">
        <v>38</v>
      </c>
      <c r="K35" t="s">
        <v>15</v>
      </c>
      <c r="O35" t="s">
        <v>15</v>
      </c>
      <c r="V35">
        <v>16.146419999999999</v>
      </c>
      <c r="W35">
        <v>54.265000000000001</v>
      </c>
    </row>
    <row r="36" spans="1:23" x14ac:dyDescent="0.2">
      <c r="A36" s="11" t="s">
        <v>40</v>
      </c>
      <c r="B36" s="11" t="s">
        <v>41</v>
      </c>
      <c r="C36" s="11">
        <v>28</v>
      </c>
      <c r="D36" s="15">
        <v>9.0528399999999998</v>
      </c>
      <c r="E36" s="15">
        <v>1.3889899999999999</v>
      </c>
      <c r="F36" s="15">
        <v>28</v>
      </c>
      <c r="G36" s="15">
        <v>7.3485699999999996</v>
      </c>
      <c r="H36" s="15">
        <v>1.1446700000000001</v>
      </c>
      <c r="L36" t="s">
        <v>20</v>
      </c>
      <c r="M36" t="s">
        <v>36</v>
      </c>
      <c r="P36" t="s">
        <v>20</v>
      </c>
      <c r="Q36" t="s">
        <v>36</v>
      </c>
      <c r="V36">
        <v>18.639749999999999</v>
      </c>
      <c r="W36">
        <v>49.601799999999997</v>
      </c>
    </row>
    <row r="37" spans="1:23" x14ac:dyDescent="0.2">
      <c r="A37" s="11" t="s">
        <v>40</v>
      </c>
      <c r="B37" s="11" t="s">
        <v>42</v>
      </c>
      <c r="C37" s="11">
        <v>28</v>
      </c>
      <c r="D37" s="15">
        <v>48.128799999999998</v>
      </c>
      <c r="E37" s="15">
        <v>3.9514300000000002</v>
      </c>
      <c r="F37" s="15">
        <v>28</v>
      </c>
      <c r="G37" s="15">
        <v>36.634300000000003</v>
      </c>
      <c r="H37" s="15">
        <v>2.6739199999999999</v>
      </c>
      <c r="K37">
        <v>2.5</v>
      </c>
      <c r="L37">
        <f>AVERAGE(E37, E39)/2.5</f>
        <v>1.04728</v>
      </c>
      <c r="M37">
        <f>AVERAGE(E40, E42)/2.5</f>
        <v>1.6423180000000002</v>
      </c>
      <c r="O37">
        <v>2.5</v>
      </c>
      <c r="P37">
        <f>E38/2.5</f>
        <v>0.48726799999999998</v>
      </c>
      <c r="Q37">
        <f>E41/2.5</f>
        <v>2.0184159999999998</v>
      </c>
    </row>
    <row r="38" spans="1:23" x14ac:dyDescent="0.2">
      <c r="A38" s="11" t="s">
        <v>40</v>
      </c>
      <c r="B38" s="11" t="s">
        <v>43</v>
      </c>
      <c r="C38" s="11">
        <v>28</v>
      </c>
      <c r="D38" s="15">
        <v>6.0195999999999996</v>
      </c>
      <c r="E38" s="15">
        <v>1.21817</v>
      </c>
      <c r="F38" s="15">
        <v>28</v>
      </c>
      <c r="G38" s="15">
        <v>6.86571</v>
      </c>
      <c r="H38" s="15">
        <v>1.4004399999999999</v>
      </c>
      <c r="I38" s="11" t="s">
        <v>45</v>
      </c>
      <c r="K38">
        <v>5</v>
      </c>
      <c r="L38">
        <f>AVERAGE(E42, E44)/5</f>
        <v>0.49694199999999994</v>
      </c>
      <c r="M38">
        <f>AVERAGE(E45, E47)/5</f>
        <v>0.45139700000000005</v>
      </c>
      <c r="O38">
        <v>5</v>
      </c>
      <c r="P38">
        <f>E43/5</f>
        <v>1.1362399999999999</v>
      </c>
      <c r="Q38">
        <f>E46/5</f>
        <v>0.91155799999999998</v>
      </c>
    </row>
    <row r="39" spans="1:23" x14ac:dyDescent="0.2">
      <c r="A39" s="11" t="s">
        <v>44</v>
      </c>
      <c r="B39" s="11" t="s">
        <v>41</v>
      </c>
      <c r="C39" s="11">
        <v>28</v>
      </c>
      <c r="D39" s="15">
        <v>6.8989700000000003</v>
      </c>
      <c r="E39" s="15">
        <v>1.2849699999999999</v>
      </c>
      <c r="F39" s="15">
        <v>28</v>
      </c>
      <c r="G39" s="15">
        <v>9.0114300000000007</v>
      </c>
      <c r="H39" s="15">
        <v>2.0889000000000002</v>
      </c>
      <c r="K39">
        <v>10</v>
      </c>
      <c r="L39">
        <f>AVERAGE(E48, E50)/10</f>
        <v>0.52295749999999996</v>
      </c>
      <c r="M39">
        <f>AVERAGE(E51, E53)/10</f>
        <v>1.694653</v>
      </c>
      <c r="O39">
        <v>10</v>
      </c>
      <c r="P39">
        <f>E46/10</f>
        <v>0.45577899999999999</v>
      </c>
      <c r="Q39">
        <f>E52/10</f>
        <v>3.32151</v>
      </c>
    </row>
    <row r="40" spans="1:23" x14ac:dyDescent="0.2">
      <c r="A40" s="11" t="s">
        <v>44</v>
      </c>
      <c r="B40" s="11" t="s">
        <v>42</v>
      </c>
      <c r="C40" s="11">
        <v>28</v>
      </c>
      <c r="D40" s="15">
        <v>56.6663</v>
      </c>
      <c r="E40" s="15">
        <v>4.7573600000000003</v>
      </c>
      <c r="F40" s="15">
        <v>28</v>
      </c>
      <c r="G40" s="15">
        <v>32.7029</v>
      </c>
      <c r="H40" s="15">
        <v>2.8840699999999999</v>
      </c>
    </row>
    <row r="41" spans="1:23" x14ac:dyDescent="0.2">
      <c r="A41" s="11" t="s">
        <v>44</v>
      </c>
      <c r="B41" s="11" t="s">
        <v>43</v>
      </c>
      <c r="C41" s="11">
        <v>28</v>
      </c>
      <c r="D41" s="15">
        <v>33.510800000000003</v>
      </c>
      <c r="E41" s="15">
        <v>5.0460399999999996</v>
      </c>
      <c r="F41" s="15">
        <v>28</v>
      </c>
      <c r="G41" s="15">
        <v>5.78857</v>
      </c>
      <c r="H41" s="15">
        <v>1.6608499999999999</v>
      </c>
    </row>
    <row r="42" spans="1:23" x14ac:dyDescent="0.2">
      <c r="A42" s="12" t="s">
        <v>46</v>
      </c>
      <c r="B42" s="12" t="s">
        <v>47</v>
      </c>
      <c r="C42" s="12">
        <v>28</v>
      </c>
      <c r="D42" s="12">
        <v>11.380699999999999</v>
      </c>
      <c r="E42" s="12">
        <v>3.4542299999999999</v>
      </c>
      <c r="F42" s="12">
        <v>28</v>
      </c>
      <c r="G42" s="12">
        <v>12.457100000000001</v>
      </c>
      <c r="H42" s="12">
        <v>4.0027100000000004</v>
      </c>
    </row>
    <row r="43" spans="1:23" x14ac:dyDescent="0.2">
      <c r="A43" s="12" t="s">
        <v>46</v>
      </c>
      <c r="B43" s="12" t="s">
        <v>48</v>
      </c>
      <c r="C43" s="12">
        <v>28</v>
      </c>
      <c r="D43" s="12">
        <v>71.528499999999994</v>
      </c>
      <c r="E43" s="12">
        <v>5.6811999999999996</v>
      </c>
      <c r="F43" s="12">
        <v>28</v>
      </c>
      <c r="G43" s="12">
        <v>64.822900000000004</v>
      </c>
      <c r="H43" s="12">
        <v>4.6842100000000002</v>
      </c>
      <c r="I43" s="12" t="s">
        <v>50</v>
      </c>
    </row>
    <row r="44" spans="1:23" x14ac:dyDescent="0.2">
      <c r="A44" s="12" t="s">
        <v>46</v>
      </c>
      <c r="B44" s="12" t="s">
        <v>49</v>
      </c>
      <c r="C44" s="12">
        <v>28</v>
      </c>
      <c r="D44" s="12">
        <v>12.3794</v>
      </c>
      <c r="E44" s="12">
        <v>1.51519</v>
      </c>
      <c r="F44" s="12">
        <v>28</v>
      </c>
      <c r="G44" s="12">
        <v>12.551399999999999</v>
      </c>
      <c r="H44" s="12">
        <v>1.7026300000000001</v>
      </c>
    </row>
    <row r="45" spans="1:23" x14ac:dyDescent="0.2">
      <c r="A45" s="12" t="s">
        <v>51</v>
      </c>
      <c r="B45" s="12" t="s">
        <v>47</v>
      </c>
      <c r="C45" s="12">
        <v>28</v>
      </c>
      <c r="D45" s="12">
        <v>12.9635</v>
      </c>
      <c r="E45" s="12">
        <v>2.4102399999999999</v>
      </c>
      <c r="F45" s="12">
        <v>28</v>
      </c>
      <c r="G45" s="12">
        <v>16.485700000000001</v>
      </c>
      <c r="H45" s="12">
        <v>3.2030500000000002</v>
      </c>
    </row>
    <row r="46" spans="1:23" x14ac:dyDescent="0.2">
      <c r="A46" s="12" t="s">
        <v>51</v>
      </c>
      <c r="B46" s="12" t="s">
        <v>48</v>
      </c>
      <c r="C46" s="12">
        <v>28</v>
      </c>
      <c r="D46" s="12">
        <v>63.550400000000003</v>
      </c>
      <c r="E46" s="12">
        <v>4.5577899999999998</v>
      </c>
      <c r="F46" s="12">
        <v>28</v>
      </c>
      <c r="G46" s="12">
        <v>65.6571</v>
      </c>
      <c r="H46" s="12">
        <v>4.3629499999999997</v>
      </c>
    </row>
    <row r="47" spans="1:23" x14ac:dyDescent="0.2">
      <c r="A47" s="12" t="s">
        <v>51</v>
      </c>
      <c r="B47" s="12" t="s">
        <v>49</v>
      </c>
      <c r="C47" s="12">
        <v>28</v>
      </c>
      <c r="D47" s="12">
        <v>13.736700000000001</v>
      </c>
      <c r="E47" s="12">
        <v>2.1037300000000001</v>
      </c>
      <c r="F47" s="12">
        <v>28</v>
      </c>
      <c r="G47" s="12">
        <v>17.6343</v>
      </c>
      <c r="H47" s="12">
        <v>2.6400800000000002</v>
      </c>
    </row>
    <row r="48" spans="1:23" x14ac:dyDescent="0.2">
      <c r="A48" s="13" t="s">
        <v>52</v>
      </c>
      <c r="B48" s="13" t="s">
        <v>53</v>
      </c>
      <c r="C48" s="13">
        <v>28</v>
      </c>
      <c r="D48" s="13">
        <v>39.027900000000002</v>
      </c>
      <c r="E48" s="13">
        <v>6.6802299999999999</v>
      </c>
      <c r="F48" s="13">
        <v>28</v>
      </c>
      <c r="G48" s="13">
        <v>39.068600000000004</v>
      </c>
      <c r="H48" s="13">
        <v>6.7666599999999999</v>
      </c>
    </row>
    <row r="49" spans="1:17" x14ac:dyDescent="0.2">
      <c r="A49" s="13" t="s">
        <v>52</v>
      </c>
      <c r="B49" s="13" t="s">
        <v>54</v>
      </c>
      <c r="C49" s="13">
        <v>28</v>
      </c>
      <c r="D49" s="13">
        <v>138.35400000000001</v>
      </c>
      <c r="E49" s="13">
        <v>10.923999999999999</v>
      </c>
      <c r="F49" s="13">
        <v>28</v>
      </c>
      <c r="G49" s="13">
        <v>103.626</v>
      </c>
      <c r="H49" s="13">
        <v>7.3091999999999997</v>
      </c>
      <c r="I49" s="13" t="s">
        <v>56</v>
      </c>
    </row>
    <row r="50" spans="1:17" x14ac:dyDescent="0.2">
      <c r="A50" s="13" t="s">
        <v>52</v>
      </c>
      <c r="B50" s="13" t="s">
        <v>55</v>
      </c>
      <c r="C50" s="13">
        <v>28</v>
      </c>
      <c r="D50" s="13">
        <v>24.208400000000001</v>
      </c>
      <c r="E50" s="13">
        <v>3.7789199999999998</v>
      </c>
      <c r="F50" s="13">
        <v>28</v>
      </c>
      <c r="G50" s="13">
        <v>26.4</v>
      </c>
      <c r="H50" s="13">
        <v>4.9918800000000001</v>
      </c>
    </row>
    <row r="51" spans="1:17" x14ac:dyDescent="0.2">
      <c r="A51" s="13" t="s">
        <v>57</v>
      </c>
      <c r="B51" s="13" t="s">
        <v>53</v>
      </c>
      <c r="C51" s="13">
        <v>28</v>
      </c>
      <c r="D51" s="13">
        <v>166.946</v>
      </c>
      <c r="E51" s="13">
        <v>29.839099999999998</v>
      </c>
      <c r="F51" s="13">
        <v>28</v>
      </c>
      <c r="G51" s="13">
        <v>49.625700000000002</v>
      </c>
      <c r="H51" s="13">
        <v>11.9519</v>
      </c>
    </row>
    <row r="52" spans="1:17" x14ac:dyDescent="0.2">
      <c r="A52" s="13" t="s">
        <v>57</v>
      </c>
      <c r="B52" s="13" t="s">
        <v>54</v>
      </c>
      <c r="C52" s="13">
        <v>28</v>
      </c>
      <c r="D52" s="13">
        <v>409.73500000000001</v>
      </c>
      <c r="E52" s="13">
        <v>33.2151</v>
      </c>
      <c r="F52" s="13">
        <v>28</v>
      </c>
      <c r="G52" s="13">
        <v>150.12899999999999</v>
      </c>
      <c r="H52" s="13">
        <v>13.253500000000001</v>
      </c>
    </row>
    <row r="53" spans="1:17" x14ac:dyDescent="0.2">
      <c r="A53" s="13" t="s">
        <v>57</v>
      </c>
      <c r="B53" s="13" t="s">
        <v>55</v>
      </c>
      <c r="C53" s="13">
        <v>28</v>
      </c>
      <c r="D53" s="13">
        <v>31.043299999999999</v>
      </c>
      <c r="E53" s="13">
        <v>4.05396</v>
      </c>
      <c r="F53" s="13">
        <v>28</v>
      </c>
      <c r="G53" s="13">
        <v>32.851399999999998</v>
      </c>
      <c r="H53" s="13">
        <v>4.2502599999999999</v>
      </c>
    </row>
    <row r="56" spans="1:17" x14ac:dyDescent="0.2">
      <c r="A56" s="5" t="s">
        <v>11</v>
      </c>
    </row>
    <row r="57" spans="1:17" x14ac:dyDescent="0.2">
      <c r="A57" s="3">
        <v>43684</v>
      </c>
      <c r="C57" t="s">
        <v>27</v>
      </c>
      <c r="D57" t="s">
        <v>27</v>
      </c>
      <c r="E57" t="s">
        <v>27</v>
      </c>
      <c r="F57" t="s">
        <v>28</v>
      </c>
      <c r="G57" t="s">
        <v>28</v>
      </c>
      <c r="H57" t="s">
        <v>28</v>
      </c>
    </row>
    <row r="58" spans="1:17" x14ac:dyDescent="0.2">
      <c r="C58" t="s">
        <v>29</v>
      </c>
      <c r="D58" t="s">
        <v>29</v>
      </c>
      <c r="E58" t="s">
        <v>29</v>
      </c>
      <c r="F58" t="s">
        <v>30</v>
      </c>
      <c r="G58" t="s">
        <v>30</v>
      </c>
      <c r="H58" t="s">
        <v>30</v>
      </c>
      <c r="K58" t="s">
        <v>60</v>
      </c>
      <c r="O58" t="s">
        <v>14</v>
      </c>
    </row>
    <row r="59" spans="1:17" x14ac:dyDescent="0.2">
      <c r="C59" t="s">
        <v>31</v>
      </c>
      <c r="D59" t="s">
        <v>31</v>
      </c>
      <c r="E59" t="s">
        <v>31</v>
      </c>
      <c r="F59" t="s">
        <v>32</v>
      </c>
      <c r="G59" t="s">
        <v>32</v>
      </c>
      <c r="H59" t="s">
        <v>32</v>
      </c>
      <c r="L59" t="s">
        <v>20</v>
      </c>
      <c r="M59" t="s">
        <v>36</v>
      </c>
      <c r="P59" t="s">
        <v>20</v>
      </c>
      <c r="Q59" t="s">
        <v>36</v>
      </c>
    </row>
    <row r="60" spans="1:17" x14ac:dyDescent="0.2">
      <c r="C60" t="s">
        <v>33</v>
      </c>
      <c r="D60" t="s">
        <v>34</v>
      </c>
      <c r="E60" t="s">
        <v>35</v>
      </c>
      <c r="F60" t="s">
        <v>33</v>
      </c>
      <c r="G60" t="s">
        <v>34</v>
      </c>
      <c r="H60" t="s">
        <v>35</v>
      </c>
      <c r="K60">
        <v>2.5</v>
      </c>
      <c r="L60">
        <f>AVERAGE(D66, D68)/2.5</f>
        <v>7.3786199999999997</v>
      </c>
      <c r="M60">
        <f>AVERAGE(D69, D71)/2.5</f>
        <v>34.789519999999996</v>
      </c>
      <c r="O60">
        <v>2.5</v>
      </c>
      <c r="P60">
        <f>D67/2.5</f>
        <v>3.992588</v>
      </c>
      <c r="Q60">
        <f>D70/2.5</f>
        <v>8.0325600000000001</v>
      </c>
    </row>
    <row r="61" spans="1:17" x14ac:dyDescent="0.2">
      <c r="D61" t="s">
        <v>37</v>
      </c>
      <c r="E61" t="s">
        <v>37</v>
      </c>
      <c r="G61" t="s">
        <v>38</v>
      </c>
      <c r="H61" t="s">
        <v>38</v>
      </c>
      <c r="K61">
        <v>5</v>
      </c>
      <c r="L61">
        <f>AVERAGE(D68, D70)/5</f>
        <v>3.32883</v>
      </c>
      <c r="M61">
        <f>AVERAGE(D71, D73)/5</f>
        <v>16.146419999999999</v>
      </c>
      <c r="O61">
        <v>5</v>
      </c>
      <c r="P61">
        <f>D69/5</f>
        <v>16.648339999999997</v>
      </c>
      <c r="Q61">
        <f>D72/5</f>
        <v>54.265000000000001</v>
      </c>
    </row>
    <row r="62" spans="1:17" x14ac:dyDescent="0.2">
      <c r="A62" s="11" t="s">
        <v>40</v>
      </c>
      <c r="B62" s="11" t="s">
        <v>41</v>
      </c>
      <c r="C62" s="11">
        <v>28</v>
      </c>
      <c r="D62" s="11">
        <v>12.698499999999999</v>
      </c>
      <c r="E62" s="11">
        <v>1.78868</v>
      </c>
      <c r="F62" s="11">
        <v>28</v>
      </c>
      <c r="G62" s="11">
        <v>11.2286</v>
      </c>
      <c r="H62" s="11">
        <v>1.59588</v>
      </c>
      <c r="K62">
        <v>10</v>
      </c>
      <c r="L62">
        <f>AVERAGE(D77, D79)/10</f>
        <v>18.639749999999999</v>
      </c>
      <c r="M62">
        <f>AVERAGE(D77, D79)/10</f>
        <v>18.639749999999999</v>
      </c>
      <c r="O62">
        <v>10</v>
      </c>
      <c r="P62">
        <f>D75/10</f>
        <v>9.7706100000000013</v>
      </c>
      <c r="Q62">
        <f>D78/10</f>
        <v>49.601799999999997</v>
      </c>
    </row>
    <row r="63" spans="1:17" x14ac:dyDescent="0.2">
      <c r="A63" s="11" t="s">
        <v>40</v>
      </c>
      <c r="B63" s="11" t="s">
        <v>42</v>
      </c>
      <c r="C63" s="11">
        <v>28</v>
      </c>
      <c r="D63" s="11">
        <v>46.326799999999999</v>
      </c>
      <c r="E63" s="11">
        <v>3.1299199999999998</v>
      </c>
      <c r="F63" s="11">
        <v>28</v>
      </c>
      <c r="G63" s="11">
        <v>36.082900000000002</v>
      </c>
      <c r="H63" s="11">
        <v>2.2047500000000002</v>
      </c>
    </row>
    <row r="64" spans="1:17" x14ac:dyDescent="0.2">
      <c r="A64" s="11" t="s">
        <v>40</v>
      </c>
      <c r="B64" s="11" t="s">
        <v>43</v>
      </c>
      <c r="C64" s="11">
        <v>28</v>
      </c>
      <c r="D64" s="11">
        <v>11.192500000000001</v>
      </c>
      <c r="E64" s="11">
        <v>1.7885599999999999</v>
      </c>
      <c r="F64" s="11">
        <v>28</v>
      </c>
      <c r="G64" s="11">
        <v>10.1286</v>
      </c>
      <c r="H64" s="11">
        <v>1.4542900000000001</v>
      </c>
      <c r="I64" s="11" t="s">
        <v>45</v>
      </c>
      <c r="K64" t="s">
        <v>15</v>
      </c>
      <c r="O64" t="s">
        <v>15</v>
      </c>
    </row>
    <row r="65" spans="1:17" x14ac:dyDescent="0.2">
      <c r="A65" s="11" t="s">
        <v>44</v>
      </c>
      <c r="B65" s="11" t="s">
        <v>41</v>
      </c>
      <c r="C65" s="11">
        <v>28</v>
      </c>
      <c r="D65" s="11">
        <v>7.3298500000000004</v>
      </c>
      <c r="E65" s="11">
        <v>1.09276</v>
      </c>
      <c r="F65" s="11">
        <v>28</v>
      </c>
      <c r="G65" s="11">
        <v>6.88</v>
      </c>
      <c r="H65" s="11">
        <v>1.04294</v>
      </c>
      <c r="L65" t="s">
        <v>20</v>
      </c>
      <c r="M65" t="s">
        <v>36</v>
      </c>
      <c r="P65" t="s">
        <v>20</v>
      </c>
      <c r="Q65" t="s">
        <v>36</v>
      </c>
    </row>
    <row r="66" spans="1:17" x14ac:dyDescent="0.2">
      <c r="A66" s="11" t="s">
        <v>44</v>
      </c>
      <c r="B66" s="11" t="s">
        <v>42</v>
      </c>
      <c r="C66" s="11">
        <v>28</v>
      </c>
      <c r="D66" s="11">
        <v>23.686199999999999</v>
      </c>
      <c r="E66" s="11">
        <v>2.1008399999999998</v>
      </c>
      <c r="F66" s="11">
        <v>28</v>
      </c>
      <c r="G66" s="11">
        <v>22.257100000000001</v>
      </c>
      <c r="H66" s="11">
        <v>2.02115</v>
      </c>
      <c r="K66">
        <v>2.5</v>
      </c>
      <c r="L66">
        <f>AVERAGE(E66, E68)/2.5</f>
        <v>0.8952159999999999</v>
      </c>
      <c r="M66">
        <f>AVERAGE(E69, E71)/2.5</f>
        <v>4.2254160000000001</v>
      </c>
      <c r="O66">
        <v>2.5</v>
      </c>
      <c r="P66">
        <f>E67/2.5</f>
        <v>0.57017600000000002</v>
      </c>
      <c r="Q66">
        <f>E70/2.5</f>
        <v>0.831152</v>
      </c>
    </row>
    <row r="67" spans="1:17" x14ac:dyDescent="0.2">
      <c r="A67" s="11" t="s">
        <v>44</v>
      </c>
      <c r="B67" s="11" t="s">
        <v>43</v>
      </c>
      <c r="C67" s="11">
        <v>28</v>
      </c>
      <c r="D67" s="11">
        <v>9.9814699999999998</v>
      </c>
      <c r="E67" s="11">
        <v>1.42544</v>
      </c>
      <c r="F67" s="11">
        <v>28</v>
      </c>
      <c r="G67" s="11">
        <v>10.231400000000001</v>
      </c>
      <c r="H67" s="11">
        <v>1.57376</v>
      </c>
      <c r="K67">
        <v>5</v>
      </c>
      <c r="L67">
        <f>AVERAGE(E68, E70)/5</f>
        <v>0.44531200000000004</v>
      </c>
      <c r="M67">
        <f>AVERAGE(E71, E73)/5</f>
        <v>2.5699300000000003</v>
      </c>
      <c r="O67">
        <v>5</v>
      </c>
      <c r="P67">
        <f>E69/5</f>
        <v>1.3226559999999998</v>
      </c>
      <c r="Q67">
        <f>E72/5</f>
        <v>3.65462</v>
      </c>
    </row>
    <row r="68" spans="1:17" x14ac:dyDescent="0.2">
      <c r="A68" s="12" t="s">
        <v>46</v>
      </c>
      <c r="B68" s="12" t="s">
        <v>47</v>
      </c>
      <c r="C68" s="12">
        <v>28</v>
      </c>
      <c r="D68" s="12">
        <v>13.206899999999999</v>
      </c>
      <c r="E68" s="12">
        <v>2.3752399999999998</v>
      </c>
      <c r="F68" s="12">
        <v>28</v>
      </c>
      <c r="G68" s="12">
        <v>11.66</v>
      </c>
      <c r="H68" s="12">
        <v>2.5863</v>
      </c>
      <c r="K68">
        <v>10</v>
      </c>
      <c r="L68">
        <f>AVERAGE(E74, E76)/10</f>
        <v>0.52544150000000001</v>
      </c>
      <c r="M68">
        <f>AVERAGE(E77, E79)/10</f>
        <v>2.7984400000000003</v>
      </c>
      <c r="O68">
        <v>10</v>
      </c>
      <c r="P68">
        <f>E75/10</f>
        <v>0.72840499999999997</v>
      </c>
      <c r="Q68">
        <f>E78/10</f>
        <v>3.3141399999999996</v>
      </c>
    </row>
    <row r="69" spans="1:17" x14ac:dyDescent="0.2">
      <c r="A69" s="12" t="s">
        <v>46</v>
      </c>
      <c r="B69" s="12" t="s">
        <v>48</v>
      </c>
      <c r="C69" s="12">
        <v>28</v>
      </c>
      <c r="D69" s="12">
        <v>83.241699999999994</v>
      </c>
      <c r="E69" s="12">
        <v>6.6132799999999996</v>
      </c>
      <c r="F69" s="12">
        <v>28</v>
      </c>
      <c r="G69" s="12">
        <v>57.311399999999999</v>
      </c>
      <c r="H69" s="12">
        <v>4.4844200000000001</v>
      </c>
      <c r="I69" s="12" t="s">
        <v>50</v>
      </c>
    </row>
    <row r="70" spans="1:17" x14ac:dyDescent="0.2">
      <c r="A70" s="12" t="s">
        <v>46</v>
      </c>
      <c r="B70" s="12" t="s">
        <v>49</v>
      </c>
      <c r="C70" s="12">
        <v>28</v>
      </c>
      <c r="D70" s="12">
        <v>20.081399999999999</v>
      </c>
      <c r="E70" s="12">
        <v>2.0778799999999999</v>
      </c>
      <c r="F70" s="12">
        <v>28</v>
      </c>
      <c r="G70" s="12">
        <v>12.2143</v>
      </c>
      <c r="H70" s="12">
        <v>1.52904</v>
      </c>
    </row>
    <row r="71" spans="1:17" x14ac:dyDescent="0.2">
      <c r="A71" s="12" t="s">
        <v>51</v>
      </c>
      <c r="B71" s="12" t="s">
        <v>47</v>
      </c>
      <c r="C71" s="12">
        <v>28</v>
      </c>
      <c r="D71" s="12">
        <v>90.7059</v>
      </c>
      <c r="E71" s="12">
        <v>14.5138</v>
      </c>
      <c r="F71" s="12">
        <v>28</v>
      </c>
      <c r="G71" s="12">
        <v>31.577100000000002</v>
      </c>
      <c r="H71" s="12">
        <v>6.4280200000000001</v>
      </c>
    </row>
    <row r="72" spans="1:17" x14ac:dyDescent="0.2">
      <c r="A72" s="12" t="s">
        <v>51</v>
      </c>
      <c r="B72" s="12" t="s">
        <v>48</v>
      </c>
      <c r="C72" s="12">
        <v>28</v>
      </c>
      <c r="D72" s="12">
        <v>271.32499999999999</v>
      </c>
      <c r="E72" s="12">
        <v>18.273099999999999</v>
      </c>
      <c r="F72" s="12">
        <v>28</v>
      </c>
      <c r="G72" s="12">
        <v>94.131399999999999</v>
      </c>
      <c r="H72" s="12">
        <v>7.9196099999999996</v>
      </c>
    </row>
    <row r="73" spans="1:17" x14ac:dyDescent="0.2">
      <c r="A73" s="12" t="s">
        <v>51</v>
      </c>
      <c r="B73" s="12" t="s">
        <v>49</v>
      </c>
      <c r="C73" s="12">
        <v>28</v>
      </c>
      <c r="D73" s="12">
        <v>70.758300000000006</v>
      </c>
      <c r="E73" s="12">
        <v>11.185499999999999</v>
      </c>
      <c r="F73" s="12">
        <v>28</v>
      </c>
      <c r="G73" s="12">
        <v>19.197099999999999</v>
      </c>
      <c r="H73" s="12">
        <v>4.2774400000000004</v>
      </c>
    </row>
    <row r="74" spans="1:17" x14ac:dyDescent="0.2">
      <c r="A74" s="13" t="s">
        <v>52</v>
      </c>
      <c r="B74" s="13" t="s">
        <v>53</v>
      </c>
      <c r="C74" s="13">
        <v>28</v>
      </c>
      <c r="D74" s="13">
        <v>35.927900000000001</v>
      </c>
      <c r="E74" s="13">
        <v>7.8024800000000001</v>
      </c>
      <c r="F74" s="13">
        <v>28</v>
      </c>
      <c r="G74" s="13">
        <v>29.877099999999999</v>
      </c>
      <c r="H74" s="13">
        <v>6.1218000000000004</v>
      </c>
    </row>
    <row r="75" spans="1:17" x14ac:dyDescent="0.2">
      <c r="A75" s="13" t="s">
        <v>52</v>
      </c>
      <c r="B75" s="13" t="s">
        <v>54</v>
      </c>
      <c r="C75" s="13">
        <v>28</v>
      </c>
      <c r="D75" s="13">
        <v>97.706100000000006</v>
      </c>
      <c r="E75" s="13">
        <v>7.2840499999999997</v>
      </c>
      <c r="F75" s="13">
        <v>28</v>
      </c>
      <c r="G75" s="13">
        <v>93.491399999999999</v>
      </c>
      <c r="H75" s="13">
        <v>7.3570399999999996</v>
      </c>
      <c r="I75" s="13" t="s">
        <v>56</v>
      </c>
    </row>
    <row r="76" spans="1:17" x14ac:dyDescent="0.2">
      <c r="A76" s="13" t="s">
        <v>52</v>
      </c>
      <c r="B76" s="13" t="s">
        <v>55</v>
      </c>
      <c r="C76" s="13">
        <v>28</v>
      </c>
      <c r="D76" s="13">
        <v>27.744900000000001</v>
      </c>
      <c r="E76" s="13">
        <v>2.70635</v>
      </c>
      <c r="F76" s="13">
        <v>28</v>
      </c>
      <c r="G76" s="13">
        <v>30.108599999999999</v>
      </c>
      <c r="H76" s="13">
        <v>3.2987099999999998</v>
      </c>
    </row>
    <row r="77" spans="1:17" x14ac:dyDescent="0.2">
      <c r="A77" s="13" t="s">
        <v>57</v>
      </c>
      <c r="B77" s="13" t="s">
        <v>53</v>
      </c>
      <c r="C77" s="13">
        <v>28</v>
      </c>
      <c r="D77" s="13">
        <v>243.489</v>
      </c>
      <c r="E77" s="13">
        <v>35.722299999999997</v>
      </c>
      <c r="F77" s="13">
        <v>28</v>
      </c>
      <c r="G77" s="13">
        <v>57.437100000000001</v>
      </c>
      <c r="H77" s="13">
        <v>13.120799999999999</v>
      </c>
    </row>
    <row r="78" spans="1:17" x14ac:dyDescent="0.2">
      <c r="A78" s="13" t="s">
        <v>57</v>
      </c>
      <c r="B78" s="13" t="s">
        <v>54</v>
      </c>
      <c r="C78" s="13">
        <v>28</v>
      </c>
      <c r="D78" s="13">
        <v>496.01799999999997</v>
      </c>
      <c r="E78" s="13">
        <v>33.141399999999997</v>
      </c>
      <c r="F78" s="13">
        <v>28</v>
      </c>
      <c r="G78" s="13">
        <v>146.303</v>
      </c>
      <c r="H78" s="13">
        <v>13.1958</v>
      </c>
    </row>
    <row r="79" spans="1:17" x14ac:dyDescent="0.2">
      <c r="A79" s="13" t="s">
        <v>57</v>
      </c>
      <c r="B79" s="13" t="s">
        <v>55</v>
      </c>
      <c r="C79" s="13">
        <v>28</v>
      </c>
      <c r="D79" s="13">
        <v>129.30600000000001</v>
      </c>
      <c r="E79" s="13">
        <v>20.246500000000001</v>
      </c>
      <c r="F79" s="13">
        <v>28</v>
      </c>
      <c r="G79" s="13">
        <v>20.9057</v>
      </c>
      <c r="H79" s="13">
        <v>6.2612100000000002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22DD-55DD-472C-9D6A-28FA8CFA21BB}">
  <dimension ref="A1:I47"/>
  <sheetViews>
    <sheetView zoomScale="59" zoomScaleNormal="70" workbookViewId="0">
      <selection activeCell="T46" sqref="T46"/>
    </sheetView>
  </sheetViews>
  <sheetFormatPr baseColWidth="10" defaultColWidth="8.83203125" defaultRowHeight="15" x14ac:dyDescent="0.2"/>
  <sheetData>
    <row r="1" spans="1:9" x14ac:dyDescent="0.2">
      <c r="A1" t="s">
        <v>61</v>
      </c>
    </row>
    <row r="2" spans="1:9" x14ac:dyDescent="0.2">
      <c r="A2" s="3">
        <v>43731</v>
      </c>
    </row>
    <row r="4" spans="1:9" x14ac:dyDescent="0.2">
      <c r="A4" s="5" t="s">
        <v>9</v>
      </c>
      <c r="C4" t="s">
        <v>27</v>
      </c>
      <c r="D4" t="s">
        <v>27</v>
      </c>
      <c r="E4" t="s">
        <v>27</v>
      </c>
    </row>
    <row r="5" spans="1:9" x14ac:dyDescent="0.2">
      <c r="C5" t="s">
        <v>29</v>
      </c>
      <c r="D5" t="s">
        <v>29</v>
      </c>
      <c r="E5" t="s">
        <v>29</v>
      </c>
    </row>
    <row r="6" spans="1:9" x14ac:dyDescent="0.2">
      <c r="C6" t="s">
        <v>31</v>
      </c>
      <c r="D6" t="s">
        <v>31</v>
      </c>
      <c r="E6" t="s">
        <v>31</v>
      </c>
    </row>
    <row r="7" spans="1:9" x14ac:dyDescent="0.2">
      <c r="C7" t="s">
        <v>33</v>
      </c>
      <c r="D7" t="s">
        <v>34</v>
      </c>
      <c r="E7" t="s">
        <v>35</v>
      </c>
    </row>
    <row r="8" spans="1:9" x14ac:dyDescent="0.2">
      <c r="D8" t="s">
        <v>37</v>
      </c>
      <c r="E8" t="s">
        <v>37</v>
      </c>
      <c r="H8" t="s">
        <v>62</v>
      </c>
      <c r="I8" t="s">
        <v>63</v>
      </c>
    </row>
    <row r="9" spans="1:9" x14ac:dyDescent="0.2">
      <c r="A9">
        <v>2.5</v>
      </c>
      <c r="B9" t="s">
        <v>41</v>
      </c>
      <c r="C9">
        <v>576</v>
      </c>
      <c r="D9">
        <v>130.773</v>
      </c>
      <c r="E9">
        <v>16.732800000000001</v>
      </c>
      <c r="G9">
        <v>2.5</v>
      </c>
      <c r="H9">
        <f>AVERAGE(D9, D11)/2.5</f>
        <v>58.595799999999997</v>
      </c>
      <c r="I9">
        <f>D10/2.5</f>
        <v>92.141199999999998</v>
      </c>
    </row>
    <row r="10" spans="1:9" x14ac:dyDescent="0.2">
      <c r="A10">
        <v>2.5</v>
      </c>
      <c r="B10" t="s">
        <v>42</v>
      </c>
      <c r="C10">
        <v>576</v>
      </c>
      <c r="D10">
        <v>230.35300000000001</v>
      </c>
      <c r="E10">
        <v>18.539899999999999</v>
      </c>
      <c r="G10">
        <v>5</v>
      </c>
      <c r="H10">
        <f>AVERAGE(D12, D14)/5</f>
        <v>43.684600000000003</v>
      </c>
      <c r="I10">
        <f>D13/5</f>
        <v>85.451599999999999</v>
      </c>
    </row>
    <row r="11" spans="1:9" x14ac:dyDescent="0.2">
      <c r="A11">
        <v>2.5</v>
      </c>
      <c r="B11" t="s">
        <v>43</v>
      </c>
      <c r="C11">
        <v>576</v>
      </c>
      <c r="D11">
        <v>162.20599999999999</v>
      </c>
      <c r="E11">
        <v>22.0002</v>
      </c>
      <c r="G11">
        <v>10</v>
      </c>
      <c r="H11">
        <f>AVERAGE(D15, D17)/10</f>
        <v>43.522500000000001</v>
      </c>
      <c r="I11">
        <f>D16/10</f>
        <v>85.170199999999994</v>
      </c>
    </row>
    <row r="12" spans="1:9" x14ac:dyDescent="0.2">
      <c r="A12">
        <v>5</v>
      </c>
      <c r="B12" t="s">
        <v>47</v>
      </c>
      <c r="C12">
        <v>576</v>
      </c>
      <c r="D12">
        <v>228.41399999999999</v>
      </c>
      <c r="E12">
        <v>32.78</v>
      </c>
    </row>
    <row r="13" spans="1:9" x14ac:dyDescent="0.2">
      <c r="A13">
        <v>5</v>
      </c>
      <c r="B13" t="s">
        <v>48</v>
      </c>
      <c r="C13">
        <v>576</v>
      </c>
      <c r="D13">
        <v>427.25799999999998</v>
      </c>
      <c r="E13">
        <v>8.8049900000000001</v>
      </c>
    </row>
    <row r="14" spans="1:9" x14ac:dyDescent="0.2">
      <c r="A14">
        <v>5</v>
      </c>
      <c r="B14" t="s">
        <v>49</v>
      </c>
      <c r="C14">
        <v>576</v>
      </c>
      <c r="D14">
        <v>208.43199999999999</v>
      </c>
      <c r="E14">
        <v>20.253799999999998</v>
      </c>
    </row>
    <row r="15" spans="1:9" x14ac:dyDescent="0.2">
      <c r="A15">
        <v>10</v>
      </c>
      <c r="B15" t="s">
        <v>53</v>
      </c>
      <c r="C15">
        <v>576</v>
      </c>
      <c r="D15">
        <v>498.226</v>
      </c>
      <c r="E15">
        <v>57.3337</v>
      </c>
    </row>
    <row r="16" spans="1:9" x14ac:dyDescent="0.2">
      <c r="A16">
        <v>10</v>
      </c>
      <c r="B16" t="s">
        <v>54</v>
      </c>
      <c r="C16">
        <v>576</v>
      </c>
      <c r="D16">
        <v>851.702</v>
      </c>
      <c r="E16">
        <v>15.7392</v>
      </c>
    </row>
    <row r="17" spans="1:9" x14ac:dyDescent="0.2">
      <c r="A17">
        <v>10</v>
      </c>
      <c r="B17" t="s">
        <v>55</v>
      </c>
      <c r="C17">
        <v>576</v>
      </c>
      <c r="D17">
        <v>372.22399999999999</v>
      </c>
      <c r="E17">
        <v>91.224000000000004</v>
      </c>
    </row>
    <row r="19" spans="1:9" x14ac:dyDescent="0.2">
      <c r="A19" s="5" t="s">
        <v>10</v>
      </c>
      <c r="C19" t="s">
        <v>27</v>
      </c>
      <c r="D19" t="s">
        <v>27</v>
      </c>
      <c r="E19" t="s">
        <v>27</v>
      </c>
    </row>
    <row r="20" spans="1:9" x14ac:dyDescent="0.2">
      <c r="A20" s="5"/>
      <c r="C20" t="s">
        <v>29</v>
      </c>
      <c r="D20" t="s">
        <v>29</v>
      </c>
      <c r="E20" t="s">
        <v>29</v>
      </c>
    </row>
    <row r="21" spans="1:9" x14ac:dyDescent="0.2">
      <c r="C21" t="s">
        <v>31</v>
      </c>
      <c r="D21" t="s">
        <v>31</v>
      </c>
      <c r="E21" t="s">
        <v>31</v>
      </c>
    </row>
    <row r="22" spans="1:9" x14ac:dyDescent="0.2">
      <c r="C22" t="s">
        <v>33</v>
      </c>
      <c r="D22" t="s">
        <v>34</v>
      </c>
      <c r="E22" t="s">
        <v>35</v>
      </c>
    </row>
    <row r="23" spans="1:9" x14ac:dyDescent="0.2">
      <c r="D23" t="s">
        <v>37</v>
      </c>
      <c r="E23" t="s">
        <v>37</v>
      </c>
      <c r="H23" t="s">
        <v>6</v>
      </c>
      <c r="I23" t="s">
        <v>64</v>
      </c>
    </row>
    <row r="24" spans="1:9" x14ac:dyDescent="0.2">
      <c r="A24">
        <v>2.5</v>
      </c>
      <c r="B24" t="s">
        <v>41</v>
      </c>
      <c r="C24">
        <v>480</v>
      </c>
      <c r="D24">
        <v>183.27699999999999</v>
      </c>
      <c r="E24">
        <v>36.020699999999998</v>
      </c>
      <c r="G24">
        <v>2.5</v>
      </c>
      <c r="H24">
        <f>AVERAGE(D24, D26)/2.5</f>
        <v>62.322399999999995</v>
      </c>
      <c r="I24">
        <f>E25/2.5</f>
        <v>5.1187199999999997</v>
      </c>
    </row>
    <row r="25" spans="1:9" x14ac:dyDescent="0.2">
      <c r="A25">
        <v>2.5</v>
      </c>
      <c r="B25" t="s">
        <v>42</v>
      </c>
      <c r="C25">
        <v>480</v>
      </c>
      <c r="D25">
        <v>215.31</v>
      </c>
      <c r="E25">
        <v>12.796799999999999</v>
      </c>
      <c r="G25">
        <v>5</v>
      </c>
      <c r="H25">
        <f>AVERAGE(D27, D29)/5</f>
        <v>79.980899999999991</v>
      </c>
      <c r="I25">
        <f>E28/5</f>
        <v>6.7223200000000007</v>
      </c>
    </row>
    <row r="26" spans="1:9" x14ac:dyDescent="0.2">
      <c r="A26">
        <v>2.5</v>
      </c>
      <c r="B26" t="s">
        <v>43</v>
      </c>
      <c r="C26">
        <v>480</v>
      </c>
      <c r="D26">
        <v>128.33500000000001</v>
      </c>
      <c r="E26">
        <v>28.011700000000001</v>
      </c>
      <c r="G26">
        <v>10</v>
      </c>
      <c r="H26">
        <f>AVERAGE(D30, D32)/10</f>
        <v>68.913200000000003</v>
      </c>
      <c r="I26">
        <f>E31/10</f>
        <v>9.5892900000000001</v>
      </c>
    </row>
    <row r="27" spans="1:9" x14ac:dyDescent="0.2">
      <c r="A27">
        <v>5</v>
      </c>
      <c r="B27" t="s">
        <v>47</v>
      </c>
      <c r="C27">
        <v>672</v>
      </c>
      <c r="D27">
        <v>460.18</v>
      </c>
      <c r="E27">
        <v>74.516199999999998</v>
      </c>
    </row>
    <row r="28" spans="1:9" x14ac:dyDescent="0.2">
      <c r="A28">
        <v>5</v>
      </c>
      <c r="B28" t="s">
        <v>48</v>
      </c>
      <c r="C28">
        <v>672</v>
      </c>
      <c r="D28">
        <v>454.46899999999999</v>
      </c>
      <c r="E28">
        <v>33.611600000000003</v>
      </c>
    </row>
    <row r="29" spans="1:9" x14ac:dyDescent="0.2">
      <c r="A29">
        <v>5</v>
      </c>
      <c r="B29" t="s">
        <v>49</v>
      </c>
      <c r="C29">
        <v>672</v>
      </c>
      <c r="D29">
        <v>339.62900000000002</v>
      </c>
      <c r="E29">
        <v>71.717799999999997</v>
      </c>
    </row>
    <row r="30" spans="1:9" x14ac:dyDescent="0.2">
      <c r="A30" t="s">
        <v>40</v>
      </c>
      <c r="B30" t="s">
        <v>53</v>
      </c>
      <c r="C30">
        <v>480</v>
      </c>
      <c r="D30">
        <v>730.83299999999997</v>
      </c>
      <c r="E30">
        <v>106.095</v>
      </c>
    </row>
    <row r="31" spans="1:9" x14ac:dyDescent="0.2">
      <c r="A31" t="s">
        <v>40</v>
      </c>
      <c r="B31" t="s">
        <v>54</v>
      </c>
      <c r="C31">
        <v>480</v>
      </c>
      <c r="D31">
        <v>921.91099999999994</v>
      </c>
      <c r="E31">
        <v>95.892899999999997</v>
      </c>
    </row>
    <row r="32" spans="1:9" x14ac:dyDescent="0.2">
      <c r="A32" t="s">
        <v>40</v>
      </c>
      <c r="B32" t="s">
        <v>55</v>
      </c>
      <c r="C32">
        <v>384</v>
      </c>
      <c r="D32">
        <v>647.43100000000004</v>
      </c>
      <c r="E32">
        <v>161.35900000000001</v>
      </c>
    </row>
    <row r="34" spans="1:9" x14ac:dyDescent="0.2">
      <c r="A34" s="5" t="s">
        <v>11</v>
      </c>
      <c r="C34" t="s">
        <v>27</v>
      </c>
      <c r="D34" t="s">
        <v>27</v>
      </c>
      <c r="E34" t="s">
        <v>27</v>
      </c>
    </row>
    <row r="35" spans="1:9" x14ac:dyDescent="0.2">
      <c r="C35" t="s">
        <v>29</v>
      </c>
      <c r="D35" t="s">
        <v>29</v>
      </c>
      <c r="E35" t="s">
        <v>29</v>
      </c>
    </row>
    <row r="36" spans="1:9" x14ac:dyDescent="0.2">
      <c r="C36" t="s">
        <v>31</v>
      </c>
      <c r="D36" t="s">
        <v>31</v>
      </c>
      <c r="E36" t="s">
        <v>31</v>
      </c>
    </row>
    <row r="37" spans="1:9" x14ac:dyDescent="0.2">
      <c r="C37" t="s">
        <v>33</v>
      </c>
      <c r="D37" t="s">
        <v>34</v>
      </c>
      <c r="E37" t="s">
        <v>35</v>
      </c>
    </row>
    <row r="38" spans="1:9" x14ac:dyDescent="0.2">
      <c r="D38" t="s">
        <v>37</v>
      </c>
      <c r="E38" t="s">
        <v>37</v>
      </c>
    </row>
    <row r="39" spans="1:9" x14ac:dyDescent="0.2">
      <c r="A39">
        <v>2.5</v>
      </c>
      <c r="B39" t="s">
        <v>41</v>
      </c>
      <c r="C39">
        <v>480</v>
      </c>
      <c r="D39">
        <v>132.72200000000001</v>
      </c>
      <c r="E39">
        <v>24.2989</v>
      </c>
      <c r="H39" t="s">
        <v>6</v>
      </c>
      <c r="I39" t="s">
        <v>12</v>
      </c>
    </row>
    <row r="40" spans="1:9" x14ac:dyDescent="0.2">
      <c r="A40">
        <v>2.5</v>
      </c>
      <c r="B40" t="s">
        <v>42</v>
      </c>
      <c r="C40">
        <v>480</v>
      </c>
      <c r="D40">
        <v>236.63200000000001</v>
      </c>
      <c r="E40">
        <v>23.423500000000001</v>
      </c>
      <c r="G40">
        <v>2.5</v>
      </c>
      <c r="H40">
        <f>AVERAGE(D39, D41)/2.5</f>
        <v>51.753999999999998</v>
      </c>
      <c r="I40">
        <f>E40/2.5</f>
        <v>9.3694000000000006</v>
      </c>
    </row>
    <row r="41" spans="1:9" x14ac:dyDescent="0.2">
      <c r="A41">
        <v>2.5</v>
      </c>
      <c r="B41" t="s">
        <v>43</v>
      </c>
      <c r="C41">
        <v>480</v>
      </c>
      <c r="D41">
        <v>126.048</v>
      </c>
      <c r="E41">
        <v>30.828399999999998</v>
      </c>
      <c r="G41">
        <v>5</v>
      </c>
      <c r="H41">
        <f>AVERAGE(D42, D44)/5</f>
        <v>61.282799999999995</v>
      </c>
      <c r="I41">
        <f>E43/5</f>
        <v>7.5062600000000002</v>
      </c>
    </row>
    <row r="42" spans="1:9" x14ac:dyDescent="0.2">
      <c r="A42">
        <v>5</v>
      </c>
      <c r="B42" t="s">
        <v>47</v>
      </c>
      <c r="C42">
        <v>576</v>
      </c>
      <c r="D42">
        <v>337.75799999999998</v>
      </c>
      <c r="E42">
        <v>47.9572</v>
      </c>
      <c r="G42">
        <v>10</v>
      </c>
      <c r="H42">
        <f>AVERAGE(D45, D47)/10</f>
        <v>52.409649999999999</v>
      </c>
      <c r="I42">
        <f>E46/10</f>
        <v>3.1979299999999999</v>
      </c>
    </row>
    <row r="43" spans="1:9" x14ac:dyDescent="0.2">
      <c r="A43">
        <v>5</v>
      </c>
      <c r="B43" t="s">
        <v>48</v>
      </c>
      <c r="C43">
        <v>576</v>
      </c>
      <c r="D43">
        <v>494.41699999999997</v>
      </c>
      <c r="E43">
        <v>37.531300000000002</v>
      </c>
    </row>
    <row r="44" spans="1:9" x14ac:dyDescent="0.2">
      <c r="A44">
        <v>5</v>
      </c>
      <c r="B44" t="s">
        <v>49</v>
      </c>
      <c r="C44">
        <v>480</v>
      </c>
      <c r="D44">
        <v>275.07</v>
      </c>
      <c r="E44">
        <v>63.861400000000003</v>
      </c>
    </row>
    <row r="45" spans="1:9" x14ac:dyDescent="0.2">
      <c r="A45">
        <v>10</v>
      </c>
      <c r="B45" t="s">
        <v>53</v>
      </c>
      <c r="C45">
        <v>576</v>
      </c>
      <c r="D45">
        <v>553.20100000000002</v>
      </c>
      <c r="E45">
        <v>56.947899999999997</v>
      </c>
    </row>
    <row r="46" spans="1:9" x14ac:dyDescent="0.2">
      <c r="A46">
        <v>10</v>
      </c>
      <c r="B46" t="s">
        <v>54</v>
      </c>
      <c r="C46">
        <v>576</v>
      </c>
      <c r="D46">
        <v>661.73199999999997</v>
      </c>
      <c r="E46">
        <v>31.979299999999999</v>
      </c>
    </row>
    <row r="47" spans="1:9" x14ac:dyDescent="0.2">
      <c r="A47">
        <v>10</v>
      </c>
      <c r="B47" t="s">
        <v>55</v>
      </c>
      <c r="C47">
        <v>576</v>
      </c>
      <c r="D47">
        <v>494.99200000000002</v>
      </c>
      <c r="E47">
        <v>84.308599999999998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AB08-2E96-4D6D-85D2-5D941E8D4F93}">
  <dimension ref="A1:AD47"/>
  <sheetViews>
    <sheetView zoomScale="46" workbookViewId="0">
      <selection activeCell="AJ56" sqref="AJ56"/>
    </sheetView>
  </sheetViews>
  <sheetFormatPr baseColWidth="10" defaultColWidth="8.83203125" defaultRowHeight="15" x14ac:dyDescent="0.2"/>
  <sheetData>
    <row r="1" spans="1:26" ht="21" x14ac:dyDescent="0.25">
      <c r="A1" s="4" t="s">
        <v>65</v>
      </c>
    </row>
    <row r="2" spans="1:26" x14ac:dyDescent="0.2">
      <c r="A2" s="3">
        <v>43689</v>
      </c>
    </row>
    <row r="3" spans="1:26" x14ac:dyDescent="0.2">
      <c r="A3" t="s">
        <v>66</v>
      </c>
      <c r="S3" t="s">
        <v>67</v>
      </c>
      <c r="T3" t="s">
        <v>68</v>
      </c>
      <c r="Z3" t="s">
        <v>69</v>
      </c>
    </row>
    <row r="4" spans="1:26" x14ac:dyDescent="0.2">
      <c r="S4" t="s">
        <v>70</v>
      </c>
      <c r="T4" t="s">
        <v>71</v>
      </c>
      <c r="U4" t="s">
        <v>72</v>
      </c>
      <c r="V4" t="s">
        <v>73</v>
      </c>
      <c r="W4" t="s">
        <v>74</v>
      </c>
      <c r="X4" t="s">
        <v>75</v>
      </c>
      <c r="Y4" s="18" t="s">
        <v>76</v>
      </c>
      <c r="Z4" s="18" t="s">
        <v>77</v>
      </c>
    </row>
    <row r="5" spans="1:26" x14ac:dyDescent="0.2">
      <c r="C5" t="s">
        <v>27</v>
      </c>
      <c r="D5" t="s">
        <v>27</v>
      </c>
      <c r="E5" t="s">
        <v>27</v>
      </c>
      <c r="F5" t="s">
        <v>28</v>
      </c>
      <c r="G5" t="s">
        <v>28</v>
      </c>
      <c r="H5" t="s">
        <v>28</v>
      </c>
      <c r="R5" t="s">
        <v>78</v>
      </c>
      <c r="S5" s="18">
        <v>3.7932899999999998</v>
      </c>
      <c r="T5" s="18">
        <v>12.1656</v>
      </c>
      <c r="U5" s="18">
        <v>11.823499999999999</v>
      </c>
      <c r="V5" s="18">
        <v>8.3122900000000008</v>
      </c>
      <c r="W5" s="18">
        <v>8.5060500000000001</v>
      </c>
      <c r="X5" s="18">
        <v>13.3506</v>
      </c>
      <c r="Y5" s="18">
        <v>12.3682</v>
      </c>
      <c r="Z5" s="18">
        <v>2.0555400000000001</v>
      </c>
    </row>
    <row r="6" spans="1:26" x14ac:dyDescent="0.2">
      <c r="C6" t="s">
        <v>29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</row>
    <row r="7" spans="1:26" x14ac:dyDescent="0.2">
      <c r="C7" t="s">
        <v>31</v>
      </c>
      <c r="D7" t="s">
        <v>31</v>
      </c>
      <c r="E7" t="s">
        <v>31</v>
      </c>
      <c r="F7" t="s">
        <v>32</v>
      </c>
      <c r="G7" t="s">
        <v>32</v>
      </c>
      <c r="H7" t="s">
        <v>32</v>
      </c>
    </row>
    <row r="8" spans="1:26" x14ac:dyDescent="0.2">
      <c r="C8" t="s">
        <v>33</v>
      </c>
      <c r="D8" t="s">
        <v>34</v>
      </c>
      <c r="E8" t="s">
        <v>35</v>
      </c>
      <c r="F8" t="s">
        <v>33</v>
      </c>
      <c r="G8" t="s">
        <v>34</v>
      </c>
      <c r="H8" t="s">
        <v>35</v>
      </c>
      <c r="N8">
        <v>1.1019099999999999</v>
      </c>
    </row>
    <row r="9" spans="1:26" x14ac:dyDescent="0.2">
      <c r="D9" t="s">
        <v>37</v>
      </c>
      <c r="E9" t="s">
        <v>37</v>
      </c>
      <c r="G9" t="s">
        <v>38</v>
      </c>
      <c r="H9" t="s">
        <v>38</v>
      </c>
      <c r="N9">
        <v>3.684158</v>
      </c>
    </row>
    <row r="10" spans="1:26" x14ac:dyDescent="0.2">
      <c r="A10" s="16" t="s">
        <v>40</v>
      </c>
      <c r="B10" s="16" t="s">
        <v>70</v>
      </c>
      <c r="C10" s="16">
        <v>96</v>
      </c>
      <c r="D10" s="16">
        <v>3.7932899999999998</v>
      </c>
      <c r="E10" s="16">
        <v>0.42140499999999997</v>
      </c>
      <c r="F10" s="16">
        <v>96</v>
      </c>
      <c r="G10" s="16">
        <v>3.1516700000000002</v>
      </c>
      <c r="H10" s="16">
        <v>0.27676600000000001</v>
      </c>
      <c r="L10" t="s">
        <v>64</v>
      </c>
      <c r="N10">
        <v>1.2822549999999999</v>
      </c>
    </row>
    <row r="11" spans="1:26" x14ac:dyDescent="0.2">
      <c r="A11" s="16" t="s">
        <v>40</v>
      </c>
      <c r="B11" s="11" t="s">
        <v>71</v>
      </c>
      <c r="C11" s="16">
        <v>96</v>
      </c>
      <c r="D11" s="11">
        <v>12.1656</v>
      </c>
      <c r="E11" s="16">
        <v>1.63164</v>
      </c>
      <c r="F11" s="16">
        <v>96</v>
      </c>
      <c r="G11" s="16">
        <v>8.2154199999999999</v>
      </c>
      <c r="H11" s="16">
        <v>0.97245599999999999</v>
      </c>
      <c r="K11" t="s">
        <v>79</v>
      </c>
      <c r="L11">
        <f>AVERAGE(D11:D16)/12</f>
        <v>0.92397555555555566</v>
      </c>
    </row>
    <row r="12" spans="1:26" x14ac:dyDescent="0.2">
      <c r="A12" s="16" t="s">
        <v>40</v>
      </c>
      <c r="B12" s="11" t="s">
        <v>72</v>
      </c>
      <c r="C12" s="16">
        <v>96</v>
      </c>
      <c r="D12" s="11">
        <v>11.823499999999999</v>
      </c>
      <c r="E12" s="16">
        <v>1.45583</v>
      </c>
      <c r="F12" s="16">
        <v>96</v>
      </c>
      <c r="G12" s="16">
        <v>8.2037499999999994</v>
      </c>
      <c r="H12" s="16">
        <v>0.91468000000000005</v>
      </c>
      <c r="K12" t="s">
        <v>80</v>
      </c>
      <c r="L12">
        <f>AVERAGE(D19:D25)/14</f>
        <v>1.3037520408163263</v>
      </c>
    </row>
    <row r="13" spans="1:26" x14ac:dyDescent="0.2">
      <c r="A13" s="16" t="s">
        <v>40</v>
      </c>
      <c r="B13" s="11" t="s">
        <v>73</v>
      </c>
      <c r="C13" s="16">
        <v>96</v>
      </c>
      <c r="D13" s="11">
        <v>8.3122900000000008</v>
      </c>
      <c r="E13" s="16">
        <v>1.1065799999999999</v>
      </c>
      <c r="F13" s="16">
        <v>96</v>
      </c>
      <c r="G13" s="16">
        <v>6.5416699999999999</v>
      </c>
      <c r="H13" s="16">
        <v>0.78395199999999998</v>
      </c>
      <c r="K13" t="s">
        <v>81</v>
      </c>
      <c r="L13">
        <f>AVERAGE(D28:D37)/20</f>
        <v>0.88630350000000002</v>
      </c>
    </row>
    <row r="14" spans="1:26" x14ac:dyDescent="0.2">
      <c r="A14" s="16" t="s">
        <v>40</v>
      </c>
      <c r="B14" s="11" t="s">
        <v>74</v>
      </c>
      <c r="C14" s="16">
        <v>96</v>
      </c>
      <c r="D14" s="11">
        <v>8.5060500000000001</v>
      </c>
      <c r="E14" s="16">
        <v>1.0832200000000001</v>
      </c>
      <c r="F14" s="16">
        <v>96</v>
      </c>
      <c r="G14" s="16">
        <v>6.00875</v>
      </c>
      <c r="H14" s="16">
        <v>0.66801900000000003</v>
      </c>
      <c r="I14" s="16" t="s">
        <v>78</v>
      </c>
    </row>
    <row r="15" spans="1:26" x14ac:dyDescent="0.2">
      <c r="A15" s="16" t="s">
        <v>40</v>
      </c>
      <c r="B15" s="11" t="s">
        <v>75</v>
      </c>
      <c r="C15" s="16">
        <v>96</v>
      </c>
      <c r="D15" s="11">
        <v>13.3506</v>
      </c>
      <c r="E15" s="16">
        <v>1.6830000000000001</v>
      </c>
      <c r="F15" s="16">
        <v>96</v>
      </c>
      <c r="G15" s="16">
        <v>8.9737500000000008</v>
      </c>
      <c r="H15" s="16">
        <v>0.97866900000000001</v>
      </c>
    </row>
    <row r="16" spans="1:26" x14ac:dyDescent="0.2">
      <c r="A16" s="16" t="s">
        <v>40</v>
      </c>
      <c r="B16" s="11" t="s">
        <v>76</v>
      </c>
      <c r="C16" s="16">
        <v>96</v>
      </c>
      <c r="D16" s="11">
        <v>12.3682</v>
      </c>
      <c r="E16" s="16">
        <v>1.49356</v>
      </c>
      <c r="F16" s="16">
        <v>96</v>
      </c>
      <c r="G16" s="16">
        <v>8.2945799999999998</v>
      </c>
      <c r="H16" s="16">
        <v>0.86720699999999995</v>
      </c>
      <c r="K16">
        <v>2.5</v>
      </c>
      <c r="L16">
        <v>5</v>
      </c>
      <c r="M16">
        <v>10</v>
      </c>
      <c r="N16">
        <v>12</v>
      </c>
      <c r="O16">
        <v>14</v>
      </c>
      <c r="P16">
        <v>20</v>
      </c>
    </row>
    <row r="17" spans="1:27" x14ac:dyDescent="0.2">
      <c r="A17" s="16" t="s">
        <v>40</v>
      </c>
      <c r="B17" s="16" t="s">
        <v>77</v>
      </c>
      <c r="C17" s="16">
        <v>96</v>
      </c>
      <c r="D17" s="16">
        <v>2.0555400000000001</v>
      </c>
      <c r="E17" s="16">
        <v>0.23141400000000001</v>
      </c>
      <c r="F17" s="16">
        <v>96</v>
      </c>
      <c r="G17" s="16">
        <v>2.61917</v>
      </c>
      <c r="H17" s="16">
        <v>0.25739800000000002</v>
      </c>
      <c r="J17" t="s">
        <v>9</v>
      </c>
      <c r="K17">
        <v>5.767100000000001</v>
      </c>
      <c r="L17">
        <v>15.390840000000001</v>
      </c>
      <c r="M17">
        <v>7.9215949999999991</v>
      </c>
      <c r="N17">
        <v>0.92397555555555566</v>
      </c>
      <c r="O17">
        <v>1.3037520408163263</v>
      </c>
      <c r="P17">
        <v>0.88630350000000002</v>
      </c>
    </row>
    <row r="18" spans="1:27" x14ac:dyDescent="0.2">
      <c r="A18" s="14" t="s">
        <v>44</v>
      </c>
      <c r="B18" s="14" t="s">
        <v>70</v>
      </c>
      <c r="C18" s="14">
        <v>96</v>
      </c>
      <c r="D18" s="14">
        <v>15.0778</v>
      </c>
      <c r="E18" s="14">
        <v>3.6349100000000001</v>
      </c>
      <c r="F18" s="14">
        <v>96</v>
      </c>
      <c r="G18" s="14">
        <v>5.1166700000000001</v>
      </c>
      <c r="H18" s="14">
        <v>0.68894999999999995</v>
      </c>
      <c r="J18" t="s">
        <v>15</v>
      </c>
      <c r="K18">
        <v>1.1019099999999999</v>
      </c>
      <c r="L18">
        <v>3.684158</v>
      </c>
      <c r="M18">
        <v>1.2822549999999999</v>
      </c>
      <c r="N18">
        <f>AVERAGE(E11:E16)/12</f>
        <v>0.11741430555555556</v>
      </c>
      <c r="O18">
        <f>AVERAGE(E19:E25)/14</f>
        <v>0.13655306122448979</v>
      </c>
      <c r="P18">
        <f>AVERAGE(E28:E37)/20</f>
        <v>7.5325149999999993E-2</v>
      </c>
    </row>
    <row r="19" spans="1:27" x14ac:dyDescent="0.2">
      <c r="A19" s="14" t="s">
        <v>44</v>
      </c>
      <c r="B19" s="11" t="s">
        <v>71</v>
      </c>
      <c r="C19" s="14">
        <v>96</v>
      </c>
      <c r="D19" s="11">
        <v>20.150400000000001</v>
      </c>
      <c r="E19" s="14">
        <v>3.5759099999999999</v>
      </c>
      <c r="F19" s="14">
        <v>96</v>
      </c>
      <c r="G19" s="14">
        <v>9.2570800000000002</v>
      </c>
      <c r="H19" s="14">
        <v>0.63143000000000005</v>
      </c>
    </row>
    <row r="20" spans="1:27" x14ac:dyDescent="0.2">
      <c r="A20" s="14" t="s">
        <v>44</v>
      </c>
      <c r="B20" s="11" t="s">
        <v>72</v>
      </c>
      <c r="C20" s="14">
        <v>96</v>
      </c>
      <c r="D20" s="11">
        <v>24.177399999999999</v>
      </c>
      <c r="E20" s="14">
        <v>2.7038099999999998</v>
      </c>
      <c r="F20" s="14">
        <v>96</v>
      </c>
      <c r="G20" s="14">
        <v>13.3629</v>
      </c>
      <c r="H20" s="14">
        <v>0.83160999999999996</v>
      </c>
    </row>
    <row r="21" spans="1:27" x14ac:dyDescent="0.2">
      <c r="A21" s="14" t="s">
        <v>44</v>
      </c>
      <c r="B21" s="11" t="s">
        <v>73</v>
      </c>
      <c r="C21" s="14">
        <v>96</v>
      </c>
      <c r="D21" s="11">
        <v>19.535599999999999</v>
      </c>
      <c r="E21" s="14">
        <v>1.46532</v>
      </c>
      <c r="F21" s="14">
        <v>96</v>
      </c>
      <c r="G21" s="14">
        <v>11.569599999999999</v>
      </c>
      <c r="H21" s="14">
        <v>0.74573900000000004</v>
      </c>
      <c r="S21" t="s">
        <v>67</v>
      </c>
      <c r="T21" t="s">
        <v>68</v>
      </c>
      <c r="AA21" t="s">
        <v>69</v>
      </c>
    </row>
    <row r="22" spans="1:27" x14ac:dyDescent="0.2">
      <c r="A22" s="14" t="s">
        <v>44</v>
      </c>
      <c r="B22" s="11" t="s">
        <v>74</v>
      </c>
      <c r="C22" s="14">
        <v>96</v>
      </c>
      <c r="D22" s="11">
        <v>18.846699999999998</v>
      </c>
      <c r="E22" s="14">
        <v>1.5305899999999999</v>
      </c>
      <c r="F22" s="14">
        <v>96</v>
      </c>
      <c r="G22" s="14">
        <v>11.7333</v>
      </c>
      <c r="H22" s="14">
        <v>0.79989500000000002</v>
      </c>
      <c r="I22" s="14" t="s">
        <v>82</v>
      </c>
      <c r="S22" t="s">
        <v>70</v>
      </c>
      <c r="T22" t="s">
        <v>71</v>
      </c>
      <c r="U22" t="s">
        <v>72</v>
      </c>
      <c r="V22" t="s">
        <v>73</v>
      </c>
      <c r="W22" t="s">
        <v>74</v>
      </c>
      <c r="X22" t="s">
        <v>75</v>
      </c>
      <c r="Y22" s="18" t="s">
        <v>76</v>
      </c>
      <c r="Z22" s="18" t="s">
        <v>77</v>
      </c>
      <c r="AA22" s="18" t="s">
        <v>83</v>
      </c>
    </row>
    <row r="23" spans="1:27" x14ac:dyDescent="0.2">
      <c r="A23" s="14" t="s">
        <v>44</v>
      </c>
      <c r="B23" s="11" t="s">
        <v>75</v>
      </c>
      <c r="C23" s="14">
        <v>96</v>
      </c>
      <c r="D23" s="11">
        <v>14.8637</v>
      </c>
      <c r="E23" s="14">
        <v>1.29494</v>
      </c>
      <c r="F23" s="14">
        <v>96</v>
      </c>
      <c r="G23" s="14">
        <v>11.1004</v>
      </c>
      <c r="H23" s="14">
        <v>0.83430899999999997</v>
      </c>
      <c r="R23" t="s">
        <v>82</v>
      </c>
      <c r="S23" s="18">
        <v>3.7932899999999998</v>
      </c>
      <c r="T23" s="18">
        <v>12.1656</v>
      </c>
      <c r="U23" s="18">
        <v>11.823499999999999</v>
      </c>
      <c r="V23" s="18">
        <v>8.3122900000000008</v>
      </c>
      <c r="W23" s="18">
        <v>8.5060500000000001</v>
      </c>
      <c r="X23" s="18">
        <v>13.3506</v>
      </c>
      <c r="Y23" s="18">
        <v>12.3682</v>
      </c>
      <c r="Z23" s="18">
        <v>2.0555400000000001</v>
      </c>
      <c r="AA23" s="18">
        <v>3.8306300000000002</v>
      </c>
    </row>
    <row r="24" spans="1:27" x14ac:dyDescent="0.2">
      <c r="A24" s="14" t="s">
        <v>44</v>
      </c>
      <c r="B24" s="11" t="s">
        <v>76</v>
      </c>
      <c r="C24" s="14">
        <v>96</v>
      </c>
      <c r="D24" s="11">
        <v>18.1069</v>
      </c>
      <c r="E24" s="14">
        <v>1.62174</v>
      </c>
      <c r="F24" s="14">
        <v>96</v>
      </c>
      <c r="G24" s="14">
        <v>12.8629</v>
      </c>
      <c r="H24" s="14">
        <v>1.0379400000000001</v>
      </c>
    </row>
    <row r="25" spans="1:27" x14ac:dyDescent="0.2">
      <c r="A25" s="14" t="s">
        <v>44</v>
      </c>
      <c r="B25" s="11" t="s">
        <v>77</v>
      </c>
      <c r="C25" s="14">
        <v>96</v>
      </c>
      <c r="D25" s="11">
        <v>12.087</v>
      </c>
      <c r="E25" s="14">
        <v>1.1898899999999999</v>
      </c>
      <c r="F25" s="14">
        <v>96</v>
      </c>
      <c r="G25" s="14">
        <v>9.9124999999999996</v>
      </c>
      <c r="H25" s="14">
        <v>0.84808399999999995</v>
      </c>
    </row>
    <row r="26" spans="1:27" x14ac:dyDescent="0.2">
      <c r="A26" s="14" t="s">
        <v>44</v>
      </c>
      <c r="B26" s="14" t="s">
        <v>83</v>
      </c>
      <c r="C26" s="14">
        <v>96</v>
      </c>
      <c r="D26" s="14">
        <v>3.8306300000000002</v>
      </c>
      <c r="E26" s="14">
        <v>0.48957600000000001</v>
      </c>
      <c r="F26" s="14">
        <v>96</v>
      </c>
      <c r="G26" s="14">
        <v>3.8162500000000001</v>
      </c>
      <c r="H26" s="14">
        <v>0.39999600000000002</v>
      </c>
    </row>
    <row r="27" spans="1:27" x14ac:dyDescent="0.2">
      <c r="A27" s="17" t="s">
        <v>46</v>
      </c>
      <c r="B27" s="17" t="s">
        <v>70</v>
      </c>
      <c r="C27" s="17">
        <v>96</v>
      </c>
      <c r="D27" s="17">
        <v>4.5939300000000003</v>
      </c>
      <c r="E27" s="17">
        <v>0.67438100000000001</v>
      </c>
      <c r="F27" s="17">
        <v>96</v>
      </c>
      <c r="G27" s="17">
        <v>3.0779200000000002</v>
      </c>
      <c r="H27" s="17">
        <v>0.431259</v>
      </c>
    </row>
    <row r="28" spans="1:27" x14ac:dyDescent="0.2">
      <c r="A28" s="17" t="s">
        <v>46</v>
      </c>
      <c r="B28" s="11" t="s">
        <v>71</v>
      </c>
      <c r="C28" s="17">
        <v>96</v>
      </c>
      <c r="D28" s="11">
        <v>12.8878</v>
      </c>
      <c r="E28" s="17">
        <v>1.0772600000000001</v>
      </c>
      <c r="F28" s="17">
        <v>96</v>
      </c>
      <c r="G28" s="17">
        <v>7.2345800000000002</v>
      </c>
      <c r="H28" s="17">
        <v>0.51639800000000002</v>
      </c>
    </row>
    <row r="29" spans="1:27" x14ac:dyDescent="0.2">
      <c r="A29" s="17" t="s">
        <v>46</v>
      </c>
      <c r="B29" s="11" t="s">
        <v>72</v>
      </c>
      <c r="C29" s="17">
        <v>96</v>
      </c>
      <c r="D29" s="11">
        <v>17.834</v>
      </c>
      <c r="E29" s="17">
        <v>1.36233</v>
      </c>
      <c r="F29" s="17">
        <v>96</v>
      </c>
      <c r="G29" s="17">
        <v>11.4696</v>
      </c>
      <c r="H29" s="17">
        <v>0.76526700000000003</v>
      </c>
    </row>
    <row r="30" spans="1:27" x14ac:dyDescent="0.2">
      <c r="A30" s="17" t="s">
        <v>46</v>
      </c>
      <c r="B30" s="11" t="s">
        <v>73</v>
      </c>
      <c r="C30" s="17">
        <v>96</v>
      </c>
      <c r="D30" s="11">
        <v>19.115500000000001</v>
      </c>
      <c r="E30" s="17">
        <v>1.48851</v>
      </c>
      <c r="F30" s="17">
        <v>96</v>
      </c>
      <c r="G30" s="17">
        <v>11.6854</v>
      </c>
      <c r="H30" s="17">
        <v>0.77353499999999997</v>
      </c>
    </row>
    <row r="31" spans="1:27" x14ac:dyDescent="0.2">
      <c r="A31" s="17" t="s">
        <v>46</v>
      </c>
      <c r="B31" s="11" t="s">
        <v>74</v>
      </c>
      <c r="C31" s="17">
        <v>96</v>
      </c>
      <c r="D31" s="11">
        <v>24.277200000000001</v>
      </c>
      <c r="E31" s="17">
        <v>1.8943700000000001</v>
      </c>
      <c r="F31" s="17">
        <v>96</v>
      </c>
      <c r="G31" s="17">
        <v>14.7721</v>
      </c>
      <c r="H31" s="17">
        <v>0.99935499999999999</v>
      </c>
    </row>
    <row r="32" spans="1:27" x14ac:dyDescent="0.2">
      <c r="A32" s="17" t="s">
        <v>46</v>
      </c>
      <c r="B32" s="11" t="s">
        <v>75</v>
      </c>
      <c r="C32" s="17">
        <v>96</v>
      </c>
      <c r="D32" s="11">
        <v>19.980799999999999</v>
      </c>
      <c r="E32" s="17">
        <v>1.61792</v>
      </c>
      <c r="F32" s="17">
        <v>96</v>
      </c>
      <c r="G32" s="17">
        <v>15.005000000000001</v>
      </c>
      <c r="H32" s="17">
        <v>1.0139</v>
      </c>
    </row>
    <row r="33" spans="1:30" x14ac:dyDescent="0.2">
      <c r="A33" s="17" t="s">
        <v>46</v>
      </c>
      <c r="B33" s="11" t="s">
        <v>76</v>
      </c>
      <c r="C33" s="17">
        <v>96</v>
      </c>
      <c r="D33" s="11">
        <v>22.088899999999999</v>
      </c>
      <c r="E33" s="17">
        <v>1.89882</v>
      </c>
      <c r="F33" s="17">
        <v>96</v>
      </c>
      <c r="G33" s="17">
        <v>13.802099999999999</v>
      </c>
      <c r="H33" s="17">
        <v>1.03538</v>
      </c>
      <c r="I33" s="17" t="s">
        <v>84</v>
      </c>
    </row>
    <row r="34" spans="1:30" x14ac:dyDescent="0.2">
      <c r="A34" s="17" t="s">
        <v>46</v>
      </c>
      <c r="B34" s="11" t="s">
        <v>77</v>
      </c>
      <c r="C34" s="17">
        <v>96</v>
      </c>
      <c r="D34" s="11">
        <v>16.412199999999999</v>
      </c>
      <c r="E34" s="17">
        <v>1.43438</v>
      </c>
      <c r="F34" s="17">
        <v>96</v>
      </c>
      <c r="G34" s="17">
        <v>11.642899999999999</v>
      </c>
      <c r="H34" s="17">
        <v>0.85866500000000001</v>
      </c>
    </row>
    <row r="35" spans="1:30" x14ac:dyDescent="0.2">
      <c r="A35" s="17" t="s">
        <v>46</v>
      </c>
      <c r="B35" s="11" t="s">
        <v>83</v>
      </c>
      <c r="C35" s="17">
        <v>96</v>
      </c>
      <c r="D35" s="11">
        <v>16.0623</v>
      </c>
      <c r="E35" s="17">
        <v>1.55057</v>
      </c>
      <c r="F35" s="17">
        <v>96</v>
      </c>
      <c r="G35" s="17">
        <v>12.277900000000001</v>
      </c>
      <c r="H35" s="17">
        <v>0.97366699999999995</v>
      </c>
    </row>
    <row r="36" spans="1:30" x14ac:dyDescent="0.2">
      <c r="A36" s="17" t="s">
        <v>46</v>
      </c>
      <c r="B36" s="11" t="s">
        <v>85</v>
      </c>
      <c r="C36" s="17">
        <v>96</v>
      </c>
      <c r="D36" s="11">
        <v>15.4887</v>
      </c>
      <c r="E36" s="17">
        <v>1.3984099999999999</v>
      </c>
      <c r="F36" s="17">
        <v>96</v>
      </c>
      <c r="G36" s="17">
        <v>11.2217</v>
      </c>
      <c r="H36" s="17">
        <v>0.81913199999999997</v>
      </c>
    </row>
    <row r="37" spans="1:30" x14ac:dyDescent="0.2">
      <c r="A37" s="17" t="s">
        <v>46</v>
      </c>
      <c r="B37" s="11" t="s">
        <v>86</v>
      </c>
      <c r="C37" s="17">
        <v>96</v>
      </c>
      <c r="D37" s="11">
        <v>13.113300000000001</v>
      </c>
      <c r="E37" s="17">
        <v>1.34246</v>
      </c>
      <c r="F37" s="17">
        <v>96</v>
      </c>
      <c r="G37" s="17">
        <v>10.7979</v>
      </c>
      <c r="H37" s="17">
        <v>0.86816800000000005</v>
      </c>
    </row>
    <row r="38" spans="1:30" x14ac:dyDescent="0.2">
      <c r="A38" s="17" t="s">
        <v>46</v>
      </c>
      <c r="B38" s="17" t="s">
        <v>87</v>
      </c>
      <c r="C38" s="17">
        <v>96</v>
      </c>
      <c r="D38" s="17">
        <v>6.9754500000000004</v>
      </c>
      <c r="E38" s="17">
        <v>0.87839199999999995</v>
      </c>
      <c r="F38" s="17">
        <v>96</v>
      </c>
      <c r="G38" s="17">
        <v>5.59</v>
      </c>
      <c r="H38" s="17">
        <v>0.61810200000000004</v>
      </c>
    </row>
    <row r="42" spans="1:30" x14ac:dyDescent="0.2">
      <c r="A42" s="18" t="s">
        <v>88</v>
      </c>
    </row>
    <row r="43" spans="1:30" x14ac:dyDescent="0.2">
      <c r="B43" t="s">
        <v>67</v>
      </c>
      <c r="C43" t="s">
        <v>68</v>
      </c>
      <c r="I43" t="s">
        <v>89</v>
      </c>
      <c r="J43" t="s">
        <v>90</v>
      </c>
      <c r="K43" t="s">
        <v>68</v>
      </c>
      <c r="M43" t="s">
        <v>91</v>
      </c>
      <c r="S43" t="s">
        <v>67</v>
      </c>
      <c r="T43" t="s">
        <v>68</v>
      </c>
      <c r="AD43" t="s">
        <v>91</v>
      </c>
    </row>
    <row r="44" spans="1:30" x14ac:dyDescent="0.2">
      <c r="B44" t="s">
        <v>70</v>
      </c>
      <c r="C44" t="s">
        <v>71</v>
      </c>
      <c r="D44" t="s">
        <v>72</v>
      </c>
      <c r="E44" t="s">
        <v>73</v>
      </c>
      <c r="F44" t="s">
        <v>74</v>
      </c>
      <c r="G44" t="s">
        <v>75</v>
      </c>
      <c r="H44" s="18" t="s">
        <v>76</v>
      </c>
      <c r="I44" s="18" t="s">
        <v>77</v>
      </c>
      <c r="J44" s="18" t="s">
        <v>83</v>
      </c>
      <c r="K44" s="18" t="s">
        <v>85</v>
      </c>
      <c r="L44" s="18" t="s">
        <v>86</v>
      </c>
      <c r="M44" s="18" t="s">
        <v>87</v>
      </c>
      <c r="S44" t="s">
        <v>70</v>
      </c>
      <c r="T44" t="s">
        <v>71</v>
      </c>
      <c r="U44" t="s">
        <v>72</v>
      </c>
      <c r="V44" t="s">
        <v>73</v>
      </c>
      <c r="W44" t="s">
        <v>74</v>
      </c>
      <c r="X44" t="s">
        <v>75</v>
      </c>
      <c r="Y44" s="18" t="s">
        <v>76</v>
      </c>
      <c r="Z44" s="18" t="s">
        <v>77</v>
      </c>
      <c r="AA44" s="18" t="s">
        <v>83</v>
      </c>
      <c r="AB44" s="18" t="s">
        <v>85</v>
      </c>
      <c r="AC44" s="18" t="s">
        <v>86</v>
      </c>
      <c r="AD44" s="18" t="s">
        <v>87</v>
      </c>
    </row>
    <row r="45" spans="1:30" x14ac:dyDescent="0.2">
      <c r="A45" t="s">
        <v>78</v>
      </c>
      <c r="B45" s="16">
        <v>3.7932899999999998</v>
      </c>
      <c r="C45" s="11">
        <v>12.1656</v>
      </c>
      <c r="D45" s="11">
        <v>11.823499999999999</v>
      </c>
      <c r="E45" s="11">
        <v>8.3122900000000008</v>
      </c>
      <c r="F45" s="11">
        <v>8.5060500000000001</v>
      </c>
      <c r="G45" s="11">
        <v>13.3506</v>
      </c>
      <c r="H45" s="11">
        <v>12.3682</v>
      </c>
      <c r="I45" s="16">
        <v>2.0555400000000001</v>
      </c>
      <c r="S45" s="18">
        <v>4.5939300000000003</v>
      </c>
      <c r="T45" s="18">
        <v>12.8878</v>
      </c>
      <c r="U45" s="18">
        <v>17.834</v>
      </c>
      <c r="V45" s="18">
        <v>19.115500000000001</v>
      </c>
      <c r="W45" s="18">
        <v>24.277200000000001</v>
      </c>
      <c r="X45" s="18">
        <v>19.980799999999999</v>
      </c>
      <c r="Y45" s="18">
        <v>22.088899999999999</v>
      </c>
      <c r="Z45" s="18">
        <v>16.412199999999999</v>
      </c>
      <c r="AA45" s="18">
        <v>16.0623</v>
      </c>
      <c r="AB45" s="18">
        <v>15.4887</v>
      </c>
      <c r="AC45" s="18">
        <v>13.113300000000001</v>
      </c>
      <c r="AD45" s="18">
        <v>6.9754500000000004</v>
      </c>
    </row>
    <row r="46" spans="1:30" x14ac:dyDescent="0.2">
      <c r="A46" t="s">
        <v>82</v>
      </c>
      <c r="B46" s="14">
        <v>15.0778</v>
      </c>
      <c r="C46" s="11">
        <v>20.150400000000001</v>
      </c>
      <c r="D46" s="11">
        <v>24.177399999999999</v>
      </c>
      <c r="E46" s="11">
        <v>19.535599999999999</v>
      </c>
      <c r="F46" s="11">
        <v>18.846699999999998</v>
      </c>
      <c r="G46" s="11">
        <v>14.8637</v>
      </c>
      <c r="H46" s="11">
        <v>18.1069</v>
      </c>
      <c r="I46" s="11">
        <v>12.087</v>
      </c>
      <c r="J46" s="14">
        <v>3.8306300000000002</v>
      </c>
    </row>
    <row r="47" spans="1:30" x14ac:dyDescent="0.2">
      <c r="A47" t="s">
        <v>84</v>
      </c>
      <c r="B47" s="17">
        <v>4.5939300000000003</v>
      </c>
      <c r="C47" s="11">
        <v>12.8878</v>
      </c>
      <c r="D47" s="11">
        <v>17.834</v>
      </c>
      <c r="E47" s="11">
        <v>19.115500000000001</v>
      </c>
      <c r="F47" s="11">
        <v>24.277200000000001</v>
      </c>
      <c r="G47" s="11">
        <v>19.980799999999999</v>
      </c>
      <c r="H47" s="11">
        <v>22.088899999999999</v>
      </c>
      <c r="I47" s="11">
        <v>16.412199999999999</v>
      </c>
      <c r="J47" s="11">
        <v>16.0623</v>
      </c>
      <c r="K47" s="11">
        <v>15.4887</v>
      </c>
      <c r="L47" s="11">
        <v>13.113300000000001</v>
      </c>
      <c r="M47" s="17">
        <v>6.9754500000000004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7050-0EC4-4CB7-82B7-0C761510E596}">
  <dimension ref="A1:Y140"/>
  <sheetViews>
    <sheetView topLeftCell="A93" zoomScale="49" workbookViewId="0">
      <selection activeCell="AA49" sqref="AA49"/>
    </sheetView>
  </sheetViews>
  <sheetFormatPr baseColWidth="10" defaultColWidth="8.83203125" defaultRowHeight="15" x14ac:dyDescent="0.2"/>
  <sheetData>
    <row r="1" spans="1:25" ht="24" x14ac:dyDescent="0.3">
      <c r="A1" s="19" t="s">
        <v>92</v>
      </c>
      <c r="D1" t="s">
        <v>93</v>
      </c>
      <c r="H1" t="s">
        <v>94</v>
      </c>
    </row>
    <row r="2" spans="1:25" x14ac:dyDescent="0.2">
      <c r="A2" t="s">
        <v>95</v>
      </c>
    </row>
    <row r="3" spans="1:25" x14ac:dyDescent="0.2">
      <c r="L3" t="e">
        <f>stan</f>
        <v>#NAME?</v>
      </c>
    </row>
    <row r="4" spans="1:25" x14ac:dyDescent="0.2">
      <c r="A4" t="s">
        <v>9</v>
      </c>
      <c r="C4" t="s">
        <v>27</v>
      </c>
      <c r="D4" t="s">
        <v>27</v>
      </c>
      <c r="E4" t="s">
        <v>27</v>
      </c>
    </row>
    <row r="5" spans="1:25" x14ac:dyDescent="0.2">
      <c r="C5" t="s">
        <v>29</v>
      </c>
      <c r="D5" t="s">
        <v>29</v>
      </c>
      <c r="E5" t="s">
        <v>29</v>
      </c>
    </row>
    <row r="6" spans="1:25" x14ac:dyDescent="0.2">
      <c r="C6" t="s">
        <v>31</v>
      </c>
      <c r="D6" t="s">
        <v>31</v>
      </c>
      <c r="E6" t="s">
        <v>31</v>
      </c>
    </row>
    <row r="7" spans="1:25" x14ac:dyDescent="0.2">
      <c r="C7" t="s">
        <v>33</v>
      </c>
      <c r="D7" t="s">
        <v>34</v>
      </c>
      <c r="E7" t="s">
        <v>35</v>
      </c>
    </row>
    <row r="8" spans="1:25" x14ac:dyDescent="0.2">
      <c r="A8" t="s">
        <v>96</v>
      </c>
      <c r="D8" t="s">
        <v>37</v>
      </c>
      <c r="E8" t="s">
        <v>37</v>
      </c>
      <c r="F8" t="s">
        <v>97</v>
      </c>
      <c r="H8" t="s">
        <v>98</v>
      </c>
      <c r="J8">
        <v>2.5</v>
      </c>
    </row>
    <row r="9" spans="1:25" x14ac:dyDescent="0.2">
      <c r="A9" s="18" t="s">
        <v>40</v>
      </c>
      <c r="B9" s="18" t="s">
        <v>41</v>
      </c>
      <c r="C9" s="18">
        <v>32</v>
      </c>
      <c r="D9" s="18">
        <v>308.13600000000002</v>
      </c>
      <c r="E9" s="18">
        <v>245.64699999999999</v>
      </c>
      <c r="F9" s="18">
        <v>2.5</v>
      </c>
      <c r="H9" t="s">
        <v>99</v>
      </c>
      <c r="P9" t="s">
        <v>60</v>
      </c>
      <c r="Q9" t="s">
        <v>100</v>
      </c>
      <c r="R9" t="s">
        <v>101</v>
      </c>
    </row>
    <row r="10" spans="1:25" x14ac:dyDescent="0.2">
      <c r="A10" s="18" t="s">
        <v>40</v>
      </c>
      <c r="B10" s="18" t="s">
        <v>42</v>
      </c>
      <c r="C10" s="18">
        <v>32</v>
      </c>
      <c r="D10" s="18">
        <v>371.16300000000001</v>
      </c>
      <c r="E10" s="18">
        <v>244.768</v>
      </c>
      <c r="F10" s="18">
        <v>2.5</v>
      </c>
      <c r="J10" s="20" t="s">
        <v>41</v>
      </c>
      <c r="K10" s="20">
        <v>32</v>
      </c>
      <c r="L10" s="20">
        <v>308.13600000000002</v>
      </c>
      <c r="M10" s="20">
        <v>245.64699999999999</v>
      </c>
      <c r="N10" s="20">
        <v>2.5</v>
      </c>
      <c r="P10" t="s">
        <v>13</v>
      </c>
      <c r="Q10">
        <f>AVERAGE(L10, L12, L14, L16)</f>
        <v>232.90800000000002</v>
      </c>
      <c r="R10">
        <f>AVERAGE(M10, M12, M14, M16)</f>
        <v>135.50817499999999</v>
      </c>
    </row>
    <row r="11" spans="1:25" x14ac:dyDescent="0.2">
      <c r="A11" s="18" t="s">
        <v>40</v>
      </c>
      <c r="B11" s="18" t="s">
        <v>43</v>
      </c>
      <c r="C11" s="18">
        <v>32</v>
      </c>
      <c r="D11" s="18">
        <v>191.565</v>
      </c>
      <c r="E11" s="18">
        <v>93.936599999999999</v>
      </c>
      <c r="F11" s="18">
        <v>2.5</v>
      </c>
      <c r="J11" s="20" t="s">
        <v>42</v>
      </c>
      <c r="K11" s="20">
        <v>32</v>
      </c>
      <c r="L11" s="20">
        <v>371.16300000000001</v>
      </c>
      <c r="M11" s="20">
        <v>244.768</v>
      </c>
      <c r="N11" s="20">
        <v>2.5</v>
      </c>
      <c r="O11" t="s">
        <v>19</v>
      </c>
      <c r="P11" t="s">
        <v>36</v>
      </c>
      <c r="Q11">
        <f>AVERAGE(L18, L20, L30, L32)</f>
        <v>264.8897</v>
      </c>
      <c r="R11">
        <f>AVERAGE(M18, M20, M30, M32)</f>
        <v>126.08867500000002</v>
      </c>
    </row>
    <row r="12" spans="1:25" x14ac:dyDescent="0.2">
      <c r="A12" s="18" t="s">
        <v>40</v>
      </c>
      <c r="B12" s="18" t="s">
        <v>102</v>
      </c>
      <c r="C12" s="18">
        <v>32</v>
      </c>
      <c r="D12" s="18">
        <v>270.19099999999997</v>
      </c>
      <c r="E12" s="18">
        <v>211.68799999999999</v>
      </c>
      <c r="F12" s="18">
        <v>2.5</v>
      </c>
      <c r="J12" s="20" t="s">
        <v>43</v>
      </c>
      <c r="K12" s="20">
        <v>32</v>
      </c>
      <c r="L12" s="20">
        <v>191.565</v>
      </c>
      <c r="M12" s="20">
        <v>93.936599999999999</v>
      </c>
      <c r="N12" s="20">
        <v>2.5</v>
      </c>
      <c r="P12" t="s">
        <v>103</v>
      </c>
      <c r="Q12">
        <f>AVERAGE(L22, L24, L26, L28)</f>
        <v>150.43687500000001</v>
      </c>
      <c r="R12">
        <f>AVERAGE(M22, M24, M26, M28)</f>
        <v>54.134750000000004</v>
      </c>
    </row>
    <row r="13" spans="1:25" x14ac:dyDescent="0.2">
      <c r="A13" s="18" t="s">
        <v>44</v>
      </c>
      <c r="B13" s="18" t="s">
        <v>47</v>
      </c>
      <c r="C13" s="18">
        <v>32</v>
      </c>
      <c r="D13" s="18">
        <v>263.22899999999998</v>
      </c>
      <c r="E13" s="18">
        <v>111.246</v>
      </c>
      <c r="F13" s="18">
        <v>5</v>
      </c>
      <c r="J13" s="20" t="s">
        <v>102</v>
      </c>
      <c r="K13" s="20">
        <v>32</v>
      </c>
      <c r="L13" s="20">
        <v>270.19099999999997</v>
      </c>
      <c r="M13" s="20">
        <v>211.68799999999999</v>
      </c>
      <c r="N13" s="20">
        <v>2.5</v>
      </c>
    </row>
    <row r="14" spans="1:25" x14ac:dyDescent="0.2">
      <c r="A14" s="18" t="s">
        <v>44</v>
      </c>
      <c r="B14" s="18" t="s">
        <v>48</v>
      </c>
      <c r="C14" s="18">
        <v>32</v>
      </c>
      <c r="D14" s="18">
        <v>110.348</v>
      </c>
      <c r="E14" s="18">
        <v>29.014700000000001</v>
      </c>
      <c r="F14" s="18">
        <v>5</v>
      </c>
      <c r="J14" s="20" t="s">
        <v>41</v>
      </c>
      <c r="K14" s="20">
        <v>32</v>
      </c>
      <c r="L14" s="20">
        <v>230.11</v>
      </c>
      <c r="M14" s="20">
        <v>107.366</v>
      </c>
      <c r="N14" s="20">
        <v>2.5</v>
      </c>
    </row>
    <row r="15" spans="1:25" x14ac:dyDescent="0.2">
      <c r="A15" s="18" t="s">
        <v>46</v>
      </c>
      <c r="B15" s="18" t="s">
        <v>53</v>
      </c>
      <c r="C15" s="18">
        <v>32</v>
      </c>
      <c r="D15" s="18">
        <v>227.88300000000001</v>
      </c>
      <c r="E15" s="18">
        <v>55.725099999999998</v>
      </c>
      <c r="F15" s="18">
        <v>10</v>
      </c>
      <c r="J15" s="20" t="s">
        <v>42</v>
      </c>
      <c r="K15" s="20">
        <v>32</v>
      </c>
      <c r="L15" s="20">
        <v>142.84700000000001</v>
      </c>
      <c r="M15" s="20">
        <v>25.025099999999998</v>
      </c>
      <c r="N15" s="20">
        <v>2.5</v>
      </c>
      <c r="O15" t="s">
        <v>19</v>
      </c>
    </row>
    <row r="16" spans="1:25" x14ac:dyDescent="0.2">
      <c r="A16" s="18" t="s">
        <v>46</v>
      </c>
      <c r="B16" s="18" t="s">
        <v>54</v>
      </c>
      <c r="C16" s="18">
        <v>32</v>
      </c>
      <c r="D16" s="18">
        <v>905.21299999999997</v>
      </c>
      <c r="E16" s="18">
        <v>58.317799999999998</v>
      </c>
      <c r="F16" s="18">
        <v>10</v>
      </c>
      <c r="J16" s="20" t="s">
        <v>43</v>
      </c>
      <c r="K16" s="20">
        <v>32</v>
      </c>
      <c r="L16" s="20">
        <v>201.821</v>
      </c>
      <c r="M16" s="20">
        <v>95.083100000000002</v>
      </c>
      <c r="N16" s="20">
        <v>2.5</v>
      </c>
      <c r="X16" t="s">
        <v>104</v>
      </c>
      <c r="Y16" t="s">
        <v>105</v>
      </c>
    </row>
    <row r="17" spans="1:25" x14ac:dyDescent="0.2">
      <c r="A17" s="18" t="s">
        <v>46</v>
      </c>
      <c r="B17" s="18" t="s">
        <v>55</v>
      </c>
      <c r="C17" s="18">
        <v>32</v>
      </c>
      <c r="D17" s="18">
        <v>88.279799999999994</v>
      </c>
      <c r="E17" s="18">
        <v>16.985399999999998</v>
      </c>
      <c r="F17" s="18">
        <v>10</v>
      </c>
      <c r="J17" s="20" t="s">
        <v>102</v>
      </c>
      <c r="K17" s="20">
        <v>32</v>
      </c>
      <c r="L17" s="20">
        <v>231.38</v>
      </c>
      <c r="M17" s="20">
        <v>21.4039</v>
      </c>
      <c r="N17" s="20">
        <v>2.5</v>
      </c>
      <c r="X17" t="s">
        <v>13</v>
      </c>
      <c r="Y17">
        <f>STDEV(L10, L12, L14, L16)/SQRT(COUNT(64))</f>
        <v>52.734321543627175</v>
      </c>
    </row>
    <row r="18" spans="1:25" x14ac:dyDescent="0.2">
      <c r="A18" s="18" t="s">
        <v>46</v>
      </c>
      <c r="B18" s="18" t="s">
        <v>106</v>
      </c>
      <c r="C18" s="18">
        <v>32</v>
      </c>
      <c r="D18" s="18">
        <v>586.62900000000002</v>
      </c>
      <c r="E18" s="18">
        <v>55.419800000000002</v>
      </c>
      <c r="F18" s="18">
        <v>10</v>
      </c>
      <c r="J18" s="20" t="s">
        <v>41</v>
      </c>
      <c r="K18" s="20">
        <v>32</v>
      </c>
      <c r="L18" s="20">
        <v>442.39100000000002</v>
      </c>
      <c r="M18" s="20">
        <v>235.39500000000001</v>
      </c>
      <c r="N18" s="20">
        <v>2.5</v>
      </c>
      <c r="X18" t="s">
        <v>107</v>
      </c>
      <c r="Y18">
        <f>STDEV(L18, L20, L30, L32)/SQRT(COUNT(64))</f>
        <v>213.91463653046281</v>
      </c>
    </row>
    <row r="19" spans="1:25" x14ac:dyDescent="0.2">
      <c r="A19" t="s">
        <v>108</v>
      </c>
      <c r="H19" t="s">
        <v>98</v>
      </c>
      <c r="J19" s="20" t="s">
        <v>42</v>
      </c>
      <c r="K19" s="20">
        <v>32</v>
      </c>
      <c r="L19" s="20">
        <v>344.38299999999998</v>
      </c>
      <c r="M19" s="20">
        <v>36.405099999999997</v>
      </c>
      <c r="N19" s="20">
        <v>2.5</v>
      </c>
      <c r="O19" t="s">
        <v>24</v>
      </c>
      <c r="X19" t="s">
        <v>109</v>
      </c>
      <c r="Y19">
        <f>STDEV(L22, L24, L26, L28)/SQRT(COUNT(64))</f>
        <v>126.26232251302245</v>
      </c>
    </row>
    <row r="20" spans="1:25" x14ac:dyDescent="0.2">
      <c r="A20" s="18" t="s">
        <v>51</v>
      </c>
      <c r="B20" s="18" t="s">
        <v>41</v>
      </c>
      <c r="C20" s="18">
        <v>32</v>
      </c>
      <c r="D20" s="18">
        <v>230.11</v>
      </c>
      <c r="E20" s="18">
        <v>107.366</v>
      </c>
      <c r="F20" s="18">
        <v>2.5</v>
      </c>
      <c r="H20" t="s">
        <v>110</v>
      </c>
      <c r="J20" s="20" t="s">
        <v>43</v>
      </c>
      <c r="K20" s="20">
        <v>32</v>
      </c>
      <c r="L20" s="20">
        <v>456.75900000000001</v>
      </c>
      <c r="M20" s="20">
        <v>197.97300000000001</v>
      </c>
      <c r="N20" s="20">
        <v>2.5</v>
      </c>
    </row>
    <row r="21" spans="1:25" x14ac:dyDescent="0.2">
      <c r="A21" s="18" t="s">
        <v>51</v>
      </c>
      <c r="B21" s="18" t="s">
        <v>42</v>
      </c>
      <c r="C21" s="18">
        <v>32</v>
      </c>
      <c r="D21" s="18">
        <v>142.84700000000001</v>
      </c>
      <c r="E21" s="18">
        <v>25.025099999999998</v>
      </c>
      <c r="F21" s="18">
        <v>2.5</v>
      </c>
      <c r="J21" s="20" t="s">
        <v>102</v>
      </c>
      <c r="K21" s="20">
        <v>32</v>
      </c>
      <c r="L21" s="20">
        <v>370.51900000000001</v>
      </c>
      <c r="M21" s="20">
        <v>64.247900000000001</v>
      </c>
      <c r="N21" s="20">
        <v>2.5</v>
      </c>
    </row>
    <row r="22" spans="1:25" x14ac:dyDescent="0.2">
      <c r="A22" s="18" t="s">
        <v>51</v>
      </c>
      <c r="B22" s="18" t="s">
        <v>43</v>
      </c>
      <c r="C22" s="18">
        <v>32</v>
      </c>
      <c r="D22" s="18">
        <v>201.821</v>
      </c>
      <c r="E22" s="18">
        <v>95.083100000000002</v>
      </c>
      <c r="F22" s="18">
        <v>2.5</v>
      </c>
      <c r="J22" s="20" t="s">
        <v>41</v>
      </c>
      <c r="K22" s="20">
        <v>32</v>
      </c>
      <c r="L22" s="20">
        <v>94.341200000000001</v>
      </c>
      <c r="M22" s="20">
        <v>41.852400000000003</v>
      </c>
      <c r="N22" s="20">
        <v>2.5</v>
      </c>
    </row>
    <row r="23" spans="1:25" x14ac:dyDescent="0.2">
      <c r="A23" s="18" t="s">
        <v>51</v>
      </c>
      <c r="B23" s="18" t="s">
        <v>102</v>
      </c>
      <c r="C23" s="18">
        <v>32</v>
      </c>
      <c r="D23" s="18">
        <v>231.38</v>
      </c>
      <c r="E23" s="18">
        <v>21.4039</v>
      </c>
      <c r="F23" s="18">
        <v>2.5</v>
      </c>
      <c r="J23" s="20" t="s">
        <v>42</v>
      </c>
      <c r="K23" s="20">
        <v>32</v>
      </c>
      <c r="L23" s="20">
        <v>218.852</v>
      </c>
      <c r="M23" s="20">
        <v>27.647300000000001</v>
      </c>
      <c r="N23" s="20">
        <v>2.5</v>
      </c>
      <c r="O23" t="s">
        <v>109</v>
      </c>
    </row>
    <row r="24" spans="1:25" x14ac:dyDescent="0.2">
      <c r="A24" t="s">
        <v>52</v>
      </c>
      <c r="B24" t="s">
        <v>47</v>
      </c>
      <c r="C24">
        <v>32</v>
      </c>
      <c r="D24">
        <v>835.48699999999997</v>
      </c>
      <c r="E24">
        <v>488.39600000000002</v>
      </c>
      <c r="F24" s="18">
        <v>5</v>
      </c>
      <c r="J24" s="20" t="s">
        <v>43</v>
      </c>
      <c r="K24" s="20">
        <v>32</v>
      </c>
      <c r="L24" s="20">
        <v>339.38400000000001</v>
      </c>
      <c r="M24" s="20">
        <v>142.70500000000001</v>
      </c>
      <c r="N24" s="20">
        <v>2.5</v>
      </c>
    </row>
    <row r="25" spans="1:25" x14ac:dyDescent="0.2">
      <c r="A25" t="s">
        <v>52</v>
      </c>
      <c r="B25" t="s">
        <v>48</v>
      </c>
      <c r="C25">
        <v>32</v>
      </c>
      <c r="D25">
        <v>449.11</v>
      </c>
      <c r="E25">
        <v>286.18799999999999</v>
      </c>
      <c r="F25" s="18">
        <v>5</v>
      </c>
      <c r="J25" s="20" t="s">
        <v>102</v>
      </c>
      <c r="K25" s="20">
        <v>32</v>
      </c>
      <c r="L25" s="20">
        <v>252.42099999999999</v>
      </c>
      <c r="M25" s="20">
        <v>35.606699999999996</v>
      </c>
      <c r="N25" s="20">
        <v>2.5</v>
      </c>
    </row>
    <row r="26" spans="1:25" x14ac:dyDescent="0.2">
      <c r="A26" t="s">
        <v>57</v>
      </c>
      <c r="B26" t="s">
        <v>53</v>
      </c>
      <c r="C26">
        <v>32</v>
      </c>
      <c r="D26">
        <v>635.76499999999999</v>
      </c>
      <c r="E26">
        <v>121.35299999999999</v>
      </c>
      <c r="F26" s="18">
        <v>10</v>
      </c>
      <c r="J26" s="20" t="s">
        <v>41</v>
      </c>
      <c r="K26" s="20">
        <v>32</v>
      </c>
      <c r="L26" s="20">
        <v>92.786900000000003</v>
      </c>
      <c r="M26" s="20">
        <v>16.770499999999998</v>
      </c>
      <c r="N26" s="20">
        <v>2.5</v>
      </c>
    </row>
    <row r="27" spans="1:25" x14ac:dyDescent="0.2">
      <c r="A27" t="s">
        <v>111</v>
      </c>
      <c r="F27" s="18"/>
      <c r="H27" t="s">
        <v>98</v>
      </c>
      <c r="J27" s="20" t="s">
        <v>42</v>
      </c>
      <c r="K27" s="20">
        <v>32</v>
      </c>
      <c r="L27" s="20">
        <v>303.09100000000001</v>
      </c>
      <c r="M27" s="20">
        <v>16.387499999999999</v>
      </c>
      <c r="N27" s="20">
        <v>2.5</v>
      </c>
      <c r="O27" t="s">
        <v>109</v>
      </c>
    </row>
    <row r="28" spans="1:25" x14ac:dyDescent="0.2">
      <c r="A28" s="18" t="s">
        <v>112</v>
      </c>
      <c r="B28" s="18" t="s">
        <v>41</v>
      </c>
      <c r="C28" s="18">
        <v>32</v>
      </c>
      <c r="D28" s="18">
        <v>442.39100000000002</v>
      </c>
      <c r="E28" s="18">
        <v>235.39500000000001</v>
      </c>
      <c r="F28" s="18">
        <v>2.5</v>
      </c>
      <c r="H28" t="s">
        <v>113</v>
      </c>
      <c r="J28" s="20" t="s">
        <v>43</v>
      </c>
      <c r="K28" s="20">
        <v>32</v>
      </c>
      <c r="L28" s="20">
        <v>75.235399999999998</v>
      </c>
      <c r="M28" s="20">
        <v>15.2111</v>
      </c>
      <c r="N28" s="20">
        <v>2.5</v>
      </c>
    </row>
    <row r="29" spans="1:25" x14ac:dyDescent="0.2">
      <c r="A29" s="18" t="s">
        <v>112</v>
      </c>
      <c r="B29" s="18" t="s">
        <v>42</v>
      </c>
      <c r="C29" s="18">
        <v>32</v>
      </c>
      <c r="D29" s="18">
        <v>344.38299999999998</v>
      </c>
      <c r="E29" s="18">
        <v>36.405099999999997</v>
      </c>
      <c r="F29" s="18">
        <v>2.5</v>
      </c>
      <c r="J29" s="20" t="s">
        <v>102</v>
      </c>
      <c r="K29" s="20">
        <v>32</v>
      </c>
      <c r="L29" s="20">
        <v>268.00299999999999</v>
      </c>
      <c r="M29" s="20">
        <v>16.409800000000001</v>
      </c>
      <c r="N29" s="20">
        <v>2.5</v>
      </c>
    </row>
    <row r="30" spans="1:25" x14ac:dyDescent="0.2">
      <c r="A30" s="18" t="s">
        <v>112</v>
      </c>
      <c r="B30" s="18" t="s">
        <v>43</v>
      </c>
      <c r="C30" s="18">
        <v>32</v>
      </c>
      <c r="D30" s="18">
        <v>456.75900000000001</v>
      </c>
      <c r="E30" s="18">
        <v>197.97300000000001</v>
      </c>
      <c r="F30" s="18">
        <v>2.5</v>
      </c>
      <c r="J30" s="20" t="s">
        <v>41</v>
      </c>
      <c r="K30" s="20">
        <v>32</v>
      </c>
      <c r="L30" s="20">
        <v>99.447000000000003</v>
      </c>
      <c r="M30" s="20">
        <v>53.490200000000002</v>
      </c>
      <c r="N30" s="20">
        <v>2.5</v>
      </c>
      <c r="O30" t="s">
        <v>24</v>
      </c>
    </row>
    <row r="31" spans="1:25" x14ac:dyDescent="0.2">
      <c r="A31" s="18" t="s">
        <v>112</v>
      </c>
      <c r="B31" s="18" t="s">
        <v>102</v>
      </c>
      <c r="C31" s="18">
        <v>32</v>
      </c>
      <c r="D31" s="18">
        <v>370.51900000000001</v>
      </c>
      <c r="E31" s="18">
        <v>64.247900000000001</v>
      </c>
      <c r="F31" s="18">
        <v>2.5</v>
      </c>
      <c r="J31" s="20" t="s">
        <v>42</v>
      </c>
      <c r="K31" s="20">
        <v>32</v>
      </c>
      <c r="L31" s="20">
        <v>196.553</v>
      </c>
      <c r="M31" s="20">
        <v>24.415199999999999</v>
      </c>
      <c r="N31" s="20">
        <v>2.5</v>
      </c>
    </row>
    <row r="32" spans="1:25" x14ac:dyDescent="0.2">
      <c r="A32" t="s">
        <v>114</v>
      </c>
      <c r="B32" t="s">
        <v>47</v>
      </c>
      <c r="C32">
        <v>32</v>
      </c>
      <c r="D32">
        <v>622.98699999999997</v>
      </c>
      <c r="E32">
        <v>337.22</v>
      </c>
      <c r="F32" s="18">
        <v>5</v>
      </c>
      <c r="J32" s="20" t="s">
        <v>43</v>
      </c>
      <c r="K32" s="20">
        <v>32</v>
      </c>
      <c r="L32" s="20">
        <v>60.961799999999997</v>
      </c>
      <c r="M32" s="20">
        <v>17.496500000000001</v>
      </c>
      <c r="N32" s="20">
        <v>2.5</v>
      </c>
    </row>
    <row r="33" spans="1:18" x14ac:dyDescent="0.2">
      <c r="A33" t="s">
        <v>114</v>
      </c>
      <c r="B33" t="s">
        <v>48</v>
      </c>
      <c r="C33">
        <v>32</v>
      </c>
      <c r="D33">
        <v>216.98099999999999</v>
      </c>
      <c r="E33">
        <v>98.155699999999996</v>
      </c>
      <c r="F33" s="18">
        <v>5</v>
      </c>
      <c r="J33" s="20" t="s">
        <v>102</v>
      </c>
      <c r="K33" s="20">
        <v>32</v>
      </c>
      <c r="L33" s="20">
        <v>210.732</v>
      </c>
      <c r="M33" s="20">
        <v>22.109300000000001</v>
      </c>
      <c r="N33" s="20">
        <v>2.5</v>
      </c>
    </row>
    <row r="34" spans="1:18" x14ac:dyDescent="0.2">
      <c r="A34" t="s">
        <v>115</v>
      </c>
      <c r="B34" t="s">
        <v>53</v>
      </c>
      <c r="C34">
        <v>32</v>
      </c>
      <c r="D34">
        <v>680.65099999999995</v>
      </c>
      <c r="E34">
        <v>180.75899999999999</v>
      </c>
      <c r="F34" s="18">
        <v>10</v>
      </c>
    </row>
    <row r="35" spans="1:18" x14ac:dyDescent="0.2">
      <c r="A35" t="s">
        <v>115</v>
      </c>
      <c r="B35" t="s">
        <v>54</v>
      </c>
      <c r="C35">
        <v>32</v>
      </c>
      <c r="D35">
        <v>1146.47</v>
      </c>
      <c r="E35">
        <v>112.092</v>
      </c>
      <c r="F35" s="18">
        <v>10</v>
      </c>
      <c r="J35">
        <v>10</v>
      </c>
    </row>
    <row r="36" spans="1:18" x14ac:dyDescent="0.2">
      <c r="A36" t="s">
        <v>115</v>
      </c>
      <c r="B36" t="s">
        <v>55</v>
      </c>
      <c r="C36">
        <v>32</v>
      </c>
      <c r="D36">
        <v>880.44899999999996</v>
      </c>
      <c r="E36">
        <v>569.50699999999995</v>
      </c>
      <c r="F36" s="18">
        <v>10</v>
      </c>
      <c r="J36" s="11" t="s">
        <v>53</v>
      </c>
      <c r="K36" s="11">
        <v>32</v>
      </c>
      <c r="L36" s="11">
        <v>227.88300000000001</v>
      </c>
      <c r="M36" s="11">
        <v>55.725099999999998</v>
      </c>
      <c r="N36" s="11">
        <v>10</v>
      </c>
      <c r="O36" t="s">
        <v>109</v>
      </c>
      <c r="P36" t="s">
        <v>60</v>
      </c>
      <c r="Q36" t="s">
        <v>100</v>
      </c>
      <c r="R36" t="s">
        <v>116</v>
      </c>
    </row>
    <row r="37" spans="1:18" x14ac:dyDescent="0.2">
      <c r="A37" t="s">
        <v>115</v>
      </c>
      <c r="B37" t="s">
        <v>106</v>
      </c>
      <c r="C37">
        <v>32</v>
      </c>
      <c r="D37">
        <v>1043.1600000000001</v>
      </c>
      <c r="E37">
        <v>93.619200000000006</v>
      </c>
      <c r="F37" s="18">
        <v>10</v>
      </c>
      <c r="J37" s="11" t="s">
        <v>54</v>
      </c>
      <c r="K37" s="11">
        <v>32</v>
      </c>
      <c r="L37" s="11">
        <v>905.21299999999997</v>
      </c>
      <c r="M37" s="11">
        <v>58.317799999999998</v>
      </c>
      <c r="N37" s="11">
        <v>10</v>
      </c>
      <c r="P37" t="s">
        <v>13</v>
      </c>
      <c r="Q37">
        <f>AVERAGE(L48, L50, L52, L54)</f>
        <v>247.834</v>
      </c>
      <c r="R37">
        <f>STDEV(L48,L50,L52,L54)/SQRT(COUNT(64))</f>
        <v>37.883415263146659</v>
      </c>
    </row>
    <row r="38" spans="1:18" x14ac:dyDescent="0.2">
      <c r="A38" t="s">
        <v>117</v>
      </c>
      <c r="H38" t="s">
        <v>98</v>
      </c>
      <c r="J38" s="11" t="s">
        <v>55</v>
      </c>
      <c r="K38" s="11">
        <v>32</v>
      </c>
      <c r="L38" s="11">
        <v>88.279799999999994</v>
      </c>
      <c r="M38" s="11">
        <v>16.985399999999998</v>
      </c>
      <c r="N38" s="11">
        <v>10</v>
      </c>
      <c r="P38" t="s">
        <v>36</v>
      </c>
      <c r="Q38">
        <f>AVERAGE(L44, L46)</f>
        <v>1457.0149999999999</v>
      </c>
      <c r="R38">
        <f>STDEV(L44, L46)/SQRT(COUNT(32))</f>
        <v>50.593490193897438</v>
      </c>
    </row>
    <row r="39" spans="1:18" x14ac:dyDescent="0.2">
      <c r="A39" s="18" t="s">
        <v>118</v>
      </c>
      <c r="B39" s="18" t="s">
        <v>41</v>
      </c>
      <c r="C39" s="18">
        <v>32</v>
      </c>
      <c r="D39" s="18">
        <v>94.341200000000001</v>
      </c>
      <c r="E39" s="18">
        <v>41.852400000000003</v>
      </c>
      <c r="F39" s="18">
        <v>2.5</v>
      </c>
      <c r="H39" t="s">
        <v>119</v>
      </c>
      <c r="J39" s="11" t="s">
        <v>106</v>
      </c>
      <c r="K39" s="11">
        <v>32</v>
      </c>
      <c r="L39" s="11">
        <v>586.62900000000002</v>
      </c>
      <c r="M39" s="11">
        <v>55.419800000000002</v>
      </c>
      <c r="N39" s="11">
        <v>10</v>
      </c>
      <c r="P39" t="s">
        <v>103</v>
      </c>
      <c r="Q39">
        <f>AVERAGE(L36, L38, L40, L42)</f>
        <v>469.31569999999999</v>
      </c>
      <c r="R39">
        <f>STDEV(L36, L38, L40, L42)/SQRT(COUNT(64))</f>
        <v>372.90360913292312</v>
      </c>
    </row>
    <row r="40" spans="1:18" x14ac:dyDescent="0.2">
      <c r="A40" s="18" t="s">
        <v>118</v>
      </c>
      <c r="B40" s="18" t="s">
        <v>42</v>
      </c>
      <c r="C40" s="18">
        <v>32</v>
      </c>
      <c r="D40" s="18">
        <v>218.852</v>
      </c>
      <c r="E40" s="18">
        <v>27.647300000000001</v>
      </c>
      <c r="F40" s="18">
        <v>2.5</v>
      </c>
      <c r="J40" s="11" t="s">
        <v>53</v>
      </c>
      <c r="K40" s="11">
        <v>32</v>
      </c>
      <c r="L40" s="11">
        <v>680.65099999999995</v>
      </c>
      <c r="M40" s="11">
        <v>180.75899999999999</v>
      </c>
      <c r="N40" s="11">
        <v>10</v>
      </c>
      <c r="O40" t="s">
        <v>109</v>
      </c>
    </row>
    <row r="41" spans="1:18" x14ac:dyDescent="0.2">
      <c r="A41" s="18" t="s">
        <v>118</v>
      </c>
      <c r="B41" s="18" t="s">
        <v>43</v>
      </c>
      <c r="C41" s="18">
        <v>32</v>
      </c>
      <c r="D41" s="18">
        <v>339.38400000000001</v>
      </c>
      <c r="E41" s="18">
        <v>142.70500000000001</v>
      </c>
      <c r="F41" s="18">
        <v>2.5</v>
      </c>
      <c r="J41" s="11" t="s">
        <v>54</v>
      </c>
      <c r="K41" s="11">
        <v>32</v>
      </c>
      <c r="L41" s="11">
        <v>1146.47</v>
      </c>
      <c r="M41" s="11">
        <v>112.092</v>
      </c>
      <c r="N41" s="11">
        <v>10</v>
      </c>
    </row>
    <row r="42" spans="1:18" x14ac:dyDescent="0.2">
      <c r="A42" s="18" t="s">
        <v>118</v>
      </c>
      <c r="B42" s="18" t="s">
        <v>102</v>
      </c>
      <c r="C42" s="18">
        <v>32</v>
      </c>
      <c r="D42" s="18">
        <v>252.42099999999999</v>
      </c>
      <c r="E42" s="18">
        <v>35.606699999999996</v>
      </c>
      <c r="F42" s="18">
        <v>2.5</v>
      </c>
      <c r="J42" s="11" t="s">
        <v>55</v>
      </c>
      <c r="K42" s="11">
        <v>32</v>
      </c>
      <c r="L42" s="11">
        <v>880.44899999999996</v>
      </c>
      <c r="M42" s="11">
        <v>569.50699999999995</v>
      </c>
      <c r="N42" s="11">
        <v>10</v>
      </c>
    </row>
    <row r="43" spans="1:18" x14ac:dyDescent="0.2">
      <c r="A43" t="s">
        <v>120</v>
      </c>
      <c r="B43" t="s">
        <v>47</v>
      </c>
      <c r="C43">
        <v>32</v>
      </c>
      <c r="D43">
        <v>272.41699999999997</v>
      </c>
      <c r="E43">
        <v>71.8613</v>
      </c>
      <c r="F43" s="18">
        <v>5</v>
      </c>
      <c r="J43" s="11" t="s">
        <v>106</v>
      </c>
      <c r="K43" s="11">
        <v>32</v>
      </c>
      <c r="L43" s="11">
        <v>1043.1600000000001</v>
      </c>
      <c r="M43" s="11">
        <v>93.619200000000006</v>
      </c>
      <c r="N43" s="11">
        <v>10</v>
      </c>
    </row>
    <row r="44" spans="1:18" x14ac:dyDescent="0.2">
      <c r="A44" t="s">
        <v>120</v>
      </c>
      <c r="B44" t="s">
        <v>48</v>
      </c>
      <c r="C44">
        <v>32</v>
      </c>
      <c r="D44">
        <v>285.08699999999999</v>
      </c>
      <c r="E44">
        <v>129.97999999999999</v>
      </c>
      <c r="F44" s="18">
        <v>5</v>
      </c>
      <c r="J44" s="11" t="s">
        <v>53</v>
      </c>
      <c r="K44" s="11">
        <v>32</v>
      </c>
      <c r="L44" s="11">
        <v>1492.79</v>
      </c>
      <c r="M44" s="11">
        <v>502.17500000000001</v>
      </c>
      <c r="N44" s="11">
        <v>10</v>
      </c>
      <c r="O44" t="s">
        <v>24</v>
      </c>
    </row>
    <row r="45" spans="1:18" x14ac:dyDescent="0.2">
      <c r="A45" t="s">
        <v>121</v>
      </c>
      <c r="B45" t="s">
        <v>53</v>
      </c>
      <c r="C45">
        <v>32</v>
      </c>
      <c r="D45">
        <v>1492.79</v>
      </c>
      <c r="E45">
        <v>502.17500000000001</v>
      </c>
      <c r="F45" s="18">
        <v>10</v>
      </c>
      <c r="J45" s="11" t="s">
        <v>54</v>
      </c>
      <c r="K45" s="11">
        <v>32</v>
      </c>
      <c r="L45" s="11">
        <v>1612.96</v>
      </c>
      <c r="M45" s="11">
        <v>112.146</v>
      </c>
      <c r="N45" s="11">
        <v>10</v>
      </c>
    </row>
    <row r="46" spans="1:18" x14ac:dyDescent="0.2">
      <c r="A46" t="s">
        <v>121</v>
      </c>
      <c r="B46" t="s">
        <v>54</v>
      </c>
      <c r="C46">
        <v>32</v>
      </c>
      <c r="D46">
        <v>1612.96</v>
      </c>
      <c r="E46">
        <v>112.146</v>
      </c>
      <c r="F46" s="18">
        <v>10</v>
      </c>
      <c r="J46" s="11" t="s">
        <v>55</v>
      </c>
      <c r="K46" s="11">
        <v>32</v>
      </c>
      <c r="L46" s="11">
        <v>1421.24</v>
      </c>
      <c r="M46" s="11">
        <v>795.12599999999998</v>
      </c>
      <c r="N46" s="11">
        <v>10</v>
      </c>
    </row>
    <row r="47" spans="1:18" x14ac:dyDescent="0.2">
      <c r="A47" t="s">
        <v>121</v>
      </c>
      <c r="B47" t="s">
        <v>55</v>
      </c>
      <c r="C47">
        <v>32</v>
      </c>
      <c r="D47">
        <v>1421.24</v>
      </c>
      <c r="E47">
        <v>795.12599999999998</v>
      </c>
      <c r="F47" s="18">
        <v>10</v>
      </c>
      <c r="J47" s="11" t="s">
        <v>106</v>
      </c>
      <c r="K47" s="11">
        <v>32</v>
      </c>
      <c r="L47" s="11">
        <v>1322.83</v>
      </c>
      <c r="M47" s="11">
        <v>114.297</v>
      </c>
      <c r="N47" s="11">
        <v>10</v>
      </c>
    </row>
    <row r="48" spans="1:18" x14ac:dyDescent="0.2">
      <c r="A48" t="s">
        <v>121</v>
      </c>
      <c r="B48" t="s">
        <v>106</v>
      </c>
      <c r="C48">
        <v>32</v>
      </c>
      <c r="D48">
        <v>1322.83</v>
      </c>
      <c r="E48">
        <v>114.297</v>
      </c>
      <c r="F48" s="18">
        <v>10</v>
      </c>
      <c r="J48" s="11" t="s">
        <v>53</v>
      </c>
      <c r="K48" s="11">
        <v>32</v>
      </c>
      <c r="L48" s="11">
        <v>280.642</v>
      </c>
      <c r="M48" s="11">
        <v>43.708799999999997</v>
      </c>
      <c r="N48" s="11">
        <v>10</v>
      </c>
    </row>
    <row r="49" spans="1:18" x14ac:dyDescent="0.2">
      <c r="A49" t="s">
        <v>122</v>
      </c>
      <c r="H49" t="s">
        <v>98</v>
      </c>
      <c r="J49" s="11" t="s">
        <v>54</v>
      </c>
      <c r="K49" s="11">
        <v>32</v>
      </c>
      <c r="L49" s="11">
        <v>923.06600000000003</v>
      </c>
      <c r="M49" s="11">
        <v>89.005300000000005</v>
      </c>
      <c r="N49" s="11">
        <v>10</v>
      </c>
      <c r="O49" t="s">
        <v>19</v>
      </c>
    </row>
    <row r="50" spans="1:18" x14ac:dyDescent="0.2">
      <c r="A50" s="18" t="s">
        <v>123</v>
      </c>
      <c r="B50" s="18" t="s">
        <v>41</v>
      </c>
      <c r="C50" s="18">
        <v>32</v>
      </c>
      <c r="D50" s="18">
        <v>92.786900000000003</v>
      </c>
      <c r="E50" s="18">
        <v>16.770499999999998</v>
      </c>
      <c r="F50" s="18">
        <v>2.5</v>
      </c>
      <c r="H50" t="s">
        <v>124</v>
      </c>
      <c r="J50" s="11" t="s">
        <v>55</v>
      </c>
      <c r="K50" s="11">
        <v>32</v>
      </c>
      <c r="L50" s="11">
        <v>215.02600000000001</v>
      </c>
      <c r="M50" s="11">
        <v>45.198300000000003</v>
      </c>
      <c r="N50" s="11">
        <v>10</v>
      </c>
    </row>
    <row r="51" spans="1:18" x14ac:dyDescent="0.2">
      <c r="A51" s="18" t="s">
        <v>123</v>
      </c>
      <c r="B51" s="18" t="s">
        <v>42</v>
      </c>
      <c r="C51" s="18">
        <v>32</v>
      </c>
      <c r="D51" s="18">
        <v>303.09100000000001</v>
      </c>
      <c r="E51" s="18">
        <v>16.387499999999999</v>
      </c>
      <c r="F51" s="18">
        <v>2.5</v>
      </c>
      <c r="J51" s="11" t="s">
        <v>106</v>
      </c>
      <c r="K51" s="11">
        <v>32</v>
      </c>
      <c r="L51" s="11">
        <v>991.24</v>
      </c>
      <c r="M51" s="11">
        <v>83.032700000000006</v>
      </c>
      <c r="N51" s="11">
        <v>10</v>
      </c>
    </row>
    <row r="52" spans="1:18" x14ac:dyDescent="0.2">
      <c r="A52" s="18" t="s">
        <v>123</v>
      </c>
      <c r="B52" s="18" t="s">
        <v>43</v>
      </c>
      <c r="C52" s="18">
        <v>32</v>
      </c>
      <c r="D52" s="18">
        <v>75.235399999999998</v>
      </c>
      <c r="E52" s="18">
        <v>15.2111</v>
      </c>
      <c r="F52" s="18">
        <v>2.5</v>
      </c>
      <c r="J52" s="11" t="s">
        <v>53</v>
      </c>
      <c r="K52" s="11">
        <v>32</v>
      </c>
      <c r="L52" s="11">
        <v>280.642</v>
      </c>
      <c r="M52" s="11">
        <v>43.708799999999997</v>
      </c>
      <c r="N52" s="11">
        <v>10</v>
      </c>
    </row>
    <row r="53" spans="1:18" x14ac:dyDescent="0.2">
      <c r="A53" s="18" t="s">
        <v>123</v>
      </c>
      <c r="B53" s="18" t="s">
        <v>102</v>
      </c>
      <c r="C53" s="18">
        <v>32</v>
      </c>
      <c r="D53" s="18">
        <v>268.00299999999999</v>
      </c>
      <c r="E53" s="18">
        <v>16.409800000000001</v>
      </c>
      <c r="F53" s="18">
        <v>2.5</v>
      </c>
      <c r="J53" s="11" t="s">
        <v>54</v>
      </c>
      <c r="K53" s="11">
        <v>32</v>
      </c>
      <c r="L53" s="11">
        <v>923.06600000000003</v>
      </c>
      <c r="M53" s="11">
        <v>89.005300000000005</v>
      </c>
      <c r="N53" s="11">
        <v>10</v>
      </c>
      <c r="O53" t="s">
        <v>19</v>
      </c>
    </row>
    <row r="54" spans="1:18" x14ac:dyDescent="0.2">
      <c r="A54" t="s">
        <v>125</v>
      </c>
      <c r="B54" t="s">
        <v>47</v>
      </c>
      <c r="C54">
        <v>32</v>
      </c>
      <c r="D54">
        <v>104.127</v>
      </c>
      <c r="E54">
        <v>23.607299999999999</v>
      </c>
      <c r="F54" s="18">
        <v>5</v>
      </c>
      <c r="J54" s="11" t="s">
        <v>55</v>
      </c>
      <c r="K54" s="11">
        <v>32</v>
      </c>
      <c r="L54" s="11">
        <v>215.02600000000001</v>
      </c>
      <c r="M54" s="11">
        <v>45.198300000000003</v>
      </c>
      <c r="N54" s="11">
        <v>10</v>
      </c>
    </row>
    <row r="55" spans="1:18" x14ac:dyDescent="0.2">
      <c r="A55" t="s">
        <v>125</v>
      </c>
      <c r="B55" t="s">
        <v>48</v>
      </c>
      <c r="C55">
        <v>32</v>
      </c>
      <c r="D55">
        <v>116.077</v>
      </c>
      <c r="E55">
        <v>30.743099999999998</v>
      </c>
      <c r="F55" s="18">
        <v>5</v>
      </c>
      <c r="J55" s="11" t="s">
        <v>106</v>
      </c>
      <c r="K55" s="11">
        <v>32</v>
      </c>
      <c r="L55" s="11">
        <v>991.24</v>
      </c>
      <c r="M55" s="11">
        <v>83.032700000000006</v>
      </c>
      <c r="N55" s="11">
        <v>10</v>
      </c>
    </row>
    <row r="56" spans="1:18" x14ac:dyDescent="0.2">
      <c r="A56" t="s">
        <v>126</v>
      </c>
      <c r="B56" t="s">
        <v>53</v>
      </c>
      <c r="C56">
        <v>32</v>
      </c>
      <c r="D56">
        <v>634.33900000000006</v>
      </c>
      <c r="E56">
        <v>193.893</v>
      </c>
      <c r="F56" s="18">
        <v>10</v>
      </c>
    </row>
    <row r="57" spans="1:18" x14ac:dyDescent="0.2">
      <c r="A57" t="s">
        <v>127</v>
      </c>
      <c r="H57" t="s">
        <v>98</v>
      </c>
      <c r="J57">
        <v>5</v>
      </c>
      <c r="K57" t="s">
        <v>128</v>
      </c>
    </row>
    <row r="58" spans="1:18" x14ac:dyDescent="0.2">
      <c r="A58" t="s">
        <v>129</v>
      </c>
      <c r="B58" t="s">
        <v>41</v>
      </c>
      <c r="C58">
        <v>32</v>
      </c>
      <c r="D58">
        <v>99.447000000000003</v>
      </c>
      <c r="E58">
        <v>53.490200000000002</v>
      </c>
      <c r="F58">
        <v>2.5</v>
      </c>
      <c r="H58" t="s">
        <v>130</v>
      </c>
      <c r="J58" s="13" t="s">
        <v>47</v>
      </c>
      <c r="K58" s="13">
        <v>32</v>
      </c>
      <c r="L58" s="13">
        <v>263.22899999999998</v>
      </c>
      <c r="M58" s="13">
        <v>111.246</v>
      </c>
      <c r="N58" s="13">
        <v>5</v>
      </c>
      <c r="O58" t="s">
        <v>24</v>
      </c>
    </row>
    <row r="59" spans="1:18" x14ac:dyDescent="0.2">
      <c r="A59" t="s">
        <v>129</v>
      </c>
      <c r="B59" t="s">
        <v>42</v>
      </c>
      <c r="C59">
        <v>32</v>
      </c>
      <c r="D59">
        <v>196.553</v>
      </c>
      <c r="E59">
        <v>24.415199999999999</v>
      </c>
      <c r="F59">
        <v>2.5</v>
      </c>
      <c r="J59" s="13" t="s">
        <v>48</v>
      </c>
      <c r="K59" s="13">
        <v>32</v>
      </c>
      <c r="L59" s="13">
        <v>110.348</v>
      </c>
      <c r="M59" s="13">
        <v>29.014700000000001</v>
      </c>
      <c r="N59" s="13">
        <v>5</v>
      </c>
    </row>
    <row r="60" spans="1:18" x14ac:dyDescent="0.2">
      <c r="A60" t="s">
        <v>129</v>
      </c>
      <c r="B60" t="s">
        <v>43</v>
      </c>
      <c r="C60">
        <v>32</v>
      </c>
      <c r="D60">
        <v>60.961799999999997</v>
      </c>
      <c r="E60">
        <v>17.496500000000001</v>
      </c>
      <c r="F60">
        <v>2.5</v>
      </c>
      <c r="J60" s="13" t="s">
        <v>47</v>
      </c>
      <c r="K60" s="13">
        <v>32</v>
      </c>
      <c r="L60" s="13">
        <v>835.48699999999997</v>
      </c>
      <c r="M60" s="13">
        <v>488.39600000000002</v>
      </c>
      <c r="N60" s="13">
        <v>5</v>
      </c>
      <c r="O60" t="s">
        <v>109</v>
      </c>
      <c r="P60" t="s">
        <v>60</v>
      </c>
      <c r="Q60" t="s">
        <v>100</v>
      </c>
      <c r="R60" t="s">
        <v>116</v>
      </c>
    </row>
    <row r="61" spans="1:18" x14ac:dyDescent="0.2">
      <c r="A61" t="s">
        <v>129</v>
      </c>
      <c r="B61" t="s">
        <v>102</v>
      </c>
      <c r="C61">
        <v>32</v>
      </c>
      <c r="D61">
        <v>210.732</v>
      </c>
      <c r="E61">
        <v>22.109300000000001</v>
      </c>
      <c r="F61">
        <v>2.5</v>
      </c>
      <c r="J61" s="13" t="s">
        <v>48</v>
      </c>
      <c r="K61" s="13">
        <v>32</v>
      </c>
      <c r="L61" s="13">
        <v>449.11</v>
      </c>
      <c r="M61" s="13">
        <v>286.18799999999999</v>
      </c>
      <c r="N61" s="13">
        <v>5</v>
      </c>
      <c r="P61" t="s">
        <v>13</v>
      </c>
      <c r="Q61">
        <f>AVERAGE(L62, L64)</f>
        <v>447.702</v>
      </c>
      <c r="R61">
        <f>STDEV(L62, L64)/SQRT(COUNT(32))</f>
        <v>247.89042428056786</v>
      </c>
    </row>
    <row r="62" spans="1:18" x14ac:dyDescent="0.2">
      <c r="A62" t="s">
        <v>131</v>
      </c>
      <c r="B62" t="s">
        <v>47</v>
      </c>
      <c r="C62">
        <v>32</v>
      </c>
      <c r="D62">
        <v>138.422</v>
      </c>
      <c r="E62">
        <v>27.840399999999999</v>
      </c>
      <c r="F62">
        <v>5</v>
      </c>
      <c r="J62" s="13" t="s">
        <v>47</v>
      </c>
      <c r="K62" s="13">
        <v>32</v>
      </c>
      <c r="L62" s="13">
        <v>622.98699999999997</v>
      </c>
      <c r="M62" s="13">
        <v>337.22</v>
      </c>
      <c r="N62" s="13">
        <v>5</v>
      </c>
      <c r="O62" t="s">
        <v>19</v>
      </c>
      <c r="P62" t="s">
        <v>36</v>
      </c>
      <c r="Q62">
        <f>AVERAGE(L58, L66)</f>
        <v>183.678</v>
      </c>
      <c r="R62">
        <f>STDEV(L58, L66)/SQRT(COUNT(32))</f>
        <v>112.502103100342</v>
      </c>
    </row>
    <row r="63" spans="1:18" x14ac:dyDescent="0.2">
      <c r="A63" t="s">
        <v>131</v>
      </c>
      <c r="B63" t="s">
        <v>48</v>
      </c>
      <c r="C63">
        <v>32</v>
      </c>
      <c r="D63">
        <v>246.91</v>
      </c>
      <c r="E63">
        <v>115.691</v>
      </c>
      <c r="F63">
        <v>5</v>
      </c>
      <c r="J63" s="13" t="s">
        <v>48</v>
      </c>
      <c r="K63" s="13">
        <v>32</v>
      </c>
      <c r="L63" s="13">
        <v>216.98099999999999</v>
      </c>
      <c r="M63" s="13">
        <v>98.155699999999996</v>
      </c>
      <c r="N63" s="13">
        <v>5</v>
      </c>
      <c r="P63" t="s">
        <v>103</v>
      </c>
      <c r="Q63">
        <f>AVERAGE(L68, L60)</f>
        <v>486.9545</v>
      </c>
      <c r="R63">
        <f>STDEV(L68, L60)/SQRT(COUNT(32))</f>
        <v>492.8993884278006</v>
      </c>
    </row>
    <row r="64" spans="1:18" x14ac:dyDescent="0.2">
      <c r="A64" t="s">
        <v>132</v>
      </c>
      <c r="B64" t="s">
        <v>53</v>
      </c>
      <c r="C64">
        <v>32</v>
      </c>
      <c r="D64">
        <v>280.642</v>
      </c>
      <c r="E64">
        <v>43.708799999999997</v>
      </c>
      <c r="F64">
        <v>10</v>
      </c>
      <c r="J64" s="13" t="s">
        <v>47</v>
      </c>
      <c r="K64" s="13">
        <v>32</v>
      </c>
      <c r="L64" s="13">
        <v>272.41699999999997</v>
      </c>
      <c r="M64" s="13">
        <v>71.8613</v>
      </c>
      <c r="N64" s="13">
        <v>5</v>
      </c>
      <c r="O64" t="s">
        <v>19</v>
      </c>
    </row>
    <row r="65" spans="1:15" x14ac:dyDescent="0.2">
      <c r="A65" t="s">
        <v>132</v>
      </c>
      <c r="B65" t="s">
        <v>54</v>
      </c>
      <c r="C65">
        <v>32</v>
      </c>
      <c r="D65">
        <v>923.06600000000003</v>
      </c>
      <c r="E65">
        <v>89.005300000000005</v>
      </c>
      <c r="F65">
        <v>10</v>
      </c>
      <c r="J65" s="13" t="s">
        <v>48</v>
      </c>
      <c r="K65" s="13">
        <v>32</v>
      </c>
      <c r="L65" s="13">
        <v>285.08699999999999</v>
      </c>
      <c r="M65" s="13">
        <v>129.97999999999999</v>
      </c>
      <c r="N65" s="13">
        <v>5</v>
      </c>
    </row>
    <row r="66" spans="1:15" x14ac:dyDescent="0.2">
      <c r="A66" t="s">
        <v>132</v>
      </c>
      <c r="B66" t="s">
        <v>55</v>
      </c>
      <c r="C66">
        <v>32</v>
      </c>
      <c r="D66">
        <v>215.02600000000001</v>
      </c>
      <c r="E66">
        <v>45.198300000000003</v>
      </c>
      <c r="F66">
        <v>10</v>
      </c>
      <c r="J66" s="13" t="s">
        <v>47</v>
      </c>
      <c r="K66" s="13">
        <v>32</v>
      </c>
      <c r="L66" s="13">
        <v>104.127</v>
      </c>
      <c r="M66" s="13">
        <v>23.607299999999999</v>
      </c>
      <c r="N66" s="13">
        <v>5</v>
      </c>
      <c r="O66" t="s">
        <v>24</v>
      </c>
    </row>
    <row r="67" spans="1:15" x14ac:dyDescent="0.2">
      <c r="A67" t="s">
        <v>132</v>
      </c>
      <c r="B67" t="s">
        <v>106</v>
      </c>
      <c r="C67">
        <v>32</v>
      </c>
      <c r="D67">
        <v>991.24</v>
      </c>
      <c r="E67">
        <v>83.032700000000006</v>
      </c>
      <c r="F67">
        <v>10</v>
      </c>
      <c r="J67" s="13" t="s">
        <v>48</v>
      </c>
      <c r="K67" s="13">
        <v>32</v>
      </c>
      <c r="L67" s="13">
        <v>116.077</v>
      </c>
      <c r="M67" s="13">
        <v>30.743099999999998</v>
      </c>
      <c r="N67" s="13">
        <v>5</v>
      </c>
    </row>
    <row r="68" spans="1:15" x14ac:dyDescent="0.2">
      <c r="J68" s="13" t="s">
        <v>47</v>
      </c>
      <c r="K68" s="13">
        <v>32</v>
      </c>
      <c r="L68" s="13">
        <v>138.422</v>
      </c>
      <c r="M68" s="13">
        <v>27.840399999999999</v>
      </c>
      <c r="N68" s="13">
        <v>5</v>
      </c>
      <c r="O68" t="s">
        <v>109</v>
      </c>
    </row>
    <row r="69" spans="1:15" x14ac:dyDescent="0.2">
      <c r="J69" s="13" t="s">
        <v>48</v>
      </c>
      <c r="K69" s="13">
        <v>32</v>
      </c>
      <c r="L69" s="13">
        <v>246.91</v>
      </c>
      <c r="M69" s="13">
        <v>115.691</v>
      </c>
      <c r="N69" s="13">
        <v>5</v>
      </c>
    </row>
    <row r="71" spans="1:15" x14ac:dyDescent="0.2">
      <c r="A71" t="s">
        <v>10</v>
      </c>
      <c r="C71" t="s">
        <v>27</v>
      </c>
      <c r="D71" t="s">
        <v>27</v>
      </c>
      <c r="E71" t="s">
        <v>27</v>
      </c>
    </row>
    <row r="72" spans="1:15" x14ac:dyDescent="0.2">
      <c r="C72" t="s">
        <v>29</v>
      </c>
      <c r="D72" t="s">
        <v>29</v>
      </c>
      <c r="E72" t="s">
        <v>29</v>
      </c>
    </row>
    <row r="73" spans="1:15" x14ac:dyDescent="0.2">
      <c r="C73" t="s">
        <v>31</v>
      </c>
      <c r="D73" t="s">
        <v>31</v>
      </c>
      <c r="E73" t="s">
        <v>31</v>
      </c>
    </row>
    <row r="74" spans="1:15" x14ac:dyDescent="0.2">
      <c r="C74" t="s">
        <v>33</v>
      </c>
      <c r="D74" t="s">
        <v>34</v>
      </c>
      <c r="E74" t="s">
        <v>35</v>
      </c>
    </row>
    <row r="75" spans="1:15" x14ac:dyDescent="0.2">
      <c r="D75" t="s">
        <v>37</v>
      </c>
      <c r="E75" t="s">
        <v>37</v>
      </c>
    </row>
    <row r="76" spans="1:15" x14ac:dyDescent="0.2">
      <c r="A76" s="20">
        <v>2.5</v>
      </c>
      <c r="B76" s="20" t="s">
        <v>41</v>
      </c>
      <c r="C76" s="20">
        <v>32</v>
      </c>
      <c r="D76" s="20">
        <v>102.209</v>
      </c>
      <c r="E76" s="20">
        <v>18.398599999999998</v>
      </c>
      <c r="F76" t="s">
        <v>19</v>
      </c>
    </row>
    <row r="77" spans="1:15" x14ac:dyDescent="0.2">
      <c r="A77" s="20">
        <v>2.5</v>
      </c>
      <c r="B77" s="20" t="s">
        <v>42</v>
      </c>
      <c r="C77" s="20">
        <v>32</v>
      </c>
      <c r="D77" s="20">
        <v>256.37700000000001</v>
      </c>
      <c r="E77" s="20">
        <v>16.619800000000001</v>
      </c>
    </row>
    <row r="78" spans="1:15" x14ac:dyDescent="0.2">
      <c r="A78" s="20">
        <v>2.5</v>
      </c>
      <c r="B78" s="20" t="s">
        <v>43</v>
      </c>
      <c r="C78" s="20">
        <v>32</v>
      </c>
      <c r="D78" s="20">
        <v>66.759600000000006</v>
      </c>
      <c r="E78" s="20">
        <v>12.716100000000001</v>
      </c>
      <c r="G78" t="s">
        <v>60</v>
      </c>
      <c r="H78" t="s">
        <v>100</v>
      </c>
      <c r="I78" t="s">
        <v>116</v>
      </c>
    </row>
    <row r="79" spans="1:15" x14ac:dyDescent="0.2">
      <c r="A79" s="20">
        <v>2.5</v>
      </c>
      <c r="B79" s="20" t="s">
        <v>102</v>
      </c>
      <c r="C79" s="20">
        <v>32</v>
      </c>
      <c r="D79" s="20">
        <v>220.09100000000001</v>
      </c>
      <c r="E79" s="20">
        <v>14.625</v>
      </c>
      <c r="G79" t="s">
        <v>13</v>
      </c>
      <c r="H79">
        <f>AVERAGE(D76, D78, D80, D82)</f>
        <v>124.14785000000002</v>
      </c>
      <c r="I79">
        <f>STDEV(D76, D78, D80, D82)/SQRT(COUNT(64))</f>
        <v>109.78600075071807</v>
      </c>
    </row>
    <row r="80" spans="1:15" x14ac:dyDescent="0.2">
      <c r="A80" s="20" t="s">
        <v>133</v>
      </c>
      <c r="B80" s="20" t="s">
        <v>41</v>
      </c>
      <c r="C80" s="20">
        <v>32</v>
      </c>
      <c r="D80" s="20">
        <v>284.72000000000003</v>
      </c>
      <c r="E80" s="20">
        <v>213.94900000000001</v>
      </c>
      <c r="F80" t="s">
        <v>19</v>
      </c>
      <c r="G80" t="s">
        <v>36</v>
      </c>
      <c r="H80">
        <f>AVERAGE(D84, D86, D96, D98)</f>
        <v>152.626475</v>
      </c>
      <c r="I80">
        <f>STDEV(D84, D86, D96, D98)/SQRT(COUNT(64))</f>
        <v>144.33775111442316</v>
      </c>
    </row>
    <row r="81" spans="1:9" x14ac:dyDescent="0.2">
      <c r="A81" s="20" t="s">
        <v>133</v>
      </c>
      <c r="B81" s="20" t="s">
        <v>42</v>
      </c>
      <c r="C81" s="20">
        <v>32</v>
      </c>
      <c r="D81" s="20">
        <v>192.96700000000001</v>
      </c>
      <c r="E81" s="20">
        <v>59.362299999999998</v>
      </c>
      <c r="G81" t="s">
        <v>103</v>
      </c>
      <c r="H81">
        <f>AVERAGE(D88, D90, D92, D94)</f>
        <v>472.41875000000005</v>
      </c>
      <c r="I81">
        <f>STDEV(D88, D90, D92, D94)/SQRT(COUNT(64))</f>
        <v>185.50783453244387</v>
      </c>
    </row>
    <row r="82" spans="1:9" x14ac:dyDescent="0.2">
      <c r="A82" s="20" t="s">
        <v>133</v>
      </c>
      <c r="B82" s="20" t="s">
        <v>43</v>
      </c>
      <c r="C82" s="20">
        <v>32</v>
      </c>
      <c r="D82" s="20">
        <v>42.902799999999999</v>
      </c>
      <c r="E82" s="20">
        <v>7.2617900000000004</v>
      </c>
    </row>
    <row r="83" spans="1:9" x14ac:dyDescent="0.2">
      <c r="A83" s="20" t="s">
        <v>133</v>
      </c>
      <c r="B83" s="20" t="s">
        <v>102</v>
      </c>
      <c r="C83" s="20">
        <v>32</v>
      </c>
      <c r="D83" s="20">
        <v>193.77199999999999</v>
      </c>
      <c r="E83" s="20">
        <v>17.166</v>
      </c>
    </row>
    <row r="84" spans="1:9" x14ac:dyDescent="0.2">
      <c r="A84" s="20" t="s">
        <v>134</v>
      </c>
      <c r="B84" s="20" t="s">
        <v>41</v>
      </c>
      <c r="C84" s="20">
        <v>32</v>
      </c>
      <c r="D84" s="20">
        <v>301.79199999999997</v>
      </c>
      <c r="E84" s="20">
        <v>87.888300000000001</v>
      </c>
      <c r="F84" t="s">
        <v>24</v>
      </c>
    </row>
    <row r="85" spans="1:9" x14ac:dyDescent="0.2">
      <c r="A85" s="20" t="s">
        <v>134</v>
      </c>
      <c r="B85" s="20" t="s">
        <v>42</v>
      </c>
      <c r="C85" s="20">
        <v>32</v>
      </c>
      <c r="D85" s="20">
        <v>333.17500000000001</v>
      </c>
      <c r="E85" s="20">
        <v>30.897300000000001</v>
      </c>
    </row>
    <row r="86" spans="1:9" x14ac:dyDescent="0.2">
      <c r="A86" s="20" t="s">
        <v>134</v>
      </c>
      <c r="B86" s="20" t="s">
        <v>43</v>
      </c>
      <c r="C86" s="20">
        <v>32</v>
      </c>
      <c r="D86" s="20">
        <v>250.85</v>
      </c>
      <c r="E86" s="20">
        <v>50.158000000000001</v>
      </c>
    </row>
    <row r="87" spans="1:9" x14ac:dyDescent="0.2">
      <c r="A87" s="20" t="s">
        <v>134</v>
      </c>
      <c r="B87" s="20" t="s">
        <v>102</v>
      </c>
      <c r="C87" s="20">
        <v>32</v>
      </c>
      <c r="D87" s="20">
        <v>327.548</v>
      </c>
      <c r="E87" s="20">
        <v>27.873699999999999</v>
      </c>
    </row>
    <row r="88" spans="1:9" x14ac:dyDescent="0.2">
      <c r="A88" s="20" t="s">
        <v>135</v>
      </c>
      <c r="B88" s="20" t="s">
        <v>41</v>
      </c>
      <c r="C88" s="20">
        <v>32</v>
      </c>
      <c r="D88" s="20">
        <v>710.85199999999998</v>
      </c>
      <c r="E88" s="20">
        <v>385.61399999999998</v>
      </c>
      <c r="F88" t="s">
        <v>109</v>
      </c>
    </row>
    <row r="89" spans="1:9" x14ac:dyDescent="0.2">
      <c r="A89" s="20" t="s">
        <v>135</v>
      </c>
      <c r="B89" s="20" t="s">
        <v>42</v>
      </c>
      <c r="C89" s="20">
        <v>32</v>
      </c>
      <c r="D89" s="20">
        <v>321.14699999999999</v>
      </c>
      <c r="E89" s="20">
        <v>107.94199999999999</v>
      </c>
    </row>
    <row r="90" spans="1:9" x14ac:dyDescent="0.2">
      <c r="A90" s="20" t="s">
        <v>135</v>
      </c>
      <c r="B90" s="20" t="s">
        <v>43</v>
      </c>
      <c r="C90" s="20">
        <v>32</v>
      </c>
      <c r="D90" s="20">
        <v>528.16800000000001</v>
      </c>
      <c r="E90" s="20">
        <v>308.072</v>
      </c>
    </row>
    <row r="91" spans="1:9" x14ac:dyDescent="0.2">
      <c r="A91" s="20" t="s">
        <v>135</v>
      </c>
      <c r="B91" s="20" t="s">
        <v>102</v>
      </c>
      <c r="C91" s="20">
        <v>32</v>
      </c>
      <c r="D91" s="20">
        <v>430.94600000000003</v>
      </c>
      <c r="E91" s="20">
        <v>156.946</v>
      </c>
    </row>
    <row r="92" spans="1:9" x14ac:dyDescent="0.2">
      <c r="A92" s="20" t="s">
        <v>136</v>
      </c>
      <c r="B92" s="20" t="s">
        <v>41</v>
      </c>
      <c r="C92" s="20">
        <v>32</v>
      </c>
      <c r="D92" s="20">
        <v>327.49599999999998</v>
      </c>
      <c r="E92" s="20">
        <v>269.02800000000002</v>
      </c>
      <c r="F92" t="s">
        <v>109</v>
      </c>
    </row>
    <row r="93" spans="1:9" x14ac:dyDescent="0.2">
      <c r="A93" s="20" t="s">
        <v>136</v>
      </c>
      <c r="B93" s="20" t="s">
        <v>42</v>
      </c>
      <c r="C93" s="20">
        <v>32</v>
      </c>
      <c r="D93" s="20">
        <v>333.14</v>
      </c>
      <c r="E93" s="20">
        <v>88.863399999999999</v>
      </c>
    </row>
    <row r="94" spans="1:9" x14ac:dyDescent="0.2">
      <c r="A94" s="20" t="s">
        <v>136</v>
      </c>
      <c r="B94" s="20" t="s">
        <v>43</v>
      </c>
      <c r="C94" s="20">
        <v>32</v>
      </c>
      <c r="D94" s="20">
        <v>323.15899999999999</v>
      </c>
      <c r="E94" s="20">
        <v>251.47200000000001</v>
      </c>
    </row>
    <row r="95" spans="1:9" x14ac:dyDescent="0.2">
      <c r="A95" s="20" t="s">
        <v>136</v>
      </c>
      <c r="B95" s="20" t="s">
        <v>102</v>
      </c>
      <c r="C95" s="20">
        <v>32</v>
      </c>
      <c r="D95" s="20">
        <v>392.97</v>
      </c>
      <c r="E95" s="20">
        <v>152.30799999999999</v>
      </c>
    </row>
    <row r="96" spans="1:9" x14ac:dyDescent="0.2">
      <c r="A96" s="20" t="s">
        <v>137</v>
      </c>
      <c r="B96" s="20" t="s">
        <v>41</v>
      </c>
      <c r="C96" s="20">
        <v>32</v>
      </c>
      <c r="D96" s="20">
        <v>28.134</v>
      </c>
      <c r="E96" s="20">
        <v>6.9898300000000004</v>
      </c>
      <c r="F96" t="s">
        <v>24</v>
      </c>
    </row>
    <row r="97" spans="1:9" x14ac:dyDescent="0.2">
      <c r="A97" s="20" t="s">
        <v>137</v>
      </c>
      <c r="B97" s="20" t="s">
        <v>42</v>
      </c>
      <c r="C97" s="20">
        <v>32</v>
      </c>
      <c r="D97" s="20">
        <v>129.01300000000001</v>
      </c>
      <c r="E97" s="20">
        <v>16.647200000000002</v>
      </c>
    </row>
    <row r="98" spans="1:9" x14ac:dyDescent="0.2">
      <c r="A98" s="20" t="s">
        <v>137</v>
      </c>
      <c r="B98" s="20" t="s">
        <v>43</v>
      </c>
      <c r="C98" s="20">
        <v>32</v>
      </c>
      <c r="D98" s="20">
        <v>29.729900000000001</v>
      </c>
      <c r="E98" s="20">
        <v>5.6363000000000003</v>
      </c>
    </row>
    <row r="99" spans="1:9" x14ac:dyDescent="0.2">
      <c r="A99" s="20" t="s">
        <v>137</v>
      </c>
      <c r="B99" s="20" t="s">
        <v>102</v>
      </c>
      <c r="C99" s="20">
        <v>32</v>
      </c>
      <c r="D99" s="20">
        <v>186.42099999999999</v>
      </c>
      <c r="E99" s="20">
        <v>18.691099999999999</v>
      </c>
    </row>
    <row r="100" spans="1:9" x14ac:dyDescent="0.2">
      <c r="A100" s="11">
        <v>5</v>
      </c>
      <c r="B100" s="11" t="s">
        <v>47</v>
      </c>
      <c r="C100" s="11">
        <v>32</v>
      </c>
      <c r="D100" s="11">
        <v>114.51300000000001</v>
      </c>
      <c r="E100" s="11">
        <v>18.3843</v>
      </c>
      <c r="F100" t="s">
        <v>24</v>
      </c>
    </row>
    <row r="101" spans="1:9" x14ac:dyDescent="0.2">
      <c r="A101" s="11">
        <v>5</v>
      </c>
      <c r="B101" s="11" t="s">
        <v>48</v>
      </c>
      <c r="C101" s="11">
        <v>32</v>
      </c>
      <c r="D101" s="11">
        <v>395.62400000000002</v>
      </c>
      <c r="E101" s="11">
        <v>32.947200000000002</v>
      </c>
      <c r="G101" t="s">
        <v>60</v>
      </c>
      <c r="H101" t="s">
        <v>100</v>
      </c>
      <c r="I101" t="s">
        <v>116</v>
      </c>
    </row>
    <row r="102" spans="1:9" x14ac:dyDescent="0.2">
      <c r="A102" s="11">
        <v>5</v>
      </c>
      <c r="B102" s="11" t="s">
        <v>49</v>
      </c>
      <c r="C102" s="11">
        <v>32</v>
      </c>
      <c r="D102" s="11">
        <v>121.41500000000001</v>
      </c>
      <c r="E102" s="11">
        <v>27.660799999999998</v>
      </c>
      <c r="G102" t="s">
        <v>13</v>
      </c>
      <c r="H102">
        <f>AVERAGE(D106, D108, D109, D111)</f>
        <v>1096.28925</v>
      </c>
      <c r="I102">
        <f>STDEV(D106, D108, D109, D111)/SQRT(COUNT(64))</f>
        <v>785.00732805809946</v>
      </c>
    </row>
    <row r="103" spans="1:9" x14ac:dyDescent="0.2">
      <c r="A103" s="11">
        <v>5</v>
      </c>
      <c r="B103" s="11" t="s">
        <v>138</v>
      </c>
      <c r="C103" s="11">
        <v>32</v>
      </c>
      <c r="D103" s="11">
        <v>427.16199999999998</v>
      </c>
      <c r="E103" s="11">
        <v>36.450299999999999</v>
      </c>
      <c r="G103" t="s">
        <v>36</v>
      </c>
      <c r="H103">
        <f>AVERAGE(D113, D115, D100, D102)</f>
        <v>243.92124999999999</v>
      </c>
      <c r="I103">
        <f>STDEV(D100, D102, D113, D115)/SQRT(COUNT(64))</f>
        <v>202.99840411913746</v>
      </c>
    </row>
    <row r="104" spans="1:9" x14ac:dyDescent="0.2">
      <c r="A104" s="11" t="s">
        <v>139</v>
      </c>
      <c r="B104" s="11" t="s">
        <v>47</v>
      </c>
      <c r="C104" s="11">
        <v>32</v>
      </c>
      <c r="D104" s="11">
        <v>86.992999999999995</v>
      </c>
      <c r="E104" s="11">
        <v>15.8817</v>
      </c>
      <c r="F104" t="s">
        <v>109</v>
      </c>
      <c r="G104" t="s">
        <v>103</v>
      </c>
      <c r="H104">
        <f>AVERAGE(D117, D119, D104)</f>
        <v>65.16109999999999</v>
      </c>
      <c r="I104">
        <f>STDEV(D117, D119, D104)/SQRT(COUNT(64))</f>
        <v>20.312029287345958</v>
      </c>
    </row>
    <row r="105" spans="1:9" x14ac:dyDescent="0.2">
      <c r="A105" s="11" t="s">
        <v>139</v>
      </c>
      <c r="B105" s="11" t="s">
        <v>48</v>
      </c>
      <c r="C105" s="11">
        <v>32</v>
      </c>
      <c r="D105" s="11">
        <v>511.11</v>
      </c>
      <c r="E105" s="11">
        <v>383.35500000000002</v>
      </c>
    </row>
    <row r="106" spans="1:9" x14ac:dyDescent="0.2">
      <c r="A106" s="11" t="s">
        <v>140</v>
      </c>
      <c r="B106" s="11" t="s">
        <v>47</v>
      </c>
      <c r="C106" s="11">
        <v>32</v>
      </c>
      <c r="D106" s="11">
        <v>474.101</v>
      </c>
      <c r="E106" s="11">
        <v>58.058700000000002</v>
      </c>
      <c r="F106" t="s">
        <v>19</v>
      </c>
    </row>
    <row r="107" spans="1:9" x14ac:dyDescent="0.2">
      <c r="A107" s="11" t="s">
        <v>140</v>
      </c>
      <c r="B107" s="11" t="s">
        <v>48</v>
      </c>
      <c r="C107" s="11">
        <v>32</v>
      </c>
      <c r="D107" s="11">
        <v>938.39200000000005</v>
      </c>
      <c r="E107" s="11">
        <v>241.113</v>
      </c>
    </row>
    <row r="108" spans="1:9" x14ac:dyDescent="0.2">
      <c r="A108" s="11" t="s">
        <v>140</v>
      </c>
      <c r="B108" s="11" t="s">
        <v>49</v>
      </c>
      <c r="C108" s="11">
        <v>32</v>
      </c>
      <c r="D108" s="11">
        <v>395.37599999999998</v>
      </c>
      <c r="E108" s="11">
        <v>102.48</v>
      </c>
    </row>
    <row r="109" spans="1:9" x14ac:dyDescent="0.2">
      <c r="A109" s="11" t="s">
        <v>141</v>
      </c>
      <c r="B109" s="11" t="s">
        <v>47</v>
      </c>
      <c r="C109" s="11">
        <v>32</v>
      </c>
      <c r="D109" s="11">
        <v>1975.8</v>
      </c>
      <c r="E109" s="11">
        <v>700.63599999999997</v>
      </c>
      <c r="F109" t="s">
        <v>142</v>
      </c>
    </row>
    <row r="110" spans="1:9" x14ac:dyDescent="0.2">
      <c r="A110" s="11" t="s">
        <v>141</v>
      </c>
      <c r="B110" s="11" t="s">
        <v>48</v>
      </c>
      <c r="C110" s="11">
        <v>32</v>
      </c>
      <c r="D110" s="11">
        <v>969.63800000000003</v>
      </c>
      <c r="E110" s="11">
        <v>239.625</v>
      </c>
    </row>
    <row r="111" spans="1:9" x14ac:dyDescent="0.2">
      <c r="A111" s="11" t="s">
        <v>141</v>
      </c>
      <c r="B111" s="11" t="s">
        <v>49</v>
      </c>
      <c r="C111" s="11">
        <v>32</v>
      </c>
      <c r="D111" s="11">
        <v>1539.88</v>
      </c>
      <c r="E111" s="11">
        <v>625.23299999999995</v>
      </c>
    </row>
    <row r="112" spans="1:9" x14ac:dyDescent="0.2">
      <c r="A112" s="11" t="s">
        <v>141</v>
      </c>
      <c r="B112" s="11" t="s">
        <v>138</v>
      </c>
      <c r="C112" s="11">
        <v>32</v>
      </c>
      <c r="D112" s="11">
        <v>1110.7</v>
      </c>
      <c r="E112" s="11">
        <v>334.12599999999998</v>
      </c>
    </row>
    <row r="113" spans="1:9" x14ac:dyDescent="0.2">
      <c r="A113" s="11" t="s">
        <v>143</v>
      </c>
      <c r="B113" s="11" t="s">
        <v>47</v>
      </c>
      <c r="C113" s="11">
        <v>32</v>
      </c>
      <c r="D113" s="11">
        <v>543.28599999999994</v>
      </c>
      <c r="E113" s="11">
        <v>432.70100000000002</v>
      </c>
      <c r="F113" t="s">
        <v>24</v>
      </c>
    </row>
    <row r="114" spans="1:9" x14ac:dyDescent="0.2">
      <c r="A114" s="11" t="s">
        <v>143</v>
      </c>
      <c r="B114" s="11" t="s">
        <v>48</v>
      </c>
      <c r="C114" s="11">
        <v>32</v>
      </c>
      <c r="D114" s="11">
        <v>865.99</v>
      </c>
      <c r="E114" s="11">
        <v>296.96699999999998</v>
      </c>
    </row>
    <row r="115" spans="1:9" x14ac:dyDescent="0.2">
      <c r="A115" s="11" t="s">
        <v>143</v>
      </c>
      <c r="B115" s="11" t="s">
        <v>49</v>
      </c>
      <c r="C115" s="11">
        <v>32</v>
      </c>
      <c r="D115" s="11">
        <v>196.471</v>
      </c>
      <c r="E115" s="11">
        <v>33.776299999999999</v>
      </c>
    </row>
    <row r="116" spans="1:9" x14ac:dyDescent="0.2">
      <c r="A116" s="11" t="s">
        <v>143</v>
      </c>
      <c r="B116" s="11" t="s">
        <v>138</v>
      </c>
      <c r="C116" s="11">
        <v>32</v>
      </c>
      <c r="D116" s="11">
        <v>701.31799999999998</v>
      </c>
      <c r="E116" s="11">
        <v>123.182</v>
      </c>
    </row>
    <row r="117" spans="1:9" x14ac:dyDescent="0.2">
      <c r="A117" s="11" t="s">
        <v>144</v>
      </c>
      <c r="B117" s="11" t="s">
        <v>47</v>
      </c>
      <c r="C117" s="11">
        <v>32</v>
      </c>
      <c r="D117" s="11">
        <v>61.668399999999998</v>
      </c>
      <c r="E117" s="11">
        <v>11.9404</v>
      </c>
      <c r="F117" t="s">
        <v>109</v>
      </c>
    </row>
    <row r="118" spans="1:9" x14ac:dyDescent="0.2">
      <c r="A118" s="11" t="s">
        <v>144</v>
      </c>
      <c r="B118" s="11" t="s">
        <v>48</v>
      </c>
      <c r="C118" s="11">
        <v>32</v>
      </c>
      <c r="D118" s="11">
        <v>342.97300000000001</v>
      </c>
      <c r="E118" s="11">
        <v>33.729999999999997</v>
      </c>
    </row>
    <row r="119" spans="1:9" x14ac:dyDescent="0.2">
      <c r="A119" s="11" t="s">
        <v>144</v>
      </c>
      <c r="B119" s="11" t="s">
        <v>49</v>
      </c>
      <c r="C119" s="11">
        <v>32</v>
      </c>
      <c r="D119" s="11">
        <v>46.821899999999999</v>
      </c>
      <c r="E119" s="11">
        <v>10.573499999999999</v>
      </c>
    </row>
    <row r="120" spans="1:9" x14ac:dyDescent="0.2">
      <c r="A120" s="13">
        <v>10</v>
      </c>
      <c r="B120" s="13" t="s">
        <v>53</v>
      </c>
      <c r="C120" s="13">
        <v>32</v>
      </c>
      <c r="D120" s="13">
        <v>555.10199999999998</v>
      </c>
      <c r="E120" s="13">
        <v>385.64400000000001</v>
      </c>
      <c r="F120" t="s">
        <v>109</v>
      </c>
    </row>
    <row r="121" spans="1:9" x14ac:dyDescent="0.2">
      <c r="A121" s="13">
        <v>10</v>
      </c>
      <c r="B121" s="13" t="s">
        <v>54</v>
      </c>
      <c r="C121" s="13">
        <v>32</v>
      </c>
      <c r="D121" s="13">
        <v>689.20699999999999</v>
      </c>
      <c r="E121" s="13">
        <v>80.863200000000006</v>
      </c>
    </row>
    <row r="122" spans="1:9" x14ac:dyDescent="0.2">
      <c r="A122" s="13">
        <v>10</v>
      </c>
      <c r="B122" s="13" t="s">
        <v>55</v>
      </c>
      <c r="C122" s="13">
        <v>32</v>
      </c>
      <c r="D122" s="13">
        <v>167.44499999999999</v>
      </c>
      <c r="E122" s="13">
        <v>32.471400000000003</v>
      </c>
    </row>
    <row r="123" spans="1:9" x14ac:dyDescent="0.2">
      <c r="A123" s="13">
        <v>10</v>
      </c>
      <c r="B123" s="13" t="s">
        <v>106</v>
      </c>
      <c r="C123" s="13">
        <v>32</v>
      </c>
      <c r="D123" s="13">
        <v>828.25400000000002</v>
      </c>
      <c r="E123" s="13">
        <v>60.424500000000002</v>
      </c>
      <c r="G123" t="s">
        <v>60</v>
      </c>
      <c r="H123" t="s">
        <v>100</v>
      </c>
      <c r="I123" t="s">
        <v>145</v>
      </c>
    </row>
    <row r="124" spans="1:9" x14ac:dyDescent="0.2">
      <c r="A124" s="13" t="s">
        <v>146</v>
      </c>
      <c r="B124" s="13" t="s">
        <v>53</v>
      </c>
      <c r="C124" s="13">
        <v>32</v>
      </c>
      <c r="D124" s="13">
        <v>196.34200000000001</v>
      </c>
      <c r="E124" s="13">
        <v>31.518999999999998</v>
      </c>
      <c r="F124" t="s">
        <v>24</v>
      </c>
      <c r="G124" t="s">
        <v>13</v>
      </c>
      <c r="H124">
        <f>AVERAGE(D133, D135, D137, D139)</f>
        <v>897.51350000000002</v>
      </c>
      <c r="I124">
        <f>STDEV(D133, D135, D137, D139)/SQRT(COUNT(64))</f>
        <v>798.6975550421655</v>
      </c>
    </row>
    <row r="125" spans="1:9" x14ac:dyDescent="0.2">
      <c r="A125" s="13" t="s">
        <v>147</v>
      </c>
      <c r="B125" s="13" t="s">
        <v>53</v>
      </c>
      <c r="C125" s="13">
        <v>32</v>
      </c>
      <c r="D125" s="13">
        <v>981.274</v>
      </c>
      <c r="E125" s="13">
        <v>173.18100000000001</v>
      </c>
      <c r="F125" t="s">
        <v>109</v>
      </c>
      <c r="G125" t="s">
        <v>36</v>
      </c>
      <c r="H125">
        <f>AVERAGE(D124, D129, D131)</f>
        <v>2709.9573333333333</v>
      </c>
      <c r="I125">
        <f>STDEV(D124, D129, D131)/SQRT(COUNT(64))</f>
        <v>2179.8936871327769</v>
      </c>
    </row>
    <row r="126" spans="1:9" x14ac:dyDescent="0.2">
      <c r="A126" s="13" t="s">
        <v>147</v>
      </c>
      <c r="B126" s="13" t="s">
        <v>54</v>
      </c>
      <c r="C126" s="13">
        <v>32</v>
      </c>
      <c r="D126" s="13">
        <v>1589.03</v>
      </c>
      <c r="E126" s="13">
        <v>173.22300000000001</v>
      </c>
      <c r="G126" t="s">
        <v>103</v>
      </c>
      <c r="H126">
        <f>AVERAGE(D125, D127, D120, D122)</f>
        <v>782.31275000000005</v>
      </c>
      <c r="I126">
        <f>STDEV(D125, D127, D120, D122)/SQRT(COUNT(64))</f>
        <v>542.48577589793376</v>
      </c>
    </row>
    <row r="127" spans="1:9" x14ac:dyDescent="0.2">
      <c r="A127" s="13" t="s">
        <v>147</v>
      </c>
      <c r="B127" s="13" t="s">
        <v>55</v>
      </c>
      <c r="C127" s="13">
        <v>32</v>
      </c>
      <c r="D127" s="13">
        <v>1425.43</v>
      </c>
      <c r="E127" s="13">
        <v>643.84100000000001</v>
      </c>
    </row>
    <row r="128" spans="1:9" x14ac:dyDescent="0.2">
      <c r="A128" s="13" t="s">
        <v>147</v>
      </c>
      <c r="B128" s="13" t="s">
        <v>106</v>
      </c>
      <c r="C128" s="13">
        <v>32</v>
      </c>
      <c r="D128" s="13">
        <v>2893.73</v>
      </c>
      <c r="E128" s="13">
        <v>1032.49</v>
      </c>
    </row>
    <row r="129" spans="1:6" x14ac:dyDescent="0.2">
      <c r="A129" s="13" t="s">
        <v>148</v>
      </c>
      <c r="B129" s="13" t="s">
        <v>53</v>
      </c>
      <c r="C129" s="13">
        <v>32</v>
      </c>
      <c r="D129" s="13">
        <v>4081.83</v>
      </c>
      <c r="E129" s="13">
        <v>1539.58</v>
      </c>
      <c r="F129" t="s">
        <v>24</v>
      </c>
    </row>
    <row r="130" spans="1:6" x14ac:dyDescent="0.2">
      <c r="A130" s="13" t="s">
        <v>148</v>
      </c>
      <c r="B130" s="13" t="s">
        <v>54</v>
      </c>
      <c r="C130" s="13">
        <v>32</v>
      </c>
      <c r="D130" s="13">
        <v>2554</v>
      </c>
      <c r="E130" s="13">
        <v>853.26199999999994</v>
      </c>
    </row>
    <row r="131" spans="1:6" x14ac:dyDescent="0.2">
      <c r="A131" s="13" t="s">
        <v>148</v>
      </c>
      <c r="B131" s="13" t="s">
        <v>55</v>
      </c>
      <c r="C131" s="13">
        <v>32</v>
      </c>
      <c r="D131" s="13">
        <v>3851.7</v>
      </c>
      <c r="E131" s="13">
        <v>1705.89</v>
      </c>
    </row>
    <row r="132" spans="1:6" x14ac:dyDescent="0.2">
      <c r="A132" s="13" t="s">
        <v>148</v>
      </c>
      <c r="B132" s="13" t="s">
        <v>106</v>
      </c>
      <c r="C132" s="13">
        <v>32</v>
      </c>
      <c r="D132" s="13">
        <v>2600.8000000000002</v>
      </c>
      <c r="E132" s="13">
        <v>1014.74</v>
      </c>
    </row>
    <row r="133" spans="1:6" x14ac:dyDescent="0.2">
      <c r="A133" s="13" t="s">
        <v>149</v>
      </c>
      <c r="B133" s="13" t="s">
        <v>53</v>
      </c>
      <c r="C133" s="13">
        <v>32</v>
      </c>
      <c r="D133" s="13">
        <v>1955.52</v>
      </c>
      <c r="E133" s="13">
        <v>1099.05</v>
      </c>
      <c r="F133" t="s">
        <v>19</v>
      </c>
    </row>
    <row r="134" spans="1:6" x14ac:dyDescent="0.2">
      <c r="A134" s="13" t="s">
        <v>149</v>
      </c>
      <c r="B134" s="13" t="s">
        <v>54</v>
      </c>
      <c r="C134" s="13">
        <v>32</v>
      </c>
      <c r="D134" s="13">
        <v>1261.57</v>
      </c>
      <c r="E134" s="13">
        <v>121.88200000000001</v>
      </c>
    </row>
    <row r="135" spans="1:6" x14ac:dyDescent="0.2">
      <c r="A135" s="13" t="s">
        <v>149</v>
      </c>
      <c r="B135" s="13" t="s">
        <v>55</v>
      </c>
      <c r="C135" s="13">
        <v>32</v>
      </c>
      <c r="D135" s="13">
        <v>1044.81</v>
      </c>
      <c r="E135" s="13">
        <v>802.77700000000004</v>
      </c>
    </row>
    <row r="136" spans="1:6" x14ac:dyDescent="0.2">
      <c r="A136" s="13" t="s">
        <v>149</v>
      </c>
      <c r="B136" s="13" t="s">
        <v>106</v>
      </c>
      <c r="C136" s="13">
        <v>32</v>
      </c>
      <c r="D136" s="13">
        <v>1653.78</v>
      </c>
      <c r="E136" s="13">
        <v>571.08399999999995</v>
      </c>
    </row>
    <row r="137" spans="1:6" x14ac:dyDescent="0.2">
      <c r="A137" s="13" t="s">
        <v>150</v>
      </c>
      <c r="B137" s="13" t="s">
        <v>53</v>
      </c>
      <c r="C137" s="13">
        <v>32</v>
      </c>
      <c r="D137" s="13">
        <v>447.01600000000002</v>
      </c>
      <c r="E137" s="13">
        <v>55.203499999999998</v>
      </c>
      <c r="F137" t="s">
        <v>19</v>
      </c>
    </row>
    <row r="138" spans="1:6" x14ac:dyDescent="0.2">
      <c r="A138" s="13" t="s">
        <v>150</v>
      </c>
      <c r="B138" s="13" t="s">
        <v>54</v>
      </c>
      <c r="C138" s="13">
        <v>32</v>
      </c>
      <c r="D138" s="13">
        <v>874.08799999999997</v>
      </c>
      <c r="E138" s="13">
        <v>66.903899999999993</v>
      </c>
    </row>
    <row r="139" spans="1:6" x14ac:dyDescent="0.2">
      <c r="A139" s="13" t="s">
        <v>150</v>
      </c>
      <c r="B139" s="13" t="s">
        <v>55</v>
      </c>
      <c r="C139" s="13">
        <v>32</v>
      </c>
      <c r="D139" s="13">
        <v>142.708</v>
      </c>
      <c r="E139" s="13">
        <v>22.271999999999998</v>
      </c>
    </row>
    <row r="140" spans="1:6" x14ac:dyDescent="0.2">
      <c r="A140" s="13" t="s">
        <v>150</v>
      </c>
      <c r="B140" s="13" t="s">
        <v>106</v>
      </c>
      <c r="C140" s="13">
        <v>32</v>
      </c>
      <c r="D140" s="13">
        <v>695.59900000000005</v>
      </c>
      <c r="E140" s="13">
        <v>67.352000000000004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ECCA-1376-4BF4-B7FE-0214FF4E76F9}">
  <dimension ref="A1:BP407"/>
  <sheetViews>
    <sheetView topLeftCell="O1" zoomScale="50" workbookViewId="0">
      <selection activeCell="AB51" sqref="AB51"/>
    </sheetView>
  </sheetViews>
  <sheetFormatPr baseColWidth="10" defaultColWidth="8.83203125" defaultRowHeight="15" x14ac:dyDescent="0.2"/>
  <cols>
    <col min="1" max="1" width="11.5" customWidth="1"/>
  </cols>
  <sheetData>
    <row r="1" spans="1:38" x14ac:dyDescent="0.2">
      <c r="A1" t="s">
        <v>151</v>
      </c>
    </row>
    <row r="2" spans="1:38" x14ac:dyDescent="0.2">
      <c r="A2" t="s">
        <v>152</v>
      </c>
    </row>
    <row r="3" spans="1:38" x14ac:dyDescent="0.2">
      <c r="A3" s="21">
        <v>43755</v>
      </c>
    </row>
    <row r="4" spans="1:38" x14ac:dyDescent="0.2">
      <c r="T4" t="s">
        <v>153</v>
      </c>
    </row>
    <row r="5" spans="1:38" x14ac:dyDescent="0.2">
      <c r="C5" t="s">
        <v>27</v>
      </c>
      <c r="D5" t="s">
        <v>27</v>
      </c>
      <c r="E5" t="s">
        <v>27</v>
      </c>
      <c r="J5" t="s">
        <v>27</v>
      </c>
      <c r="K5" t="s">
        <v>27</v>
      </c>
      <c r="L5" t="s">
        <v>27</v>
      </c>
      <c r="N5" s="5" t="s">
        <v>10</v>
      </c>
      <c r="P5" t="s">
        <v>27</v>
      </c>
      <c r="Q5" t="s">
        <v>27</v>
      </c>
      <c r="R5" t="s">
        <v>27</v>
      </c>
      <c r="T5" s="5" t="s">
        <v>11</v>
      </c>
      <c r="V5" t="s">
        <v>27</v>
      </c>
      <c r="W5" t="s">
        <v>27</v>
      </c>
      <c r="X5" t="s">
        <v>27</v>
      </c>
    </row>
    <row r="6" spans="1:38" x14ac:dyDescent="0.2">
      <c r="C6" t="s">
        <v>29</v>
      </c>
      <c r="D6" t="s">
        <v>29</v>
      </c>
      <c r="E6" t="s">
        <v>29</v>
      </c>
      <c r="H6" s="5" t="s">
        <v>9</v>
      </c>
      <c r="J6" t="s">
        <v>29</v>
      </c>
      <c r="K6" t="s">
        <v>29</v>
      </c>
      <c r="L6" t="s">
        <v>29</v>
      </c>
      <c r="P6" t="s">
        <v>29</v>
      </c>
      <c r="Q6" t="s">
        <v>29</v>
      </c>
      <c r="R6" t="s">
        <v>29</v>
      </c>
      <c r="V6" t="s">
        <v>29</v>
      </c>
      <c r="W6" t="s">
        <v>29</v>
      </c>
      <c r="X6" t="s">
        <v>29</v>
      </c>
    </row>
    <row r="7" spans="1:38" x14ac:dyDescent="0.2">
      <c r="C7" t="s">
        <v>31</v>
      </c>
      <c r="D7" t="s">
        <v>31</v>
      </c>
      <c r="E7" t="s">
        <v>31</v>
      </c>
      <c r="J7" t="s">
        <v>31</v>
      </c>
      <c r="K7" t="s">
        <v>31</v>
      </c>
      <c r="L7" t="s">
        <v>31</v>
      </c>
      <c r="P7" t="s">
        <v>31</v>
      </c>
      <c r="Q7" t="s">
        <v>31</v>
      </c>
      <c r="R7" t="s">
        <v>31</v>
      </c>
      <c r="V7" t="s">
        <v>31</v>
      </c>
      <c r="W7" t="s">
        <v>31</v>
      </c>
      <c r="X7" t="s">
        <v>31</v>
      </c>
    </row>
    <row r="8" spans="1:38" x14ac:dyDescent="0.2">
      <c r="C8" t="s">
        <v>33</v>
      </c>
      <c r="D8" t="s">
        <v>34</v>
      </c>
      <c r="E8" t="s">
        <v>35</v>
      </c>
      <c r="J8" t="s">
        <v>33</v>
      </c>
      <c r="K8" t="s">
        <v>34</v>
      </c>
      <c r="L8" t="s">
        <v>35</v>
      </c>
      <c r="P8" t="s">
        <v>33</v>
      </c>
      <c r="Q8" t="s">
        <v>34</v>
      </c>
      <c r="R8" t="s">
        <v>35</v>
      </c>
      <c r="V8" t="s">
        <v>33</v>
      </c>
      <c r="W8" t="s">
        <v>34</v>
      </c>
      <c r="X8" t="s">
        <v>35</v>
      </c>
    </row>
    <row r="9" spans="1:38" x14ac:dyDescent="0.2">
      <c r="D9" t="s">
        <v>37</v>
      </c>
      <c r="E9" t="s">
        <v>37</v>
      </c>
      <c r="K9" t="s">
        <v>37</v>
      </c>
      <c r="L9" t="s">
        <v>37</v>
      </c>
      <c r="Q9" t="s">
        <v>37</v>
      </c>
      <c r="R9" t="s">
        <v>37</v>
      </c>
      <c r="W9" t="s">
        <v>37</v>
      </c>
      <c r="X9" t="s">
        <v>37</v>
      </c>
      <c r="AB9" t="s">
        <v>154</v>
      </c>
    </row>
    <row r="10" spans="1:38" x14ac:dyDescent="0.2">
      <c r="A10">
        <v>2.5</v>
      </c>
      <c r="B10" t="s">
        <v>41</v>
      </c>
      <c r="C10">
        <v>10</v>
      </c>
      <c r="D10">
        <v>31.2178</v>
      </c>
      <c r="E10">
        <v>15.0916</v>
      </c>
      <c r="H10">
        <v>2.5</v>
      </c>
      <c r="I10" t="s">
        <v>155</v>
      </c>
      <c r="J10">
        <v>32</v>
      </c>
      <c r="K10">
        <v>108.866</v>
      </c>
      <c r="L10">
        <v>82.952100000000002</v>
      </c>
      <c r="N10">
        <v>2.5</v>
      </c>
      <c r="O10" t="s">
        <v>155</v>
      </c>
      <c r="P10">
        <v>32</v>
      </c>
      <c r="Q10">
        <v>44.125700000000002</v>
      </c>
      <c r="R10">
        <v>8.0010100000000008</v>
      </c>
      <c r="T10">
        <v>2.5</v>
      </c>
      <c r="U10" t="s">
        <v>155</v>
      </c>
      <c r="V10">
        <v>10</v>
      </c>
      <c r="W10">
        <v>14.761900000000001</v>
      </c>
      <c r="X10">
        <v>5.2252999999999998</v>
      </c>
      <c r="AC10">
        <v>1</v>
      </c>
      <c r="AD10">
        <v>2</v>
      </c>
      <c r="AE10">
        <v>3</v>
      </c>
      <c r="AF10">
        <v>4</v>
      </c>
      <c r="AG10">
        <v>5</v>
      </c>
      <c r="AH10">
        <v>6</v>
      </c>
      <c r="AI10">
        <v>7</v>
      </c>
      <c r="AJ10">
        <v>8</v>
      </c>
      <c r="AK10">
        <v>9</v>
      </c>
      <c r="AL10">
        <v>10</v>
      </c>
    </row>
    <row r="11" spans="1:38" x14ac:dyDescent="0.2">
      <c r="A11">
        <v>2.5</v>
      </c>
      <c r="B11" t="s">
        <v>42</v>
      </c>
      <c r="C11">
        <v>10</v>
      </c>
      <c r="D11">
        <v>207.80500000000001</v>
      </c>
      <c r="E11">
        <v>110.97799999999999</v>
      </c>
      <c r="H11">
        <v>2.5</v>
      </c>
      <c r="I11" t="s">
        <v>156</v>
      </c>
      <c r="J11">
        <v>32</v>
      </c>
      <c r="K11">
        <v>137.66300000000001</v>
      </c>
      <c r="L11">
        <v>121.854</v>
      </c>
      <c r="N11">
        <v>2.5</v>
      </c>
      <c r="O11" t="s">
        <v>156</v>
      </c>
      <c r="P11">
        <v>32</v>
      </c>
      <c r="Q11">
        <v>39.051900000000003</v>
      </c>
      <c r="R11">
        <v>8.6851000000000003</v>
      </c>
      <c r="T11">
        <v>2.5</v>
      </c>
      <c r="U11" t="s">
        <v>156</v>
      </c>
      <c r="V11">
        <v>10</v>
      </c>
      <c r="W11">
        <v>9.35867</v>
      </c>
      <c r="X11">
        <v>6.0747400000000003</v>
      </c>
      <c r="AA11" t="s">
        <v>19</v>
      </c>
      <c r="AB11" t="s">
        <v>157</v>
      </c>
      <c r="AC11">
        <v>108.866</v>
      </c>
      <c r="AD11">
        <v>137.66300000000001</v>
      </c>
      <c r="AE11">
        <v>120.001</v>
      </c>
      <c r="AF11">
        <v>169.21</v>
      </c>
      <c r="AG11">
        <v>143.55799999999999</v>
      </c>
      <c r="AH11">
        <v>86.646199999999993</v>
      </c>
      <c r="AI11">
        <v>83.644800000000004</v>
      </c>
      <c r="AJ11">
        <v>96.034999999999997</v>
      </c>
      <c r="AK11">
        <v>110.76600000000001</v>
      </c>
      <c r="AL11">
        <v>84.664299999999997</v>
      </c>
    </row>
    <row r="12" spans="1:38" x14ac:dyDescent="0.2">
      <c r="A12">
        <v>2.5</v>
      </c>
      <c r="B12" t="s">
        <v>43</v>
      </c>
      <c r="C12">
        <v>10</v>
      </c>
      <c r="D12">
        <v>39.621499999999997</v>
      </c>
      <c r="E12">
        <v>12.1671</v>
      </c>
      <c r="H12">
        <v>2.5</v>
      </c>
      <c r="I12" t="s">
        <v>158</v>
      </c>
      <c r="J12">
        <v>32</v>
      </c>
      <c r="K12">
        <v>120.001</v>
      </c>
      <c r="L12">
        <v>74.513499999999993</v>
      </c>
      <c r="N12">
        <v>2.5</v>
      </c>
      <c r="O12" t="s">
        <v>158</v>
      </c>
      <c r="P12">
        <v>32</v>
      </c>
      <c r="Q12">
        <v>64.9131</v>
      </c>
      <c r="R12">
        <v>7.5835900000000001</v>
      </c>
      <c r="T12">
        <v>2.5</v>
      </c>
      <c r="U12" t="s">
        <v>158</v>
      </c>
      <c r="V12">
        <v>10</v>
      </c>
      <c r="W12">
        <v>22.4297</v>
      </c>
      <c r="X12">
        <v>7.0422099999999999</v>
      </c>
      <c r="AA12" t="s">
        <v>19</v>
      </c>
      <c r="AB12" t="s">
        <v>159</v>
      </c>
      <c r="AC12">
        <v>49.373199999999997</v>
      </c>
      <c r="AD12">
        <v>104.76</v>
      </c>
      <c r="AE12">
        <v>100.887</v>
      </c>
      <c r="AF12">
        <v>61.300400000000003</v>
      </c>
      <c r="AG12">
        <v>56.636400000000002</v>
      </c>
      <c r="AH12">
        <v>113.684</v>
      </c>
      <c r="AI12">
        <v>73.435199999999995</v>
      </c>
      <c r="AJ12">
        <v>43.8429</v>
      </c>
      <c r="AK12">
        <v>90.445700000000002</v>
      </c>
      <c r="AL12">
        <v>111.79300000000001</v>
      </c>
    </row>
    <row r="13" spans="1:38" x14ac:dyDescent="0.2">
      <c r="A13">
        <v>2.5</v>
      </c>
      <c r="B13" t="s">
        <v>102</v>
      </c>
      <c r="C13">
        <v>10</v>
      </c>
      <c r="D13">
        <v>481.17200000000003</v>
      </c>
      <c r="E13">
        <v>158.24799999999999</v>
      </c>
      <c r="H13">
        <v>2.5</v>
      </c>
      <c r="I13" t="s">
        <v>160</v>
      </c>
      <c r="J13">
        <v>32</v>
      </c>
      <c r="K13">
        <v>169.21</v>
      </c>
      <c r="L13">
        <v>111.53</v>
      </c>
      <c r="M13" t="s">
        <v>19</v>
      </c>
      <c r="N13">
        <v>2.5</v>
      </c>
      <c r="O13" t="s">
        <v>160</v>
      </c>
      <c r="P13">
        <v>32</v>
      </c>
      <c r="Q13">
        <v>104.749</v>
      </c>
      <c r="R13">
        <v>6.87765</v>
      </c>
      <c r="T13">
        <v>2.5</v>
      </c>
      <c r="U13" t="s">
        <v>160</v>
      </c>
      <c r="V13">
        <v>10</v>
      </c>
      <c r="W13">
        <v>37.380400000000002</v>
      </c>
      <c r="X13">
        <v>20.200199999999999</v>
      </c>
      <c r="AA13" t="s">
        <v>24</v>
      </c>
      <c r="AB13" t="s">
        <v>161</v>
      </c>
      <c r="AC13">
        <v>136.673</v>
      </c>
      <c r="AD13">
        <v>200.94499999999999</v>
      </c>
      <c r="AE13">
        <v>183.042</v>
      </c>
      <c r="AF13">
        <v>126.996</v>
      </c>
      <c r="AG13">
        <v>139.11799999999999</v>
      </c>
      <c r="AH13">
        <v>122.325</v>
      </c>
      <c r="AI13">
        <v>226.149</v>
      </c>
      <c r="AJ13">
        <v>177.80199999999999</v>
      </c>
      <c r="AK13">
        <v>109.985</v>
      </c>
      <c r="AL13">
        <v>191.018</v>
      </c>
    </row>
    <row r="14" spans="1:38" x14ac:dyDescent="0.2">
      <c r="A14" t="s">
        <v>133</v>
      </c>
      <c r="B14" t="s">
        <v>41</v>
      </c>
      <c r="C14">
        <v>10</v>
      </c>
      <c r="D14">
        <v>744.923</v>
      </c>
      <c r="E14">
        <v>323.33499999999998</v>
      </c>
      <c r="H14">
        <v>2.5</v>
      </c>
      <c r="I14" t="s">
        <v>162</v>
      </c>
      <c r="J14">
        <v>32</v>
      </c>
      <c r="K14">
        <v>143.55799999999999</v>
      </c>
      <c r="L14">
        <v>110.747</v>
      </c>
      <c r="N14">
        <v>2.5</v>
      </c>
      <c r="O14" t="s">
        <v>162</v>
      </c>
      <c r="P14">
        <v>32</v>
      </c>
      <c r="Q14">
        <v>105.746</v>
      </c>
      <c r="R14">
        <v>7.49057</v>
      </c>
      <c r="T14">
        <v>2.5</v>
      </c>
      <c r="U14" t="s">
        <v>162</v>
      </c>
      <c r="V14">
        <v>10</v>
      </c>
      <c r="W14">
        <v>155.09200000000001</v>
      </c>
      <c r="X14">
        <v>90.949200000000005</v>
      </c>
      <c r="AA14" t="s">
        <v>109</v>
      </c>
      <c r="AB14" t="s">
        <v>163</v>
      </c>
      <c r="AC14">
        <v>32.533700000000003</v>
      </c>
      <c r="AD14">
        <v>54.212899999999998</v>
      </c>
      <c r="AE14">
        <v>45.760100000000001</v>
      </c>
      <c r="AF14">
        <v>84.414299999999997</v>
      </c>
      <c r="AG14">
        <v>96.272099999999995</v>
      </c>
      <c r="AH14">
        <v>95.933099999999996</v>
      </c>
      <c r="AI14">
        <v>107.398</v>
      </c>
      <c r="AJ14">
        <v>193.49700000000001</v>
      </c>
      <c r="AK14">
        <v>89.409099999999995</v>
      </c>
      <c r="AL14">
        <v>105.568</v>
      </c>
    </row>
    <row r="15" spans="1:38" x14ac:dyDescent="0.2">
      <c r="A15" t="s">
        <v>133</v>
      </c>
      <c r="B15" t="s">
        <v>42</v>
      </c>
      <c r="C15">
        <v>10</v>
      </c>
      <c r="D15">
        <v>476.58100000000002</v>
      </c>
      <c r="E15">
        <v>201.767</v>
      </c>
      <c r="H15">
        <v>2.5</v>
      </c>
      <c r="I15" t="s">
        <v>164</v>
      </c>
      <c r="J15">
        <v>32</v>
      </c>
      <c r="K15">
        <v>86.646199999999993</v>
      </c>
      <c r="L15">
        <v>42.737400000000001</v>
      </c>
      <c r="N15">
        <v>2.5</v>
      </c>
      <c r="O15" t="s">
        <v>164</v>
      </c>
      <c r="P15">
        <v>32</v>
      </c>
      <c r="Q15">
        <v>30.912199999999999</v>
      </c>
      <c r="R15">
        <v>5.8788900000000002</v>
      </c>
      <c r="T15">
        <v>2.5</v>
      </c>
      <c r="U15" t="s">
        <v>164</v>
      </c>
      <c r="V15">
        <v>10</v>
      </c>
      <c r="W15">
        <v>26.816800000000001</v>
      </c>
      <c r="X15">
        <v>11.2165</v>
      </c>
      <c r="AA15" t="s">
        <v>109</v>
      </c>
      <c r="AB15" t="s">
        <v>165</v>
      </c>
      <c r="AC15">
        <v>38.873800000000003</v>
      </c>
      <c r="AD15">
        <v>35.485300000000002</v>
      </c>
      <c r="AE15">
        <v>69.824799999999996</v>
      </c>
      <c r="AF15">
        <v>118.596</v>
      </c>
      <c r="AG15">
        <v>133.09800000000001</v>
      </c>
      <c r="AH15">
        <v>35.134700000000002</v>
      </c>
      <c r="AI15">
        <v>27.985700000000001</v>
      </c>
      <c r="AJ15">
        <v>56.668599999999998</v>
      </c>
      <c r="AK15">
        <v>102.852</v>
      </c>
      <c r="AL15">
        <v>120.59699999999999</v>
      </c>
    </row>
    <row r="16" spans="1:38" x14ac:dyDescent="0.2">
      <c r="A16" t="s">
        <v>133</v>
      </c>
      <c r="B16" t="s">
        <v>43</v>
      </c>
      <c r="C16">
        <v>10</v>
      </c>
      <c r="D16">
        <v>708.54600000000005</v>
      </c>
      <c r="E16">
        <v>229.292</v>
      </c>
      <c r="H16">
        <v>2.5</v>
      </c>
      <c r="I16" t="s">
        <v>166</v>
      </c>
      <c r="J16">
        <v>32</v>
      </c>
      <c r="K16">
        <v>83.644800000000004</v>
      </c>
      <c r="L16">
        <v>60.1128</v>
      </c>
      <c r="N16">
        <v>2.5</v>
      </c>
      <c r="O16" t="s">
        <v>166</v>
      </c>
      <c r="P16">
        <v>32</v>
      </c>
      <c r="Q16">
        <v>26.192499999999999</v>
      </c>
      <c r="R16">
        <v>6.2527999999999997</v>
      </c>
      <c r="T16">
        <v>2.5</v>
      </c>
      <c r="U16" t="s">
        <v>166</v>
      </c>
      <c r="V16">
        <v>10</v>
      </c>
      <c r="W16">
        <v>7.4623900000000001</v>
      </c>
      <c r="X16">
        <v>2.3258000000000001</v>
      </c>
      <c r="AA16" t="s">
        <v>24</v>
      </c>
      <c r="AB16" t="s">
        <v>167</v>
      </c>
      <c r="AC16">
        <v>23.245899999999999</v>
      </c>
      <c r="AD16">
        <v>41.452199999999998</v>
      </c>
      <c r="AE16">
        <v>73.878900000000002</v>
      </c>
      <c r="AF16">
        <v>74.304199999999994</v>
      </c>
      <c r="AG16">
        <v>83.118799999999993</v>
      </c>
      <c r="AH16">
        <v>26.003299999999999</v>
      </c>
      <c r="AI16">
        <v>23.1996</v>
      </c>
      <c r="AJ16">
        <v>48.812800000000003</v>
      </c>
      <c r="AK16">
        <v>82.362099999999998</v>
      </c>
      <c r="AL16">
        <v>91.315700000000007</v>
      </c>
    </row>
    <row r="17" spans="1:48" x14ac:dyDescent="0.2">
      <c r="A17" t="s">
        <v>133</v>
      </c>
      <c r="B17" t="s">
        <v>102</v>
      </c>
      <c r="C17">
        <v>10</v>
      </c>
      <c r="D17">
        <v>302.733</v>
      </c>
      <c r="E17">
        <v>92.899500000000003</v>
      </c>
      <c r="H17">
        <v>2.5</v>
      </c>
      <c r="I17" t="s">
        <v>168</v>
      </c>
      <c r="J17">
        <v>32</v>
      </c>
      <c r="K17">
        <v>96.034999999999997</v>
      </c>
      <c r="L17">
        <v>83.853499999999997</v>
      </c>
      <c r="N17">
        <v>2.5</v>
      </c>
      <c r="O17" t="s">
        <v>168</v>
      </c>
      <c r="P17">
        <v>32</v>
      </c>
      <c r="Q17">
        <v>47.556399999999996</v>
      </c>
      <c r="R17">
        <v>5.1811100000000003</v>
      </c>
      <c r="T17">
        <v>2.5</v>
      </c>
      <c r="U17" t="s">
        <v>168</v>
      </c>
      <c r="V17">
        <v>10</v>
      </c>
      <c r="W17">
        <v>125.489</v>
      </c>
      <c r="X17">
        <v>104.661</v>
      </c>
    </row>
    <row r="18" spans="1:48" x14ac:dyDescent="0.2">
      <c r="A18" t="s">
        <v>136</v>
      </c>
      <c r="B18" t="s">
        <v>41</v>
      </c>
      <c r="C18">
        <v>10</v>
      </c>
      <c r="D18">
        <v>73.791600000000003</v>
      </c>
      <c r="E18">
        <v>29.489699999999999</v>
      </c>
      <c r="H18">
        <v>2.5</v>
      </c>
      <c r="I18" t="s">
        <v>169</v>
      </c>
      <c r="J18">
        <v>32</v>
      </c>
      <c r="K18">
        <v>110.76600000000001</v>
      </c>
      <c r="L18">
        <v>90.525700000000001</v>
      </c>
      <c r="N18">
        <v>2.5</v>
      </c>
      <c r="O18" t="s">
        <v>169</v>
      </c>
      <c r="P18">
        <v>32</v>
      </c>
      <c r="Q18">
        <v>90.391099999999994</v>
      </c>
      <c r="R18">
        <v>7.1980199999999996</v>
      </c>
      <c r="T18">
        <v>2.5</v>
      </c>
      <c r="U18" t="s">
        <v>169</v>
      </c>
      <c r="V18">
        <v>10</v>
      </c>
      <c r="W18">
        <v>145.84399999999999</v>
      </c>
      <c r="X18">
        <v>77.147099999999995</v>
      </c>
      <c r="AB18" s="11"/>
      <c r="AC18" s="11">
        <v>1</v>
      </c>
      <c r="AD18" s="11">
        <v>2</v>
      </c>
      <c r="AE18" s="11">
        <v>3</v>
      </c>
      <c r="AF18" s="11">
        <v>4</v>
      </c>
      <c r="AG18" s="11">
        <v>5</v>
      </c>
      <c r="AH18" s="11">
        <v>6</v>
      </c>
      <c r="AI18" s="11">
        <v>7</v>
      </c>
      <c r="AJ18" s="11">
        <v>8</v>
      </c>
      <c r="AK18" s="11">
        <v>9</v>
      </c>
      <c r="AL18" s="11">
        <v>10</v>
      </c>
      <c r="AM18" t="s">
        <v>170</v>
      </c>
    </row>
    <row r="19" spans="1:48" x14ac:dyDescent="0.2">
      <c r="A19" t="s">
        <v>136</v>
      </c>
      <c r="B19" t="s">
        <v>42</v>
      </c>
      <c r="C19">
        <v>10</v>
      </c>
      <c r="D19">
        <v>288.08</v>
      </c>
      <c r="E19">
        <v>43.486699999999999</v>
      </c>
      <c r="H19">
        <v>2.5</v>
      </c>
      <c r="I19" t="s">
        <v>171</v>
      </c>
      <c r="J19">
        <v>32</v>
      </c>
      <c r="K19">
        <v>84.664299999999997</v>
      </c>
      <c r="L19">
        <v>52.005299999999998</v>
      </c>
      <c r="N19">
        <v>2.5</v>
      </c>
      <c r="O19" t="s">
        <v>171</v>
      </c>
      <c r="P19">
        <v>32</v>
      </c>
      <c r="Q19">
        <v>91.7988</v>
      </c>
      <c r="R19">
        <v>6.9055299999999997</v>
      </c>
      <c r="T19">
        <v>2.5</v>
      </c>
      <c r="U19" t="s">
        <v>171</v>
      </c>
      <c r="V19">
        <v>10</v>
      </c>
      <c r="W19">
        <v>215.18199999999999</v>
      </c>
      <c r="X19">
        <v>82.325500000000005</v>
      </c>
      <c r="AB19" s="11" t="s">
        <v>13</v>
      </c>
      <c r="AC19" s="11">
        <f t="shared" ref="AC19:AL19" si="0">AVERAGE(AC11, AC12)</f>
        <v>79.119599999999991</v>
      </c>
      <c r="AD19" s="11">
        <f t="shared" si="0"/>
        <v>121.2115</v>
      </c>
      <c r="AE19" s="11">
        <f t="shared" si="0"/>
        <v>110.444</v>
      </c>
      <c r="AF19" s="11">
        <f t="shared" si="0"/>
        <v>115.2552</v>
      </c>
      <c r="AG19" s="11">
        <f t="shared" si="0"/>
        <v>100.0972</v>
      </c>
      <c r="AH19" s="11">
        <f t="shared" si="0"/>
        <v>100.1651</v>
      </c>
      <c r="AI19" s="11">
        <f t="shared" si="0"/>
        <v>78.539999999999992</v>
      </c>
      <c r="AJ19" s="11">
        <f t="shared" si="0"/>
        <v>69.938950000000006</v>
      </c>
      <c r="AK19" s="11">
        <f t="shared" si="0"/>
        <v>100.60585</v>
      </c>
      <c r="AL19" s="11">
        <f t="shared" si="0"/>
        <v>98.228650000000002</v>
      </c>
      <c r="AM19" s="11">
        <f>AVERAGE(AC19:AL19)</f>
        <v>97.360604999999993</v>
      </c>
    </row>
    <row r="20" spans="1:48" x14ac:dyDescent="0.2">
      <c r="A20" t="s">
        <v>136</v>
      </c>
      <c r="B20" t="s">
        <v>43</v>
      </c>
      <c r="C20">
        <v>10</v>
      </c>
      <c r="D20">
        <v>234.376</v>
      </c>
      <c r="E20">
        <v>103.755</v>
      </c>
      <c r="H20" t="s">
        <v>134</v>
      </c>
      <c r="I20" t="s">
        <v>155</v>
      </c>
      <c r="J20">
        <v>32</v>
      </c>
      <c r="K20">
        <v>136.673</v>
      </c>
      <c r="L20">
        <v>52.864800000000002</v>
      </c>
      <c r="N20" t="s">
        <v>133</v>
      </c>
      <c r="O20" t="s">
        <v>155</v>
      </c>
      <c r="P20">
        <v>32</v>
      </c>
      <c r="Q20">
        <v>62.870600000000003</v>
      </c>
      <c r="R20">
        <v>28.258800000000001</v>
      </c>
      <c r="T20" t="s">
        <v>133</v>
      </c>
      <c r="U20" t="s">
        <v>155</v>
      </c>
      <c r="V20">
        <v>10</v>
      </c>
      <c r="W20">
        <v>149.40799999999999</v>
      </c>
      <c r="X20">
        <v>94.408000000000001</v>
      </c>
      <c r="AB20" s="11" t="s">
        <v>36</v>
      </c>
      <c r="AC20" s="11">
        <f t="shared" ref="AC20:AL20" si="1">AVERAGE(AC13, AC16)</f>
        <v>79.959450000000004</v>
      </c>
      <c r="AD20" s="11">
        <f t="shared" si="1"/>
        <v>121.1986</v>
      </c>
      <c r="AE20" s="11">
        <f t="shared" si="1"/>
        <v>128.46045000000001</v>
      </c>
      <c r="AF20" s="11">
        <f t="shared" si="1"/>
        <v>100.65009999999999</v>
      </c>
      <c r="AG20" s="11">
        <f t="shared" si="1"/>
        <v>111.11839999999999</v>
      </c>
      <c r="AH20" s="11">
        <f t="shared" si="1"/>
        <v>74.164150000000006</v>
      </c>
      <c r="AI20" s="11">
        <f t="shared" si="1"/>
        <v>124.6743</v>
      </c>
      <c r="AJ20" s="11">
        <f t="shared" si="1"/>
        <v>113.3074</v>
      </c>
      <c r="AK20" s="11">
        <f t="shared" si="1"/>
        <v>96.173550000000006</v>
      </c>
      <c r="AL20" s="11">
        <f t="shared" si="1"/>
        <v>141.16685000000001</v>
      </c>
      <c r="AM20" s="11">
        <f>AVERAGE(AC20:AL20)</f>
        <v>109.08732500000001</v>
      </c>
    </row>
    <row r="21" spans="1:48" x14ac:dyDescent="0.2">
      <c r="A21" t="s">
        <v>136</v>
      </c>
      <c r="B21" t="s">
        <v>102</v>
      </c>
      <c r="C21">
        <v>10</v>
      </c>
      <c r="D21">
        <v>234.15799999999999</v>
      </c>
      <c r="E21">
        <v>21.973400000000002</v>
      </c>
      <c r="H21" t="s">
        <v>134</v>
      </c>
      <c r="I21" t="s">
        <v>156</v>
      </c>
      <c r="J21">
        <v>32</v>
      </c>
      <c r="K21">
        <v>200.94499999999999</v>
      </c>
      <c r="L21">
        <v>121.491</v>
      </c>
      <c r="M21" t="s">
        <v>24</v>
      </c>
      <c r="N21" t="s">
        <v>133</v>
      </c>
      <c r="O21" t="s">
        <v>156</v>
      </c>
      <c r="P21">
        <v>32</v>
      </c>
      <c r="Q21">
        <v>154.255</v>
      </c>
      <c r="R21">
        <v>128.13800000000001</v>
      </c>
      <c r="T21" t="s">
        <v>133</v>
      </c>
      <c r="U21" t="s">
        <v>156</v>
      </c>
      <c r="V21">
        <v>10</v>
      </c>
      <c r="W21">
        <v>276.34300000000002</v>
      </c>
      <c r="X21">
        <v>111.541</v>
      </c>
      <c r="AB21" s="11" t="s">
        <v>103</v>
      </c>
      <c r="AC21" s="11">
        <f t="shared" ref="AC21:AL21" si="2">AVERAGE(AC14, AC15)</f>
        <v>35.703749999999999</v>
      </c>
      <c r="AD21" s="11">
        <f t="shared" si="2"/>
        <v>44.8491</v>
      </c>
      <c r="AE21" s="11">
        <f t="shared" si="2"/>
        <v>57.792450000000002</v>
      </c>
      <c r="AF21" s="11">
        <f t="shared" si="2"/>
        <v>101.50515</v>
      </c>
      <c r="AG21" s="11">
        <f t="shared" si="2"/>
        <v>114.68505</v>
      </c>
      <c r="AH21" s="11">
        <f t="shared" si="2"/>
        <v>65.533900000000003</v>
      </c>
      <c r="AI21" s="11">
        <f t="shared" si="2"/>
        <v>67.691850000000002</v>
      </c>
      <c r="AJ21" s="11">
        <f t="shared" si="2"/>
        <v>125.08280000000001</v>
      </c>
      <c r="AK21" s="11">
        <f t="shared" si="2"/>
        <v>96.130549999999999</v>
      </c>
      <c r="AL21" s="11">
        <f t="shared" si="2"/>
        <v>113.0825</v>
      </c>
      <c r="AM21" s="11">
        <f>AVERAGE(AC21:AL21)</f>
        <v>82.205709999999996</v>
      </c>
    </row>
    <row r="22" spans="1:48" x14ac:dyDescent="0.2">
      <c r="A22" t="s">
        <v>137</v>
      </c>
      <c r="B22" t="s">
        <v>41</v>
      </c>
      <c r="C22">
        <v>10</v>
      </c>
      <c r="D22">
        <v>141.64699999999999</v>
      </c>
      <c r="E22">
        <v>58.366</v>
      </c>
      <c r="H22" t="s">
        <v>134</v>
      </c>
      <c r="I22" t="s">
        <v>158</v>
      </c>
      <c r="J22">
        <v>32</v>
      </c>
      <c r="K22">
        <v>183.042</v>
      </c>
      <c r="L22">
        <v>90.051500000000004</v>
      </c>
      <c r="N22" t="s">
        <v>133</v>
      </c>
      <c r="O22" t="s">
        <v>158</v>
      </c>
      <c r="P22">
        <v>32</v>
      </c>
      <c r="Q22">
        <v>144.71899999999999</v>
      </c>
      <c r="R22">
        <v>116.745</v>
      </c>
      <c r="T22" t="s">
        <v>133</v>
      </c>
      <c r="U22" t="s">
        <v>158</v>
      </c>
      <c r="V22">
        <v>10</v>
      </c>
      <c r="W22">
        <v>418.51100000000002</v>
      </c>
      <c r="X22">
        <v>203.10900000000001</v>
      </c>
    </row>
    <row r="23" spans="1:48" x14ac:dyDescent="0.2">
      <c r="A23" t="s">
        <v>137</v>
      </c>
      <c r="B23" t="s">
        <v>42</v>
      </c>
      <c r="C23">
        <v>10</v>
      </c>
      <c r="D23">
        <v>217.04</v>
      </c>
      <c r="E23">
        <v>48.582999999999998</v>
      </c>
      <c r="H23" t="s">
        <v>134</v>
      </c>
      <c r="I23" t="s">
        <v>160</v>
      </c>
      <c r="J23">
        <v>32</v>
      </c>
      <c r="K23">
        <v>126.996</v>
      </c>
      <c r="L23">
        <v>8.5935500000000005</v>
      </c>
      <c r="N23" t="s">
        <v>133</v>
      </c>
      <c r="O23" t="s">
        <v>160</v>
      </c>
      <c r="P23">
        <v>32</v>
      </c>
      <c r="Q23">
        <v>58.797600000000003</v>
      </c>
      <c r="R23">
        <v>8.6131499999999992</v>
      </c>
      <c r="T23" t="s">
        <v>133</v>
      </c>
      <c r="U23" t="s">
        <v>160</v>
      </c>
      <c r="V23">
        <v>10</v>
      </c>
      <c r="W23">
        <v>195.38200000000001</v>
      </c>
      <c r="X23">
        <v>94.683300000000003</v>
      </c>
      <c r="AB23" s="11" t="s">
        <v>13</v>
      </c>
    </row>
    <row r="24" spans="1:48" x14ac:dyDescent="0.2">
      <c r="A24" t="s">
        <v>137</v>
      </c>
      <c r="B24" t="s">
        <v>43</v>
      </c>
      <c r="C24">
        <v>10</v>
      </c>
      <c r="D24">
        <v>245.261</v>
      </c>
      <c r="E24">
        <v>137.71</v>
      </c>
      <c r="H24" t="s">
        <v>134</v>
      </c>
      <c r="I24" t="s">
        <v>162</v>
      </c>
      <c r="J24">
        <v>32</v>
      </c>
      <c r="K24">
        <v>139.11799999999999</v>
      </c>
      <c r="L24">
        <v>9.0290900000000001</v>
      </c>
      <c r="N24" t="s">
        <v>133</v>
      </c>
      <c r="O24" t="s">
        <v>162</v>
      </c>
      <c r="P24">
        <v>32</v>
      </c>
      <c r="Q24">
        <v>57.044800000000002</v>
      </c>
      <c r="R24">
        <v>7.9340799999999998</v>
      </c>
      <c r="T24" t="s">
        <v>133</v>
      </c>
      <c r="U24" t="s">
        <v>162</v>
      </c>
      <c r="V24">
        <v>10</v>
      </c>
      <c r="W24">
        <v>181.86099999999999</v>
      </c>
      <c r="X24">
        <v>70.016800000000003</v>
      </c>
    </row>
    <row r="25" spans="1:48" x14ac:dyDescent="0.2">
      <c r="A25" t="s">
        <v>137</v>
      </c>
      <c r="B25" t="s">
        <v>102</v>
      </c>
      <c r="C25">
        <v>10</v>
      </c>
      <c r="D25">
        <v>263.09800000000001</v>
      </c>
      <c r="E25">
        <v>57.797699999999999</v>
      </c>
      <c r="H25" t="s">
        <v>134</v>
      </c>
      <c r="I25" t="s">
        <v>164</v>
      </c>
      <c r="J25">
        <v>32</v>
      </c>
      <c r="K25">
        <v>122.325</v>
      </c>
      <c r="L25">
        <v>25.6584</v>
      </c>
      <c r="N25" t="s">
        <v>133</v>
      </c>
      <c r="O25" t="s">
        <v>164</v>
      </c>
      <c r="P25">
        <v>32</v>
      </c>
      <c r="Q25">
        <v>19.6098</v>
      </c>
      <c r="R25">
        <v>3.5191300000000001</v>
      </c>
      <c r="T25" t="s">
        <v>133</v>
      </c>
      <c r="U25" t="s">
        <v>164</v>
      </c>
      <c r="V25">
        <v>10</v>
      </c>
      <c r="W25">
        <v>198.33600000000001</v>
      </c>
      <c r="X25">
        <v>91.523499999999999</v>
      </c>
    </row>
    <row r="26" spans="1:48" x14ac:dyDescent="0.2">
      <c r="A26" s="11">
        <v>5</v>
      </c>
      <c r="B26" s="11" t="s">
        <v>47</v>
      </c>
      <c r="C26" s="11">
        <v>10</v>
      </c>
      <c r="D26" s="11">
        <v>105.167</v>
      </c>
      <c r="E26" s="11">
        <v>48.619</v>
      </c>
      <c r="F26" t="s">
        <v>24</v>
      </c>
      <c r="H26" t="s">
        <v>134</v>
      </c>
      <c r="I26" t="s">
        <v>166</v>
      </c>
      <c r="J26">
        <v>32</v>
      </c>
      <c r="K26">
        <v>226.149</v>
      </c>
      <c r="L26">
        <v>117.967</v>
      </c>
      <c r="N26" t="s">
        <v>133</v>
      </c>
      <c r="O26" t="s">
        <v>166</v>
      </c>
      <c r="P26">
        <v>32</v>
      </c>
      <c r="Q26">
        <v>15.825900000000001</v>
      </c>
      <c r="R26">
        <v>3.44896</v>
      </c>
      <c r="T26" t="s">
        <v>133</v>
      </c>
      <c r="U26" t="s">
        <v>166</v>
      </c>
      <c r="V26">
        <v>10</v>
      </c>
      <c r="W26">
        <v>383.745</v>
      </c>
      <c r="X26">
        <v>126.081</v>
      </c>
    </row>
    <row r="27" spans="1:48" x14ac:dyDescent="0.2">
      <c r="A27" s="11">
        <v>5</v>
      </c>
      <c r="B27" s="11" t="s">
        <v>48</v>
      </c>
      <c r="C27" s="11">
        <v>10</v>
      </c>
      <c r="D27" s="11">
        <v>606.02700000000004</v>
      </c>
      <c r="E27" s="11">
        <v>315.024</v>
      </c>
      <c r="H27" t="s">
        <v>134</v>
      </c>
      <c r="I27" t="s">
        <v>168</v>
      </c>
      <c r="J27">
        <v>32</v>
      </c>
      <c r="K27">
        <v>177.80199999999999</v>
      </c>
      <c r="L27">
        <v>73.703299999999999</v>
      </c>
      <c r="N27" t="s">
        <v>133</v>
      </c>
      <c r="O27" t="s">
        <v>168</v>
      </c>
      <c r="P27">
        <v>32</v>
      </c>
      <c r="Q27">
        <v>41.188499999999998</v>
      </c>
      <c r="R27">
        <v>4.6081099999999999</v>
      </c>
      <c r="T27" t="s">
        <v>133</v>
      </c>
      <c r="U27" t="s">
        <v>168</v>
      </c>
      <c r="V27">
        <v>10</v>
      </c>
      <c r="W27">
        <v>164.02199999999999</v>
      </c>
      <c r="X27">
        <v>71.439499999999995</v>
      </c>
    </row>
    <row r="28" spans="1:48" x14ac:dyDescent="0.2">
      <c r="A28" s="11">
        <v>5</v>
      </c>
      <c r="B28" s="11" t="s">
        <v>49</v>
      </c>
      <c r="C28" s="11">
        <v>10</v>
      </c>
      <c r="D28" s="11">
        <v>92.0077</v>
      </c>
      <c r="E28" s="11">
        <v>32.274299999999997</v>
      </c>
      <c r="H28" t="s">
        <v>134</v>
      </c>
      <c r="I28" t="s">
        <v>169</v>
      </c>
      <c r="J28">
        <v>32</v>
      </c>
      <c r="K28">
        <v>109.985</v>
      </c>
      <c r="L28">
        <v>8.3806899999999995</v>
      </c>
      <c r="N28" t="s">
        <v>133</v>
      </c>
      <c r="O28" t="s">
        <v>169</v>
      </c>
      <c r="P28">
        <v>32</v>
      </c>
      <c r="Q28">
        <v>86.138099999999994</v>
      </c>
      <c r="R28">
        <v>7.9070799999999997</v>
      </c>
      <c r="T28" t="s">
        <v>133</v>
      </c>
      <c r="U28" t="s">
        <v>169</v>
      </c>
      <c r="V28">
        <v>10</v>
      </c>
      <c r="W28">
        <v>125.82299999999999</v>
      </c>
      <c r="X28">
        <v>55.401899999999998</v>
      </c>
    </row>
    <row r="29" spans="1:48" x14ac:dyDescent="0.2">
      <c r="A29" s="11">
        <v>5</v>
      </c>
      <c r="B29" s="11" t="s">
        <v>138</v>
      </c>
      <c r="C29" s="11">
        <v>10</v>
      </c>
      <c r="D29" s="11">
        <v>1934.02</v>
      </c>
      <c r="E29" s="11">
        <v>1465.61</v>
      </c>
      <c r="H29" t="s">
        <v>134</v>
      </c>
      <c r="I29" t="s">
        <v>171</v>
      </c>
      <c r="J29">
        <v>32</v>
      </c>
      <c r="K29">
        <v>191.018</v>
      </c>
      <c r="L29">
        <v>61.6325</v>
      </c>
      <c r="N29" t="s">
        <v>133</v>
      </c>
      <c r="O29" t="s">
        <v>171</v>
      </c>
      <c r="P29">
        <v>32</v>
      </c>
      <c r="Q29">
        <v>73.912800000000004</v>
      </c>
      <c r="R29">
        <v>8.08826</v>
      </c>
      <c r="T29" t="s">
        <v>133</v>
      </c>
      <c r="U29" t="s">
        <v>171</v>
      </c>
      <c r="V29">
        <v>10</v>
      </c>
      <c r="W29">
        <v>139.35300000000001</v>
      </c>
      <c r="X29">
        <v>37.159799999999997</v>
      </c>
    </row>
    <row r="30" spans="1:48" x14ac:dyDescent="0.2">
      <c r="A30" s="11" t="s">
        <v>139</v>
      </c>
      <c r="B30" s="11" t="s">
        <v>47</v>
      </c>
      <c r="C30" s="11">
        <v>10</v>
      </c>
      <c r="D30" s="11">
        <v>1045.4000000000001</v>
      </c>
      <c r="E30" s="11">
        <v>722.38699999999994</v>
      </c>
      <c r="F30" t="s">
        <v>109</v>
      </c>
      <c r="H30" t="s">
        <v>135</v>
      </c>
      <c r="I30" t="s">
        <v>155</v>
      </c>
      <c r="J30">
        <v>32</v>
      </c>
      <c r="K30">
        <v>32.533700000000003</v>
      </c>
      <c r="L30">
        <v>10.7577</v>
      </c>
      <c r="N30" t="s">
        <v>134</v>
      </c>
      <c r="O30" t="s">
        <v>155</v>
      </c>
      <c r="P30">
        <v>32</v>
      </c>
      <c r="Q30">
        <v>151.12899999999999</v>
      </c>
      <c r="R30">
        <v>73.789299999999997</v>
      </c>
      <c r="T30" t="s">
        <v>134</v>
      </c>
      <c r="U30" t="s">
        <v>155</v>
      </c>
      <c r="V30">
        <v>10</v>
      </c>
      <c r="W30">
        <v>59.545200000000001</v>
      </c>
      <c r="X30">
        <v>21.836400000000001</v>
      </c>
      <c r="AB30" t="s">
        <v>172</v>
      </c>
    </row>
    <row r="31" spans="1:48" x14ac:dyDescent="0.2">
      <c r="A31" s="11" t="s">
        <v>139</v>
      </c>
      <c r="B31" s="11" t="s">
        <v>48</v>
      </c>
      <c r="C31" s="11">
        <v>10</v>
      </c>
      <c r="D31" s="11">
        <v>580.46</v>
      </c>
      <c r="E31" s="11">
        <v>75.639300000000006</v>
      </c>
      <c r="H31" t="s">
        <v>135</v>
      </c>
      <c r="I31" t="s">
        <v>156</v>
      </c>
      <c r="J31">
        <v>32</v>
      </c>
      <c r="K31">
        <v>54.212899999999998</v>
      </c>
      <c r="L31">
        <v>40.309800000000003</v>
      </c>
      <c r="N31" t="s">
        <v>134</v>
      </c>
      <c r="O31" t="s">
        <v>156</v>
      </c>
      <c r="P31">
        <v>32</v>
      </c>
      <c r="Q31">
        <v>101.593</v>
      </c>
      <c r="R31">
        <v>15.511799999999999</v>
      </c>
      <c r="T31" t="s">
        <v>134</v>
      </c>
      <c r="U31" t="s">
        <v>156</v>
      </c>
      <c r="V31">
        <v>10</v>
      </c>
      <c r="W31">
        <v>45.426600000000001</v>
      </c>
      <c r="X31">
        <v>15.527699999999999</v>
      </c>
      <c r="AC31">
        <v>1</v>
      </c>
      <c r="AD31">
        <v>2</v>
      </c>
      <c r="AE31">
        <v>3</v>
      </c>
      <c r="AF31">
        <v>4</v>
      </c>
      <c r="AG31">
        <v>5</v>
      </c>
      <c r="AH31">
        <v>6</v>
      </c>
      <c r="AI31">
        <v>7</v>
      </c>
      <c r="AJ31">
        <v>8</v>
      </c>
      <c r="AK31">
        <v>9</v>
      </c>
      <c r="AL31">
        <v>10</v>
      </c>
      <c r="AM31">
        <v>11</v>
      </c>
      <c r="AN31">
        <v>12</v>
      </c>
      <c r="AO31">
        <v>13</v>
      </c>
      <c r="AP31">
        <v>14</v>
      </c>
      <c r="AQ31">
        <v>15</v>
      </c>
      <c r="AR31">
        <v>16</v>
      </c>
      <c r="AS31">
        <v>17</v>
      </c>
      <c r="AT31">
        <v>18</v>
      </c>
      <c r="AU31">
        <v>19</v>
      </c>
      <c r="AV31">
        <v>20</v>
      </c>
    </row>
    <row r="32" spans="1:48" x14ac:dyDescent="0.2">
      <c r="A32" s="11" t="s">
        <v>139</v>
      </c>
      <c r="B32" s="11" t="s">
        <v>49</v>
      </c>
      <c r="C32" s="11">
        <v>10</v>
      </c>
      <c r="D32" s="11">
        <v>1903.6</v>
      </c>
      <c r="E32" s="11">
        <v>1305.67</v>
      </c>
      <c r="H32" t="s">
        <v>135</v>
      </c>
      <c r="I32" t="s">
        <v>158</v>
      </c>
      <c r="J32">
        <v>32</v>
      </c>
      <c r="K32">
        <v>45.760100000000001</v>
      </c>
      <c r="L32">
        <v>7.2447900000000001</v>
      </c>
      <c r="M32" t="s">
        <v>109</v>
      </c>
      <c r="N32" t="s">
        <v>134</v>
      </c>
      <c r="O32" t="s">
        <v>158</v>
      </c>
      <c r="P32">
        <v>32</v>
      </c>
      <c r="Q32">
        <v>113.515</v>
      </c>
      <c r="R32">
        <v>12.1938</v>
      </c>
      <c r="T32" t="s">
        <v>134</v>
      </c>
      <c r="U32" t="s">
        <v>158</v>
      </c>
      <c r="V32">
        <v>10</v>
      </c>
      <c r="W32">
        <v>70.275800000000004</v>
      </c>
      <c r="X32">
        <v>18.342600000000001</v>
      </c>
      <c r="AB32" t="s">
        <v>157</v>
      </c>
      <c r="AC32">
        <v>108.866</v>
      </c>
      <c r="AD32">
        <v>137.66300000000001</v>
      </c>
      <c r="AE32">
        <v>120.001</v>
      </c>
      <c r="AF32">
        <v>169.21</v>
      </c>
      <c r="AG32">
        <v>143.55799999999999</v>
      </c>
      <c r="AH32">
        <v>86.646199999999993</v>
      </c>
      <c r="AI32">
        <v>83.644800000000004</v>
      </c>
      <c r="AJ32">
        <v>96.034999999999997</v>
      </c>
      <c r="AK32">
        <v>110.76600000000001</v>
      </c>
      <c r="AL32">
        <v>84.664299999999997</v>
      </c>
    </row>
    <row r="33" spans="1:28" x14ac:dyDescent="0.2">
      <c r="A33" s="11" t="s">
        <v>139</v>
      </c>
      <c r="B33" s="11" t="s">
        <v>138</v>
      </c>
      <c r="C33" s="11">
        <v>10</v>
      </c>
      <c r="D33" s="11">
        <v>566.46100000000001</v>
      </c>
      <c r="E33" s="11">
        <v>96.789100000000005</v>
      </c>
      <c r="H33" t="s">
        <v>135</v>
      </c>
      <c r="I33" t="s">
        <v>160</v>
      </c>
      <c r="J33">
        <v>32</v>
      </c>
      <c r="K33">
        <v>84.414299999999997</v>
      </c>
      <c r="L33">
        <v>11.134499999999999</v>
      </c>
      <c r="N33" t="s">
        <v>134</v>
      </c>
      <c r="O33" t="s">
        <v>160</v>
      </c>
      <c r="P33">
        <v>32</v>
      </c>
      <c r="Q33">
        <v>128.88200000000001</v>
      </c>
      <c r="R33">
        <v>11.837199999999999</v>
      </c>
      <c r="T33" t="s">
        <v>134</v>
      </c>
      <c r="U33" t="s">
        <v>160</v>
      </c>
      <c r="V33">
        <v>10</v>
      </c>
      <c r="W33">
        <v>88.909099999999995</v>
      </c>
      <c r="X33">
        <v>16.273299999999999</v>
      </c>
      <c r="AB33" t="s">
        <v>159</v>
      </c>
    </row>
    <row r="34" spans="1:28" x14ac:dyDescent="0.2">
      <c r="A34" s="11" t="s">
        <v>140</v>
      </c>
      <c r="B34" s="11" t="s">
        <v>47</v>
      </c>
      <c r="C34" s="11">
        <v>10</v>
      </c>
      <c r="D34" s="11">
        <v>1525.92</v>
      </c>
      <c r="E34" s="11">
        <v>1085.33</v>
      </c>
      <c r="F34" t="s">
        <v>19</v>
      </c>
      <c r="H34" t="s">
        <v>135</v>
      </c>
      <c r="I34" t="s">
        <v>162</v>
      </c>
      <c r="J34">
        <v>32</v>
      </c>
      <c r="K34">
        <v>96.272099999999995</v>
      </c>
      <c r="L34">
        <v>12.942399999999999</v>
      </c>
      <c r="N34" t="s">
        <v>134</v>
      </c>
      <c r="O34" t="s">
        <v>162</v>
      </c>
      <c r="P34">
        <v>32</v>
      </c>
      <c r="Q34">
        <v>139.84899999999999</v>
      </c>
      <c r="R34">
        <v>14.788500000000001</v>
      </c>
      <c r="T34" t="s">
        <v>134</v>
      </c>
      <c r="U34" t="s">
        <v>162</v>
      </c>
      <c r="V34">
        <v>10</v>
      </c>
      <c r="W34">
        <v>112.12</v>
      </c>
      <c r="X34">
        <v>13.9061</v>
      </c>
      <c r="AB34" t="s">
        <v>161</v>
      </c>
    </row>
    <row r="35" spans="1:28" x14ac:dyDescent="0.2">
      <c r="A35" s="11" t="s">
        <v>140</v>
      </c>
      <c r="B35" s="11" t="s">
        <v>48</v>
      </c>
      <c r="C35" s="11">
        <v>10</v>
      </c>
      <c r="D35" s="11">
        <v>2030.52</v>
      </c>
      <c r="E35" s="11">
        <v>1264.9100000000001</v>
      </c>
      <c r="H35" t="s">
        <v>135</v>
      </c>
      <c r="I35" t="s">
        <v>164</v>
      </c>
      <c r="J35">
        <v>32</v>
      </c>
      <c r="K35">
        <v>95.933099999999996</v>
      </c>
      <c r="L35">
        <v>40.552799999999998</v>
      </c>
      <c r="N35" t="s">
        <v>134</v>
      </c>
      <c r="O35" t="s">
        <v>164</v>
      </c>
      <c r="P35">
        <v>32</v>
      </c>
      <c r="Q35">
        <v>125.434</v>
      </c>
      <c r="R35">
        <v>38.935499999999998</v>
      </c>
      <c r="T35" t="s">
        <v>134</v>
      </c>
      <c r="U35" t="s">
        <v>164</v>
      </c>
      <c r="V35">
        <v>10</v>
      </c>
      <c r="W35">
        <v>125.867</v>
      </c>
      <c r="X35">
        <v>65.306600000000003</v>
      </c>
      <c r="AB35" t="s">
        <v>163</v>
      </c>
    </row>
    <row r="36" spans="1:28" x14ac:dyDescent="0.2">
      <c r="A36" s="11" t="s">
        <v>140</v>
      </c>
      <c r="B36" s="11" t="s">
        <v>49</v>
      </c>
      <c r="C36" s="11">
        <v>10</v>
      </c>
      <c r="D36" s="11">
        <v>541.64</v>
      </c>
      <c r="E36" s="11">
        <v>267.887</v>
      </c>
      <c r="H36" t="s">
        <v>135</v>
      </c>
      <c r="I36" t="s">
        <v>166</v>
      </c>
      <c r="J36">
        <v>32</v>
      </c>
      <c r="K36">
        <v>107.398</v>
      </c>
      <c r="L36">
        <v>47.036799999999999</v>
      </c>
      <c r="N36" t="s">
        <v>134</v>
      </c>
      <c r="O36" t="s">
        <v>166</v>
      </c>
      <c r="P36">
        <v>32</v>
      </c>
      <c r="Q36">
        <v>81.632900000000006</v>
      </c>
      <c r="R36">
        <v>13.3293</v>
      </c>
      <c r="T36" t="s">
        <v>134</v>
      </c>
      <c r="U36" t="s">
        <v>166</v>
      </c>
      <c r="V36">
        <v>10</v>
      </c>
      <c r="W36">
        <v>121.181</v>
      </c>
      <c r="X36">
        <v>48.571100000000001</v>
      </c>
      <c r="AB36" t="s">
        <v>165</v>
      </c>
    </row>
    <row r="37" spans="1:28" x14ac:dyDescent="0.2">
      <c r="A37" s="11" t="s">
        <v>140</v>
      </c>
      <c r="B37" s="11" t="s">
        <v>138</v>
      </c>
      <c r="C37" s="11">
        <v>10</v>
      </c>
      <c r="D37" s="11">
        <v>531.93399999999997</v>
      </c>
      <c r="E37" s="11">
        <v>70.190200000000004</v>
      </c>
      <c r="H37" t="s">
        <v>135</v>
      </c>
      <c r="I37" t="s">
        <v>168</v>
      </c>
      <c r="J37">
        <v>32</v>
      </c>
      <c r="K37">
        <v>193.49700000000001</v>
      </c>
      <c r="L37">
        <v>81.327399999999997</v>
      </c>
      <c r="N37" t="s">
        <v>134</v>
      </c>
      <c r="O37" t="s">
        <v>168</v>
      </c>
      <c r="P37">
        <v>32</v>
      </c>
      <c r="Q37">
        <v>99.149699999999996</v>
      </c>
      <c r="R37">
        <v>12.346500000000001</v>
      </c>
      <c r="T37" t="s">
        <v>134</v>
      </c>
      <c r="U37" t="s">
        <v>168</v>
      </c>
      <c r="V37">
        <v>10</v>
      </c>
      <c r="W37">
        <v>55.130499999999998</v>
      </c>
      <c r="X37">
        <v>11.7499</v>
      </c>
      <c r="AB37" t="s">
        <v>167</v>
      </c>
    </row>
    <row r="38" spans="1:28" x14ac:dyDescent="0.2">
      <c r="A38" s="11" t="s">
        <v>141</v>
      </c>
      <c r="B38" s="11" t="s">
        <v>47</v>
      </c>
      <c r="C38" s="11">
        <v>10</v>
      </c>
      <c r="D38" s="11">
        <v>684.59900000000005</v>
      </c>
      <c r="E38" s="11">
        <v>207.221</v>
      </c>
      <c r="F38" t="s">
        <v>19</v>
      </c>
      <c r="H38" t="s">
        <v>135</v>
      </c>
      <c r="I38" t="s">
        <v>169</v>
      </c>
      <c r="J38">
        <v>32</v>
      </c>
      <c r="K38">
        <v>89.409099999999995</v>
      </c>
      <c r="L38">
        <v>13.0962</v>
      </c>
      <c r="N38" t="s">
        <v>134</v>
      </c>
      <c r="O38" t="s">
        <v>169</v>
      </c>
      <c r="P38">
        <v>32</v>
      </c>
      <c r="Q38">
        <v>123.114</v>
      </c>
      <c r="R38">
        <v>11.1768</v>
      </c>
      <c r="T38" t="s">
        <v>134</v>
      </c>
      <c r="U38" t="s">
        <v>169</v>
      </c>
      <c r="V38">
        <v>10</v>
      </c>
      <c r="W38">
        <v>103.11499999999999</v>
      </c>
      <c r="X38">
        <v>4.4070200000000002</v>
      </c>
    </row>
    <row r="39" spans="1:28" x14ac:dyDescent="0.2">
      <c r="A39" s="11" t="s">
        <v>141</v>
      </c>
      <c r="B39" s="11" t="s">
        <v>48</v>
      </c>
      <c r="C39" s="11">
        <v>10</v>
      </c>
      <c r="D39" s="11">
        <v>637.56200000000001</v>
      </c>
      <c r="E39" s="11">
        <v>78.759399999999999</v>
      </c>
      <c r="H39" t="s">
        <v>135</v>
      </c>
      <c r="I39" t="s">
        <v>171</v>
      </c>
      <c r="J39">
        <v>32</v>
      </c>
      <c r="K39">
        <v>105.568</v>
      </c>
      <c r="L39">
        <v>14.9811</v>
      </c>
      <c r="N39" t="s">
        <v>134</v>
      </c>
      <c r="O39" t="s">
        <v>171</v>
      </c>
      <c r="P39">
        <v>32</v>
      </c>
      <c r="Q39">
        <v>149.06700000000001</v>
      </c>
      <c r="R39">
        <v>13.8802</v>
      </c>
      <c r="T39" t="s">
        <v>134</v>
      </c>
      <c r="U39" t="s">
        <v>171</v>
      </c>
      <c r="V39">
        <v>10</v>
      </c>
      <c r="W39">
        <v>90.341399999999993</v>
      </c>
      <c r="X39">
        <v>9.3139000000000003</v>
      </c>
    </row>
    <row r="40" spans="1:28" x14ac:dyDescent="0.2">
      <c r="A40" s="11" t="s">
        <v>141</v>
      </c>
      <c r="B40" s="11" t="s">
        <v>49</v>
      </c>
      <c r="C40" s="11">
        <v>10</v>
      </c>
      <c r="D40" s="11">
        <v>553.58299999999997</v>
      </c>
      <c r="E40" s="11">
        <v>155.91</v>
      </c>
      <c r="H40" t="s">
        <v>136</v>
      </c>
      <c r="I40" t="s">
        <v>155</v>
      </c>
      <c r="J40">
        <v>32</v>
      </c>
      <c r="K40">
        <v>38.873800000000003</v>
      </c>
      <c r="L40">
        <v>5.8056400000000004</v>
      </c>
      <c r="N40" t="s">
        <v>135</v>
      </c>
      <c r="O40" t="s">
        <v>155</v>
      </c>
      <c r="P40">
        <v>32</v>
      </c>
      <c r="Q40">
        <v>267.45499999999998</v>
      </c>
      <c r="R40">
        <v>142.99</v>
      </c>
      <c r="T40" t="s">
        <v>135</v>
      </c>
      <c r="U40" t="s">
        <v>155</v>
      </c>
      <c r="V40">
        <v>9</v>
      </c>
      <c r="W40">
        <v>10.9437</v>
      </c>
      <c r="X40">
        <v>3.0221100000000001</v>
      </c>
    </row>
    <row r="41" spans="1:28" x14ac:dyDescent="0.2">
      <c r="A41" s="11" t="s">
        <v>141</v>
      </c>
      <c r="B41" s="11" t="s">
        <v>138</v>
      </c>
      <c r="C41" s="11">
        <v>10</v>
      </c>
      <c r="D41" s="11">
        <v>619.59900000000005</v>
      </c>
      <c r="E41" s="11">
        <v>75.474400000000003</v>
      </c>
      <c r="H41" t="s">
        <v>136</v>
      </c>
      <c r="I41" t="s">
        <v>156</v>
      </c>
      <c r="J41">
        <v>32</v>
      </c>
      <c r="K41">
        <v>35.485300000000002</v>
      </c>
      <c r="L41">
        <v>8.0093200000000007</v>
      </c>
      <c r="N41" t="s">
        <v>135</v>
      </c>
      <c r="O41" t="s">
        <v>156</v>
      </c>
      <c r="P41">
        <v>32</v>
      </c>
      <c r="Q41">
        <v>319.57499999999999</v>
      </c>
      <c r="R41">
        <v>174.76499999999999</v>
      </c>
      <c r="T41" t="s">
        <v>135</v>
      </c>
      <c r="U41" t="s">
        <v>156</v>
      </c>
      <c r="V41">
        <v>9</v>
      </c>
      <c r="W41">
        <v>14.9061</v>
      </c>
      <c r="X41">
        <v>5.7437199999999997</v>
      </c>
      <c r="AB41" t="s">
        <v>19</v>
      </c>
    </row>
    <row r="42" spans="1:28" x14ac:dyDescent="0.2">
      <c r="A42" s="11" t="s">
        <v>143</v>
      </c>
      <c r="B42" s="11" t="s">
        <v>47</v>
      </c>
      <c r="C42" s="11">
        <v>10</v>
      </c>
      <c r="D42" s="11">
        <v>477.81299999999999</v>
      </c>
      <c r="E42" s="11">
        <v>388.12299999999999</v>
      </c>
      <c r="F42" t="s">
        <v>24</v>
      </c>
      <c r="H42" t="s">
        <v>136</v>
      </c>
      <c r="I42" t="s">
        <v>158</v>
      </c>
      <c r="J42">
        <v>32</v>
      </c>
      <c r="K42">
        <v>69.824799999999996</v>
      </c>
      <c r="L42">
        <v>8.2525300000000001</v>
      </c>
      <c r="N42" t="s">
        <v>135</v>
      </c>
      <c r="O42" t="s">
        <v>158</v>
      </c>
      <c r="P42">
        <v>32</v>
      </c>
      <c r="Q42">
        <v>199.66</v>
      </c>
      <c r="R42">
        <v>105.036</v>
      </c>
      <c r="T42" t="s">
        <v>135</v>
      </c>
      <c r="U42" t="s">
        <v>158</v>
      </c>
      <c r="V42">
        <v>9</v>
      </c>
      <c r="W42">
        <v>62.129100000000001</v>
      </c>
      <c r="X42">
        <v>18.002600000000001</v>
      </c>
      <c r="AB42" t="s">
        <v>24</v>
      </c>
    </row>
    <row r="43" spans="1:28" x14ac:dyDescent="0.2">
      <c r="A43" s="11" t="s">
        <v>143</v>
      </c>
      <c r="B43" s="11" t="s">
        <v>48</v>
      </c>
      <c r="C43" s="11">
        <v>10</v>
      </c>
      <c r="D43" s="11">
        <v>723.44799999999998</v>
      </c>
      <c r="E43" s="11">
        <v>162.88200000000001</v>
      </c>
      <c r="H43" t="s">
        <v>136</v>
      </c>
      <c r="I43" t="s">
        <v>160</v>
      </c>
      <c r="J43">
        <v>32</v>
      </c>
      <c r="K43">
        <v>118.596</v>
      </c>
      <c r="L43">
        <v>8.2938799999999997</v>
      </c>
      <c r="N43" t="s">
        <v>135</v>
      </c>
      <c r="O43" t="s">
        <v>160</v>
      </c>
      <c r="P43">
        <v>32</v>
      </c>
      <c r="Q43">
        <v>121.485</v>
      </c>
      <c r="R43">
        <v>43.0824</v>
      </c>
      <c r="T43" t="s">
        <v>135</v>
      </c>
      <c r="U43" t="s">
        <v>160</v>
      </c>
      <c r="V43">
        <v>9</v>
      </c>
      <c r="W43">
        <v>99.417599999999993</v>
      </c>
      <c r="X43">
        <v>18.498100000000001</v>
      </c>
      <c r="AB43" t="s">
        <v>109</v>
      </c>
    </row>
    <row r="44" spans="1:28" x14ac:dyDescent="0.2">
      <c r="A44" s="11" t="s">
        <v>143</v>
      </c>
      <c r="B44" s="11" t="s">
        <v>49</v>
      </c>
      <c r="C44" s="11">
        <v>10</v>
      </c>
      <c r="D44" s="11">
        <v>347.19200000000001</v>
      </c>
      <c r="E44" s="11">
        <v>107.443</v>
      </c>
      <c r="H44" t="s">
        <v>136</v>
      </c>
      <c r="I44" t="s">
        <v>162</v>
      </c>
      <c r="J44">
        <v>32</v>
      </c>
      <c r="K44">
        <v>133.09800000000001</v>
      </c>
      <c r="L44">
        <v>6.5517200000000004</v>
      </c>
      <c r="M44" t="s">
        <v>109</v>
      </c>
      <c r="N44" t="s">
        <v>135</v>
      </c>
      <c r="O44" t="s">
        <v>162</v>
      </c>
      <c r="P44">
        <v>32</v>
      </c>
      <c r="Q44">
        <v>123.824</v>
      </c>
      <c r="R44">
        <v>59.903100000000002</v>
      </c>
      <c r="T44" t="s">
        <v>135</v>
      </c>
      <c r="U44" t="s">
        <v>162</v>
      </c>
      <c r="V44">
        <v>9</v>
      </c>
      <c r="W44">
        <v>102.041</v>
      </c>
      <c r="X44">
        <v>19.964600000000001</v>
      </c>
    </row>
    <row r="45" spans="1:28" x14ac:dyDescent="0.2">
      <c r="A45" s="11" t="s">
        <v>143</v>
      </c>
      <c r="B45" s="11" t="s">
        <v>138</v>
      </c>
      <c r="C45" s="11">
        <v>10</v>
      </c>
      <c r="D45" s="11">
        <v>761.88599999999997</v>
      </c>
      <c r="E45" s="11">
        <v>200.53299999999999</v>
      </c>
      <c r="H45" t="s">
        <v>136</v>
      </c>
      <c r="I45" t="s">
        <v>164</v>
      </c>
      <c r="J45">
        <v>32</v>
      </c>
      <c r="K45">
        <v>35.134700000000002</v>
      </c>
      <c r="L45">
        <v>6.0691800000000002</v>
      </c>
      <c r="N45" t="s">
        <v>135</v>
      </c>
      <c r="O45" t="s">
        <v>164</v>
      </c>
      <c r="P45">
        <v>32</v>
      </c>
      <c r="Q45">
        <v>206.08</v>
      </c>
      <c r="R45">
        <v>136.10300000000001</v>
      </c>
      <c r="T45" t="s">
        <v>135</v>
      </c>
      <c r="U45" t="s">
        <v>164</v>
      </c>
      <c r="V45">
        <v>9</v>
      </c>
      <c r="W45">
        <v>128.61199999999999</v>
      </c>
      <c r="X45">
        <v>79.607399999999998</v>
      </c>
    </row>
    <row r="46" spans="1:28" x14ac:dyDescent="0.2">
      <c r="A46" s="11" t="s">
        <v>144</v>
      </c>
      <c r="B46" s="11" t="s">
        <v>47</v>
      </c>
      <c r="C46" s="11">
        <v>10</v>
      </c>
      <c r="D46" s="11">
        <v>387.47500000000002</v>
      </c>
      <c r="E46" s="11">
        <v>147.767</v>
      </c>
      <c r="F46" t="s">
        <v>109</v>
      </c>
      <c r="H46" t="s">
        <v>136</v>
      </c>
      <c r="I46" t="s">
        <v>166</v>
      </c>
      <c r="J46">
        <v>32</v>
      </c>
      <c r="K46">
        <v>27.985700000000001</v>
      </c>
      <c r="L46">
        <v>7.0622600000000002</v>
      </c>
      <c r="N46" t="s">
        <v>135</v>
      </c>
      <c r="O46" t="s">
        <v>166</v>
      </c>
      <c r="P46">
        <v>32</v>
      </c>
      <c r="Q46">
        <v>209.28899999999999</v>
      </c>
      <c r="R46">
        <v>136.21299999999999</v>
      </c>
      <c r="T46" t="s">
        <v>135</v>
      </c>
      <c r="U46" t="s">
        <v>166</v>
      </c>
      <c r="V46">
        <v>9</v>
      </c>
      <c r="W46">
        <v>33.661200000000001</v>
      </c>
      <c r="X46">
        <v>7.8931800000000001</v>
      </c>
    </row>
    <row r="47" spans="1:28" x14ac:dyDescent="0.2">
      <c r="A47" s="11" t="s">
        <v>144</v>
      </c>
      <c r="B47" s="11" t="s">
        <v>48</v>
      </c>
      <c r="C47" s="11">
        <v>10</v>
      </c>
      <c r="D47" s="11">
        <v>574.92499999999995</v>
      </c>
      <c r="E47" s="11">
        <v>112.932</v>
      </c>
      <c r="H47" t="s">
        <v>136</v>
      </c>
      <c r="I47" t="s">
        <v>168</v>
      </c>
      <c r="J47">
        <v>32</v>
      </c>
      <c r="K47">
        <v>56.668599999999998</v>
      </c>
      <c r="L47">
        <v>6.3919100000000002</v>
      </c>
      <c r="N47" t="s">
        <v>135</v>
      </c>
      <c r="O47" t="s">
        <v>168</v>
      </c>
      <c r="P47">
        <v>32</v>
      </c>
      <c r="Q47">
        <v>201.48599999999999</v>
      </c>
      <c r="R47">
        <v>119.47199999999999</v>
      </c>
      <c r="T47" t="s">
        <v>135</v>
      </c>
      <c r="U47" t="s">
        <v>168</v>
      </c>
      <c r="V47">
        <v>9</v>
      </c>
      <c r="W47">
        <v>45.5623</v>
      </c>
      <c r="X47">
        <v>8.5446799999999996</v>
      </c>
    </row>
    <row r="48" spans="1:28" x14ac:dyDescent="0.2">
      <c r="A48" s="11" t="s">
        <v>144</v>
      </c>
      <c r="B48" s="11" t="s">
        <v>49</v>
      </c>
      <c r="C48" s="11">
        <v>10</v>
      </c>
      <c r="D48" s="11">
        <v>611.78099999999995</v>
      </c>
      <c r="E48" s="11">
        <v>292.21800000000002</v>
      </c>
      <c r="H48" t="s">
        <v>136</v>
      </c>
      <c r="I48" t="s">
        <v>169</v>
      </c>
      <c r="J48">
        <v>32</v>
      </c>
      <c r="K48">
        <v>102.852</v>
      </c>
      <c r="L48">
        <v>7.4897299999999998</v>
      </c>
      <c r="N48" t="s">
        <v>135</v>
      </c>
      <c r="O48" t="s">
        <v>169</v>
      </c>
      <c r="P48">
        <v>32</v>
      </c>
      <c r="Q48">
        <v>133.114</v>
      </c>
      <c r="R48">
        <v>30.5227</v>
      </c>
      <c r="T48" t="s">
        <v>135</v>
      </c>
      <c r="U48" t="s">
        <v>169</v>
      </c>
      <c r="V48">
        <v>9</v>
      </c>
      <c r="W48">
        <v>158.91900000000001</v>
      </c>
      <c r="X48">
        <v>25.498999999999999</v>
      </c>
    </row>
    <row r="49" spans="1:68" x14ac:dyDescent="0.2">
      <c r="A49" s="11" t="s">
        <v>144</v>
      </c>
      <c r="B49" s="11" t="s">
        <v>138</v>
      </c>
      <c r="C49" s="11">
        <v>10</v>
      </c>
      <c r="D49" s="11">
        <v>569.20500000000004</v>
      </c>
      <c r="E49" s="11">
        <v>114.76600000000001</v>
      </c>
      <c r="H49" t="s">
        <v>136</v>
      </c>
      <c r="I49" t="s">
        <v>171</v>
      </c>
      <c r="J49">
        <v>32</v>
      </c>
      <c r="K49">
        <v>120.59699999999999</v>
      </c>
      <c r="L49">
        <v>6.73977</v>
      </c>
      <c r="N49" t="s">
        <v>135</v>
      </c>
      <c r="O49" t="s">
        <v>171</v>
      </c>
      <c r="P49">
        <v>32</v>
      </c>
      <c r="Q49">
        <v>209.14500000000001</v>
      </c>
      <c r="R49">
        <v>107.042</v>
      </c>
      <c r="T49" t="s">
        <v>135</v>
      </c>
      <c r="U49" t="s">
        <v>171</v>
      </c>
      <c r="V49">
        <v>9</v>
      </c>
      <c r="W49">
        <v>131.83099999999999</v>
      </c>
      <c r="X49">
        <v>25.822500000000002</v>
      </c>
    </row>
    <row r="50" spans="1:68" x14ac:dyDescent="0.2">
      <c r="A50" s="13">
        <v>10</v>
      </c>
      <c r="B50" s="13" t="s">
        <v>53</v>
      </c>
      <c r="C50" s="13">
        <v>10</v>
      </c>
      <c r="D50" s="13">
        <v>994.03599999999994</v>
      </c>
      <c r="E50" s="13">
        <v>447.38299999999998</v>
      </c>
      <c r="F50" t="s">
        <v>109</v>
      </c>
      <c r="H50" t="s">
        <v>137</v>
      </c>
      <c r="I50" t="s">
        <v>155</v>
      </c>
      <c r="J50">
        <v>32</v>
      </c>
      <c r="K50">
        <v>23.245899999999999</v>
      </c>
      <c r="L50">
        <v>5.5273399999999997</v>
      </c>
      <c r="N50" t="s">
        <v>136</v>
      </c>
      <c r="O50" t="s">
        <v>155</v>
      </c>
      <c r="P50">
        <v>32</v>
      </c>
      <c r="Q50">
        <v>128.114</v>
      </c>
      <c r="R50">
        <v>105.515</v>
      </c>
      <c r="T50" t="s">
        <v>136</v>
      </c>
      <c r="U50" t="s">
        <v>155</v>
      </c>
      <c r="V50">
        <v>10</v>
      </c>
      <c r="W50">
        <v>23.174800000000001</v>
      </c>
      <c r="X50">
        <v>3.9434100000000001</v>
      </c>
    </row>
    <row r="51" spans="1:68" x14ac:dyDescent="0.2">
      <c r="A51" s="13">
        <v>10</v>
      </c>
      <c r="B51" s="13" t="s">
        <v>54</v>
      </c>
      <c r="C51" s="13">
        <v>10</v>
      </c>
      <c r="D51" s="13">
        <v>1780.68</v>
      </c>
      <c r="E51" s="13">
        <v>476.02800000000002</v>
      </c>
      <c r="H51" t="s">
        <v>137</v>
      </c>
      <c r="I51" t="s">
        <v>156</v>
      </c>
      <c r="J51">
        <v>32</v>
      </c>
      <c r="K51">
        <v>41.452199999999998</v>
      </c>
      <c r="L51">
        <v>25.9192</v>
      </c>
      <c r="N51" t="s">
        <v>136</v>
      </c>
      <c r="O51" t="s">
        <v>156</v>
      </c>
      <c r="P51">
        <v>32</v>
      </c>
      <c r="Q51">
        <v>129.65199999999999</v>
      </c>
      <c r="R51">
        <v>109.026</v>
      </c>
      <c r="T51" t="s">
        <v>136</v>
      </c>
      <c r="U51" t="s">
        <v>156</v>
      </c>
      <c r="V51">
        <v>10</v>
      </c>
      <c r="W51">
        <v>29.516300000000001</v>
      </c>
      <c r="X51">
        <v>15.9361</v>
      </c>
    </row>
    <row r="52" spans="1:68" x14ac:dyDescent="0.2">
      <c r="A52" s="13">
        <v>10</v>
      </c>
      <c r="B52" s="13" t="s">
        <v>55</v>
      </c>
      <c r="C52" s="13">
        <v>10</v>
      </c>
      <c r="D52" s="13">
        <v>4036.17</v>
      </c>
      <c r="E52" s="13">
        <v>3078.62</v>
      </c>
      <c r="H52" t="s">
        <v>137</v>
      </c>
      <c r="I52" t="s">
        <v>158</v>
      </c>
      <c r="J52">
        <v>32</v>
      </c>
      <c r="K52">
        <v>73.878900000000002</v>
      </c>
      <c r="L52">
        <v>27.557300000000001</v>
      </c>
      <c r="N52" t="s">
        <v>136</v>
      </c>
      <c r="O52" t="s">
        <v>158</v>
      </c>
      <c r="P52">
        <v>32</v>
      </c>
      <c r="Q52">
        <v>153.44300000000001</v>
      </c>
      <c r="R52">
        <v>97.504000000000005</v>
      </c>
      <c r="T52" t="s">
        <v>136</v>
      </c>
      <c r="U52" t="s">
        <v>158</v>
      </c>
      <c r="V52">
        <v>10</v>
      </c>
      <c r="W52">
        <v>63.8874</v>
      </c>
      <c r="X52">
        <v>15.507099999999999</v>
      </c>
    </row>
    <row r="53" spans="1:68" x14ac:dyDescent="0.2">
      <c r="A53" s="13">
        <v>10</v>
      </c>
      <c r="B53" s="13" t="s">
        <v>106</v>
      </c>
      <c r="C53" s="13">
        <v>10</v>
      </c>
      <c r="D53" s="13">
        <v>3969.67</v>
      </c>
      <c r="E53" s="13">
        <v>1937.12</v>
      </c>
      <c r="H53" t="s">
        <v>137</v>
      </c>
      <c r="I53" t="s">
        <v>160</v>
      </c>
      <c r="J53">
        <v>32</v>
      </c>
      <c r="K53">
        <v>74.304199999999994</v>
      </c>
      <c r="L53">
        <v>10.445</v>
      </c>
      <c r="N53" t="s">
        <v>136</v>
      </c>
      <c r="O53" t="s">
        <v>160</v>
      </c>
      <c r="P53">
        <v>32</v>
      </c>
      <c r="Q53">
        <v>127.32299999999999</v>
      </c>
      <c r="R53">
        <v>26.207899999999999</v>
      </c>
      <c r="T53" t="s">
        <v>136</v>
      </c>
      <c r="U53" t="s">
        <v>160</v>
      </c>
      <c r="V53">
        <v>10</v>
      </c>
      <c r="W53">
        <v>114.992</v>
      </c>
      <c r="X53">
        <v>17.914999999999999</v>
      </c>
    </row>
    <row r="54" spans="1:68" x14ac:dyDescent="0.2">
      <c r="A54" s="13" t="s">
        <v>146</v>
      </c>
      <c r="B54" s="13" t="s">
        <v>53</v>
      </c>
      <c r="C54" s="13">
        <v>10</v>
      </c>
      <c r="D54" s="13">
        <v>3316.51</v>
      </c>
      <c r="E54" s="13">
        <v>1389.47</v>
      </c>
      <c r="H54" t="s">
        <v>137</v>
      </c>
      <c r="I54" t="s">
        <v>162</v>
      </c>
      <c r="J54">
        <v>32</v>
      </c>
      <c r="K54">
        <v>83.118799999999993</v>
      </c>
      <c r="L54">
        <v>11.3003</v>
      </c>
      <c r="M54" t="s">
        <v>24</v>
      </c>
      <c r="N54" t="s">
        <v>136</v>
      </c>
      <c r="O54" t="s">
        <v>162</v>
      </c>
      <c r="P54">
        <v>32</v>
      </c>
      <c r="Q54">
        <v>122.10299999999999</v>
      </c>
      <c r="R54">
        <v>21.7898</v>
      </c>
      <c r="T54" t="s">
        <v>136</v>
      </c>
      <c r="U54" t="s">
        <v>162</v>
      </c>
      <c r="V54">
        <v>10</v>
      </c>
      <c r="W54">
        <v>130.30000000000001</v>
      </c>
      <c r="X54">
        <v>26.156600000000001</v>
      </c>
      <c r="AC54">
        <v>1</v>
      </c>
      <c r="AD54">
        <v>2</v>
      </c>
      <c r="AE54">
        <v>3</v>
      </c>
      <c r="AF54">
        <v>4</v>
      </c>
      <c r="AG54">
        <v>5</v>
      </c>
      <c r="AH54">
        <v>6</v>
      </c>
      <c r="AI54">
        <v>7</v>
      </c>
      <c r="AJ54">
        <v>8</v>
      </c>
      <c r="AK54">
        <v>9</v>
      </c>
      <c r="AL54">
        <v>10</v>
      </c>
      <c r="AM54">
        <v>11</v>
      </c>
      <c r="AN54">
        <v>12</v>
      </c>
      <c r="AO54">
        <v>13</v>
      </c>
      <c r="AP54">
        <v>14</v>
      </c>
      <c r="AQ54">
        <v>15</v>
      </c>
      <c r="AR54">
        <v>16</v>
      </c>
      <c r="AS54">
        <v>17</v>
      </c>
      <c r="AT54">
        <v>18</v>
      </c>
      <c r="AU54">
        <v>19</v>
      </c>
      <c r="AV54">
        <v>20</v>
      </c>
      <c r="AW54">
        <v>21</v>
      </c>
      <c r="AX54">
        <v>22</v>
      </c>
      <c r="AY54">
        <v>23</v>
      </c>
      <c r="AZ54">
        <v>24</v>
      </c>
      <c r="BA54">
        <v>25</v>
      </c>
      <c r="BB54">
        <v>26</v>
      </c>
      <c r="BC54">
        <v>27</v>
      </c>
      <c r="BD54">
        <v>28</v>
      </c>
      <c r="BE54">
        <v>29</v>
      </c>
      <c r="BF54">
        <v>30</v>
      </c>
      <c r="BG54">
        <v>31</v>
      </c>
      <c r="BH54">
        <v>32</v>
      </c>
      <c r="BI54">
        <v>33</v>
      </c>
      <c r="BJ54">
        <v>34</v>
      </c>
      <c r="BK54">
        <v>35</v>
      </c>
      <c r="BL54">
        <v>36</v>
      </c>
      <c r="BM54">
        <v>37</v>
      </c>
      <c r="BN54">
        <v>38</v>
      </c>
      <c r="BO54">
        <v>39</v>
      </c>
      <c r="BP54">
        <v>40</v>
      </c>
    </row>
    <row r="55" spans="1:68" x14ac:dyDescent="0.2">
      <c r="A55" s="13" t="s">
        <v>147</v>
      </c>
      <c r="B55" s="13" t="s">
        <v>53</v>
      </c>
      <c r="C55" s="13">
        <v>10</v>
      </c>
      <c r="D55" s="13">
        <v>776.827</v>
      </c>
      <c r="E55" s="13">
        <v>162.74100000000001</v>
      </c>
      <c r="F55" t="s">
        <v>109</v>
      </c>
      <c r="H55" t="s">
        <v>137</v>
      </c>
      <c r="I55" t="s">
        <v>164</v>
      </c>
      <c r="J55">
        <v>32</v>
      </c>
      <c r="K55">
        <v>26.003299999999999</v>
      </c>
      <c r="L55">
        <v>6.1648699999999996</v>
      </c>
      <c r="N55" t="s">
        <v>136</v>
      </c>
      <c r="O55" t="s">
        <v>164</v>
      </c>
      <c r="P55">
        <v>32</v>
      </c>
      <c r="Q55">
        <v>110.155</v>
      </c>
      <c r="R55">
        <v>84.224299999999999</v>
      </c>
      <c r="T55" t="s">
        <v>136</v>
      </c>
      <c r="U55" t="s">
        <v>164</v>
      </c>
      <c r="V55">
        <v>10</v>
      </c>
      <c r="W55">
        <v>141.05099999999999</v>
      </c>
      <c r="X55">
        <v>100.76300000000001</v>
      </c>
      <c r="AB55" t="s">
        <v>157</v>
      </c>
      <c r="AC55">
        <v>108.866</v>
      </c>
      <c r="AD55">
        <v>137.66300000000001</v>
      </c>
      <c r="AE55">
        <v>120.001</v>
      </c>
      <c r="AF55">
        <v>169.21</v>
      </c>
      <c r="AG55">
        <v>143.55799999999999</v>
      </c>
      <c r="AH55">
        <v>86.646199999999993</v>
      </c>
      <c r="AI55">
        <v>83.644800000000004</v>
      </c>
      <c r="AJ55">
        <v>96.034999999999997</v>
      </c>
      <c r="AK55">
        <v>110.76600000000001</v>
      </c>
      <c r="AL55">
        <v>84.664299999999997</v>
      </c>
    </row>
    <row r="56" spans="1:68" x14ac:dyDescent="0.2">
      <c r="A56" s="13" t="s">
        <v>147</v>
      </c>
      <c r="B56" s="13" t="s">
        <v>54</v>
      </c>
      <c r="C56" s="13">
        <v>10</v>
      </c>
      <c r="D56" s="13">
        <v>1080.31</v>
      </c>
      <c r="E56" s="13">
        <v>114.869</v>
      </c>
      <c r="H56" t="s">
        <v>137</v>
      </c>
      <c r="I56" t="s">
        <v>166</v>
      </c>
      <c r="J56">
        <v>32</v>
      </c>
      <c r="K56">
        <v>23.1996</v>
      </c>
      <c r="L56">
        <v>7.5517399999999997</v>
      </c>
      <c r="N56" t="s">
        <v>136</v>
      </c>
      <c r="O56" t="s">
        <v>166</v>
      </c>
      <c r="P56">
        <v>32</v>
      </c>
      <c r="Q56">
        <v>143.41200000000001</v>
      </c>
      <c r="R56">
        <v>111.178</v>
      </c>
      <c r="T56" t="s">
        <v>136</v>
      </c>
      <c r="U56" t="s">
        <v>166</v>
      </c>
      <c r="V56">
        <v>10</v>
      </c>
      <c r="W56">
        <v>56.254300000000001</v>
      </c>
      <c r="X56">
        <v>24.275400000000001</v>
      </c>
      <c r="AB56" t="s">
        <v>159</v>
      </c>
    </row>
    <row r="57" spans="1:68" x14ac:dyDescent="0.2">
      <c r="A57" s="13" t="s">
        <v>147</v>
      </c>
      <c r="B57" s="13" t="s">
        <v>55</v>
      </c>
      <c r="C57" s="13">
        <v>10</v>
      </c>
      <c r="D57" s="13">
        <v>579.96</v>
      </c>
      <c r="E57" s="13">
        <v>188.74</v>
      </c>
      <c r="H57" t="s">
        <v>137</v>
      </c>
      <c r="I57" t="s">
        <v>168</v>
      </c>
      <c r="J57">
        <v>32</v>
      </c>
      <c r="K57">
        <v>48.812800000000003</v>
      </c>
      <c r="L57">
        <v>7.2208199999999998</v>
      </c>
      <c r="N57" t="s">
        <v>136</v>
      </c>
      <c r="O57" t="s">
        <v>168</v>
      </c>
      <c r="P57">
        <v>32</v>
      </c>
      <c r="Q57">
        <v>157.30500000000001</v>
      </c>
      <c r="R57">
        <v>108.105</v>
      </c>
      <c r="T57" t="s">
        <v>136</v>
      </c>
      <c r="U57" t="s">
        <v>168</v>
      </c>
      <c r="V57">
        <v>10</v>
      </c>
      <c r="W57">
        <v>77.254099999999994</v>
      </c>
      <c r="X57">
        <v>9.7423599999999997</v>
      </c>
      <c r="AB57" t="s">
        <v>161</v>
      </c>
    </row>
    <row r="58" spans="1:68" x14ac:dyDescent="0.2">
      <c r="A58" s="13" t="s">
        <v>147</v>
      </c>
      <c r="B58" s="13" t="s">
        <v>106</v>
      </c>
      <c r="C58" s="13">
        <v>10</v>
      </c>
      <c r="D58" s="13">
        <v>932.56500000000005</v>
      </c>
      <c r="E58" s="13">
        <v>147.78</v>
      </c>
      <c r="H58" t="s">
        <v>137</v>
      </c>
      <c r="I58" t="s">
        <v>169</v>
      </c>
      <c r="J58">
        <v>32</v>
      </c>
      <c r="K58">
        <v>82.362099999999998</v>
      </c>
      <c r="L58">
        <v>9.8607899999999997</v>
      </c>
      <c r="N58" t="s">
        <v>136</v>
      </c>
      <c r="O58" t="s">
        <v>169</v>
      </c>
      <c r="P58">
        <v>32</v>
      </c>
      <c r="Q58">
        <v>195.22200000000001</v>
      </c>
      <c r="R58">
        <v>92.306200000000004</v>
      </c>
      <c r="T58" t="s">
        <v>136</v>
      </c>
      <c r="U58" t="s">
        <v>169</v>
      </c>
      <c r="V58">
        <v>10</v>
      </c>
      <c r="W58">
        <v>90.967399999999998</v>
      </c>
      <c r="X58">
        <v>10.4055</v>
      </c>
      <c r="AB58" t="s">
        <v>163</v>
      </c>
    </row>
    <row r="59" spans="1:68" x14ac:dyDescent="0.2">
      <c r="A59" s="13" t="s">
        <v>148</v>
      </c>
      <c r="B59" s="13" t="s">
        <v>53</v>
      </c>
      <c r="C59" s="13">
        <v>10</v>
      </c>
      <c r="D59" s="13">
        <v>531.22500000000002</v>
      </c>
      <c r="E59" s="13">
        <v>150.244</v>
      </c>
      <c r="F59" t="s">
        <v>24</v>
      </c>
      <c r="H59" t="s">
        <v>137</v>
      </c>
      <c r="I59" t="s">
        <v>171</v>
      </c>
      <c r="J59">
        <v>32</v>
      </c>
      <c r="K59">
        <v>91.315700000000007</v>
      </c>
      <c r="L59">
        <v>9.9518599999999999</v>
      </c>
      <c r="N59" t="s">
        <v>136</v>
      </c>
      <c r="O59" t="s">
        <v>171</v>
      </c>
      <c r="P59">
        <v>32</v>
      </c>
      <c r="Q59">
        <v>110.03400000000001</v>
      </c>
      <c r="R59">
        <v>12.6816</v>
      </c>
      <c r="T59" t="s">
        <v>136</v>
      </c>
      <c r="U59" t="s">
        <v>171</v>
      </c>
      <c r="V59">
        <v>10</v>
      </c>
      <c r="W59">
        <v>103.00700000000001</v>
      </c>
      <c r="X59">
        <v>13.634399999999999</v>
      </c>
      <c r="AB59" t="s">
        <v>165</v>
      </c>
    </row>
    <row r="60" spans="1:68" x14ac:dyDescent="0.2">
      <c r="A60" s="13" t="s">
        <v>148</v>
      </c>
      <c r="B60" s="13" t="s">
        <v>54</v>
      </c>
      <c r="C60" s="13">
        <v>10</v>
      </c>
      <c r="D60" s="13">
        <v>1367.47</v>
      </c>
      <c r="E60" s="13">
        <v>164.64699999999999</v>
      </c>
      <c r="H60" t="s">
        <v>173</v>
      </c>
      <c r="I60" t="s">
        <v>155</v>
      </c>
      <c r="J60">
        <v>32</v>
      </c>
      <c r="K60">
        <v>49.373199999999997</v>
      </c>
      <c r="L60">
        <v>8.9809599999999996</v>
      </c>
      <c r="N60" t="s">
        <v>137</v>
      </c>
      <c r="O60" t="s">
        <v>155</v>
      </c>
      <c r="P60">
        <v>32</v>
      </c>
      <c r="Q60">
        <v>13.136900000000001</v>
      </c>
      <c r="R60">
        <v>2.8259799999999999</v>
      </c>
      <c r="T60" t="s">
        <v>137</v>
      </c>
      <c r="U60" t="s">
        <v>155</v>
      </c>
      <c r="V60">
        <v>10</v>
      </c>
      <c r="W60">
        <v>43.689700000000002</v>
      </c>
      <c r="X60">
        <v>14.302899999999999</v>
      </c>
      <c r="AB60" t="s">
        <v>167</v>
      </c>
    </row>
    <row r="61" spans="1:68" x14ac:dyDescent="0.2">
      <c r="A61" s="13" t="s">
        <v>148</v>
      </c>
      <c r="B61" s="13" t="s">
        <v>55</v>
      </c>
      <c r="C61" s="13">
        <v>10</v>
      </c>
      <c r="D61" s="13">
        <v>877.40800000000002</v>
      </c>
      <c r="E61" s="13">
        <v>373.62799999999999</v>
      </c>
      <c r="H61" t="s">
        <v>173</v>
      </c>
      <c r="I61" t="s">
        <v>156</v>
      </c>
      <c r="J61">
        <v>32</v>
      </c>
      <c r="K61">
        <v>104.76</v>
      </c>
      <c r="L61">
        <v>48.104500000000002</v>
      </c>
      <c r="N61" t="s">
        <v>137</v>
      </c>
      <c r="O61" t="s">
        <v>156</v>
      </c>
      <c r="P61">
        <v>32</v>
      </c>
      <c r="Q61">
        <v>9.0062899999999999</v>
      </c>
      <c r="R61">
        <v>2.9626199999999998</v>
      </c>
      <c r="T61" t="s">
        <v>137</v>
      </c>
      <c r="U61" t="s">
        <v>156</v>
      </c>
      <c r="V61">
        <v>10</v>
      </c>
      <c r="W61">
        <v>83.599500000000006</v>
      </c>
      <c r="X61">
        <v>42.938099999999999</v>
      </c>
    </row>
    <row r="62" spans="1:68" x14ac:dyDescent="0.2">
      <c r="A62" s="13" t="s">
        <v>148</v>
      </c>
      <c r="B62" s="13" t="s">
        <v>106</v>
      </c>
      <c r="C62" s="13">
        <v>10</v>
      </c>
      <c r="D62" s="13">
        <v>1163.72</v>
      </c>
      <c r="E62" s="13">
        <v>180.53700000000001</v>
      </c>
      <c r="H62" t="s">
        <v>173</v>
      </c>
      <c r="I62" t="s">
        <v>158</v>
      </c>
      <c r="J62">
        <v>32</v>
      </c>
      <c r="K62">
        <v>100.887</v>
      </c>
      <c r="L62">
        <v>61.061100000000003</v>
      </c>
      <c r="N62" t="s">
        <v>137</v>
      </c>
      <c r="O62" t="s">
        <v>158</v>
      </c>
      <c r="P62">
        <v>32</v>
      </c>
      <c r="Q62">
        <v>29.276199999999999</v>
      </c>
      <c r="R62">
        <v>5.0216000000000003</v>
      </c>
      <c r="T62" t="s">
        <v>137</v>
      </c>
      <c r="U62" t="s">
        <v>158</v>
      </c>
      <c r="V62">
        <v>10</v>
      </c>
      <c r="W62">
        <v>56.313000000000002</v>
      </c>
      <c r="X62">
        <v>20.340299999999999</v>
      </c>
    </row>
    <row r="63" spans="1:68" x14ac:dyDescent="0.2">
      <c r="A63" s="13" t="s">
        <v>149</v>
      </c>
      <c r="B63" s="13" t="s">
        <v>53</v>
      </c>
      <c r="C63" s="13">
        <v>10</v>
      </c>
      <c r="D63" s="13">
        <v>1287.26</v>
      </c>
      <c r="E63" s="13">
        <v>260.16300000000001</v>
      </c>
      <c r="F63" t="s">
        <v>19</v>
      </c>
      <c r="H63" t="s">
        <v>173</v>
      </c>
      <c r="I63" t="s">
        <v>160</v>
      </c>
      <c r="J63">
        <v>32</v>
      </c>
      <c r="K63">
        <v>61.300400000000003</v>
      </c>
      <c r="L63">
        <v>14.663399999999999</v>
      </c>
      <c r="M63" t="s">
        <v>19</v>
      </c>
      <c r="N63" t="s">
        <v>137</v>
      </c>
      <c r="O63" t="s">
        <v>160</v>
      </c>
      <c r="P63">
        <v>32</v>
      </c>
      <c r="Q63">
        <v>54.220199999999998</v>
      </c>
      <c r="R63">
        <v>7.48726</v>
      </c>
      <c r="T63" t="s">
        <v>137</v>
      </c>
      <c r="U63" t="s">
        <v>160</v>
      </c>
      <c r="V63">
        <v>10</v>
      </c>
      <c r="W63">
        <v>85.065799999999996</v>
      </c>
      <c r="X63">
        <v>19.279599999999999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8</v>
      </c>
      <c r="AK63">
        <v>9</v>
      </c>
      <c r="AL63">
        <v>10</v>
      </c>
      <c r="AM63">
        <v>11</v>
      </c>
      <c r="AN63">
        <v>12</v>
      </c>
      <c r="AO63">
        <v>13</v>
      </c>
      <c r="AP63">
        <v>14</v>
      </c>
      <c r="AQ63">
        <v>15</v>
      </c>
      <c r="AR63">
        <v>16</v>
      </c>
      <c r="AS63">
        <v>17</v>
      </c>
      <c r="AT63">
        <v>18</v>
      </c>
      <c r="AU63">
        <v>19</v>
      </c>
      <c r="AV63">
        <v>20</v>
      </c>
      <c r="AW63">
        <v>21</v>
      </c>
      <c r="AX63">
        <v>22</v>
      </c>
      <c r="AY63">
        <v>23</v>
      </c>
      <c r="AZ63">
        <v>24</v>
      </c>
      <c r="BA63">
        <v>25</v>
      </c>
      <c r="BB63">
        <v>26</v>
      </c>
      <c r="BC63">
        <v>27</v>
      </c>
      <c r="BD63">
        <v>28</v>
      </c>
      <c r="BE63">
        <v>29</v>
      </c>
      <c r="BF63">
        <v>30</v>
      </c>
      <c r="BG63">
        <v>31</v>
      </c>
      <c r="BH63">
        <v>32</v>
      </c>
      <c r="BI63">
        <v>33</v>
      </c>
      <c r="BJ63">
        <v>34</v>
      </c>
      <c r="BK63">
        <v>35</v>
      </c>
      <c r="BL63">
        <v>36</v>
      </c>
      <c r="BM63">
        <v>37</v>
      </c>
      <c r="BN63">
        <v>38</v>
      </c>
      <c r="BO63">
        <v>39</v>
      </c>
      <c r="BP63">
        <v>40</v>
      </c>
    </row>
    <row r="64" spans="1:68" x14ac:dyDescent="0.2">
      <c r="A64" s="13" t="s">
        <v>149</v>
      </c>
      <c r="B64" s="13" t="s">
        <v>54</v>
      </c>
      <c r="C64" s="13">
        <v>10</v>
      </c>
      <c r="D64" s="13">
        <v>1436.09</v>
      </c>
      <c r="E64" s="13">
        <v>256.53899999999999</v>
      </c>
      <c r="H64" t="s">
        <v>173</v>
      </c>
      <c r="I64" t="s">
        <v>162</v>
      </c>
      <c r="J64">
        <v>32</v>
      </c>
      <c r="K64">
        <v>56.636400000000002</v>
      </c>
      <c r="L64">
        <v>10.7766</v>
      </c>
      <c r="N64" t="s">
        <v>137</v>
      </c>
      <c r="O64" t="s">
        <v>162</v>
      </c>
      <c r="P64">
        <v>32</v>
      </c>
      <c r="Q64">
        <v>51.5075</v>
      </c>
      <c r="R64">
        <v>7.2471300000000003</v>
      </c>
      <c r="T64" t="s">
        <v>137</v>
      </c>
      <c r="U64" t="s">
        <v>162</v>
      </c>
      <c r="V64">
        <v>10</v>
      </c>
      <c r="W64">
        <v>90.018799999999999</v>
      </c>
      <c r="X64">
        <v>17.7211</v>
      </c>
      <c r="AB64" t="s">
        <v>19</v>
      </c>
      <c r="AC64">
        <v>49.969700000000003</v>
      </c>
      <c r="AD64">
        <v>31.391950000000001</v>
      </c>
      <c r="AE64">
        <v>50.661050000000003</v>
      </c>
      <c r="AF64">
        <v>59.3583</v>
      </c>
      <c r="AG64">
        <v>29.3002</v>
      </c>
      <c r="AH64">
        <v>31.2334</v>
      </c>
      <c r="AI64">
        <v>28.318300000000001</v>
      </c>
      <c r="AJ64">
        <v>29.796149999999997</v>
      </c>
      <c r="AK64">
        <v>52.097249999999995</v>
      </c>
      <c r="AL64">
        <v>95.364249999999998</v>
      </c>
      <c r="AM64">
        <v>133.99445</v>
      </c>
      <c r="AN64">
        <v>118.358</v>
      </c>
      <c r="AO64">
        <v>120.697</v>
      </c>
      <c r="AP64">
        <v>121.89949999999999</v>
      </c>
      <c r="AQ64">
        <v>116.89585</v>
      </c>
      <c r="AR64">
        <v>112.8177</v>
      </c>
      <c r="AS64">
        <v>87.209800000000001</v>
      </c>
      <c r="AT64">
        <v>85.028499999999994</v>
      </c>
      <c r="AU64">
        <v>75.797700000000006</v>
      </c>
      <c r="AV64">
        <v>75.737700000000004</v>
      </c>
      <c r="AW64">
        <v>16.533000000000001</v>
      </c>
      <c r="AX64">
        <v>19.694700000000001</v>
      </c>
      <c r="AY64">
        <v>21.642800000000001</v>
      </c>
      <c r="AZ64">
        <v>19.672000000000001</v>
      </c>
      <c r="BA64">
        <v>18.093699999999998</v>
      </c>
      <c r="BB64">
        <v>18.101900000000001</v>
      </c>
      <c r="BC64">
        <v>23.651599999999998</v>
      </c>
      <c r="BD64">
        <v>25.277999999999999</v>
      </c>
      <c r="BE64">
        <v>24.621300000000002</v>
      </c>
      <c r="BF64">
        <v>27.736599999999999</v>
      </c>
      <c r="BG64">
        <v>88.919700000000006</v>
      </c>
      <c r="BH64">
        <v>106.783</v>
      </c>
      <c r="BI64">
        <v>118.32599999999999</v>
      </c>
      <c r="BJ64">
        <v>114.732</v>
      </c>
      <c r="BK64">
        <v>108.03400000000001</v>
      </c>
      <c r="BL64">
        <v>108.795</v>
      </c>
      <c r="BM64">
        <v>95.992199999999997</v>
      </c>
      <c r="BN64">
        <v>91.253200000000007</v>
      </c>
      <c r="BO64">
        <v>83.430599999999998</v>
      </c>
      <c r="BP64">
        <v>74.974500000000006</v>
      </c>
    </row>
    <row r="65" spans="1:68" x14ac:dyDescent="0.2">
      <c r="A65" s="13" t="s">
        <v>149</v>
      </c>
      <c r="B65" s="13" t="s">
        <v>55</v>
      </c>
      <c r="C65" s="13">
        <v>10</v>
      </c>
      <c r="D65" s="13">
        <v>612.73900000000003</v>
      </c>
      <c r="E65" s="13">
        <v>212.33</v>
      </c>
      <c r="H65" t="s">
        <v>173</v>
      </c>
      <c r="I65" t="s">
        <v>164</v>
      </c>
      <c r="J65">
        <v>32</v>
      </c>
      <c r="K65">
        <v>113.684</v>
      </c>
      <c r="L65">
        <v>54.165599999999998</v>
      </c>
      <c r="N65" t="s">
        <v>137</v>
      </c>
      <c r="O65" t="s">
        <v>164</v>
      </c>
      <c r="P65">
        <v>32</v>
      </c>
      <c r="Q65">
        <v>14.508100000000001</v>
      </c>
      <c r="R65">
        <v>2.7456200000000002</v>
      </c>
      <c r="T65" t="s">
        <v>137</v>
      </c>
      <c r="U65" t="s">
        <v>164</v>
      </c>
      <c r="V65">
        <v>10</v>
      </c>
      <c r="W65">
        <v>34.811900000000001</v>
      </c>
      <c r="X65">
        <v>13.8034</v>
      </c>
      <c r="AB65" t="s">
        <v>24</v>
      </c>
      <c r="AC65">
        <v>68.887450000000001</v>
      </c>
      <c r="AD65">
        <v>60.953850000000003</v>
      </c>
      <c r="AE65">
        <v>135.38934999999998</v>
      </c>
      <c r="AF65">
        <v>160.70320000000001</v>
      </c>
      <c r="AG65">
        <v>97.304950000000005</v>
      </c>
      <c r="AH65">
        <v>101.12650000000001</v>
      </c>
      <c r="AI65">
        <v>91.464300000000009</v>
      </c>
      <c r="AJ65">
        <v>92.155150000000006</v>
      </c>
      <c r="AK65">
        <v>150.41569999999999</v>
      </c>
      <c r="AL65">
        <v>105.87674999999999</v>
      </c>
      <c r="AM65">
        <v>125.483</v>
      </c>
      <c r="AN65">
        <v>143.7955</v>
      </c>
      <c r="AO65">
        <v>155.95049999999998</v>
      </c>
      <c r="AP65">
        <v>161.26499999999999</v>
      </c>
      <c r="AQ65">
        <v>166.0795</v>
      </c>
      <c r="AR65">
        <v>169.2585</v>
      </c>
      <c r="AS65">
        <v>148.626</v>
      </c>
      <c r="AT65">
        <v>130.53549999999998</v>
      </c>
      <c r="AU65">
        <v>111.85299999999999</v>
      </c>
      <c r="AV65">
        <v>92.009100000000004</v>
      </c>
      <c r="AW65">
        <v>49.569749999999999</v>
      </c>
      <c r="AX65">
        <v>60.698650000000001</v>
      </c>
      <c r="AY65">
        <v>73.840599999999995</v>
      </c>
      <c r="AZ65">
        <v>90.235200000000006</v>
      </c>
      <c r="BA65">
        <v>149.8038</v>
      </c>
      <c r="BB65">
        <v>158.47410000000002</v>
      </c>
      <c r="BC65">
        <v>147.7054</v>
      </c>
      <c r="BD65">
        <v>113.4541</v>
      </c>
      <c r="BE65">
        <v>114.85415</v>
      </c>
      <c r="BF65">
        <v>121.48400000000001</v>
      </c>
      <c r="BG65">
        <v>108.2355</v>
      </c>
      <c r="BH65">
        <v>126.38550000000001</v>
      </c>
      <c r="BI65">
        <v>130.934</v>
      </c>
      <c r="BJ65">
        <v>137.994</v>
      </c>
      <c r="BK65">
        <v>135.0745</v>
      </c>
      <c r="BL65">
        <v>129.87</v>
      </c>
      <c r="BM65">
        <v>115.57900000000001</v>
      </c>
      <c r="BN65">
        <v>105.3126</v>
      </c>
      <c r="BO65">
        <v>79.789199999999994</v>
      </c>
      <c r="BP65">
        <v>112.73925</v>
      </c>
    </row>
    <row r="66" spans="1:68" x14ac:dyDescent="0.2">
      <c r="A66" s="13" t="s">
        <v>149</v>
      </c>
      <c r="B66" s="13" t="s">
        <v>106</v>
      </c>
      <c r="C66" s="13">
        <v>10</v>
      </c>
      <c r="D66" s="13">
        <v>1511.39</v>
      </c>
      <c r="E66" s="13">
        <v>344.238</v>
      </c>
      <c r="H66" t="s">
        <v>173</v>
      </c>
      <c r="I66" t="s">
        <v>166</v>
      </c>
      <c r="J66">
        <v>32</v>
      </c>
      <c r="K66">
        <v>73.435199999999995</v>
      </c>
      <c r="L66">
        <v>40.2746</v>
      </c>
      <c r="N66" t="s">
        <v>137</v>
      </c>
      <c r="O66" t="s">
        <v>166</v>
      </c>
      <c r="P66">
        <v>32</v>
      </c>
      <c r="Q66">
        <v>9.4942499999999992</v>
      </c>
      <c r="R66">
        <v>2.4000499999999998</v>
      </c>
      <c r="T66" t="s">
        <v>137</v>
      </c>
      <c r="U66" t="s">
        <v>166</v>
      </c>
      <c r="V66">
        <v>10</v>
      </c>
      <c r="W66">
        <v>120.95399999999999</v>
      </c>
      <c r="X66">
        <v>67.312299999999993</v>
      </c>
      <c r="AB66" t="s">
        <v>109</v>
      </c>
      <c r="AC66">
        <v>79.677700000000002</v>
      </c>
      <c r="AD66">
        <v>60.590249999999997</v>
      </c>
      <c r="AE66">
        <v>41.973399999999998</v>
      </c>
      <c r="AF66">
        <v>42.622149999999998</v>
      </c>
      <c r="AG66">
        <v>46.586600000000004</v>
      </c>
      <c r="AH66">
        <v>34.732284999999997</v>
      </c>
      <c r="AI66">
        <v>28.450300000000002</v>
      </c>
      <c r="AJ66">
        <v>36.355449999999998</v>
      </c>
      <c r="AK66">
        <v>39.053699999999999</v>
      </c>
      <c r="AL66">
        <v>44.2254</v>
      </c>
      <c r="AM66">
        <v>81.130899999999997</v>
      </c>
      <c r="AN66">
        <v>103.12864999999999</v>
      </c>
      <c r="AO66">
        <v>115.456</v>
      </c>
      <c r="AP66">
        <v>121.004</v>
      </c>
      <c r="AQ66">
        <v>119.5325</v>
      </c>
      <c r="AR66">
        <v>115.1065</v>
      </c>
      <c r="AS66">
        <v>107.2882</v>
      </c>
      <c r="AT66">
        <v>101.52334999999999</v>
      </c>
      <c r="AU66">
        <v>87.409099999999995</v>
      </c>
      <c r="AV66">
        <v>74.261899999999997</v>
      </c>
      <c r="AW66">
        <v>36.687449999999998</v>
      </c>
      <c r="AX66">
        <v>17.275259999999999</v>
      </c>
      <c r="AY66">
        <v>52.254504999999995</v>
      </c>
      <c r="AZ66">
        <v>69.623005000000006</v>
      </c>
      <c r="BA66">
        <v>73.010070000000013</v>
      </c>
      <c r="BB66">
        <v>86.822064999999995</v>
      </c>
      <c r="BC66">
        <v>69.886359999999996</v>
      </c>
      <c r="BD66">
        <v>37.660800000000002</v>
      </c>
      <c r="BE66">
        <v>19.5764</v>
      </c>
      <c r="BF66">
        <v>21.5685</v>
      </c>
      <c r="BG66">
        <v>63.320550000000004</v>
      </c>
      <c r="BH66">
        <v>80.983050000000006</v>
      </c>
      <c r="BI66">
        <v>90.974950000000007</v>
      </c>
      <c r="BJ66">
        <v>93.967500000000001</v>
      </c>
      <c r="BK66">
        <v>89.298949999999991</v>
      </c>
      <c r="BL66">
        <v>87.120850000000004</v>
      </c>
      <c r="BM66">
        <v>83.547150000000002</v>
      </c>
      <c r="BN66">
        <v>75.563749999999999</v>
      </c>
      <c r="BO66">
        <v>76.5214</v>
      </c>
      <c r="BP66">
        <v>73.595249999999993</v>
      </c>
    </row>
    <row r="67" spans="1:68" x14ac:dyDescent="0.2">
      <c r="A67" s="13" t="s">
        <v>150</v>
      </c>
      <c r="B67" s="13" t="s">
        <v>53</v>
      </c>
      <c r="C67" s="13">
        <v>10</v>
      </c>
      <c r="D67" s="13">
        <v>811.16099999999994</v>
      </c>
      <c r="E67" s="13">
        <v>148.18</v>
      </c>
      <c r="F67" t="s">
        <v>19</v>
      </c>
      <c r="H67" t="s">
        <v>173</v>
      </c>
      <c r="I67" t="s">
        <v>168</v>
      </c>
      <c r="J67">
        <v>32</v>
      </c>
      <c r="K67">
        <v>43.8429</v>
      </c>
      <c r="L67">
        <v>9.6508199999999995</v>
      </c>
      <c r="N67" t="s">
        <v>137</v>
      </c>
      <c r="O67" t="s">
        <v>168</v>
      </c>
      <c r="P67">
        <v>32</v>
      </c>
      <c r="Q67">
        <v>39.8521</v>
      </c>
      <c r="R67">
        <v>5.0976999999999997</v>
      </c>
      <c r="T67" t="s">
        <v>137</v>
      </c>
      <c r="U67" t="s">
        <v>168</v>
      </c>
      <c r="V67">
        <v>10</v>
      </c>
      <c r="W67">
        <v>141.63399999999999</v>
      </c>
      <c r="X67">
        <v>68.753100000000003</v>
      </c>
    </row>
    <row r="68" spans="1:68" x14ac:dyDescent="0.2">
      <c r="A68" s="13" t="s">
        <v>150</v>
      </c>
      <c r="B68" s="13" t="s">
        <v>54</v>
      </c>
      <c r="C68" s="13">
        <v>10</v>
      </c>
      <c r="D68" s="13">
        <v>1299.46</v>
      </c>
      <c r="E68" s="13">
        <v>132.72300000000001</v>
      </c>
      <c r="H68" t="s">
        <v>173</v>
      </c>
      <c r="I68" t="s">
        <v>169</v>
      </c>
      <c r="J68">
        <v>32</v>
      </c>
      <c r="K68">
        <v>90.445700000000002</v>
      </c>
      <c r="L68">
        <v>8.9943899999999992</v>
      </c>
      <c r="N68" t="s">
        <v>137</v>
      </c>
      <c r="O68" t="s">
        <v>169</v>
      </c>
      <c r="P68">
        <v>32</v>
      </c>
      <c r="Q68">
        <v>75.200500000000005</v>
      </c>
      <c r="R68">
        <v>8.5786499999999997</v>
      </c>
      <c r="T68" t="s">
        <v>137</v>
      </c>
      <c r="U68" t="s">
        <v>169</v>
      </c>
      <c r="V68">
        <v>10</v>
      </c>
      <c r="W68">
        <v>99.180400000000006</v>
      </c>
      <c r="X68">
        <v>23.159700000000001</v>
      </c>
    </row>
    <row r="69" spans="1:68" x14ac:dyDescent="0.2">
      <c r="A69" s="13" t="s">
        <v>150</v>
      </c>
      <c r="B69" s="13" t="s">
        <v>55</v>
      </c>
      <c r="C69" s="13">
        <v>10</v>
      </c>
      <c r="D69" s="13">
        <v>696.78399999999999</v>
      </c>
      <c r="E69" s="13">
        <v>159.69</v>
      </c>
      <c r="H69" t="s">
        <v>173</v>
      </c>
      <c r="I69" t="s">
        <v>171</v>
      </c>
      <c r="J69">
        <v>32</v>
      </c>
      <c r="K69">
        <v>111.79300000000001</v>
      </c>
      <c r="L69">
        <v>10.6486</v>
      </c>
      <c r="N69" t="s">
        <v>137</v>
      </c>
      <c r="O69" t="s">
        <v>171</v>
      </c>
      <c r="P69">
        <v>32</v>
      </c>
      <c r="Q69">
        <v>77.096000000000004</v>
      </c>
      <c r="R69">
        <v>8.3601399999999995</v>
      </c>
      <c r="T69" t="s">
        <v>137</v>
      </c>
      <c r="U69" t="s">
        <v>171</v>
      </c>
      <c r="V69">
        <v>10</v>
      </c>
      <c r="W69">
        <v>111.77800000000001</v>
      </c>
      <c r="X69">
        <v>28.991700000000002</v>
      </c>
    </row>
    <row r="70" spans="1:68" x14ac:dyDescent="0.2">
      <c r="A70" s="13" t="s">
        <v>150</v>
      </c>
      <c r="B70" s="13" t="s">
        <v>106</v>
      </c>
      <c r="C70" s="13">
        <v>10</v>
      </c>
      <c r="D70" s="13">
        <v>1212.72</v>
      </c>
      <c r="E70" s="13">
        <v>158.10400000000001</v>
      </c>
      <c r="H70" s="11">
        <v>5</v>
      </c>
      <c r="I70" s="11" t="s">
        <v>155</v>
      </c>
      <c r="J70" s="11">
        <v>32</v>
      </c>
      <c r="K70" s="11">
        <v>131.99299999999999</v>
      </c>
      <c r="L70" s="11">
        <v>92.268699999999995</v>
      </c>
      <c r="N70">
        <v>5</v>
      </c>
      <c r="O70" t="s">
        <v>155</v>
      </c>
      <c r="P70">
        <v>32</v>
      </c>
      <c r="Q70">
        <v>33.7864</v>
      </c>
      <c r="R70">
        <v>6.5904499999999997</v>
      </c>
      <c r="T70">
        <v>5</v>
      </c>
      <c r="U70" t="s">
        <v>155</v>
      </c>
      <c r="V70">
        <v>10</v>
      </c>
      <c r="W70">
        <v>15.1806</v>
      </c>
      <c r="X70">
        <v>4.4229200000000004</v>
      </c>
      <c r="AE70" t="s">
        <v>24</v>
      </c>
      <c r="AF70" t="s">
        <v>109</v>
      </c>
      <c r="AH70" t="s">
        <v>142</v>
      </c>
    </row>
    <row r="71" spans="1:68" x14ac:dyDescent="0.2">
      <c r="H71" s="11">
        <v>5</v>
      </c>
      <c r="I71" s="11" t="s">
        <v>156</v>
      </c>
      <c r="J71" s="11">
        <v>32</v>
      </c>
      <c r="K71" s="11">
        <v>43.154000000000003</v>
      </c>
      <c r="L71" s="11">
        <v>14.862</v>
      </c>
      <c r="N71">
        <v>5</v>
      </c>
      <c r="O71" t="s">
        <v>156</v>
      </c>
      <c r="P71">
        <v>32</v>
      </c>
      <c r="Q71">
        <v>21.774899999999999</v>
      </c>
      <c r="R71">
        <v>4.8388499999999999</v>
      </c>
      <c r="T71">
        <v>5</v>
      </c>
      <c r="U71" t="s">
        <v>156</v>
      </c>
      <c r="V71">
        <v>10</v>
      </c>
      <c r="W71">
        <v>11.0791</v>
      </c>
      <c r="X71">
        <v>4.5762799999999997</v>
      </c>
      <c r="AB71">
        <f t="shared" ref="AB71:AB88" si="3">AVERAGE(K267, K283)</f>
        <v>49.969700000000003</v>
      </c>
      <c r="AC71">
        <v>1</v>
      </c>
      <c r="AD71">
        <f>AVERAGE(K170, K227)</f>
        <v>68.887450000000001</v>
      </c>
      <c r="AE71">
        <v>68.887450000000001</v>
      </c>
      <c r="AF71">
        <f>AVERAGE(K130, K187)</f>
        <v>79.677700000000002</v>
      </c>
      <c r="AG71">
        <v>79.677700000000002</v>
      </c>
      <c r="AH71" s="13">
        <f>AVERAGE(K267, K283)</f>
        <v>49.969700000000003</v>
      </c>
      <c r="AI71">
        <v>49.969700000000003</v>
      </c>
    </row>
    <row r="72" spans="1:68" x14ac:dyDescent="0.2">
      <c r="H72" s="11">
        <v>5</v>
      </c>
      <c r="I72" s="11" t="s">
        <v>158</v>
      </c>
      <c r="J72" s="11">
        <v>32</v>
      </c>
      <c r="K72" s="11">
        <v>52.312899999999999</v>
      </c>
      <c r="L72" s="11">
        <v>31.3691</v>
      </c>
      <c r="N72">
        <v>5</v>
      </c>
      <c r="O72" t="s">
        <v>158</v>
      </c>
      <c r="P72">
        <v>32</v>
      </c>
      <c r="Q72">
        <v>14.2658</v>
      </c>
      <c r="R72">
        <v>2.6316899999999999</v>
      </c>
      <c r="T72">
        <v>5</v>
      </c>
      <c r="U72" t="s">
        <v>158</v>
      </c>
      <c r="V72">
        <v>10</v>
      </c>
      <c r="W72">
        <v>16.332599999999999</v>
      </c>
      <c r="X72">
        <v>6.8174700000000001</v>
      </c>
      <c r="AB72">
        <f t="shared" si="3"/>
        <v>31.391950000000001</v>
      </c>
      <c r="AC72">
        <v>2</v>
      </c>
      <c r="AD72">
        <f>AVERAGE(K171, K228)</f>
        <v>60.953850000000003</v>
      </c>
      <c r="AE72">
        <v>60.953850000000003</v>
      </c>
      <c r="AF72">
        <f>AVERAGE(K131, K188)</f>
        <v>60.590249999999997</v>
      </c>
      <c r="AG72">
        <v>60.590249999999997</v>
      </c>
      <c r="AH72" s="13">
        <f>AVERAGE(K268, K284)</f>
        <v>31.391950000000001</v>
      </c>
      <c r="AI72">
        <v>31.391950000000001</v>
      </c>
    </row>
    <row r="73" spans="1:68" x14ac:dyDescent="0.2">
      <c r="H73" s="11">
        <v>5</v>
      </c>
      <c r="I73" s="11" t="s">
        <v>160</v>
      </c>
      <c r="J73" s="11">
        <v>32</v>
      </c>
      <c r="K73" s="11">
        <v>20.074000000000002</v>
      </c>
      <c r="L73" s="11">
        <v>7.5438799999999997</v>
      </c>
      <c r="N73">
        <v>5</v>
      </c>
      <c r="O73" t="s">
        <v>160</v>
      </c>
      <c r="P73">
        <v>32</v>
      </c>
      <c r="Q73">
        <v>18.232600000000001</v>
      </c>
      <c r="R73">
        <v>4.1324800000000002</v>
      </c>
      <c r="T73">
        <v>5</v>
      </c>
      <c r="U73" t="s">
        <v>160</v>
      </c>
      <c r="V73">
        <v>10</v>
      </c>
      <c r="W73">
        <v>20.435400000000001</v>
      </c>
      <c r="X73">
        <v>12.7828</v>
      </c>
      <c r="AB73">
        <f t="shared" si="3"/>
        <v>50.661050000000003</v>
      </c>
      <c r="AC73">
        <v>3</v>
      </c>
      <c r="AD73">
        <f t="shared" ref="AD73:AD103" si="4">AVERAGE(K172, K229)</f>
        <v>135.38934999999998</v>
      </c>
      <c r="AE73">
        <v>135.38934999999998</v>
      </c>
      <c r="AF73">
        <f t="shared" ref="AF73:AF110" si="5">AVERAGE(K132, K189)</f>
        <v>41.973399999999998</v>
      </c>
      <c r="AG73">
        <v>41.973399999999998</v>
      </c>
      <c r="AH73" s="13">
        <f t="shared" ref="AH73:AH86" si="6">AVERAGE(K269, K285)</f>
        <v>50.661050000000003</v>
      </c>
      <c r="AI73">
        <v>50.661050000000003</v>
      </c>
    </row>
    <row r="74" spans="1:68" x14ac:dyDescent="0.2">
      <c r="H74" s="11">
        <v>5</v>
      </c>
      <c r="I74" s="11" t="s">
        <v>162</v>
      </c>
      <c r="J74" s="11">
        <v>32</v>
      </c>
      <c r="K74" s="11">
        <v>15.6951</v>
      </c>
      <c r="L74" s="11">
        <v>6.2336999999999998</v>
      </c>
      <c r="N74">
        <v>5</v>
      </c>
      <c r="O74" t="s">
        <v>162</v>
      </c>
      <c r="P74">
        <v>32</v>
      </c>
      <c r="Q74">
        <v>26.453099999999999</v>
      </c>
      <c r="R74">
        <v>5.6308199999999999</v>
      </c>
      <c r="T74">
        <v>5</v>
      </c>
      <c r="U74" t="s">
        <v>162</v>
      </c>
      <c r="V74">
        <v>10</v>
      </c>
      <c r="W74">
        <v>42.138800000000003</v>
      </c>
      <c r="X74">
        <v>30.327100000000002</v>
      </c>
      <c r="AB74">
        <f t="shared" si="3"/>
        <v>59.3583</v>
      </c>
      <c r="AC74">
        <v>4</v>
      </c>
      <c r="AD74">
        <f t="shared" si="4"/>
        <v>160.70320000000001</v>
      </c>
      <c r="AE74">
        <v>160.70320000000001</v>
      </c>
      <c r="AF74">
        <f t="shared" si="5"/>
        <v>42.622149999999998</v>
      </c>
      <c r="AG74">
        <v>42.622149999999998</v>
      </c>
      <c r="AH74" s="13">
        <f t="shared" si="6"/>
        <v>59.3583</v>
      </c>
      <c r="AI74">
        <v>59.3583</v>
      </c>
    </row>
    <row r="75" spans="1:68" x14ac:dyDescent="0.2">
      <c r="H75" s="11">
        <v>5</v>
      </c>
      <c r="I75" s="11" t="s">
        <v>164</v>
      </c>
      <c r="J75" s="11">
        <v>32</v>
      </c>
      <c r="K75" s="11">
        <v>14.3443</v>
      </c>
      <c r="L75" s="11">
        <v>4.9516999999999998</v>
      </c>
      <c r="N75">
        <v>5</v>
      </c>
      <c r="O75" t="s">
        <v>164</v>
      </c>
      <c r="P75">
        <v>32</v>
      </c>
      <c r="Q75">
        <v>63.919600000000003</v>
      </c>
      <c r="R75">
        <v>7.1496399999999998</v>
      </c>
      <c r="T75">
        <v>5</v>
      </c>
      <c r="U75" t="s">
        <v>164</v>
      </c>
      <c r="V75">
        <v>10</v>
      </c>
      <c r="W75">
        <v>97.425399999999996</v>
      </c>
      <c r="X75">
        <v>33.603900000000003</v>
      </c>
      <c r="AB75">
        <f t="shared" si="3"/>
        <v>29.3002</v>
      </c>
      <c r="AC75">
        <v>5</v>
      </c>
      <c r="AD75">
        <f t="shared" si="4"/>
        <v>97.304950000000005</v>
      </c>
      <c r="AE75">
        <v>97.304950000000005</v>
      </c>
      <c r="AF75">
        <f t="shared" si="5"/>
        <v>46.586600000000004</v>
      </c>
      <c r="AG75">
        <v>46.586600000000004</v>
      </c>
      <c r="AH75" s="13">
        <f t="shared" si="6"/>
        <v>29.3002</v>
      </c>
      <c r="AI75">
        <v>29.3002</v>
      </c>
    </row>
    <row r="76" spans="1:68" x14ac:dyDescent="0.2">
      <c r="H76" s="11">
        <v>5</v>
      </c>
      <c r="I76" s="11" t="s">
        <v>166</v>
      </c>
      <c r="J76" s="11">
        <v>32</v>
      </c>
      <c r="K76" s="11">
        <v>25.886099999999999</v>
      </c>
      <c r="L76" s="11">
        <v>7.2540500000000003</v>
      </c>
      <c r="N76">
        <v>5</v>
      </c>
      <c r="O76" t="s">
        <v>166</v>
      </c>
      <c r="P76">
        <v>32</v>
      </c>
      <c r="Q76">
        <v>85.190700000000007</v>
      </c>
      <c r="R76">
        <v>7.6181099999999997</v>
      </c>
      <c r="T76">
        <v>5</v>
      </c>
      <c r="U76" t="s">
        <v>166</v>
      </c>
      <c r="V76">
        <v>10</v>
      </c>
      <c r="W76">
        <v>80.146799999999999</v>
      </c>
      <c r="X76">
        <v>39.356200000000001</v>
      </c>
      <c r="AB76">
        <f t="shared" si="3"/>
        <v>31.2334</v>
      </c>
      <c r="AC76">
        <v>6</v>
      </c>
      <c r="AD76">
        <f t="shared" si="4"/>
        <v>101.12650000000001</v>
      </c>
      <c r="AE76">
        <v>101.12650000000001</v>
      </c>
      <c r="AF76">
        <f t="shared" si="5"/>
        <v>34.732284999999997</v>
      </c>
      <c r="AG76">
        <v>34.732284999999997</v>
      </c>
      <c r="AH76" s="13">
        <f t="shared" si="6"/>
        <v>31.2334</v>
      </c>
      <c r="AI76">
        <v>31.2334</v>
      </c>
    </row>
    <row r="77" spans="1:68" x14ac:dyDescent="0.2">
      <c r="H77" s="11">
        <v>5</v>
      </c>
      <c r="I77" s="11" t="s">
        <v>168</v>
      </c>
      <c r="J77" s="11">
        <v>32</v>
      </c>
      <c r="K77" s="11">
        <v>22.1556</v>
      </c>
      <c r="L77" s="11">
        <v>6.6223799999999997</v>
      </c>
      <c r="N77">
        <v>5</v>
      </c>
      <c r="O77" t="s">
        <v>168</v>
      </c>
      <c r="P77">
        <v>32</v>
      </c>
      <c r="Q77">
        <v>86.691999999999993</v>
      </c>
      <c r="R77">
        <v>7.7921399999999998</v>
      </c>
      <c r="T77">
        <v>5</v>
      </c>
      <c r="U77" t="s">
        <v>168</v>
      </c>
      <c r="V77">
        <v>10</v>
      </c>
      <c r="W77">
        <v>128.96799999999999</v>
      </c>
      <c r="X77">
        <v>89.054599999999994</v>
      </c>
      <c r="AB77">
        <f t="shared" si="3"/>
        <v>28.318300000000001</v>
      </c>
      <c r="AC77">
        <v>7</v>
      </c>
      <c r="AD77">
        <f t="shared" si="4"/>
        <v>91.464300000000009</v>
      </c>
      <c r="AE77">
        <v>91.464300000000009</v>
      </c>
      <c r="AF77">
        <f t="shared" si="5"/>
        <v>28.450300000000002</v>
      </c>
      <c r="AG77">
        <v>28.450300000000002</v>
      </c>
      <c r="AH77" s="13">
        <f t="shared" si="6"/>
        <v>28.318300000000001</v>
      </c>
      <c r="AI77">
        <v>28.318300000000001</v>
      </c>
    </row>
    <row r="78" spans="1:68" x14ac:dyDescent="0.2">
      <c r="H78" s="11">
        <v>5</v>
      </c>
      <c r="I78" s="11" t="s">
        <v>169</v>
      </c>
      <c r="J78" s="11">
        <v>32</v>
      </c>
      <c r="K78" s="11">
        <v>23.886700000000001</v>
      </c>
      <c r="L78" s="11">
        <v>7.9816500000000001</v>
      </c>
      <c r="N78">
        <v>5</v>
      </c>
      <c r="O78" t="s">
        <v>169</v>
      </c>
      <c r="P78">
        <v>32</v>
      </c>
      <c r="Q78">
        <v>80.2239</v>
      </c>
      <c r="R78">
        <v>8.0353499999999993</v>
      </c>
      <c r="T78">
        <v>5</v>
      </c>
      <c r="U78" t="s">
        <v>169</v>
      </c>
      <c r="V78">
        <v>10</v>
      </c>
      <c r="W78">
        <v>251.36199999999999</v>
      </c>
      <c r="X78">
        <v>203.39500000000001</v>
      </c>
      <c r="AB78">
        <f t="shared" si="3"/>
        <v>29.796149999999997</v>
      </c>
      <c r="AC78">
        <v>8</v>
      </c>
      <c r="AD78">
        <f t="shared" si="4"/>
        <v>92.155150000000006</v>
      </c>
      <c r="AE78">
        <v>92.155150000000006</v>
      </c>
      <c r="AF78">
        <f t="shared" si="5"/>
        <v>36.355449999999998</v>
      </c>
      <c r="AG78">
        <v>36.355449999999998</v>
      </c>
      <c r="AH78" s="13">
        <f t="shared" si="6"/>
        <v>29.796149999999997</v>
      </c>
      <c r="AI78">
        <v>29.796149999999997</v>
      </c>
    </row>
    <row r="79" spans="1:68" x14ac:dyDescent="0.2">
      <c r="H79" s="11">
        <v>5</v>
      </c>
      <c r="I79" s="11" t="s">
        <v>171</v>
      </c>
      <c r="J79" s="11">
        <v>32</v>
      </c>
      <c r="K79" s="11">
        <v>24.075700000000001</v>
      </c>
      <c r="L79" s="11">
        <v>7.4745299999999997</v>
      </c>
      <c r="N79">
        <v>5</v>
      </c>
      <c r="O79" t="s">
        <v>171</v>
      </c>
      <c r="P79">
        <v>32</v>
      </c>
      <c r="Q79">
        <v>79.598200000000006</v>
      </c>
      <c r="R79">
        <v>7.5292700000000004</v>
      </c>
      <c r="T79">
        <v>5</v>
      </c>
      <c r="U79" t="s">
        <v>171</v>
      </c>
      <c r="V79">
        <v>10</v>
      </c>
      <c r="W79">
        <v>48.124000000000002</v>
      </c>
      <c r="X79">
        <v>18.148299999999999</v>
      </c>
      <c r="AB79">
        <f t="shared" si="3"/>
        <v>52.097249999999995</v>
      </c>
      <c r="AC79">
        <v>9</v>
      </c>
      <c r="AD79">
        <f t="shared" si="4"/>
        <v>150.41569999999999</v>
      </c>
      <c r="AE79">
        <v>150.41569999999999</v>
      </c>
      <c r="AF79">
        <f t="shared" si="5"/>
        <v>39.053699999999999</v>
      </c>
      <c r="AG79">
        <v>39.053699999999999</v>
      </c>
      <c r="AH79" s="13">
        <f t="shared" si="6"/>
        <v>52.097249999999995</v>
      </c>
      <c r="AI79">
        <v>52.097249999999995</v>
      </c>
    </row>
    <row r="80" spans="1:68" x14ac:dyDescent="0.2">
      <c r="H80" s="11" t="s">
        <v>139</v>
      </c>
      <c r="I80" s="11" t="s">
        <v>155</v>
      </c>
      <c r="J80" s="11">
        <v>32</v>
      </c>
      <c r="K80" s="11">
        <v>130.434</v>
      </c>
      <c r="L80" s="11">
        <v>59.4392</v>
      </c>
      <c r="N80">
        <v>5</v>
      </c>
      <c r="O80" t="s">
        <v>174</v>
      </c>
      <c r="P80">
        <v>32</v>
      </c>
      <c r="Q80">
        <v>33.995600000000003</v>
      </c>
      <c r="R80">
        <v>9.9364399999999993</v>
      </c>
      <c r="T80">
        <v>5</v>
      </c>
      <c r="U80" t="s">
        <v>174</v>
      </c>
      <c r="V80">
        <v>10</v>
      </c>
      <c r="W80">
        <v>41.0122</v>
      </c>
      <c r="X80">
        <v>27.002099999999999</v>
      </c>
      <c r="AB80">
        <f t="shared" si="3"/>
        <v>95.364249999999998</v>
      </c>
      <c r="AC80">
        <v>10</v>
      </c>
      <c r="AD80">
        <f t="shared" si="4"/>
        <v>105.87674999999999</v>
      </c>
      <c r="AE80">
        <v>105.87674999999999</v>
      </c>
      <c r="AF80">
        <f t="shared" si="5"/>
        <v>44.2254</v>
      </c>
      <c r="AG80">
        <v>44.2254</v>
      </c>
      <c r="AH80" s="13">
        <f t="shared" si="6"/>
        <v>95.364249999999998</v>
      </c>
      <c r="AI80">
        <v>95.364249999999998</v>
      </c>
    </row>
    <row r="81" spans="8:35" x14ac:dyDescent="0.2">
      <c r="H81" s="11" t="s">
        <v>139</v>
      </c>
      <c r="I81" s="11" t="s">
        <v>156</v>
      </c>
      <c r="J81" s="11">
        <v>32</v>
      </c>
      <c r="K81" s="11">
        <v>245.613</v>
      </c>
      <c r="L81" s="11">
        <v>156.06700000000001</v>
      </c>
      <c r="N81">
        <v>5</v>
      </c>
      <c r="O81" t="s">
        <v>175</v>
      </c>
      <c r="P81">
        <v>32</v>
      </c>
      <c r="Q81">
        <v>21.433700000000002</v>
      </c>
      <c r="R81">
        <v>5.5294800000000004</v>
      </c>
      <c r="T81">
        <v>5</v>
      </c>
      <c r="U81" t="s">
        <v>175</v>
      </c>
      <c r="V81">
        <v>10</v>
      </c>
      <c r="W81">
        <v>8.4674099999999992</v>
      </c>
      <c r="X81">
        <v>3.1036299999999999</v>
      </c>
      <c r="AB81">
        <f t="shared" si="3"/>
        <v>133.99445</v>
      </c>
      <c r="AC81">
        <v>11</v>
      </c>
      <c r="AD81">
        <f t="shared" si="4"/>
        <v>125.483</v>
      </c>
      <c r="AE81">
        <v>125.483</v>
      </c>
      <c r="AF81">
        <f t="shared" si="5"/>
        <v>81.130899999999997</v>
      </c>
      <c r="AG81">
        <v>81.130899999999997</v>
      </c>
      <c r="AH81" s="13">
        <f t="shared" si="6"/>
        <v>133.99445</v>
      </c>
      <c r="AI81">
        <v>133.99445</v>
      </c>
    </row>
    <row r="82" spans="8:35" x14ac:dyDescent="0.2">
      <c r="H82" s="11" t="s">
        <v>139</v>
      </c>
      <c r="I82" s="11" t="s">
        <v>158</v>
      </c>
      <c r="J82" s="11">
        <v>32</v>
      </c>
      <c r="K82" s="11">
        <v>229.38900000000001</v>
      </c>
      <c r="L82" s="11">
        <v>144.70699999999999</v>
      </c>
      <c r="N82">
        <v>5</v>
      </c>
      <c r="O82" t="s">
        <v>176</v>
      </c>
      <c r="P82">
        <v>32</v>
      </c>
      <c r="Q82">
        <v>18.728400000000001</v>
      </c>
      <c r="R82">
        <v>5.8902700000000001</v>
      </c>
      <c r="T82">
        <v>5</v>
      </c>
      <c r="U82" t="s">
        <v>176</v>
      </c>
      <c r="V82">
        <v>10</v>
      </c>
      <c r="W82">
        <v>13.8536</v>
      </c>
      <c r="X82">
        <v>9.8296100000000006</v>
      </c>
      <c r="AB82">
        <f t="shared" si="3"/>
        <v>118.358</v>
      </c>
      <c r="AC82">
        <v>12</v>
      </c>
      <c r="AD82">
        <f t="shared" si="4"/>
        <v>143.7955</v>
      </c>
      <c r="AE82">
        <v>143.7955</v>
      </c>
      <c r="AF82">
        <f t="shared" si="5"/>
        <v>103.12864999999999</v>
      </c>
      <c r="AG82">
        <v>103.12864999999999</v>
      </c>
      <c r="AH82" s="13">
        <f t="shared" si="6"/>
        <v>118.358</v>
      </c>
      <c r="AI82">
        <v>118.358</v>
      </c>
    </row>
    <row r="83" spans="8:35" x14ac:dyDescent="0.2">
      <c r="H83" s="11" t="s">
        <v>139</v>
      </c>
      <c r="I83" s="11" t="s">
        <v>160</v>
      </c>
      <c r="J83" s="11">
        <v>32</v>
      </c>
      <c r="K83" s="11">
        <v>142.095</v>
      </c>
      <c r="L83" s="11">
        <v>111.023</v>
      </c>
      <c r="N83">
        <v>5</v>
      </c>
      <c r="O83" t="s">
        <v>177</v>
      </c>
      <c r="P83">
        <v>32</v>
      </c>
      <c r="Q83">
        <v>21.490100000000002</v>
      </c>
      <c r="R83">
        <v>5.3507400000000001</v>
      </c>
      <c r="T83">
        <v>5</v>
      </c>
      <c r="U83" t="s">
        <v>177</v>
      </c>
      <c r="V83">
        <v>10</v>
      </c>
      <c r="W83">
        <v>9.8977000000000004</v>
      </c>
      <c r="X83">
        <v>2.6307499999999999</v>
      </c>
      <c r="AB83">
        <f t="shared" si="3"/>
        <v>120.697</v>
      </c>
      <c r="AC83">
        <v>13</v>
      </c>
      <c r="AD83">
        <f t="shared" si="4"/>
        <v>155.95049999999998</v>
      </c>
      <c r="AE83">
        <v>155.95049999999998</v>
      </c>
      <c r="AF83">
        <f t="shared" si="5"/>
        <v>115.456</v>
      </c>
      <c r="AG83">
        <v>115.456</v>
      </c>
      <c r="AH83" s="13">
        <f t="shared" si="6"/>
        <v>120.697</v>
      </c>
      <c r="AI83">
        <v>120.697</v>
      </c>
    </row>
    <row r="84" spans="8:35" x14ac:dyDescent="0.2">
      <c r="H84" s="11" t="s">
        <v>139</v>
      </c>
      <c r="I84" s="11" t="s">
        <v>162</v>
      </c>
      <c r="J84" s="11">
        <v>32</v>
      </c>
      <c r="K84" s="11">
        <v>87.956400000000002</v>
      </c>
      <c r="L84" s="11">
        <v>39.983600000000003</v>
      </c>
      <c r="N84">
        <v>5</v>
      </c>
      <c r="O84" t="s">
        <v>178</v>
      </c>
      <c r="P84">
        <v>32</v>
      </c>
      <c r="Q84">
        <v>25.767299999999999</v>
      </c>
      <c r="R84">
        <v>7.03599</v>
      </c>
      <c r="T84">
        <v>5</v>
      </c>
      <c r="U84" t="s">
        <v>178</v>
      </c>
      <c r="V84">
        <v>10</v>
      </c>
      <c r="W84">
        <v>18.776800000000001</v>
      </c>
      <c r="X84">
        <v>8.2143200000000007</v>
      </c>
      <c r="AB84">
        <f t="shared" si="3"/>
        <v>121.89949999999999</v>
      </c>
      <c r="AC84">
        <v>14</v>
      </c>
      <c r="AD84">
        <f t="shared" si="4"/>
        <v>161.26499999999999</v>
      </c>
      <c r="AE84">
        <v>161.26499999999999</v>
      </c>
      <c r="AF84">
        <f t="shared" si="5"/>
        <v>121.004</v>
      </c>
      <c r="AG84">
        <v>121.004</v>
      </c>
      <c r="AH84" s="13">
        <f t="shared" si="6"/>
        <v>121.89949999999999</v>
      </c>
      <c r="AI84">
        <v>121.89949999999999</v>
      </c>
    </row>
    <row r="85" spans="8:35" x14ac:dyDescent="0.2">
      <c r="H85" s="11" t="s">
        <v>139</v>
      </c>
      <c r="I85" s="11" t="s">
        <v>164</v>
      </c>
      <c r="J85" s="11">
        <v>32</v>
      </c>
      <c r="K85" s="11">
        <v>48.752299999999998</v>
      </c>
      <c r="L85" s="11">
        <v>18.7089</v>
      </c>
      <c r="N85">
        <v>5</v>
      </c>
      <c r="O85" t="s">
        <v>179</v>
      </c>
      <c r="P85">
        <v>32</v>
      </c>
      <c r="Q85">
        <v>78.711600000000004</v>
      </c>
      <c r="R85">
        <v>8.4376499999999997</v>
      </c>
      <c r="T85">
        <v>5</v>
      </c>
      <c r="U85" t="s">
        <v>179</v>
      </c>
      <c r="V85">
        <v>10</v>
      </c>
      <c r="W85">
        <v>198.238</v>
      </c>
      <c r="X85">
        <v>148.18299999999999</v>
      </c>
      <c r="AB85">
        <f t="shared" si="3"/>
        <v>116.89585</v>
      </c>
      <c r="AC85">
        <v>15</v>
      </c>
      <c r="AD85">
        <f t="shared" si="4"/>
        <v>166.0795</v>
      </c>
      <c r="AE85">
        <v>166.0795</v>
      </c>
      <c r="AF85">
        <f t="shared" si="5"/>
        <v>119.5325</v>
      </c>
      <c r="AG85">
        <v>119.5325</v>
      </c>
      <c r="AH85" s="13">
        <f t="shared" si="6"/>
        <v>116.89585</v>
      </c>
      <c r="AI85">
        <v>116.89585</v>
      </c>
    </row>
    <row r="86" spans="8:35" x14ac:dyDescent="0.2">
      <c r="H86" s="11" t="s">
        <v>139</v>
      </c>
      <c r="I86" s="11" t="s">
        <v>166</v>
      </c>
      <c r="J86" s="11">
        <v>32</v>
      </c>
      <c r="K86" s="11">
        <v>53.341200000000001</v>
      </c>
      <c r="L86" s="11">
        <v>26.9254</v>
      </c>
      <c r="N86">
        <v>5</v>
      </c>
      <c r="O86" t="s">
        <v>180</v>
      </c>
      <c r="P86">
        <v>32</v>
      </c>
      <c r="Q86">
        <v>91.811899999999994</v>
      </c>
      <c r="R86">
        <v>8.3077699999999997</v>
      </c>
      <c r="T86">
        <v>5</v>
      </c>
      <c r="U86" t="s">
        <v>180</v>
      </c>
      <c r="V86">
        <v>10</v>
      </c>
      <c r="W86">
        <v>424.38</v>
      </c>
      <c r="X86">
        <v>353.81</v>
      </c>
      <c r="AB86">
        <f t="shared" si="3"/>
        <v>112.8177</v>
      </c>
      <c r="AC86">
        <v>16</v>
      </c>
      <c r="AD86">
        <f t="shared" si="4"/>
        <v>169.2585</v>
      </c>
      <c r="AE86">
        <v>169.2585</v>
      </c>
      <c r="AF86">
        <f t="shared" si="5"/>
        <v>115.1065</v>
      </c>
      <c r="AG86">
        <v>115.1065</v>
      </c>
      <c r="AH86" s="13">
        <f t="shared" si="6"/>
        <v>112.8177</v>
      </c>
      <c r="AI86">
        <v>112.8177</v>
      </c>
    </row>
    <row r="87" spans="8:35" x14ac:dyDescent="0.2">
      <c r="H87" s="11" t="s">
        <v>139</v>
      </c>
      <c r="I87" s="11" t="s">
        <v>168</v>
      </c>
      <c r="J87" s="11">
        <v>32</v>
      </c>
      <c r="K87" s="11">
        <v>78.947500000000005</v>
      </c>
      <c r="L87" s="11">
        <v>53.480200000000004</v>
      </c>
      <c r="N87">
        <v>5</v>
      </c>
      <c r="O87" t="s">
        <v>181</v>
      </c>
      <c r="P87">
        <v>32</v>
      </c>
      <c r="Q87">
        <v>92.726500000000001</v>
      </c>
      <c r="R87">
        <v>8.6839099999999991</v>
      </c>
      <c r="T87">
        <v>5</v>
      </c>
      <c r="U87" t="s">
        <v>181</v>
      </c>
      <c r="V87">
        <v>10</v>
      </c>
      <c r="W87">
        <v>442.08100000000002</v>
      </c>
      <c r="X87">
        <v>360.31299999999999</v>
      </c>
      <c r="AB87">
        <f t="shared" si="3"/>
        <v>69.092449999999999</v>
      </c>
      <c r="AC87">
        <v>17</v>
      </c>
      <c r="AD87">
        <f t="shared" si="4"/>
        <v>148.626</v>
      </c>
      <c r="AE87">
        <v>148.626</v>
      </c>
      <c r="AF87">
        <f t="shared" si="5"/>
        <v>107.2882</v>
      </c>
      <c r="AG87">
        <v>107.2882</v>
      </c>
      <c r="AH87" s="13">
        <v>87.209800000000001</v>
      </c>
      <c r="AI87">
        <v>87.209800000000001</v>
      </c>
    </row>
    <row r="88" spans="8:35" x14ac:dyDescent="0.2">
      <c r="H88" s="11" t="s">
        <v>139</v>
      </c>
      <c r="I88" s="11" t="s">
        <v>169</v>
      </c>
      <c r="J88" s="11">
        <v>32</v>
      </c>
      <c r="K88" s="11">
        <v>145.83699999999999</v>
      </c>
      <c r="L88" s="11">
        <v>104.446</v>
      </c>
      <c r="N88">
        <v>5</v>
      </c>
      <c r="O88" t="s">
        <v>182</v>
      </c>
      <c r="P88">
        <v>32</v>
      </c>
      <c r="Q88">
        <v>83.436800000000005</v>
      </c>
      <c r="R88">
        <v>8.0800699999999992</v>
      </c>
      <c r="T88">
        <v>5</v>
      </c>
      <c r="U88" t="s">
        <v>182</v>
      </c>
      <c r="V88">
        <v>10</v>
      </c>
      <c r="W88">
        <v>474.81099999999998</v>
      </c>
      <c r="X88">
        <v>307.71800000000002</v>
      </c>
      <c r="AB88">
        <f t="shared" si="3"/>
        <v>58.271499999999996</v>
      </c>
      <c r="AC88">
        <v>18</v>
      </c>
      <c r="AD88">
        <f t="shared" si="4"/>
        <v>130.53549999999998</v>
      </c>
      <c r="AE88">
        <v>130.53549999999998</v>
      </c>
      <c r="AF88">
        <f t="shared" si="5"/>
        <v>101.52334999999999</v>
      </c>
      <c r="AG88">
        <v>101.52334999999999</v>
      </c>
      <c r="AH88" s="13">
        <v>85.028499999999994</v>
      </c>
      <c r="AI88">
        <v>85.028499999999994</v>
      </c>
    </row>
    <row r="89" spans="8:35" x14ac:dyDescent="0.2">
      <c r="H89" s="11" t="s">
        <v>139</v>
      </c>
      <c r="I89" s="11" t="s">
        <v>171</v>
      </c>
      <c r="J89" s="11">
        <v>32</v>
      </c>
      <c r="K89" s="11">
        <v>122.232</v>
      </c>
      <c r="L89" s="11">
        <v>101.878</v>
      </c>
      <c r="N89">
        <v>5</v>
      </c>
      <c r="O89" t="s">
        <v>183</v>
      </c>
      <c r="P89">
        <v>32</v>
      </c>
      <c r="Q89">
        <v>80.475700000000003</v>
      </c>
      <c r="R89">
        <v>7.99322</v>
      </c>
      <c r="T89">
        <v>5</v>
      </c>
      <c r="U89" t="s">
        <v>183</v>
      </c>
      <c r="V89">
        <v>10</v>
      </c>
      <c r="W89">
        <v>394.51400000000001</v>
      </c>
      <c r="X89">
        <v>300.98</v>
      </c>
      <c r="AC89">
        <v>19</v>
      </c>
      <c r="AD89">
        <f t="shared" si="4"/>
        <v>111.85299999999999</v>
      </c>
      <c r="AE89">
        <v>111.85299999999999</v>
      </c>
      <c r="AF89">
        <f t="shared" si="5"/>
        <v>87.409099999999995</v>
      </c>
      <c r="AG89">
        <v>87.409099999999995</v>
      </c>
      <c r="AH89" s="13">
        <v>75.797700000000006</v>
      </c>
      <c r="AI89">
        <v>75.797700000000006</v>
      </c>
    </row>
    <row r="90" spans="8:35" x14ac:dyDescent="0.2">
      <c r="H90" s="11" t="s">
        <v>140</v>
      </c>
      <c r="I90" s="11" t="s">
        <v>155</v>
      </c>
      <c r="J90" s="11">
        <v>32</v>
      </c>
      <c r="K90" s="11">
        <v>176.239</v>
      </c>
      <c r="L90" s="11">
        <v>75.212500000000006</v>
      </c>
      <c r="N90" t="s">
        <v>139</v>
      </c>
      <c r="O90" t="s">
        <v>155</v>
      </c>
      <c r="P90">
        <v>32</v>
      </c>
      <c r="Q90">
        <v>26.137599999999999</v>
      </c>
      <c r="R90">
        <v>7.1410900000000002</v>
      </c>
      <c r="T90" t="s">
        <v>139</v>
      </c>
      <c r="U90" t="s">
        <v>155</v>
      </c>
      <c r="V90">
        <v>10</v>
      </c>
      <c r="W90">
        <v>110.178</v>
      </c>
      <c r="X90">
        <v>97.124399999999994</v>
      </c>
      <c r="AC90">
        <v>20</v>
      </c>
      <c r="AD90">
        <f t="shared" si="4"/>
        <v>92.009100000000004</v>
      </c>
      <c r="AE90">
        <v>92.009100000000004</v>
      </c>
      <c r="AF90">
        <f t="shared" si="5"/>
        <v>74.261899999999997</v>
      </c>
      <c r="AG90">
        <v>74.261899999999997</v>
      </c>
      <c r="AH90" s="13">
        <v>75.737700000000004</v>
      </c>
      <c r="AI90">
        <v>75.737700000000004</v>
      </c>
    </row>
    <row r="91" spans="8:35" x14ac:dyDescent="0.2">
      <c r="H91" s="11" t="s">
        <v>140</v>
      </c>
      <c r="I91" s="11" t="s">
        <v>156</v>
      </c>
      <c r="J91" s="11">
        <v>32</v>
      </c>
      <c r="K91" s="11">
        <v>194.31100000000001</v>
      </c>
      <c r="L91" s="11">
        <v>123.607</v>
      </c>
      <c r="N91" t="s">
        <v>139</v>
      </c>
      <c r="O91" t="s">
        <v>156</v>
      </c>
      <c r="P91">
        <v>32</v>
      </c>
      <c r="Q91">
        <v>12.354200000000001</v>
      </c>
      <c r="R91">
        <v>3.1772399999999998</v>
      </c>
      <c r="T91" t="s">
        <v>139</v>
      </c>
      <c r="U91" t="s">
        <v>156</v>
      </c>
      <c r="V91">
        <v>10</v>
      </c>
      <c r="W91">
        <v>15.9505</v>
      </c>
      <c r="X91">
        <v>5.2836299999999996</v>
      </c>
      <c r="AC91">
        <v>21</v>
      </c>
      <c r="AD91">
        <f t="shared" si="4"/>
        <v>49.569749999999999</v>
      </c>
      <c r="AE91">
        <v>49.569749999999999</v>
      </c>
      <c r="AF91">
        <f t="shared" si="5"/>
        <v>36.687449999999998</v>
      </c>
      <c r="AG91">
        <v>36.687449999999998</v>
      </c>
      <c r="AH91" s="13">
        <v>16.533000000000001</v>
      </c>
      <c r="AI91">
        <v>16.533000000000001</v>
      </c>
    </row>
    <row r="92" spans="8:35" x14ac:dyDescent="0.2">
      <c r="H92" s="11" t="s">
        <v>140</v>
      </c>
      <c r="I92" s="11" t="s">
        <v>158</v>
      </c>
      <c r="J92" s="11">
        <v>32</v>
      </c>
      <c r="K92" s="11">
        <v>168.36500000000001</v>
      </c>
      <c r="L92" s="11">
        <v>122.768</v>
      </c>
      <c r="N92" t="s">
        <v>139</v>
      </c>
      <c r="O92" t="s">
        <v>158</v>
      </c>
      <c r="P92">
        <v>32</v>
      </c>
      <c r="Q92">
        <v>13.8154</v>
      </c>
      <c r="R92">
        <v>3.6882799999999998</v>
      </c>
      <c r="T92" t="s">
        <v>139</v>
      </c>
      <c r="U92" t="s">
        <v>158</v>
      </c>
      <c r="V92">
        <v>10</v>
      </c>
      <c r="W92">
        <v>169.721</v>
      </c>
      <c r="X92">
        <v>149.875</v>
      </c>
      <c r="AC92">
        <v>22</v>
      </c>
      <c r="AD92">
        <f t="shared" si="4"/>
        <v>60.698650000000001</v>
      </c>
      <c r="AE92">
        <v>60.698650000000001</v>
      </c>
      <c r="AF92">
        <f t="shared" si="5"/>
        <v>17.275259999999999</v>
      </c>
      <c r="AG92">
        <v>17.275259999999999</v>
      </c>
      <c r="AH92" s="13">
        <v>19.694700000000001</v>
      </c>
      <c r="AI92">
        <v>19.694700000000001</v>
      </c>
    </row>
    <row r="93" spans="8:35" x14ac:dyDescent="0.2">
      <c r="H93" s="11" t="s">
        <v>140</v>
      </c>
      <c r="I93" s="11" t="s">
        <v>160</v>
      </c>
      <c r="J93" s="11">
        <v>32</v>
      </c>
      <c r="K93" s="11">
        <v>48.434800000000003</v>
      </c>
      <c r="L93" s="11">
        <v>16.145900000000001</v>
      </c>
      <c r="N93" t="s">
        <v>139</v>
      </c>
      <c r="O93" t="s">
        <v>160</v>
      </c>
      <c r="P93">
        <v>32</v>
      </c>
      <c r="Q93">
        <v>16.7105</v>
      </c>
      <c r="R93">
        <v>3.6825399999999999</v>
      </c>
      <c r="T93" t="s">
        <v>139</v>
      </c>
      <c r="U93" t="s">
        <v>160</v>
      </c>
      <c r="V93">
        <v>10</v>
      </c>
      <c r="W93">
        <v>392.37099999999998</v>
      </c>
      <c r="X93">
        <v>294.43900000000002</v>
      </c>
      <c r="AC93">
        <v>23</v>
      </c>
      <c r="AD93">
        <f t="shared" si="4"/>
        <v>73.840599999999995</v>
      </c>
      <c r="AE93">
        <v>73.840599999999995</v>
      </c>
      <c r="AF93">
        <f t="shared" si="5"/>
        <v>52.254504999999995</v>
      </c>
      <c r="AG93">
        <v>52.254504999999995</v>
      </c>
      <c r="AH93" s="13">
        <v>21.642800000000001</v>
      </c>
      <c r="AI93">
        <v>21.642800000000001</v>
      </c>
    </row>
    <row r="94" spans="8:35" x14ac:dyDescent="0.2">
      <c r="H94" s="11" t="s">
        <v>140</v>
      </c>
      <c r="I94" s="11" t="s">
        <v>162</v>
      </c>
      <c r="J94" s="11">
        <v>32</v>
      </c>
      <c r="K94" s="11">
        <v>35.637500000000003</v>
      </c>
      <c r="L94" s="11">
        <v>14.399699999999999</v>
      </c>
      <c r="N94" t="s">
        <v>139</v>
      </c>
      <c r="O94" t="s">
        <v>162</v>
      </c>
      <c r="P94">
        <v>32</v>
      </c>
      <c r="Q94">
        <v>17.975300000000001</v>
      </c>
      <c r="R94">
        <v>3.54026</v>
      </c>
      <c r="T94" t="s">
        <v>139</v>
      </c>
      <c r="U94" t="s">
        <v>162</v>
      </c>
      <c r="V94">
        <v>10</v>
      </c>
      <c r="W94">
        <v>357.17599999999999</v>
      </c>
      <c r="X94">
        <v>293.24099999999999</v>
      </c>
      <c r="AC94">
        <v>24</v>
      </c>
      <c r="AD94">
        <f t="shared" si="4"/>
        <v>90.235200000000006</v>
      </c>
      <c r="AE94">
        <v>90.235200000000006</v>
      </c>
      <c r="AF94">
        <f t="shared" si="5"/>
        <v>69.623005000000006</v>
      </c>
      <c r="AG94">
        <v>69.623005000000006</v>
      </c>
      <c r="AH94" s="13">
        <v>19.672000000000001</v>
      </c>
      <c r="AI94">
        <v>19.672000000000001</v>
      </c>
    </row>
    <row r="95" spans="8:35" x14ac:dyDescent="0.2">
      <c r="H95" s="11" t="s">
        <v>140</v>
      </c>
      <c r="I95" s="11" t="s">
        <v>164</v>
      </c>
      <c r="J95" s="11">
        <v>32</v>
      </c>
      <c r="K95" s="11">
        <v>41.1175</v>
      </c>
      <c r="L95" s="11">
        <v>18.669599999999999</v>
      </c>
      <c r="N95" t="s">
        <v>139</v>
      </c>
      <c r="O95" t="s">
        <v>164</v>
      </c>
      <c r="P95">
        <v>32</v>
      </c>
      <c r="Q95">
        <v>21.646000000000001</v>
      </c>
      <c r="R95">
        <v>4.5073800000000004</v>
      </c>
      <c r="T95" t="s">
        <v>139</v>
      </c>
      <c r="U95" t="s">
        <v>164</v>
      </c>
      <c r="V95">
        <v>10</v>
      </c>
      <c r="W95">
        <v>70.054100000000005</v>
      </c>
      <c r="X95">
        <v>12.3085</v>
      </c>
      <c r="AC95">
        <v>25</v>
      </c>
      <c r="AD95">
        <f t="shared" si="4"/>
        <v>149.8038</v>
      </c>
      <c r="AE95">
        <v>149.8038</v>
      </c>
      <c r="AF95">
        <f t="shared" si="5"/>
        <v>73.010070000000013</v>
      </c>
      <c r="AG95">
        <v>73.010070000000013</v>
      </c>
      <c r="AH95" s="13">
        <v>18.093699999999998</v>
      </c>
      <c r="AI95">
        <v>18.093699999999998</v>
      </c>
    </row>
    <row r="96" spans="8:35" x14ac:dyDescent="0.2">
      <c r="H96" s="11" t="s">
        <v>140</v>
      </c>
      <c r="I96" s="11" t="s">
        <v>166</v>
      </c>
      <c r="J96" s="11">
        <v>32</v>
      </c>
      <c r="K96" s="11">
        <v>38.615699999999997</v>
      </c>
      <c r="L96" s="11">
        <v>16.532699999999998</v>
      </c>
      <c r="N96" t="s">
        <v>139</v>
      </c>
      <c r="O96" t="s">
        <v>166</v>
      </c>
      <c r="P96">
        <v>32</v>
      </c>
      <c r="Q96">
        <v>40.648699999999998</v>
      </c>
      <c r="R96">
        <v>17.5047</v>
      </c>
      <c r="T96" t="s">
        <v>139</v>
      </c>
      <c r="U96" t="s">
        <v>166</v>
      </c>
      <c r="V96">
        <v>10</v>
      </c>
      <c r="W96">
        <v>114.289</v>
      </c>
      <c r="X96">
        <v>35.829500000000003</v>
      </c>
      <c r="AC96">
        <v>26</v>
      </c>
      <c r="AD96">
        <f t="shared" si="4"/>
        <v>158.47410000000002</v>
      </c>
      <c r="AE96">
        <v>158.47410000000002</v>
      </c>
      <c r="AF96">
        <f t="shared" si="5"/>
        <v>86.822064999999995</v>
      </c>
      <c r="AG96">
        <v>86.822064999999995</v>
      </c>
      <c r="AH96" s="13">
        <v>18.101900000000001</v>
      </c>
      <c r="AI96">
        <v>18.101900000000001</v>
      </c>
    </row>
    <row r="97" spans="8:35" x14ac:dyDescent="0.2">
      <c r="H97" s="11" t="s">
        <v>140</v>
      </c>
      <c r="I97" s="11" t="s">
        <v>168</v>
      </c>
      <c r="J97" s="11">
        <v>32</v>
      </c>
      <c r="K97" s="11">
        <v>49.640300000000003</v>
      </c>
      <c r="L97" s="11">
        <v>24.580400000000001</v>
      </c>
      <c r="N97" t="s">
        <v>139</v>
      </c>
      <c r="O97" t="s">
        <v>168</v>
      </c>
      <c r="P97">
        <v>32</v>
      </c>
      <c r="Q97">
        <v>148.482</v>
      </c>
      <c r="R97">
        <v>123.7</v>
      </c>
      <c r="T97" t="s">
        <v>139</v>
      </c>
      <c r="U97" t="s">
        <v>168</v>
      </c>
      <c r="V97">
        <v>10</v>
      </c>
      <c r="W97">
        <v>92.540499999999994</v>
      </c>
      <c r="X97">
        <v>16.139099999999999</v>
      </c>
      <c r="AC97">
        <v>27</v>
      </c>
      <c r="AD97">
        <f t="shared" si="4"/>
        <v>147.7054</v>
      </c>
      <c r="AE97">
        <v>147.7054</v>
      </c>
      <c r="AF97">
        <f t="shared" si="5"/>
        <v>69.886359999999996</v>
      </c>
      <c r="AG97">
        <v>69.886359999999996</v>
      </c>
      <c r="AH97" s="13">
        <v>23.651599999999998</v>
      </c>
      <c r="AI97">
        <v>23.651599999999998</v>
      </c>
    </row>
    <row r="98" spans="8:35" x14ac:dyDescent="0.2">
      <c r="H98" s="11" t="s">
        <v>140</v>
      </c>
      <c r="I98" s="11" t="s">
        <v>169</v>
      </c>
      <c r="J98" s="11">
        <v>32</v>
      </c>
      <c r="K98" s="11">
        <v>38.743499999999997</v>
      </c>
      <c r="L98" s="11">
        <v>18.640999999999998</v>
      </c>
      <c r="N98" t="s">
        <v>139</v>
      </c>
      <c r="O98" t="s">
        <v>169</v>
      </c>
      <c r="P98">
        <v>32</v>
      </c>
      <c r="Q98">
        <v>148.64400000000001</v>
      </c>
      <c r="R98">
        <v>119.998</v>
      </c>
      <c r="T98" t="s">
        <v>139</v>
      </c>
      <c r="U98" t="s">
        <v>169</v>
      </c>
      <c r="V98">
        <v>10</v>
      </c>
      <c r="W98">
        <v>173.32499999999999</v>
      </c>
      <c r="X98">
        <v>47.679000000000002</v>
      </c>
      <c r="AC98">
        <v>28</v>
      </c>
      <c r="AD98">
        <f t="shared" si="4"/>
        <v>113.4541</v>
      </c>
      <c r="AE98">
        <v>113.4541</v>
      </c>
      <c r="AF98">
        <f t="shared" si="5"/>
        <v>37.660800000000002</v>
      </c>
      <c r="AG98">
        <v>37.660800000000002</v>
      </c>
      <c r="AH98" s="13">
        <v>25.277999999999999</v>
      </c>
      <c r="AI98">
        <v>25.277999999999999</v>
      </c>
    </row>
    <row r="99" spans="8:35" x14ac:dyDescent="0.2">
      <c r="H99" s="11" t="s">
        <v>140</v>
      </c>
      <c r="I99" s="11" t="s">
        <v>171</v>
      </c>
      <c r="J99" s="11">
        <v>32</v>
      </c>
      <c r="K99" s="11">
        <v>48.863399999999999</v>
      </c>
      <c r="L99" s="11">
        <v>20.825099999999999</v>
      </c>
      <c r="N99" t="s">
        <v>139</v>
      </c>
      <c r="O99" t="s">
        <v>171</v>
      </c>
      <c r="P99">
        <v>32</v>
      </c>
      <c r="Q99">
        <v>151.68899999999999</v>
      </c>
      <c r="R99">
        <v>119.464</v>
      </c>
      <c r="T99" t="s">
        <v>139</v>
      </c>
      <c r="U99" t="s">
        <v>171</v>
      </c>
      <c r="V99">
        <v>10</v>
      </c>
      <c r="W99">
        <v>130.25200000000001</v>
      </c>
      <c r="X99">
        <v>22.7</v>
      </c>
      <c r="AC99">
        <v>29</v>
      </c>
      <c r="AD99">
        <f t="shared" si="4"/>
        <v>114.85415</v>
      </c>
      <c r="AE99">
        <v>114.85415</v>
      </c>
      <c r="AF99">
        <f t="shared" si="5"/>
        <v>19.5764</v>
      </c>
      <c r="AG99">
        <v>19.5764</v>
      </c>
      <c r="AH99" s="13">
        <v>24.621300000000002</v>
      </c>
      <c r="AI99">
        <v>24.621300000000002</v>
      </c>
    </row>
    <row r="100" spans="8:35" x14ac:dyDescent="0.2">
      <c r="H100" s="11" t="s">
        <v>141</v>
      </c>
      <c r="I100" s="11" t="s">
        <v>155</v>
      </c>
      <c r="J100" s="11">
        <v>32</v>
      </c>
      <c r="K100" s="11">
        <v>68.045900000000003</v>
      </c>
      <c r="L100" s="11">
        <v>12.660600000000001</v>
      </c>
      <c r="N100" t="s">
        <v>140</v>
      </c>
      <c r="O100" t="s">
        <v>155</v>
      </c>
      <c r="P100">
        <v>32</v>
      </c>
      <c r="Q100">
        <v>139.084</v>
      </c>
      <c r="R100">
        <v>17.652999999999999</v>
      </c>
      <c r="T100" t="s">
        <v>139</v>
      </c>
      <c r="U100" t="s">
        <v>174</v>
      </c>
      <c r="V100">
        <v>10</v>
      </c>
      <c r="W100">
        <v>305.23099999999999</v>
      </c>
      <c r="X100">
        <v>160.315</v>
      </c>
      <c r="AC100">
        <v>30</v>
      </c>
      <c r="AD100">
        <f t="shared" si="4"/>
        <v>121.48400000000001</v>
      </c>
      <c r="AE100">
        <v>121.48400000000001</v>
      </c>
      <c r="AF100">
        <f t="shared" si="5"/>
        <v>21.5685</v>
      </c>
      <c r="AG100">
        <v>21.5685</v>
      </c>
      <c r="AH100" s="13">
        <v>27.736599999999999</v>
      </c>
      <c r="AI100">
        <v>27.736599999999999</v>
      </c>
    </row>
    <row r="101" spans="8:35" x14ac:dyDescent="0.2">
      <c r="H101" s="11" t="s">
        <v>141</v>
      </c>
      <c r="I101" s="11" t="s">
        <v>156</v>
      </c>
      <c r="J101" s="11">
        <v>32</v>
      </c>
      <c r="K101" s="11">
        <v>52.640900000000002</v>
      </c>
      <c r="L101" s="11">
        <v>17.9023</v>
      </c>
      <c r="N101" t="s">
        <v>140</v>
      </c>
      <c r="O101" t="s">
        <v>156</v>
      </c>
      <c r="P101">
        <v>32</v>
      </c>
      <c r="Q101">
        <v>90.273899999999998</v>
      </c>
      <c r="R101">
        <v>13.169</v>
      </c>
      <c r="T101" t="s">
        <v>139</v>
      </c>
      <c r="U101" t="s">
        <v>175</v>
      </c>
      <c r="V101">
        <v>10</v>
      </c>
      <c r="W101">
        <v>329.63</v>
      </c>
      <c r="X101">
        <v>190.13399999999999</v>
      </c>
      <c r="AC101">
        <v>31</v>
      </c>
      <c r="AD101">
        <f t="shared" si="4"/>
        <v>108.2355</v>
      </c>
      <c r="AE101">
        <v>108.2355</v>
      </c>
      <c r="AF101">
        <f t="shared" si="5"/>
        <v>63.320550000000004</v>
      </c>
      <c r="AG101">
        <v>63.320550000000004</v>
      </c>
      <c r="AH101" s="13">
        <v>88.919700000000006</v>
      </c>
      <c r="AI101">
        <v>88.919700000000006</v>
      </c>
    </row>
    <row r="102" spans="8:35" x14ac:dyDescent="0.2">
      <c r="H102" s="11" t="s">
        <v>141</v>
      </c>
      <c r="I102" s="11" t="s">
        <v>158</v>
      </c>
      <c r="J102" s="11">
        <v>32</v>
      </c>
      <c r="K102" s="11">
        <v>37.704999999999998</v>
      </c>
      <c r="L102" s="11">
        <v>9.5757499999999993</v>
      </c>
      <c r="N102" t="s">
        <v>140</v>
      </c>
      <c r="O102" t="s">
        <v>158</v>
      </c>
      <c r="P102">
        <v>32</v>
      </c>
      <c r="Q102">
        <v>70.924400000000006</v>
      </c>
      <c r="R102">
        <v>12.306900000000001</v>
      </c>
      <c r="T102" t="s">
        <v>139</v>
      </c>
      <c r="U102" t="s">
        <v>176</v>
      </c>
      <c r="V102">
        <v>10</v>
      </c>
      <c r="W102">
        <v>453.26400000000001</v>
      </c>
      <c r="X102">
        <v>358.69200000000001</v>
      </c>
      <c r="AC102">
        <v>32</v>
      </c>
      <c r="AD102">
        <f t="shared" si="4"/>
        <v>126.38550000000001</v>
      </c>
      <c r="AE102">
        <v>126.38550000000001</v>
      </c>
      <c r="AF102">
        <f t="shared" si="5"/>
        <v>80.983050000000006</v>
      </c>
      <c r="AG102">
        <v>80.983050000000006</v>
      </c>
      <c r="AH102" s="13">
        <v>106.783</v>
      </c>
      <c r="AI102">
        <v>106.783</v>
      </c>
    </row>
    <row r="103" spans="8:35" x14ac:dyDescent="0.2">
      <c r="H103" s="11" t="s">
        <v>141</v>
      </c>
      <c r="I103" s="11" t="s">
        <v>160</v>
      </c>
      <c r="J103" s="11">
        <v>32</v>
      </c>
      <c r="K103" s="11">
        <v>47.518999999999998</v>
      </c>
      <c r="L103" s="11">
        <v>19.644200000000001</v>
      </c>
      <c r="N103" t="s">
        <v>140</v>
      </c>
      <c r="O103" t="s">
        <v>160</v>
      </c>
      <c r="P103">
        <v>32</v>
      </c>
      <c r="Q103">
        <v>63.946300000000001</v>
      </c>
      <c r="R103">
        <v>12.039099999999999</v>
      </c>
      <c r="T103" t="s">
        <v>139</v>
      </c>
      <c r="U103" t="s">
        <v>177</v>
      </c>
      <c r="V103">
        <v>10</v>
      </c>
      <c r="W103">
        <v>428.32799999999997</v>
      </c>
      <c r="X103">
        <v>292.94900000000001</v>
      </c>
      <c r="AC103">
        <v>33</v>
      </c>
      <c r="AD103">
        <f t="shared" si="4"/>
        <v>130.934</v>
      </c>
      <c r="AE103">
        <v>130.934</v>
      </c>
      <c r="AF103">
        <f t="shared" si="5"/>
        <v>90.974950000000007</v>
      </c>
      <c r="AG103">
        <v>90.974950000000007</v>
      </c>
      <c r="AH103" s="13">
        <v>118.32599999999999</v>
      </c>
      <c r="AI103">
        <v>118.32599999999999</v>
      </c>
    </row>
    <row r="104" spans="8:35" x14ac:dyDescent="0.2">
      <c r="H104" s="11" t="s">
        <v>141</v>
      </c>
      <c r="I104" s="11" t="s">
        <v>162</v>
      </c>
      <c r="J104" s="11">
        <v>32</v>
      </c>
      <c r="K104" s="11">
        <v>66.505799999999994</v>
      </c>
      <c r="L104" s="11">
        <v>36.576300000000003</v>
      </c>
      <c r="N104" t="s">
        <v>140</v>
      </c>
      <c r="O104" t="s">
        <v>162</v>
      </c>
      <c r="P104">
        <v>32</v>
      </c>
      <c r="Q104">
        <v>109.872</v>
      </c>
      <c r="R104">
        <v>25.834900000000001</v>
      </c>
      <c r="T104" t="s">
        <v>139</v>
      </c>
      <c r="U104" t="s">
        <v>178</v>
      </c>
      <c r="V104">
        <v>10</v>
      </c>
      <c r="W104">
        <v>387.14400000000001</v>
      </c>
      <c r="X104">
        <v>323.06400000000002</v>
      </c>
      <c r="AC104">
        <v>34</v>
      </c>
      <c r="AD104">
        <f>AVERAGE(K203, K260)</f>
        <v>137.994</v>
      </c>
      <c r="AE104">
        <v>137.994</v>
      </c>
      <c r="AF104">
        <f t="shared" si="5"/>
        <v>93.967500000000001</v>
      </c>
      <c r="AG104">
        <v>93.967500000000001</v>
      </c>
      <c r="AH104" s="13">
        <v>114.732</v>
      </c>
      <c r="AI104">
        <v>114.732</v>
      </c>
    </row>
    <row r="105" spans="8:35" x14ac:dyDescent="0.2">
      <c r="H105" s="11" t="s">
        <v>141</v>
      </c>
      <c r="I105" s="11" t="s">
        <v>164</v>
      </c>
      <c r="J105" s="11">
        <v>32</v>
      </c>
      <c r="K105" s="11">
        <v>23.639900000000001</v>
      </c>
      <c r="L105" s="11">
        <v>7.18804</v>
      </c>
      <c r="N105" t="s">
        <v>140</v>
      </c>
      <c r="O105" t="s">
        <v>164</v>
      </c>
      <c r="P105">
        <v>32</v>
      </c>
      <c r="Q105">
        <v>117.13500000000001</v>
      </c>
      <c r="R105">
        <v>11.7867</v>
      </c>
      <c r="T105" t="s">
        <v>139</v>
      </c>
      <c r="U105" t="s">
        <v>179</v>
      </c>
      <c r="V105">
        <v>10</v>
      </c>
      <c r="W105">
        <v>69.491200000000006</v>
      </c>
      <c r="X105">
        <v>13.385899999999999</v>
      </c>
      <c r="AC105">
        <v>35</v>
      </c>
      <c r="AD105">
        <f>AVERAGE(K204, K261)</f>
        <v>135.0745</v>
      </c>
      <c r="AE105">
        <v>135.0745</v>
      </c>
      <c r="AF105">
        <f t="shared" si="5"/>
        <v>89.298949999999991</v>
      </c>
      <c r="AG105">
        <v>89.298949999999991</v>
      </c>
      <c r="AH105" s="13">
        <v>108.03400000000001</v>
      </c>
      <c r="AI105">
        <v>108.03400000000001</v>
      </c>
    </row>
    <row r="106" spans="8:35" x14ac:dyDescent="0.2">
      <c r="H106" s="11" t="s">
        <v>141</v>
      </c>
      <c r="I106" s="11" t="s">
        <v>166</v>
      </c>
      <c r="J106" s="11">
        <v>32</v>
      </c>
      <c r="K106" s="11">
        <v>19.979399999999998</v>
      </c>
      <c r="L106" s="11">
        <v>5.2015799999999999</v>
      </c>
      <c r="N106" t="s">
        <v>140</v>
      </c>
      <c r="O106" t="s">
        <v>166</v>
      </c>
      <c r="P106">
        <v>32</v>
      </c>
      <c r="Q106">
        <v>218.11500000000001</v>
      </c>
      <c r="R106">
        <v>74.536500000000004</v>
      </c>
      <c r="T106" t="s">
        <v>139</v>
      </c>
      <c r="U106" t="s">
        <v>180</v>
      </c>
      <c r="V106">
        <v>10</v>
      </c>
      <c r="W106">
        <v>123.637</v>
      </c>
      <c r="X106">
        <v>36.799300000000002</v>
      </c>
      <c r="AC106">
        <v>36</v>
      </c>
      <c r="AD106">
        <f t="shared" ref="AD106:AD110" si="7">AVERAGE(K205, K262)</f>
        <v>129.87</v>
      </c>
      <c r="AE106">
        <v>129.87</v>
      </c>
      <c r="AF106">
        <f t="shared" si="5"/>
        <v>87.120850000000004</v>
      </c>
      <c r="AG106">
        <v>87.120850000000004</v>
      </c>
      <c r="AH106" s="13">
        <v>108.795</v>
      </c>
      <c r="AI106">
        <v>108.795</v>
      </c>
    </row>
    <row r="107" spans="8:35" x14ac:dyDescent="0.2">
      <c r="H107" s="11" t="s">
        <v>141</v>
      </c>
      <c r="I107" s="11" t="s">
        <v>168</v>
      </c>
      <c r="J107" s="11">
        <v>32</v>
      </c>
      <c r="K107" s="11">
        <v>29.0745</v>
      </c>
      <c r="L107" s="11">
        <v>7.7468599999999999</v>
      </c>
      <c r="N107" t="s">
        <v>140</v>
      </c>
      <c r="O107" t="s">
        <v>168</v>
      </c>
      <c r="P107">
        <v>32</v>
      </c>
      <c r="Q107">
        <v>259.36799999999999</v>
      </c>
      <c r="R107">
        <v>120.41</v>
      </c>
      <c r="T107" t="s">
        <v>139</v>
      </c>
      <c r="U107" t="s">
        <v>181</v>
      </c>
      <c r="V107">
        <v>10</v>
      </c>
      <c r="W107">
        <v>128.87899999999999</v>
      </c>
      <c r="X107">
        <v>47.533299999999997</v>
      </c>
      <c r="AC107">
        <v>37</v>
      </c>
      <c r="AD107">
        <f t="shared" si="7"/>
        <v>115.57900000000001</v>
      </c>
      <c r="AE107">
        <v>115.57900000000001</v>
      </c>
      <c r="AF107">
        <f t="shared" si="5"/>
        <v>83.547150000000002</v>
      </c>
      <c r="AG107">
        <v>83.547150000000002</v>
      </c>
      <c r="AH107" s="13">
        <v>95.992199999999997</v>
      </c>
      <c r="AI107">
        <v>95.992199999999997</v>
      </c>
    </row>
    <row r="108" spans="8:35" x14ac:dyDescent="0.2">
      <c r="H108" s="11" t="s">
        <v>141</v>
      </c>
      <c r="I108" s="11" t="s">
        <v>169</v>
      </c>
      <c r="J108" s="11">
        <v>32</v>
      </c>
      <c r="K108" s="11">
        <v>50.506300000000003</v>
      </c>
      <c r="L108" s="11">
        <v>31.053699999999999</v>
      </c>
      <c r="N108" t="s">
        <v>140</v>
      </c>
      <c r="O108" t="s">
        <v>169</v>
      </c>
      <c r="P108">
        <v>32</v>
      </c>
      <c r="Q108">
        <v>194.18100000000001</v>
      </c>
      <c r="R108">
        <v>46.887500000000003</v>
      </c>
      <c r="T108" t="s">
        <v>139</v>
      </c>
      <c r="U108" t="s">
        <v>182</v>
      </c>
      <c r="V108">
        <v>10</v>
      </c>
      <c r="W108">
        <v>95.275400000000005</v>
      </c>
      <c r="X108">
        <v>17.324200000000001</v>
      </c>
      <c r="AC108">
        <v>38</v>
      </c>
      <c r="AD108">
        <f t="shared" si="7"/>
        <v>105.3126</v>
      </c>
      <c r="AE108">
        <v>105.3126</v>
      </c>
      <c r="AF108">
        <f t="shared" si="5"/>
        <v>75.563749999999999</v>
      </c>
      <c r="AG108">
        <v>75.563749999999999</v>
      </c>
      <c r="AH108" s="13">
        <v>91.253200000000007</v>
      </c>
      <c r="AI108">
        <v>91.253200000000007</v>
      </c>
    </row>
    <row r="109" spans="8:35" x14ac:dyDescent="0.2">
      <c r="H109" s="11" t="s">
        <v>141</v>
      </c>
      <c r="I109" s="11" t="s">
        <v>171</v>
      </c>
      <c r="J109" s="11">
        <v>32</v>
      </c>
      <c r="K109" s="11">
        <v>161.887</v>
      </c>
      <c r="L109" s="11">
        <v>99.243099999999998</v>
      </c>
      <c r="N109" t="s">
        <v>140</v>
      </c>
      <c r="O109" t="s">
        <v>171</v>
      </c>
      <c r="P109">
        <v>32</v>
      </c>
      <c r="Q109">
        <v>149.59399999999999</v>
      </c>
      <c r="R109">
        <v>14.9793</v>
      </c>
      <c r="T109" t="s">
        <v>139</v>
      </c>
      <c r="U109" t="s">
        <v>183</v>
      </c>
      <c r="V109">
        <v>10</v>
      </c>
      <c r="W109">
        <v>149.178</v>
      </c>
      <c r="X109">
        <v>44.208199999999998</v>
      </c>
      <c r="AC109">
        <v>39</v>
      </c>
      <c r="AD109">
        <f t="shared" si="7"/>
        <v>79.789199999999994</v>
      </c>
      <c r="AE109">
        <v>79.789199999999994</v>
      </c>
      <c r="AF109">
        <f t="shared" si="5"/>
        <v>76.5214</v>
      </c>
      <c r="AG109">
        <v>76.5214</v>
      </c>
      <c r="AH109" s="13">
        <v>83.430599999999998</v>
      </c>
      <c r="AI109">
        <v>83.430599999999998</v>
      </c>
    </row>
    <row r="110" spans="8:35" x14ac:dyDescent="0.2">
      <c r="H110" s="11" t="s">
        <v>143</v>
      </c>
      <c r="I110" s="11" t="s">
        <v>155</v>
      </c>
      <c r="J110" s="11">
        <v>32</v>
      </c>
      <c r="K110" s="11">
        <v>31.2272</v>
      </c>
      <c r="L110" s="11">
        <v>4.03261</v>
      </c>
      <c r="N110" t="s">
        <v>140</v>
      </c>
      <c r="O110" t="s">
        <v>174</v>
      </c>
      <c r="P110">
        <v>32</v>
      </c>
      <c r="Q110">
        <v>59.293500000000002</v>
      </c>
      <c r="R110">
        <v>11.648199999999999</v>
      </c>
      <c r="T110" t="s">
        <v>140</v>
      </c>
      <c r="U110" t="s">
        <v>155</v>
      </c>
      <c r="V110">
        <v>10</v>
      </c>
      <c r="W110">
        <v>76.137799999999999</v>
      </c>
      <c r="X110">
        <v>28.629000000000001</v>
      </c>
      <c r="AC110">
        <v>40</v>
      </c>
      <c r="AD110">
        <f t="shared" si="7"/>
        <v>112.73925</v>
      </c>
      <c r="AE110">
        <v>112.73925</v>
      </c>
      <c r="AF110">
        <f t="shared" si="5"/>
        <v>73.595249999999993</v>
      </c>
      <c r="AG110">
        <v>73.595249999999993</v>
      </c>
      <c r="AH110" s="13">
        <v>74.974500000000006</v>
      </c>
      <c r="AI110">
        <v>74.974500000000006</v>
      </c>
    </row>
    <row r="111" spans="8:35" x14ac:dyDescent="0.2">
      <c r="H111" s="11" t="s">
        <v>143</v>
      </c>
      <c r="I111" s="11" t="s">
        <v>156</v>
      </c>
      <c r="J111" s="11">
        <v>32</v>
      </c>
      <c r="K111" s="11">
        <v>18.855599999999999</v>
      </c>
      <c r="L111" s="11">
        <v>4.7067199999999998</v>
      </c>
      <c r="N111" t="s">
        <v>140</v>
      </c>
      <c r="O111" t="s">
        <v>175</v>
      </c>
      <c r="P111">
        <v>32</v>
      </c>
      <c r="Q111">
        <v>62.775199999999998</v>
      </c>
      <c r="R111">
        <v>12.867800000000001</v>
      </c>
      <c r="T111" t="s">
        <v>140</v>
      </c>
      <c r="U111" t="s">
        <v>156</v>
      </c>
      <c r="V111">
        <v>10</v>
      </c>
      <c r="W111">
        <v>58.405299999999997</v>
      </c>
      <c r="X111">
        <v>16.840900000000001</v>
      </c>
    </row>
    <row r="112" spans="8:35" x14ac:dyDescent="0.2">
      <c r="H112" s="11" t="s">
        <v>143</v>
      </c>
      <c r="I112" s="11" t="s">
        <v>158</v>
      </c>
      <c r="J112" s="11">
        <v>32</v>
      </c>
      <c r="K112" s="11">
        <v>15.433199999999999</v>
      </c>
      <c r="L112" s="11">
        <v>4.0437500000000002</v>
      </c>
      <c r="N112" t="s">
        <v>140</v>
      </c>
      <c r="O112" t="s">
        <v>176</v>
      </c>
      <c r="P112">
        <v>32</v>
      </c>
      <c r="Q112">
        <v>74.447199999999995</v>
      </c>
      <c r="R112">
        <v>14.910399999999999</v>
      </c>
      <c r="T112" t="s">
        <v>140</v>
      </c>
      <c r="U112" t="s">
        <v>158</v>
      </c>
      <c r="V112">
        <v>10</v>
      </c>
      <c r="W112">
        <v>401.41699999999997</v>
      </c>
      <c r="X112">
        <v>358.25</v>
      </c>
    </row>
    <row r="113" spans="8:24" x14ac:dyDescent="0.2">
      <c r="H113" s="11" t="s">
        <v>143</v>
      </c>
      <c r="I113" s="11" t="s">
        <v>160</v>
      </c>
      <c r="J113" s="11">
        <v>32</v>
      </c>
      <c r="K113" s="11">
        <v>19.082699999999999</v>
      </c>
      <c r="L113" s="11">
        <v>5.9335599999999999</v>
      </c>
      <c r="N113" t="s">
        <v>140</v>
      </c>
      <c r="O113" t="s">
        <v>177</v>
      </c>
      <c r="P113">
        <v>32</v>
      </c>
      <c r="Q113">
        <v>64.003699999999995</v>
      </c>
      <c r="R113">
        <v>12.311299999999999</v>
      </c>
      <c r="T113" t="s">
        <v>140</v>
      </c>
      <c r="U113" t="s">
        <v>160</v>
      </c>
      <c r="V113">
        <v>10</v>
      </c>
      <c r="W113">
        <v>460.87200000000001</v>
      </c>
      <c r="X113">
        <v>368.99599999999998</v>
      </c>
    </row>
    <row r="114" spans="8:24" x14ac:dyDescent="0.2">
      <c r="H114" s="11" t="s">
        <v>143</v>
      </c>
      <c r="I114" s="11" t="s">
        <v>162</v>
      </c>
      <c r="J114" s="11">
        <v>32</v>
      </c>
      <c r="K114" s="11">
        <v>19.527999999999999</v>
      </c>
      <c r="L114" s="11">
        <v>6.8830099999999996</v>
      </c>
      <c r="N114" t="s">
        <v>140</v>
      </c>
      <c r="O114" t="s">
        <v>178</v>
      </c>
      <c r="P114">
        <v>32</v>
      </c>
      <c r="Q114">
        <v>134.85599999999999</v>
      </c>
      <c r="R114">
        <v>72.795900000000003</v>
      </c>
      <c r="T114" t="s">
        <v>140</v>
      </c>
      <c r="U114" t="s">
        <v>162</v>
      </c>
      <c r="V114">
        <v>10</v>
      </c>
      <c r="W114">
        <v>529.08900000000006</v>
      </c>
      <c r="X114">
        <v>366.77600000000001</v>
      </c>
    </row>
    <row r="115" spans="8:24" x14ac:dyDescent="0.2">
      <c r="H115" s="11" t="s">
        <v>143</v>
      </c>
      <c r="I115" s="11" t="s">
        <v>164</v>
      </c>
      <c r="J115" s="11">
        <v>32</v>
      </c>
      <c r="K115" s="11">
        <v>18.416799999999999</v>
      </c>
      <c r="L115" s="11">
        <v>5.5085699999999997</v>
      </c>
      <c r="N115" t="s">
        <v>141</v>
      </c>
      <c r="O115" t="s">
        <v>155</v>
      </c>
      <c r="P115">
        <v>32</v>
      </c>
      <c r="Q115">
        <v>160.25399999999999</v>
      </c>
      <c r="R115">
        <v>84.6648</v>
      </c>
      <c r="T115" t="s">
        <v>140</v>
      </c>
      <c r="U115" t="s">
        <v>164</v>
      </c>
      <c r="V115">
        <v>10</v>
      </c>
      <c r="W115">
        <v>423.66199999999998</v>
      </c>
      <c r="X115">
        <v>325.90600000000001</v>
      </c>
    </row>
    <row r="116" spans="8:24" x14ac:dyDescent="0.2">
      <c r="H116" s="11" t="s">
        <v>143</v>
      </c>
      <c r="I116" s="11" t="s">
        <v>166</v>
      </c>
      <c r="J116" s="11">
        <v>32</v>
      </c>
      <c r="K116" s="11">
        <v>24.5852</v>
      </c>
      <c r="L116" s="11">
        <v>8.3173899999999996</v>
      </c>
      <c r="N116" t="s">
        <v>141</v>
      </c>
      <c r="O116" t="s">
        <v>156</v>
      </c>
      <c r="P116">
        <v>32</v>
      </c>
      <c r="Q116">
        <v>313.23899999999998</v>
      </c>
      <c r="R116">
        <v>121.483</v>
      </c>
      <c r="T116" t="s">
        <v>140</v>
      </c>
      <c r="U116" t="s">
        <v>166</v>
      </c>
      <c r="V116">
        <v>10</v>
      </c>
      <c r="W116">
        <v>380.40100000000001</v>
      </c>
      <c r="X116">
        <v>278.346</v>
      </c>
    </row>
    <row r="117" spans="8:24" x14ac:dyDescent="0.2">
      <c r="H117" s="11" t="s">
        <v>143</v>
      </c>
      <c r="I117" s="11" t="s">
        <v>168</v>
      </c>
      <c r="J117" s="11">
        <v>32</v>
      </c>
      <c r="K117" s="11">
        <v>24.296199999999999</v>
      </c>
      <c r="L117" s="11">
        <v>7.0673500000000002</v>
      </c>
      <c r="N117" t="s">
        <v>141</v>
      </c>
      <c r="O117" t="s">
        <v>158</v>
      </c>
      <c r="P117">
        <v>32</v>
      </c>
      <c r="Q117">
        <v>524.97900000000004</v>
      </c>
      <c r="R117">
        <v>204.75800000000001</v>
      </c>
      <c r="T117" t="s">
        <v>140</v>
      </c>
      <c r="U117" t="s">
        <v>168</v>
      </c>
      <c r="V117">
        <v>10</v>
      </c>
      <c r="W117">
        <v>357.24</v>
      </c>
      <c r="X117">
        <v>280.01299999999998</v>
      </c>
    </row>
    <row r="118" spans="8:24" x14ac:dyDescent="0.2">
      <c r="H118" s="11" t="s">
        <v>143</v>
      </c>
      <c r="I118" s="11" t="s">
        <v>169</v>
      </c>
      <c r="J118" s="11">
        <v>32</v>
      </c>
      <c r="K118" s="11">
        <v>23.581499999999998</v>
      </c>
      <c r="L118" s="11">
        <v>5.7142299999999997</v>
      </c>
      <c r="N118" t="s">
        <v>141</v>
      </c>
      <c r="O118" t="s">
        <v>160</v>
      </c>
      <c r="P118">
        <v>32</v>
      </c>
      <c r="Q118">
        <v>543.82899999999995</v>
      </c>
      <c r="R118">
        <v>211.99100000000001</v>
      </c>
      <c r="T118" t="s">
        <v>140</v>
      </c>
      <c r="U118" t="s">
        <v>169</v>
      </c>
      <c r="V118">
        <v>10</v>
      </c>
      <c r="W118">
        <v>425.92099999999999</v>
      </c>
      <c r="X118">
        <v>344.733</v>
      </c>
    </row>
    <row r="119" spans="8:24" x14ac:dyDescent="0.2">
      <c r="H119" s="11" t="s">
        <v>143</v>
      </c>
      <c r="I119" s="11" t="s">
        <v>171</v>
      </c>
      <c r="J119" s="11">
        <v>32</v>
      </c>
      <c r="K119" s="11">
        <v>25.197500000000002</v>
      </c>
      <c r="L119" s="11">
        <v>6.6560699999999997</v>
      </c>
      <c r="N119" t="s">
        <v>141</v>
      </c>
      <c r="O119" t="s">
        <v>162</v>
      </c>
      <c r="P119">
        <v>32</v>
      </c>
      <c r="Q119">
        <v>433.49799999999999</v>
      </c>
      <c r="R119">
        <v>180.77199999999999</v>
      </c>
      <c r="T119" t="s">
        <v>140</v>
      </c>
      <c r="U119" t="s">
        <v>171</v>
      </c>
      <c r="V119">
        <v>10</v>
      </c>
      <c r="W119">
        <v>443.29500000000002</v>
      </c>
      <c r="X119">
        <v>361.24400000000003</v>
      </c>
    </row>
    <row r="120" spans="8:24" x14ac:dyDescent="0.2">
      <c r="H120" s="11" t="s">
        <v>144</v>
      </c>
      <c r="I120" s="11" t="s">
        <v>155</v>
      </c>
      <c r="J120" s="11">
        <v>32</v>
      </c>
      <c r="K120" s="11">
        <v>31.3688</v>
      </c>
      <c r="L120" s="11">
        <v>5.4025999999999996</v>
      </c>
      <c r="N120" t="s">
        <v>141</v>
      </c>
      <c r="O120" t="s">
        <v>164</v>
      </c>
      <c r="P120">
        <v>32</v>
      </c>
      <c r="Q120">
        <v>258.99799999999999</v>
      </c>
      <c r="R120">
        <v>117.752</v>
      </c>
      <c r="T120" t="s">
        <v>140</v>
      </c>
      <c r="U120" t="s">
        <v>174</v>
      </c>
      <c r="V120">
        <v>10</v>
      </c>
      <c r="W120">
        <v>122.628</v>
      </c>
      <c r="X120">
        <v>78.062799999999996</v>
      </c>
    </row>
    <row r="121" spans="8:24" x14ac:dyDescent="0.2">
      <c r="H121" s="11" t="s">
        <v>144</v>
      </c>
      <c r="I121" s="11" t="s">
        <v>156</v>
      </c>
      <c r="J121" s="11">
        <v>32</v>
      </c>
      <c r="K121" s="11">
        <v>32.702399999999997</v>
      </c>
      <c r="L121" s="11">
        <v>8.4706299999999999</v>
      </c>
      <c r="N121" t="s">
        <v>141</v>
      </c>
      <c r="O121" t="s">
        <v>166</v>
      </c>
      <c r="P121">
        <v>32</v>
      </c>
      <c r="Q121">
        <v>185.845</v>
      </c>
      <c r="R121">
        <v>40.364699999999999</v>
      </c>
      <c r="T121" t="s">
        <v>140</v>
      </c>
      <c r="U121" t="s">
        <v>175</v>
      </c>
      <c r="V121">
        <v>10</v>
      </c>
      <c r="W121">
        <v>160.90299999999999</v>
      </c>
      <c r="X121">
        <v>85.549400000000006</v>
      </c>
    </row>
    <row r="122" spans="8:24" x14ac:dyDescent="0.2">
      <c r="H122" s="11" t="s">
        <v>144</v>
      </c>
      <c r="I122" s="11" t="s">
        <v>158</v>
      </c>
      <c r="J122" s="11">
        <v>32</v>
      </c>
      <c r="K122" s="11">
        <v>29.3826</v>
      </c>
      <c r="L122" s="11">
        <v>6.7427299999999999</v>
      </c>
      <c r="N122" t="s">
        <v>141</v>
      </c>
      <c r="O122" t="s">
        <v>168</v>
      </c>
      <c r="P122">
        <v>32</v>
      </c>
      <c r="Q122">
        <v>148.54900000000001</v>
      </c>
      <c r="R122">
        <v>35.742600000000003</v>
      </c>
      <c r="T122" t="s">
        <v>140</v>
      </c>
      <c r="U122" t="s">
        <v>176</v>
      </c>
      <c r="V122">
        <v>10</v>
      </c>
      <c r="W122">
        <v>146.43799999999999</v>
      </c>
      <c r="X122">
        <v>94.323899999999995</v>
      </c>
    </row>
    <row r="123" spans="8:24" x14ac:dyDescent="0.2">
      <c r="H123" s="11" t="s">
        <v>144</v>
      </c>
      <c r="I123" s="11" t="s">
        <v>160</v>
      </c>
      <c r="J123" s="11">
        <v>32</v>
      </c>
      <c r="K123" s="11">
        <v>22.2224</v>
      </c>
      <c r="L123" s="11">
        <v>4.97098</v>
      </c>
      <c r="N123" t="s">
        <v>141</v>
      </c>
      <c r="O123" t="s">
        <v>169</v>
      </c>
      <c r="P123">
        <v>32</v>
      </c>
      <c r="Q123">
        <v>141.101</v>
      </c>
      <c r="R123">
        <v>24.2883</v>
      </c>
      <c r="T123" t="s">
        <v>140</v>
      </c>
      <c r="U123" t="s">
        <v>177</v>
      </c>
      <c r="V123">
        <v>10</v>
      </c>
      <c r="W123">
        <v>47.078499999999998</v>
      </c>
      <c r="X123">
        <v>13.6975</v>
      </c>
    </row>
    <row r="124" spans="8:24" x14ac:dyDescent="0.2">
      <c r="H124" s="11" t="s">
        <v>144</v>
      </c>
      <c r="I124" s="11" t="s">
        <v>162</v>
      </c>
      <c r="J124" s="11">
        <v>32</v>
      </c>
      <c r="K124" s="11">
        <v>22.745999999999999</v>
      </c>
      <c r="L124" s="11">
        <v>5.3114699999999999</v>
      </c>
      <c r="N124" t="s">
        <v>141</v>
      </c>
      <c r="O124" t="s">
        <v>171</v>
      </c>
      <c r="P124">
        <v>32</v>
      </c>
      <c r="Q124">
        <v>235.14599999999999</v>
      </c>
      <c r="R124">
        <v>100.589</v>
      </c>
      <c r="T124" t="s">
        <v>140</v>
      </c>
      <c r="U124" t="s">
        <v>178</v>
      </c>
      <c r="V124">
        <v>10</v>
      </c>
      <c r="W124">
        <v>64.592600000000004</v>
      </c>
      <c r="X124">
        <v>15.997</v>
      </c>
    </row>
    <row r="125" spans="8:24" x14ac:dyDescent="0.2">
      <c r="H125" s="11" t="s">
        <v>144</v>
      </c>
      <c r="I125" s="11" t="s">
        <v>164</v>
      </c>
      <c r="J125" s="11">
        <v>32</v>
      </c>
      <c r="K125" s="11">
        <v>26.288499999999999</v>
      </c>
      <c r="L125" s="11">
        <v>8.2145299999999999</v>
      </c>
      <c r="N125" t="s">
        <v>141</v>
      </c>
      <c r="O125" t="s">
        <v>174</v>
      </c>
      <c r="P125">
        <v>32</v>
      </c>
      <c r="Q125">
        <v>197.90899999999999</v>
      </c>
      <c r="R125">
        <v>112.905</v>
      </c>
      <c r="T125" t="s">
        <v>140</v>
      </c>
      <c r="U125" t="s">
        <v>179</v>
      </c>
      <c r="V125">
        <v>10</v>
      </c>
      <c r="W125">
        <v>78.030900000000003</v>
      </c>
      <c r="X125">
        <v>10.0136</v>
      </c>
    </row>
    <row r="126" spans="8:24" x14ac:dyDescent="0.2">
      <c r="H126" s="11" t="s">
        <v>144</v>
      </c>
      <c r="I126" s="11" t="s">
        <v>166</v>
      </c>
      <c r="J126" s="11">
        <v>32</v>
      </c>
      <c r="K126" s="11">
        <v>24.2471</v>
      </c>
      <c r="L126" s="11">
        <v>7.3612200000000003</v>
      </c>
      <c r="N126" t="s">
        <v>141</v>
      </c>
      <c r="O126" t="s">
        <v>175</v>
      </c>
      <c r="P126">
        <v>32</v>
      </c>
      <c r="Q126">
        <v>273.79300000000001</v>
      </c>
      <c r="R126">
        <v>147.13200000000001</v>
      </c>
      <c r="T126" t="s">
        <v>140</v>
      </c>
      <c r="U126" t="s">
        <v>180</v>
      </c>
      <c r="V126">
        <v>10</v>
      </c>
      <c r="W126">
        <v>101.002</v>
      </c>
      <c r="X126">
        <v>13.1373</v>
      </c>
    </row>
    <row r="127" spans="8:24" x14ac:dyDescent="0.2">
      <c r="H127" s="11" t="s">
        <v>144</v>
      </c>
      <c r="I127" s="11" t="s">
        <v>168</v>
      </c>
      <c r="J127" s="11">
        <v>32</v>
      </c>
      <c r="K127" s="11">
        <v>28.013300000000001</v>
      </c>
      <c r="L127" s="11">
        <v>5.6176000000000004</v>
      </c>
      <c r="N127" t="s">
        <v>141</v>
      </c>
      <c r="O127" t="s">
        <v>176</v>
      </c>
      <c r="P127">
        <v>32</v>
      </c>
      <c r="Q127">
        <v>318.81400000000002</v>
      </c>
      <c r="R127">
        <v>151.20099999999999</v>
      </c>
      <c r="T127" t="s">
        <v>140</v>
      </c>
      <c r="U127" t="s">
        <v>181</v>
      </c>
      <c r="V127">
        <v>10</v>
      </c>
      <c r="W127">
        <v>130.94</v>
      </c>
      <c r="X127">
        <v>29.979700000000001</v>
      </c>
    </row>
    <row r="128" spans="8:24" x14ac:dyDescent="0.2">
      <c r="H128" s="11" t="s">
        <v>144</v>
      </c>
      <c r="I128" s="11" t="s">
        <v>169</v>
      </c>
      <c r="J128" s="11">
        <v>32</v>
      </c>
      <c r="K128" s="11">
        <v>48.5944</v>
      </c>
      <c r="L128" s="11">
        <v>20.584700000000002</v>
      </c>
      <c r="N128" t="s">
        <v>141</v>
      </c>
      <c r="O128" t="s">
        <v>177</v>
      </c>
      <c r="P128">
        <v>32</v>
      </c>
      <c r="Q128">
        <v>322.84100000000001</v>
      </c>
      <c r="R128">
        <v>121.95399999999999</v>
      </c>
      <c r="T128" t="s">
        <v>140</v>
      </c>
      <c r="U128" t="s">
        <v>182</v>
      </c>
      <c r="V128">
        <v>10</v>
      </c>
      <c r="W128">
        <v>105.794</v>
      </c>
      <c r="X128">
        <v>15.174099999999999</v>
      </c>
    </row>
    <row r="129" spans="8:24" x14ac:dyDescent="0.2">
      <c r="H129" s="11" t="s">
        <v>144</v>
      </c>
      <c r="I129" s="11" t="s">
        <v>171</v>
      </c>
      <c r="J129" s="11">
        <v>32</v>
      </c>
      <c r="K129" s="11">
        <v>119.767</v>
      </c>
      <c r="L129" s="11">
        <v>86.402199999999993</v>
      </c>
      <c r="N129" t="s">
        <v>141</v>
      </c>
      <c r="O129" t="s">
        <v>178</v>
      </c>
      <c r="P129">
        <v>32</v>
      </c>
      <c r="Q129">
        <v>426.52300000000002</v>
      </c>
      <c r="R129">
        <v>169.58600000000001</v>
      </c>
      <c r="T129" t="s">
        <v>140</v>
      </c>
      <c r="U129" t="s">
        <v>183</v>
      </c>
      <c r="V129">
        <v>10</v>
      </c>
      <c r="W129">
        <v>116.166</v>
      </c>
      <c r="X129">
        <v>14.651899999999999</v>
      </c>
    </row>
    <row r="130" spans="8:24" x14ac:dyDescent="0.2">
      <c r="H130" s="13">
        <v>10</v>
      </c>
      <c r="I130" s="13" t="s">
        <v>155</v>
      </c>
      <c r="J130" s="13">
        <v>32</v>
      </c>
      <c r="K130" s="13">
        <v>48.0974</v>
      </c>
      <c r="L130" s="13">
        <v>11.3323</v>
      </c>
      <c r="N130" t="s">
        <v>141</v>
      </c>
      <c r="O130" t="s">
        <v>179</v>
      </c>
      <c r="P130">
        <v>32</v>
      </c>
      <c r="Q130">
        <v>217.38</v>
      </c>
      <c r="R130">
        <v>70.552000000000007</v>
      </c>
      <c r="T130" t="s">
        <v>141</v>
      </c>
      <c r="U130" t="s">
        <v>155</v>
      </c>
      <c r="V130">
        <v>10</v>
      </c>
      <c r="W130">
        <v>279.10599999999999</v>
      </c>
      <c r="X130">
        <v>160.56</v>
      </c>
    </row>
    <row r="131" spans="8:24" x14ac:dyDescent="0.2">
      <c r="H131" s="13">
        <v>10</v>
      </c>
      <c r="I131" s="13" t="s">
        <v>156</v>
      </c>
      <c r="J131" s="13">
        <v>32</v>
      </c>
      <c r="K131" s="13">
        <v>44.235500000000002</v>
      </c>
      <c r="L131" s="13">
        <v>12.0204</v>
      </c>
      <c r="N131" t="s">
        <v>141</v>
      </c>
      <c r="O131" t="s">
        <v>180</v>
      </c>
      <c r="P131">
        <v>32</v>
      </c>
      <c r="Q131">
        <v>249.17599999999999</v>
      </c>
      <c r="R131">
        <v>104.395</v>
      </c>
      <c r="T131" t="s">
        <v>141</v>
      </c>
      <c r="U131" t="s">
        <v>156</v>
      </c>
      <c r="V131">
        <v>10</v>
      </c>
      <c r="W131">
        <v>138.822</v>
      </c>
      <c r="X131">
        <v>40.876399999999997</v>
      </c>
    </row>
    <row r="132" spans="8:24" x14ac:dyDescent="0.2">
      <c r="H132" s="13">
        <v>10</v>
      </c>
      <c r="I132" s="13" t="s">
        <v>158</v>
      </c>
      <c r="J132" s="13">
        <v>32</v>
      </c>
      <c r="K132" s="13">
        <v>31.656600000000001</v>
      </c>
      <c r="L132" s="13">
        <v>9.5938499999999998</v>
      </c>
      <c r="N132" t="s">
        <v>141</v>
      </c>
      <c r="O132" t="s">
        <v>181</v>
      </c>
      <c r="P132">
        <v>32</v>
      </c>
      <c r="Q132">
        <v>220.56100000000001</v>
      </c>
      <c r="R132">
        <v>67.037700000000001</v>
      </c>
      <c r="T132" t="s">
        <v>141</v>
      </c>
      <c r="U132" t="s">
        <v>158</v>
      </c>
      <c r="V132">
        <v>10</v>
      </c>
      <c r="W132">
        <v>127.33199999999999</v>
      </c>
      <c r="X132">
        <v>27.201499999999999</v>
      </c>
    </row>
    <row r="133" spans="8:24" x14ac:dyDescent="0.2">
      <c r="H133" s="13">
        <v>10</v>
      </c>
      <c r="I133" s="13" t="s">
        <v>160</v>
      </c>
      <c r="J133" s="13">
        <v>32</v>
      </c>
      <c r="K133" s="13">
        <v>19.566400000000002</v>
      </c>
      <c r="L133" s="13">
        <v>5.9745299999999997</v>
      </c>
      <c r="N133" t="s">
        <v>141</v>
      </c>
      <c r="O133" t="s">
        <v>182</v>
      </c>
      <c r="P133">
        <v>32</v>
      </c>
      <c r="Q133">
        <v>190.696</v>
      </c>
      <c r="R133">
        <v>29.811399999999999</v>
      </c>
      <c r="T133" t="s">
        <v>141</v>
      </c>
      <c r="U133" t="s">
        <v>160</v>
      </c>
      <c r="V133">
        <v>10</v>
      </c>
      <c r="W133">
        <v>59.316499999999998</v>
      </c>
      <c r="X133">
        <v>15.434200000000001</v>
      </c>
    </row>
    <row r="134" spans="8:24" x14ac:dyDescent="0.2">
      <c r="H134" s="13">
        <v>10</v>
      </c>
      <c r="I134" s="13" t="s">
        <v>162</v>
      </c>
      <c r="J134" s="13">
        <v>32</v>
      </c>
      <c r="K134" s="13">
        <v>15.5189</v>
      </c>
      <c r="L134" s="13">
        <v>6.1149100000000001</v>
      </c>
      <c r="N134" t="s">
        <v>141</v>
      </c>
      <c r="O134" t="s">
        <v>183</v>
      </c>
      <c r="P134">
        <v>32</v>
      </c>
      <c r="Q134">
        <v>232.88399999999999</v>
      </c>
      <c r="R134">
        <v>69.446299999999994</v>
      </c>
      <c r="T134" t="s">
        <v>141</v>
      </c>
      <c r="U134" t="s">
        <v>162</v>
      </c>
      <c r="V134">
        <v>10</v>
      </c>
      <c r="W134">
        <v>80.022599999999997</v>
      </c>
      <c r="X134">
        <v>18.308900000000001</v>
      </c>
    </row>
    <row r="135" spans="8:24" x14ac:dyDescent="0.2">
      <c r="H135" s="13">
        <v>10</v>
      </c>
      <c r="I135" s="13" t="s">
        <v>164</v>
      </c>
      <c r="J135" s="13">
        <v>32</v>
      </c>
      <c r="K135" s="13">
        <v>9.5608699999999995</v>
      </c>
      <c r="L135" s="13">
        <v>3.86117</v>
      </c>
      <c r="N135" t="s">
        <v>143</v>
      </c>
      <c r="O135" t="s">
        <v>155</v>
      </c>
      <c r="P135">
        <v>32</v>
      </c>
      <c r="Q135">
        <v>22.692699999999999</v>
      </c>
      <c r="R135">
        <v>4.7179399999999996</v>
      </c>
      <c r="T135" t="s">
        <v>141</v>
      </c>
      <c r="U135" t="s">
        <v>164</v>
      </c>
      <c r="V135">
        <v>10</v>
      </c>
      <c r="W135">
        <v>97.912599999999998</v>
      </c>
      <c r="X135">
        <v>18.525500000000001</v>
      </c>
    </row>
    <row r="136" spans="8:24" x14ac:dyDescent="0.2">
      <c r="H136" s="13">
        <v>10</v>
      </c>
      <c r="I136" s="13" t="s">
        <v>166</v>
      </c>
      <c r="J136" s="13">
        <v>32</v>
      </c>
      <c r="K136" s="13">
        <v>12.3652</v>
      </c>
      <c r="L136" s="13">
        <v>4.3679300000000003</v>
      </c>
      <c r="N136" t="s">
        <v>143</v>
      </c>
      <c r="O136" t="s">
        <v>156</v>
      </c>
      <c r="P136">
        <v>32</v>
      </c>
      <c r="Q136">
        <v>118.20399999999999</v>
      </c>
      <c r="R136">
        <v>105.84399999999999</v>
      </c>
      <c r="T136" t="s">
        <v>141</v>
      </c>
      <c r="U136" t="s">
        <v>166</v>
      </c>
      <c r="V136">
        <v>10</v>
      </c>
      <c r="W136">
        <v>148.90199999999999</v>
      </c>
      <c r="X136">
        <v>24.574000000000002</v>
      </c>
    </row>
    <row r="137" spans="8:24" x14ac:dyDescent="0.2">
      <c r="H137" s="13">
        <v>10</v>
      </c>
      <c r="I137" s="13" t="s">
        <v>168</v>
      </c>
      <c r="J137" s="13">
        <v>32</v>
      </c>
      <c r="K137" s="13">
        <v>14.1593</v>
      </c>
      <c r="L137" s="13">
        <v>5.0942400000000001</v>
      </c>
      <c r="N137" t="s">
        <v>143</v>
      </c>
      <c r="O137" t="s">
        <v>158</v>
      </c>
      <c r="P137">
        <v>32</v>
      </c>
      <c r="Q137">
        <v>144.53200000000001</v>
      </c>
      <c r="R137">
        <v>114.187</v>
      </c>
      <c r="T137" t="s">
        <v>141</v>
      </c>
      <c r="U137" t="s">
        <v>168</v>
      </c>
      <c r="V137">
        <v>10</v>
      </c>
      <c r="W137">
        <v>146.88999999999999</v>
      </c>
      <c r="X137">
        <v>21.469899999999999</v>
      </c>
    </row>
    <row r="138" spans="8:24" x14ac:dyDescent="0.2">
      <c r="H138" s="13">
        <v>10</v>
      </c>
      <c r="I138" s="13" t="s">
        <v>169</v>
      </c>
      <c r="J138" s="13">
        <v>32</v>
      </c>
      <c r="K138" s="13">
        <v>19.3292</v>
      </c>
      <c r="L138" s="13">
        <v>6.1794900000000004</v>
      </c>
      <c r="N138" t="s">
        <v>143</v>
      </c>
      <c r="O138" t="s">
        <v>160</v>
      </c>
      <c r="P138">
        <v>32</v>
      </c>
      <c r="Q138">
        <v>145.04400000000001</v>
      </c>
      <c r="R138">
        <v>118.429</v>
      </c>
      <c r="T138" t="s">
        <v>141</v>
      </c>
      <c r="U138" t="s">
        <v>169</v>
      </c>
      <c r="V138">
        <v>10</v>
      </c>
      <c r="W138">
        <v>121.973</v>
      </c>
      <c r="X138">
        <v>16.087900000000001</v>
      </c>
    </row>
    <row r="139" spans="8:24" x14ac:dyDescent="0.2">
      <c r="H139" s="13">
        <v>10</v>
      </c>
      <c r="I139" s="13" t="s">
        <v>171</v>
      </c>
      <c r="J139" s="13">
        <v>32</v>
      </c>
      <c r="K139" s="13">
        <v>13.394</v>
      </c>
      <c r="L139" s="13">
        <v>4.1455599999999997</v>
      </c>
      <c r="N139" t="s">
        <v>143</v>
      </c>
      <c r="O139" t="s">
        <v>162</v>
      </c>
      <c r="P139">
        <v>32</v>
      </c>
      <c r="Q139">
        <v>112.813</v>
      </c>
      <c r="R139">
        <v>94.081599999999995</v>
      </c>
      <c r="T139" t="s">
        <v>141</v>
      </c>
      <c r="U139" t="s">
        <v>171</v>
      </c>
      <c r="V139">
        <v>10</v>
      </c>
      <c r="W139">
        <v>121.88500000000001</v>
      </c>
      <c r="X139">
        <v>16.814299999999999</v>
      </c>
    </row>
    <row r="140" spans="8:24" x14ac:dyDescent="0.2">
      <c r="H140" s="13">
        <v>10</v>
      </c>
      <c r="I140" s="13" t="s">
        <v>174</v>
      </c>
      <c r="J140" s="13">
        <v>32</v>
      </c>
      <c r="K140" s="13">
        <v>70.608599999999996</v>
      </c>
      <c r="L140" s="13">
        <v>7.8594600000000003</v>
      </c>
      <c r="N140" t="s">
        <v>143</v>
      </c>
      <c r="O140" t="s">
        <v>164</v>
      </c>
      <c r="P140">
        <v>32</v>
      </c>
      <c r="Q140">
        <v>130.636</v>
      </c>
      <c r="R140">
        <v>36.263100000000001</v>
      </c>
      <c r="T140" t="s">
        <v>141</v>
      </c>
      <c r="U140" t="s">
        <v>174</v>
      </c>
      <c r="V140">
        <v>10</v>
      </c>
      <c r="W140">
        <v>72.369699999999995</v>
      </c>
      <c r="X140">
        <v>30.125699999999998</v>
      </c>
    </row>
    <row r="141" spans="8:24" x14ac:dyDescent="0.2">
      <c r="H141" s="13">
        <v>10</v>
      </c>
      <c r="I141" s="13" t="s">
        <v>175</v>
      </c>
      <c r="J141" s="13">
        <v>32</v>
      </c>
      <c r="K141" s="13">
        <v>109.452</v>
      </c>
      <c r="L141" s="13">
        <v>8.2433599999999991</v>
      </c>
      <c r="N141" t="s">
        <v>143</v>
      </c>
      <c r="O141" t="s">
        <v>166</v>
      </c>
      <c r="P141">
        <v>32</v>
      </c>
      <c r="Q141">
        <v>213.911</v>
      </c>
      <c r="R141">
        <v>109.36799999999999</v>
      </c>
      <c r="T141" t="s">
        <v>141</v>
      </c>
      <c r="U141" t="s">
        <v>175</v>
      </c>
      <c r="V141">
        <v>10</v>
      </c>
      <c r="W141">
        <v>109.20699999999999</v>
      </c>
      <c r="X141">
        <v>45.875100000000003</v>
      </c>
    </row>
    <row r="142" spans="8:24" x14ac:dyDescent="0.2">
      <c r="H142" s="13">
        <v>10</v>
      </c>
      <c r="I142" s="13" t="s">
        <v>176</v>
      </c>
      <c r="J142" s="13">
        <v>32</v>
      </c>
      <c r="K142" s="13">
        <v>120.524</v>
      </c>
      <c r="L142" s="13">
        <v>8.59422</v>
      </c>
      <c r="N142" t="s">
        <v>143</v>
      </c>
      <c r="O142" t="s">
        <v>168</v>
      </c>
      <c r="P142">
        <v>32</v>
      </c>
      <c r="Q142">
        <v>140.77500000000001</v>
      </c>
      <c r="R142">
        <v>30.169599999999999</v>
      </c>
      <c r="T142" t="s">
        <v>141</v>
      </c>
      <c r="U142" t="s">
        <v>176</v>
      </c>
      <c r="V142">
        <v>10</v>
      </c>
      <c r="W142">
        <v>131.119</v>
      </c>
      <c r="X142">
        <v>64.542199999999994</v>
      </c>
    </row>
    <row r="143" spans="8:24" x14ac:dyDescent="0.2">
      <c r="H143" s="13">
        <v>10</v>
      </c>
      <c r="I143" s="13" t="s">
        <v>177</v>
      </c>
      <c r="J143" s="13">
        <v>32</v>
      </c>
      <c r="K143" s="13">
        <v>123.42400000000001</v>
      </c>
      <c r="L143" s="13">
        <v>10.436400000000001</v>
      </c>
      <c r="N143" t="s">
        <v>143</v>
      </c>
      <c r="O143" t="s">
        <v>169</v>
      </c>
      <c r="P143">
        <v>32</v>
      </c>
      <c r="Q143">
        <v>155.941</v>
      </c>
      <c r="R143">
        <v>28.418399999999998</v>
      </c>
      <c r="T143" t="s">
        <v>141</v>
      </c>
      <c r="U143" t="s">
        <v>177</v>
      </c>
      <c r="V143">
        <v>10</v>
      </c>
      <c r="W143">
        <v>98.161500000000004</v>
      </c>
      <c r="X143">
        <v>27.787500000000001</v>
      </c>
    </row>
    <row r="144" spans="8:24" x14ac:dyDescent="0.2">
      <c r="H144" s="13">
        <v>10</v>
      </c>
      <c r="I144" s="13" t="s">
        <v>178</v>
      </c>
      <c r="J144" s="13">
        <v>32</v>
      </c>
      <c r="K144" s="13">
        <v>113.081</v>
      </c>
      <c r="L144" s="13">
        <v>8.9039699999999993</v>
      </c>
      <c r="N144" t="s">
        <v>143</v>
      </c>
      <c r="O144" t="s">
        <v>171</v>
      </c>
      <c r="P144">
        <v>32</v>
      </c>
      <c r="Q144">
        <v>224.727</v>
      </c>
      <c r="R144">
        <v>106.76600000000001</v>
      </c>
      <c r="T144" t="s">
        <v>141</v>
      </c>
      <c r="U144" t="s">
        <v>178</v>
      </c>
      <c r="V144">
        <v>10</v>
      </c>
      <c r="W144">
        <v>142.726</v>
      </c>
      <c r="X144">
        <v>56.294800000000002</v>
      </c>
    </row>
    <row r="145" spans="7:24" x14ac:dyDescent="0.2">
      <c r="H145" s="13">
        <v>10</v>
      </c>
      <c r="I145" s="13" t="s">
        <v>179</v>
      </c>
      <c r="J145" s="13">
        <v>32</v>
      </c>
      <c r="K145" s="13">
        <v>101.06100000000001</v>
      </c>
      <c r="L145" s="13">
        <v>8.0305300000000006</v>
      </c>
      <c r="N145" t="s">
        <v>143</v>
      </c>
      <c r="O145" t="s">
        <v>174</v>
      </c>
      <c r="P145">
        <v>32</v>
      </c>
      <c r="Q145">
        <v>42.083199999999998</v>
      </c>
      <c r="R145">
        <v>8.1901700000000002</v>
      </c>
      <c r="T145" t="s">
        <v>141</v>
      </c>
      <c r="U145" t="s">
        <v>179</v>
      </c>
      <c r="V145">
        <v>10</v>
      </c>
      <c r="W145">
        <v>110.181</v>
      </c>
      <c r="X145">
        <v>16.5685</v>
      </c>
    </row>
    <row r="146" spans="7:24" x14ac:dyDescent="0.2">
      <c r="H146" s="13">
        <v>10</v>
      </c>
      <c r="I146" s="13" t="s">
        <v>180</v>
      </c>
      <c r="J146" s="13">
        <v>32</v>
      </c>
      <c r="K146" s="13">
        <v>87.454400000000007</v>
      </c>
      <c r="L146" s="13">
        <v>6.9638</v>
      </c>
      <c r="N146" t="s">
        <v>143</v>
      </c>
      <c r="O146" t="s">
        <v>175</v>
      </c>
      <c r="P146">
        <v>32</v>
      </c>
      <c r="Q146">
        <v>35.117800000000003</v>
      </c>
      <c r="R146">
        <v>8.1322200000000002</v>
      </c>
      <c r="T146" t="s">
        <v>141</v>
      </c>
      <c r="U146" t="s">
        <v>180</v>
      </c>
      <c r="V146">
        <v>10</v>
      </c>
      <c r="W146">
        <v>148.50700000000001</v>
      </c>
      <c r="X146">
        <v>27.574400000000001</v>
      </c>
    </row>
    <row r="147" spans="7:24" x14ac:dyDescent="0.2">
      <c r="H147" s="13">
        <v>10</v>
      </c>
      <c r="I147" s="13" t="s">
        <v>181</v>
      </c>
      <c r="J147" s="13">
        <v>32</v>
      </c>
      <c r="K147" s="13">
        <v>78.949700000000007</v>
      </c>
      <c r="L147" s="13">
        <v>7.9598000000000004</v>
      </c>
      <c r="N147" t="s">
        <v>143</v>
      </c>
      <c r="O147" t="s">
        <v>176</v>
      </c>
      <c r="P147">
        <v>32</v>
      </c>
      <c r="Q147">
        <v>36.712800000000001</v>
      </c>
      <c r="R147">
        <v>8.6618099999999991</v>
      </c>
      <c r="T147" t="s">
        <v>141</v>
      </c>
      <c r="U147" t="s">
        <v>181</v>
      </c>
      <c r="V147">
        <v>10</v>
      </c>
      <c r="W147">
        <v>131.83000000000001</v>
      </c>
      <c r="X147">
        <v>9.6683699999999995</v>
      </c>
    </row>
    <row r="148" spans="7:24" x14ac:dyDescent="0.2">
      <c r="H148" s="13">
        <v>10</v>
      </c>
      <c r="I148" s="13" t="s">
        <v>182</v>
      </c>
      <c r="J148" s="13">
        <v>32</v>
      </c>
      <c r="K148" s="13">
        <v>60.238199999999999</v>
      </c>
      <c r="L148" s="13">
        <v>5.92014</v>
      </c>
      <c r="N148" t="s">
        <v>143</v>
      </c>
      <c r="O148" t="s">
        <v>177</v>
      </c>
      <c r="P148">
        <v>32</v>
      </c>
      <c r="Q148">
        <v>37.874400000000001</v>
      </c>
      <c r="R148">
        <v>7.7197699999999996</v>
      </c>
      <c r="T148" t="s">
        <v>141</v>
      </c>
      <c r="U148" t="s">
        <v>182</v>
      </c>
      <c r="V148">
        <v>10</v>
      </c>
      <c r="W148">
        <v>128.43299999999999</v>
      </c>
      <c r="X148">
        <v>18.203800000000001</v>
      </c>
    </row>
    <row r="149" spans="7:24" x14ac:dyDescent="0.2">
      <c r="G149" t="s">
        <v>109</v>
      </c>
      <c r="H149" s="13">
        <v>10</v>
      </c>
      <c r="I149" s="13" t="s">
        <v>183</v>
      </c>
      <c r="J149" s="13">
        <v>32</v>
      </c>
      <c r="K149" s="13">
        <v>40.4208</v>
      </c>
      <c r="L149" s="13">
        <v>5.3222100000000001</v>
      </c>
      <c r="N149" t="s">
        <v>143</v>
      </c>
      <c r="O149" t="s">
        <v>178</v>
      </c>
      <c r="P149">
        <v>32</v>
      </c>
      <c r="Q149">
        <v>44.682899999999997</v>
      </c>
      <c r="R149">
        <v>11.9984</v>
      </c>
      <c r="T149" t="s">
        <v>141</v>
      </c>
      <c r="U149" t="s">
        <v>183</v>
      </c>
      <c r="V149">
        <v>10</v>
      </c>
      <c r="W149">
        <v>100.64700000000001</v>
      </c>
      <c r="X149">
        <v>21.226400000000002</v>
      </c>
    </row>
    <row r="150" spans="7:24" x14ac:dyDescent="0.2">
      <c r="H150" s="13">
        <v>10</v>
      </c>
      <c r="I150" s="13" t="s">
        <v>184</v>
      </c>
      <c r="J150" s="13">
        <v>32</v>
      </c>
      <c r="K150" s="13">
        <v>10.0367</v>
      </c>
      <c r="L150" s="13">
        <v>1.0419</v>
      </c>
      <c r="N150" t="s">
        <v>143</v>
      </c>
      <c r="O150" t="s">
        <v>179</v>
      </c>
      <c r="P150">
        <v>32</v>
      </c>
      <c r="Q150">
        <v>103.44499999999999</v>
      </c>
      <c r="R150">
        <v>11.668699999999999</v>
      </c>
      <c r="T150" t="s">
        <v>143</v>
      </c>
      <c r="U150" t="s">
        <v>155</v>
      </c>
      <c r="V150">
        <v>10</v>
      </c>
      <c r="W150">
        <v>88.323400000000007</v>
      </c>
      <c r="X150">
        <v>60.913200000000003</v>
      </c>
    </row>
    <row r="151" spans="7:24" x14ac:dyDescent="0.2">
      <c r="H151" s="13">
        <v>10</v>
      </c>
      <c r="I151" s="13" t="s">
        <v>185</v>
      </c>
      <c r="J151" s="13">
        <v>32</v>
      </c>
      <c r="K151" s="13">
        <v>4.3161199999999997</v>
      </c>
      <c r="L151" s="13">
        <v>0.87620399999999998</v>
      </c>
      <c r="N151" t="s">
        <v>143</v>
      </c>
      <c r="O151" t="s">
        <v>180</v>
      </c>
      <c r="P151">
        <v>32</v>
      </c>
      <c r="Q151">
        <v>130.535</v>
      </c>
      <c r="R151">
        <v>13.1723</v>
      </c>
      <c r="T151" t="s">
        <v>143</v>
      </c>
      <c r="U151" t="s">
        <v>156</v>
      </c>
      <c r="V151">
        <v>10</v>
      </c>
      <c r="W151">
        <v>101.39100000000001</v>
      </c>
      <c r="X151">
        <v>86.525800000000004</v>
      </c>
    </row>
    <row r="152" spans="7:24" x14ac:dyDescent="0.2">
      <c r="H152" s="13">
        <v>10</v>
      </c>
      <c r="I152" s="13" t="s">
        <v>186</v>
      </c>
      <c r="J152" s="13">
        <v>32</v>
      </c>
      <c r="K152" s="13">
        <v>4.7095099999999999</v>
      </c>
      <c r="L152" s="13">
        <v>0.93071300000000001</v>
      </c>
      <c r="N152" t="s">
        <v>143</v>
      </c>
      <c r="O152" t="s">
        <v>181</v>
      </c>
      <c r="P152">
        <v>32</v>
      </c>
      <c r="Q152">
        <v>138.441</v>
      </c>
      <c r="R152">
        <v>26.7089</v>
      </c>
      <c r="T152" t="s">
        <v>143</v>
      </c>
      <c r="U152" t="s">
        <v>158</v>
      </c>
      <c r="V152">
        <v>10</v>
      </c>
      <c r="W152">
        <v>106.117</v>
      </c>
      <c r="X152">
        <v>89.672700000000006</v>
      </c>
    </row>
    <row r="153" spans="7:24" x14ac:dyDescent="0.2">
      <c r="H153" s="13">
        <v>10</v>
      </c>
      <c r="I153" s="13" t="s">
        <v>187</v>
      </c>
      <c r="J153" s="13">
        <v>32</v>
      </c>
      <c r="K153" s="13">
        <v>5.0430099999999998</v>
      </c>
      <c r="L153" s="13">
        <v>1.41489</v>
      </c>
      <c r="N153" t="s">
        <v>143</v>
      </c>
      <c r="O153" t="s">
        <v>182</v>
      </c>
      <c r="P153">
        <v>32</v>
      </c>
      <c r="Q153">
        <v>166.392</v>
      </c>
      <c r="R153">
        <v>42.865699999999997</v>
      </c>
      <c r="T153" t="s">
        <v>143</v>
      </c>
      <c r="U153" t="s">
        <v>160</v>
      </c>
      <c r="V153">
        <v>10</v>
      </c>
      <c r="W153">
        <v>110.42100000000001</v>
      </c>
      <c r="X153">
        <v>96.630099999999999</v>
      </c>
    </row>
    <row r="154" spans="7:24" x14ac:dyDescent="0.2">
      <c r="H154" s="13">
        <v>10</v>
      </c>
      <c r="I154" s="13" t="s">
        <v>188</v>
      </c>
      <c r="J154" s="13">
        <v>32</v>
      </c>
      <c r="K154" s="13">
        <v>6.9101400000000002</v>
      </c>
      <c r="L154" s="13">
        <v>1.4966200000000001</v>
      </c>
      <c r="N154" t="s">
        <v>143</v>
      </c>
      <c r="O154" t="s">
        <v>183</v>
      </c>
      <c r="P154">
        <v>32</v>
      </c>
      <c r="Q154">
        <v>162.505</v>
      </c>
      <c r="R154">
        <v>43.788899999999998</v>
      </c>
      <c r="T154" t="s">
        <v>143</v>
      </c>
      <c r="U154" t="s">
        <v>162</v>
      </c>
      <c r="V154">
        <v>10</v>
      </c>
      <c r="W154">
        <v>71.560100000000006</v>
      </c>
      <c r="X154">
        <v>55.389800000000001</v>
      </c>
    </row>
    <row r="155" spans="7:24" x14ac:dyDescent="0.2">
      <c r="H155" s="13">
        <v>10</v>
      </c>
      <c r="I155" s="13" t="s">
        <v>189</v>
      </c>
      <c r="J155" s="13">
        <v>32</v>
      </c>
      <c r="K155" s="13">
        <v>8.9841300000000004</v>
      </c>
      <c r="L155" s="13">
        <v>2.58596</v>
      </c>
      <c r="N155" t="s">
        <v>144</v>
      </c>
      <c r="O155" t="s">
        <v>155</v>
      </c>
      <c r="P155">
        <v>32</v>
      </c>
      <c r="Q155">
        <v>14.941000000000001</v>
      </c>
      <c r="R155">
        <v>3.4271799999999999</v>
      </c>
      <c r="T155" t="s">
        <v>143</v>
      </c>
      <c r="U155" t="s">
        <v>164</v>
      </c>
      <c r="V155">
        <v>10</v>
      </c>
      <c r="W155">
        <v>91.903199999999998</v>
      </c>
      <c r="X155">
        <v>10.0909</v>
      </c>
    </row>
    <row r="156" spans="7:24" x14ac:dyDescent="0.2">
      <c r="H156" s="13">
        <v>10</v>
      </c>
      <c r="I156" s="13" t="s">
        <v>190</v>
      </c>
      <c r="J156" s="13">
        <v>32</v>
      </c>
      <c r="K156" s="13">
        <v>9.7567199999999996</v>
      </c>
      <c r="L156" s="13">
        <v>3.8246899999999999</v>
      </c>
      <c r="N156" t="s">
        <v>144</v>
      </c>
      <c r="O156" t="s">
        <v>156</v>
      </c>
      <c r="P156">
        <v>32</v>
      </c>
      <c r="Q156">
        <v>10.5265</v>
      </c>
      <c r="R156">
        <v>3.6421600000000001</v>
      </c>
      <c r="T156" t="s">
        <v>143</v>
      </c>
      <c r="U156" t="s">
        <v>166</v>
      </c>
      <c r="V156">
        <v>10</v>
      </c>
      <c r="W156">
        <v>135.577</v>
      </c>
      <c r="X156">
        <v>28.540299999999998</v>
      </c>
    </row>
    <row r="157" spans="7:24" x14ac:dyDescent="0.2">
      <c r="H157" s="13">
        <v>10</v>
      </c>
      <c r="I157" s="13" t="s">
        <v>191</v>
      </c>
      <c r="J157" s="13">
        <v>32</v>
      </c>
      <c r="K157" s="13">
        <v>12.157400000000001</v>
      </c>
      <c r="L157" s="13">
        <v>3.8792300000000002</v>
      </c>
      <c r="N157" t="s">
        <v>144</v>
      </c>
      <c r="O157" t="s">
        <v>158</v>
      </c>
      <c r="P157">
        <v>32</v>
      </c>
      <c r="Q157">
        <v>8.4753900000000009</v>
      </c>
      <c r="R157">
        <v>2.4110399999999998</v>
      </c>
      <c r="T157" t="s">
        <v>143</v>
      </c>
      <c r="U157" t="s">
        <v>168</v>
      </c>
      <c r="V157">
        <v>10</v>
      </c>
      <c r="W157">
        <v>135.20400000000001</v>
      </c>
      <c r="X157">
        <v>24.348800000000001</v>
      </c>
    </row>
    <row r="158" spans="7:24" x14ac:dyDescent="0.2">
      <c r="H158" s="13">
        <v>10</v>
      </c>
      <c r="I158" s="13" t="s">
        <v>192</v>
      </c>
      <c r="J158" s="13">
        <v>32</v>
      </c>
      <c r="K158" s="13">
        <v>13.841699999999999</v>
      </c>
      <c r="L158" s="13">
        <v>3.8688099999999999</v>
      </c>
      <c r="N158" t="s">
        <v>144</v>
      </c>
      <c r="O158" t="s">
        <v>160</v>
      </c>
      <c r="P158">
        <v>32</v>
      </c>
      <c r="Q158">
        <v>13.050800000000001</v>
      </c>
      <c r="R158">
        <v>3.2101999999999999</v>
      </c>
      <c r="T158" t="s">
        <v>143</v>
      </c>
      <c r="U158" t="s">
        <v>169</v>
      </c>
      <c r="V158">
        <v>10</v>
      </c>
      <c r="W158">
        <v>233.75800000000001</v>
      </c>
      <c r="X158">
        <v>120.584</v>
      </c>
    </row>
    <row r="159" spans="7:24" x14ac:dyDescent="0.2">
      <c r="H159" s="13">
        <v>10</v>
      </c>
      <c r="I159" s="13" t="s">
        <v>193</v>
      </c>
      <c r="J159" s="13">
        <v>32</v>
      </c>
      <c r="K159" s="13">
        <v>12.5243</v>
      </c>
      <c r="L159" s="13">
        <v>3.09518</v>
      </c>
      <c r="N159" t="s">
        <v>144</v>
      </c>
      <c r="O159" t="s">
        <v>162</v>
      </c>
      <c r="P159">
        <v>32</v>
      </c>
      <c r="Q159">
        <v>14.674799999999999</v>
      </c>
      <c r="R159">
        <v>3.3971200000000001</v>
      </c>
      <c r="T159" t="s">
        <v>143</v>
      </c>
      <c r="U159" t="s">
        <v>171</v>
      </c>
      <c r="V159">
        <v>10</v>
      </c>
      <c r="W159">
        <v>127.006</v>
      </c>
      <c r="X159">
        <v>21.315100000000001</v>
      </c>
    </row>
    <row r="160" spans="7:24" x14ac:dyDescent="0.2">
      <c r="H160" s="13">
        <v>10</v>
      </c>
      <c r="I160" s="13" t="s">
        <v>194</v>
      </c>
      <c r="J160" s="13">
        <v>32</v>
      </c>
      <c r="K160" s="13">
        <v>48.504800000000003</v>
      </c>
      <c r="L160" s="13">
        <v>5.2917100000000001</v>
      </c>
      <c r="N160" t="s">
        <v>144</v>
      </c>
      <c r="O160" t="s">
        <v>164</v>
      </c>
      <c r="P160">
        <v>32</v>
      </c>
      <c r="Q160">
        <v>62.1145</v>
      </c>
      <c r="R160">
        <v>7.0807700000000002</v>
      </c>
      <c r="T160" t="s">
        <v>143</v>
      </c>
      <c r="U160" t="s">
        <v>174</v>
      </c>
      <c r="V160">
        <v>10</v>
      </c>
      <c r="W160">
        <v>120.14100000000001</v>
      </c>
      <c r="X160">
        <v>88.209699999999998</v>
      </c>
    </row>
    <row r="161" spans="8:24" x14ac:dyDescent="0.2">
      <c r="H161" s="13">
        <v>10</v>
      </c>
      <c r="I161" s="13" t="s">
        <v>195</v>
      </c>
      <c r="J161" s="13">
        <v>32</v>
      </c>
      <c r="K161" s="13">
        <v>72.814400000000006</v>
      </c>
      <c r="L161" s="13">
        <v>5.9473700000000003</v>
      </c>
      <c r="N161" t="s">
        <v>144</v>
      </c>
      <c r="O161" t="s">
        <v>166</v>
      </c>
      <c r="P161">
        <v>32</v>
      </c>
      <c r="Q161">
        <v>69.881900000000002</v>
      </c>
      <c r="R161">
        <v>7.7056100000000001</v>
      </c>
      <c r="T161" t="s">
        <v>143</v>
      </c>
      <c r="U161" t="s">
        <v>175</v>
      </c>
      <c r="V161">
        <v>10</v>
      </c>
      <c r="W161">
        <v>36.379800000000003</v>
      </c>
      <c r="X161">
        <v>13.622199999999999</v>
      </c>
    </row>
    <row r="162" spans="8:24" x14ac:dyDescent="0.2">
      <c r="H162" s="13">
        <v>10</v>
      </c>
      <c r="I162" s="13" t="s">
        <v>196</v>
      </c>
      <c r="J162" s="13">
        <v>32</v>
      </c>
      <c r="K162" s="13">
        <v>81.809899999999999</v>
      </c>
      <c r="L162" s="13">
        <v>7.4032900000000001</v>
      </c>
      <c r="N162" t="s">
        <v>144</v>
      </c>
      <c r="O162" t="s">
        <v>168</v>
      </c>
      <c r="P162">
        <v>32</v>
      </c>
      <c r="Q162">
        <v>74.790400000000005</v>
      </c>
      <c r="R162">
        <v>8.6541300000000003</v>
      </c>
      <c r="T162" t="s">
        <v>143</v>
      </c>
      <c r="U162" t="s">
        <v>176</v>
      </c>
      <c r="V162">
        <v>10</v>
      </c>
      <c r="W162">
        <v>30.439699999999998</v>
      </c>
      <c r="X162">
        <v>9.6311599999999995</v>
      </c>
    </row>
    <row r="163" spans="8:24" x14ac:dyDescent="0.2">
      <c r="H163" s="13">
        <v>10</v>
      </c>
      <c r="I163" s="13" t="s">
        <v>197</v>
      </c>
      <c r="J163" s="13">
        <v>32</v>
      </c>
      <c r="K163" s="13">
        <v>77.117000000000004</v>
      </c>
      <c r="L163" s="13">
        <v>7.1433200000000001</v>
      </c>
      <c r="N163" t="s">
        <v>144</v>
      </c>
      <c r="O163" t="s">
        <v>169</v>
      </c>
      <c r="P163">
        <v>32</v>
      </c>
      <c r="Q163">
        <v>69.664400000000001</v>
      </c>
      <c r="R163">
        <v>7.9797700000000003</v>
      </c>
      <c r="T163" t="s">
        <v>143</v>
      </c>
      <c r="U163" t="s">
        <v>177</v>
      </c>
      <c r="V163">
        <v>10</v>
      </c>
      <c r="W163">
        <v>75.825500000000005</v>
      </c>
      <c r="X163">
        <v>27.2165</v>
      </c>
    </row>
    <row r="164" spans="8:24" x14ac:dyDescent="0.2">
      <c r="H164" s="13">
        <v>10</v>
      </c>
      <c r="I164" s="13" t="s">
        <v>198</v>
      </c>
      <c r="J164" s="13">
        <v>32</v>
      </c>
      <c r="K164" s="13">
        <v>68.329899999999995</v>
      </c>
      <c r="L164" s="13">
        <v>7.2361199999999997</v>
      </c>
      <c r="N164" t="s">
        <v>144</v>
      </c>
      <c r="O164" t="s">
        <v>171</v>
      </c>
      <c r="P164">
        <v>32</v>
      </c>
      <c r="Q164">
        <v>66.521699999999996</v>
      </c>
      <c r="R164">
        <v>7.6661400000000004</v>
      </c>
      <c r="T164" t="s">
        <v>143</v>
      </c>
      <c r="U164" t="s">
        <v>178</v>
      </c>
      <c r="V164">
        <v>10</v>
      </c>
      <c r="W164">
        <v>84.405799999999999</v>
      </c>
      <c r="X164">
        <v>29.523800000000001</v>
      </c>
    </row>
    <row r="165" spans="8:24" x14ac:dyDescent="0.2">
      <c r="H165" s="13">
        <v>10</v>
      </c>
      <c r="I165" s="13" t="s">
        <v>199</v>
      </c>
      <c r="J165" s="13">
        <v>32</v>
      </c>
      <c r="K165" s="13">
        <v>65.901700000000005</v>
      </c>
      <c r="L165" s="13">
        <v>8.0186700000000002</v>
      </c>
      <c r="N165" t="s">
        <v>144</v>
      </c>
      <c r="O165" t="s">
        <v>174</v>
      </c>
      <c r="P165">
        <v>32</v>
      </c>
      <c r="Q165">
        <v>11.101100000000001</v>
      </c>
      <c r="R165">
        <v>1.7602199999999999</v>
      </c>
      <c r="T165" t="s">
        <v>143</v>
      </c>
      <c r="U165" t="s">
        <v>179</v>
      </c>
      <c r="V165">
        <v>10</v>
      </c>
      <c r="W165">
        <v>96.037700000000001</v>
      </c>
      <c r="X165">
        <v>9.9948499999999996</v>
      </c>
    </row>
    <row r="166" spans="8:24" x14ac:dyDescent="0.2">
      <c r="H166" s="13">
        <v>10</v>
      </c>
      <c r="I166" s="13" t="s">
        <v>200</v>
      </c>
      <c r="J166" s="13">
        <v>32</v>
      </c>
      <c r="K166" s="13">
        <v>54.6663</v>
      </c>
      <c r="L166" s="13">
        <v>8.1844900000000003</v>
      </c>
      <c r="N166" t="s">
        <v>144</v>
      </c>
      <c r="O166" t="s">
        <v>175</v>
      </c>
      <c r="P166">
        <v>32</v>
      </c>
      <c r="Q166">
        <v>6.6630000000000003</v>
      </c>
      <c r="R166">
        <v>1.92378</v>
      </c>
      <c r="T166" t="s">
        <v>143</v>
      </c>
      <c r="U166" t="s">
        <v>180</v>
      </c>
      <c r="V166">
        <v>10</v>
      </c>
      <c r="W166">
        <v>162.68100000000001</v>
      </c>
      <c r="X166">
        <v>44.241599999999998</v>
      </c>
    </row>
    <row r="167" spans="8:24" x14ac:dyDescent="0.2">
      <c r="H167" s="13">
        <v>10</v>
      </c>
      <c r="I167" s="13" t="s">
        <v>201</v>
      </c>
      <c r="J167" s="13">
        <v>32</v>
      </c>
      <c r="K167" s="13">
        <v>46.047499999999999</v>
      </c>
      <c r="L167" s="13">
        <v>6.6167100000000003</v>
      </c>
      <c r="N167" t="s">
        <v>144</v>
      </c>
      <c r="O167" t="s">
        <v>176</v>
      </c>
      <c r="P167">
        <v>32</v>
      </c>
      <c r="Q167">
        <v>8.2472999999999992</v>
      </c>
      <c r="R167">
        <v>2.6871499999999999</v>
      </c>
      <c r="T167" t="s">
        <v>143</v>
      </c>
      <c r="U167" t="s">
        <v>181</v>
      </c>
      <c r="V167">
        <v>10</v>
      </c>
      <c r="W167">
        <v>197.292</v>
      </c>
      <c r="X167">
        <v>71.295400000000001</v>
      </c>
    </row>
    <row r="168" spans="8:24" x14ac:dyDescent="0.2">
      <c r="H168" s="13">
        <v>10</v>
      </c>
      <c r="I168" s="13" t="s">
        <v>202</v>
      </c>
      <c r="J168" s="13">
        <v>32</v>
      </c>
      <c r="K168" s="13">
        <v>41.2348</v>
      </c>
      <c r="L168" s="13">
        <v>6.2400099999999998</v>
      </c>
      <c r="N168" t="s">
        <v>144</v>
      </c>
      <c r="O168" t="s">
        <v>177</v>
      </c>
      <c r="P168">
        <v>32</v>
      </c>
      <c r="Q168">
        <v>9.2285299999999992</v>
      </c>
      <c r="R168">
        <v>3.0846300000000002</v>
      </c>
      <c r="T168" t="s">
        <v>143</v>
      </c>
      <c r="U168" t="s">
        <v>182</v>
      </c>
      <c r="V168">
        <v>10</v>
      </c>
      <c r="W168">
        <v>160.69800000000001</v>
      </c>
      <c r="X168">
        <v>56.723100000000002</v>
      </c>
    </row>
    <row r="169" spans="8:24" x14ac:dyDescent="0.2">
      <c r="H169" s="13">
        <v>10</v>
      </c>
      <c r="I169" s="13" t="s">
        <v>203</v>
      </c>
      <c r="J169" s="13">
        <v>32</v>
      </c>
      <c r="K169" s="13">
        <v>30.202500000000001</v>
      </c>
      <c r="L169" s="13">
        <v>4.49777</v>
      </c>
      <c r="N169" t="s">
        <v>144</v>
      </c>
      <c r="O169" t="s">
        <v>178</v>
      </c>
      <c r="P169">
        <v>32</v>
      </c>
      <c r="Q169">
        <v>11.582000000000001</v>
      </c>
      <c r="R169">
        <v>3.82802</v>
      </c>
      <c r="T169" t="s">
        <v>143</v>
      </c>
      <c r="U169" t="s">
        <v>183</v>
      </c>
      <c r="V169">
        <v>10</v>
      </c>
      <c r="W169">
        <v>145.17699999999999</v>
      </c>
      <c r="X169">
        <v>31.289899999999999</v>
      </c>
    </row>
    <row r="170" spans="8:24" x14ac:dyDescent="0.2">
      <c r="H170" s="13" t="s">
        <v>146</v>
      </c>
      <c r="I170" s="13" t="s">
        <v>155</v>
      </c>
      <c r="J170" s="13">
        <v>32</v>
      </c>
      <c r="K170" s="13">
        <v>78.692599999999999</v>
      </c>
      <c r="L170" s="13">
        <v>11.838100000000001</v>
      </c>
      <c r="N170" t="s">
        <v>144</v>
      </c>
      <c r="O170" t="s">
        <v>179</v>
      </c>
      <c r="P170">
        <v>32</v>
      </c>
      <c r="Q170">
        <v>57.774299999999997</v>
      </c>
      <c r="R170">
        <v>8.01938</v>
      </c>
      <c r="T170" t="s">
        <v>144</v>
      </c>
      <c r="U170" t="s">
        <v>155</v>
      </c>
      <c r="V170">
        <v>10</v>
      </c>
      <c r="W170">
        <v>35.647199999999998</v>
      </c>
      <c r="X170">
        <v>14.5116</v>
      </c>
    </row>
    <row r="171" spans="8:24" x14ac:dyDescent="0.2">
      <c r="H171" s="13" t="s">
        <v>146</v>
      </c>
      <c r="I171" s="13" t="s">
        <v>156</v>
      </c>
      <c r="J171" s="13">
        <v>32</v>
      </c>
      <c r="K171" s="13">
        <v>58.616999999999997</v>
      </c>
      <c r="L171" s="13">
        <v>12.763999999999999</v>
      </c>
      <c r="N171" t="s">
        <v>144</v>
      </c>
      <c r="O171" t="s">
        <v>180</v>
      </c>
      <c r="P171">
        <v>32</v>
      </c>
      <c r="Q171">
        <v>70.781800000000004</v>
      </c>
      <c r="R171">
        <v>7.08805</v>
      </c>
      <c r="T171" t="s">
        <v>144</v>
      </c>
      <c r="U171" t="s">
        <v>156</v>
      </c>
      <c r="V171">
        <v>10</v>
      </c>
      <c r="W171">
        <v>43.459099999999999</v>
      </c>
      <c r="X171">
        <v>26.018799999999999</v>
      </c>
    </row>
    <row r="172" spans="8:24" x14ac:dyDescent="0.2">
      <c r="H172" s="13" t="s">
        <v>146</v>
      </c>
      <c r="I172" s="13" t="s">
        <v>158</v>
      </c>
      <c r="J172" s="13">
        <v>32</v>
      </c>
      <c r="K172" s="13">
        <v>66.994699999999995</v>
      </c>
      <c r="L172" s="13">
        <v>18.4803</v>
      </c>
      <c r="N172" t="s">
        <v>144</v>
      </c>
      <c r="O172" t="s">
        <v>181</v>
      </c>
      <c r="P172">
        <v>32</v>
      </c>
      <c r="Q172">
        <v>73.719800000000006</v>
      </c>
      <c r="R172">
        <v>8.3688900000000004</v>
      </c>
      <c r="T172" t="s">
        <v>144</v>
      </c>
      <c r="U172" t="s">
        <v>158</v>
      </c>
      <c r="V172">
        <v>10</v>
      </c>
      <c r="W172">
        <v>74.667199999999994</v>
      </c>
      <c r="X172">
        <v>29.4862</v>
      </c>
    </row>
    <row r="173" spans="8:24" x14ac:dyDescent="0.2">
      <c r="H173" s="13" t="s">
        <v>146</v>
      </c>
      <c r="I173" s="13" t="s">
        <v>160</v>
      </c>
      <c r="J173" s="13">
        <v>32</v>
      </c>
      <c r="K173" s="13">
        <v>44.118400000000001</v>
      </c>
      <c r="L173" s="13">
        <v>9.5676100000000002</v>
      </c>
      <c r="N173">
        <v>10</v>
      </c>
      <c r="O173" t="s">
        <v>155</v>
      </c>
      <c r="P173">
        <v>32</v>
      </c>
      <c r="Q173">
        <v>29.951899999999998</v>
      </c>
      <c r="R173">
        <v>7.1233399999999998</v>
      </c>
      <c r="T173" t="s">
        <v>144</v>
      </c>
      <c r="U173" t="s">
        <v>160</v>
      </c>
      <c r="V173">
        <v>10</v>
      </c>
      <c r="W173">
        <v>101.279</v>
      </c>
      <c r="X173">
        <v>37.063000000000002</v>
      </c>
    </row>
    <row r="174" spans="8:24" x14ac:dyDescent="0.2">
      <c r="H174" s="13" t="s">
        <v>146</v>
      </c>
      <c r="I174" s="13" t="s">
        <v>162</v>
      </c>
      <c r="J174" s="13">
        <v>32</v>
      </c>
      <c r="K174" s="13">
        <v>73.578900000000004</v>
      </c>
      <c r="L174" s="13">
        <v>26.8123</v>
      </c>
      <c r="N174">
        <v>10</v>
      </c>
      <c r="O174" t="s">
        <v>156</v>
      </c>
      <c r="P174">
        <v>32</v>
      </c>
      <c r="Q174">
        <v>22.554400000000001</v>
      </c>
      <c r="R174">
        <v>5.9408200000000004</v>
      </c>
      <c r="T174" t="s">
        <v>144</v>
      </c>
      <c r="U174" t="s">
        <v>162</v>
      </c>
      <c r="V174">
        <v>10</v>
      </c>
      <c r="W174">
        <v>132.423</v>
      </c>
      <c r="X174">
        <v>63.440600000000003</v>
      </c>
    </row>
    <row r="175" spans="8:24" x14ac:dyDescent="0.2">
      <c r="H175" s="13" t="s">
        <v>146</v>
      </c>
      <c r="I175" s="13" t="s">
        <v>164</v>
      </c>
      <c r="J175" s="13">
        <v>32</v>
      </c>
      <c r="K175" s="13">
        <v>49.96</v>
      </c>
      <c r="L175" s="13">
        <v>12.8804</v>
      </c>
      <c r="N175">
        <v>10</v>
      </c>
      <c r="O175" t="s">
        <v>158</v>
      </c>
      <c r="P175">
        <v>32</v>
      </c>
      <c r="Q175">
        <v>15.4932</v>
      </c>
      <c r="R175">
        <v>3.5812900000000001</v>
      </c>
      <c r="T175" t="s">
        <v>144</v>
      </c>
      <c r="U175" t="s">
        <v>164</v>
      </c>
      <c r="V175">
        <v>10</v>
      </c>
      <c r="W175">
        <v>89.585300000000004</v>
      </c>
      <c r="X175">
        <v>16.164000000000001</v>
      </c>
    </row>
    <row r="176" spans="8:24" x14ac:dyDescent="0.2">
      <c r="H176" s="13" t="s">
        <v>146</v>
      </c>
      <c r="I176" s="13" t="s">
        <v>166</v>
      </c>
      <c r="J176" s="13">
        <v>32</v>
      </c>
      <c r="K176" s="13">
        <v>70.958600000000004</v>
      </c>
      <c r="L176" s="13">
        <v>27.465599999999998</v>
      </c>
      <c r="N176">
        <v>10</v>
      </c>
      <c r="O176" t="s">
        <v>160</v>
      </c>
      <c r="P176">
        <v>32</v>
      </c>
      <c r="Q176">
        <v>14.605399999999999</v>
      </c>
      <c r="R176">
        <v>3.5523600000000002</v>
      </c>
      <c r="T176" t="s">
        <v>144</v>
      </c>
      <c r="U176" t="s">
        <v>166</v>
      </c>
      <c r="V176">
        <v>10</v>
      </c>
      <c r="W176">
        <v>105.185</v>
      </c>
      <c r="X176">
        <v>18.951799999999999</v>
      </c>
    </row>
    <row r="177" spans="7:24" x14ac:dyDescent="0.2">
      <c r="H177" s="13" t="s">
        <v>146</v>
      </c>
      <c r="I177" s="13" t="s">
        <v>168</v>
      </c>
      <c r="J177" s="13">
        <v>32</v>
      </c>
      <c r="K177" s="13">
        <v>52.101300000000002</v>
      </c>
      <c r="L177" s="13">
        <v>13.063000000000001</v>
      </c>
      <c r="N177">
        <v>10</v>
      </c>
      <c r="O177" t="s">
        <v>162</v>
      </c>
      <c r="P177">
        <v>32</v>
      </c>
      <c r="Q177">
        <v>17.598400000000002</v>
      </c>
      <c r="R177">
        <v>4.6148499999999997</v>
      </c>
      <c r="T177" t="s">
        <v>144</v>
      </c>
      <c r="U177" t="s">
        <v>168</v>
      </c>
      <c r="V177">
        <v>10</v>
      </c>
      <c r="W177">
        <v>112.16800000000001</v>
      </c>
      <c r="X177">
        <v>24.142099999999999</v>
      </c>
    </row>
    <row r="178" spans="7:24" x14ac:dyDescent="0.2">
      <c r="H178" s="13" t="s">
        <v>146</v>
      </c>
      <c r="I178" s="13" t="s">
        <v>169</v>
      </c>
      <c r="J178" s="13">
        <v>32</v>
      </c>
      <c r="K178" s="13">
        <v>73.792400000000001</v>
      </c>
      <c r="L178" s="13">
        <v>17.524000000000001</v>
      </c>
      <c r="N178">
        <v>10</v>
      </c>
      <c r="O178" t="s">
        <v>164</v>
      </c>
      <c r="P178">
        <v>32</v>
      </c>
      <c r="Q178">
        <v>12.8758</v>
      </c>
      <c r="R178">
        <v>2.3565800000000001</v>
      </c>
      <c r="T178" t="s">
        <v>144</v>
      </c>
      <c r="U178" t="s">
        <v>169</v>
      </c>
      <c r="V178">
        <v>10</v>
      </c>
      <c r="W178">
        <v>148.68899999999999</v>
      </c>
      <c r="X178">
        <v>36.516599999999997</v>
      </c>
    </row>
    <row r="179" spans="7:24" x14ac:dyDescent="0.2">
      <c r="H179" s="13" t="s">
        <v>146</v>
      </c>
      <c r="I179" s="13" t="s">
        <v>171</v>
      </c>
      <c r="J179" s="13">
        <v>32</v>
      </c>
      <c r="K179" s="13">
        <v>66.951499999999996</v>
      </c>
      <c r="L179" s="13">
        <v>15.0471</v>
      </c>
      <c r="N179">
        <v>10</v>
      </c>
      <c r="O179" t="s">
        <v>166</v>
      </c>
      <c r="P179">
        <v>32</v>
      </c>
      <c r="Q179">
        <v>47.424599999999998</v>
      </c>
      <c r="R179">
        <v>35.508099999999999</v>
      </c>
      <c r="T179" t="s">
        <v>144</v>
      </c>
      <c r="U179" t="s">
        <v>171</v>
      </c>
      <c r="V179">
        <v>10</v>
      </c>
      <c r="W179">
        <v>119.297</v>
      </c>
      <c r="X179">
        <v>30.614799999999999</v>
      </c>
    </row>
    <row r="180" spans="7:24" x14ac:dyDescent="0.2">
      <c r="H180" s="13" t="s">
        <v>146</v>
      </c>
      <c r="I180" s="13" t="s">
        <v>174</v>
      </c>
      <c r="J180" s="13">
        <v>32</v>
      </c>
      <c r="K180" s="13">
        <v>109.02500000000001</v>
      </c>
      <c r="L180" s="13">
        <v>8.2186000000000003</v>
      </c>
      <c r="N180">
        <v>10</v>
      </c>
      <c r="O180" t="s">
        <v>168</v>
      </c>
      <c r="P180">
        <v>32</v>
      </c>
      <c r="Q180">
        <v>113.30800000000001</v>
      </c>
      <c r="R180">
        <v>98.203199999999995</v>
      </c>
      <c r="T180" t="s">
        <v>144</v>
      </c>
      <c r="U180" t="s">
        <v>174</v>
      </c>
      <c r="V180">
        <v>10</v>
      </c>
      <c r="W180">
        <v>55.481000000000002</v>
      </c>
      <c r="X180">
        <v>26.654399999999999</v>
      </c>
    </row>
    <row r="181" spans="7:24" x14ac:dyDescent="0.2">
      <c r="H181" s="13" t="s">
        <v>146</v>
      </c>
      <c r="I181" s="13" t="s">
        <v>175</v>
      </c>
      <c r="J181" s="13">
        <v>32</v>
      </c>
      <c r="K181" s="13">
        <v>129.85900000000001</v>
      </c>
      <c r="L181" s="13">
        <v>10.561400000000001</v>
      </c>
      <c r="N181">
        <v>10</v>
      </c>
      <c r="O181" t="s">
        <v>169</v>
      </c>
      <c r="P181">
        <v>32</v>
      </c>
      <c r="Q181">
        <v>138.143</v>
      </c>
      <c r="R181">
        <v>124.877</v>
      </c>
      <c r="T181" t="s">
        <v>144</v>
      </c>
      <c r="U181" t="s">
        <v>175</v>
      </c>
      <c r="V181">
        <v>10</v>
      </c>
      <c r="W181">
        <v>78.877899999999997</v>
      </c>
      <c r="X181">
        <v>35.762900000000002</v>
      </c>
    </row>
    <row r="182" spans="7:24" x14ac:dyDescent="0.2">
      <c r="H182" s="13" t="s">
        <v>146</v>
      </c>
      <c r="I182" s="13" t="s">
        <v>176</v>
      </c>
      <c r="J182" s="13">
        <v>32</v>
      </c>
      <c r="K182" s="13">
        <v>135.10599999999999</v>
      </c>
      <c r="L182" s="13">
        <v>11.0108</v>
      </c>
      <c r="N182">
        <v>10</v>
      </c>
      <c r="O182" t="s">
        <v>171</v>
      </c>
      <c r="P182">
        <v>32</v>
      </c>
      <c r="Q182">
        <v>143.148</v>
      </c>
      <c r="R182">
        <v>123.318</v>
      </c>
      <c r="T182" t="s">
        <v>144</v>
      </c>
      <c r="U182" t="s">
        <v>176</v>
      </c>
      <c r="V182">
        <v>10</v>
      </c>
      <c r="W182">
        <v>204.41900000000001</v>
      </c>
      <c r="X182">
        <v>142.47800000000001</v>
      </c>
    </row>
    <row r="183" spans="7:24" x14ac:dyDescent="0.2">
      <c r="G183" t="s">
        <v>24</v>
      </c>
      <c r="H183" s="13" t="s">
        <v>146</v>
      </c>
      <c r="I183" s="13" t="s">
        <v>177</v>
      </c>
      <c r="J183" s="13">
        <v>32</v>
      </c>
      <c r="K183" s="13">
        <v>139.34399999999999</v>
      </c>
      <c r="L183" s="13">
        <v>8.9820200000000003</v>
      </c>
      <c r="N183">
        <v>10</v>
      </c>
      <c r="O183" t="s">
        <v>174</v>
      </c>
      <c r="P183">
        <v>32</v>
      </c>
      <c r="Q183">
        <v>97.221999999999994</v>
      </c>
      <c r="R183">
        <v>13.5465</v>
      </c>
      <c r="T183" t="s">
        <v>144</v>
      </c>
      <c r="U183" t="s">
        <v>177</v>
      </c>
      <c r="V183">
        <v>10</v>
      </c>
      <c r="W183">
        <v>196.185</v>
      </c>
      <c r="X183">
        <v>126.749</v>
      </c>
    </row>
    <row r="184" spans="7:24" x14ac:dyDescent="0.2">
      <c r="H184" s="13" t="s">
        <v>146</v>
      </c>
      <c r="I184" s="13" t="s">
        <v>178</v>
      </c>
      <c r="J184" s="13">
        <v>32</v>
      </c>
      <c r="K184" s="13">
        <v>151.35</v>
      </c>
      <c r="L184" s="13">
        <v>10.1244</v>
      </c>
      <c r="N184">
        <v>10</v>
      </c>
      <c r="O184" t="s">
        <v>175</v>
      </c>
      <c r="P184">
        <v>32</v>
      </c>
      <c r="Q184">
        <v>108.932</v>
      </c>
      <c r="R184">
        <v>7.34877</v>
      </c>
      <c r="T184" t="s">
        <v>144</v>
      </c>
      <c r="U184" t="s">
        <v>178</v>
      </c>
      <c r="V184">
        <v>10</v>
      </c>
      <c r="W184">
        <v>76.817700000000002</v>
      </c>
      <c r="X184">
        <v>27.743300000000001</v>
      </c>
    </row>
    <row r="185" spans="7:24" x14ac:dyDescent="0.2">
      <c r="H185" s="13" t="s">
        <v>146</v>
      </c>
      <c r="I185" s="13" t="s">
        <v>179</v>
      </c>
      <c r="J185" s="13">
        <v>32</v>
      </c>
      <c r="K185" s="13">
        <v>156.47499999999999</v>
      </c>
      <c r="L185" s="13">
        <v>15.0321</v>
      </c>
      <c r="N185">
        <v>10</v>
      </c>
      <c r="O185" t="s">
        <v>176</v>
      </c>
      <c r="P185">
        <v>32</v>
      </c>
      <c r="Q185">
        <v>71.998000000000005</v>
      </c>
      <c r="R185">
        <v>7.9035200000000003</v>
      </c>
      <c r="T185" t="s">
        <v>144</v>
      </c>
      <c r="U185" t="s">
        <v>179</v>
      </c>
      <c r="V185">
        <v>10</v>
      </c>
      <c r="W185">
        <v>96.960599999999999</v>
      </c>
      <c r="X185">
        <v>14.3127</v>
      </c>
    </row>
    <row r="186" spans="7:24" x14ac:dyDescent="0.2">
      <c r="H186" s="13" t="s">
        <v>146</v>
      </c>
      <c r="I186" s="13" t="s">
        <v>180</v>
      </c>
      <c r="J186" s="13">
        <v>32</v>
      </c>
      <c r="K186" s="13">
        <v>135.095</v>
      </c>
      <c r="L186" s="13">
        <v>9.9995600000000007</v>
      </c>
      <c r="N186">
        <v>10</v>
      </c>
      <c r="O186" t="s">
        <v>177</v>
      </c>
      <c r="P186">
        <v>32</v>
      </c>
      <c r="Q186">
        <v>75.523899999999998</v>
      </c>
      <c r="R186">
        <v>7.7392700000000003</v>
      </c>
      <c r="T186" t="s">
        <v>144</v>
      </c>
      <c r="U186" t="s">
        <v>180</v>
      </c>
      <c r="V186">
        <v>10</v>
      </c>
      <c r="W186">
        <v>102.72199999999999</v>
      </c>
      <c r="X186">
        <v>19.555499999999999</v>
      </c>
    </row>
    <row r="187" spans="7:24" x14ac:dyDescent="0.2">
      <c r="H187" s="13" t="s">
        <v>147</v>
      </c>
      <c r="I187" s="13" t="s">
        <v>155</v>
      </c>
      <c r="J187" s="13">
        <v>32</v>
      </c>
      <c r="K187" s="13">
        <v>111.258</v>
      </c>
      <c r="L187" s="13">
        <v>24.07</v>
      </c>
      <c r="N187">
        <v>10</v>
      </c>
      <c r="O187" t="s">
        <v>178</v>
      </c>
      <c r="P187">
        <v>32</v>
      </c>
      <c r="Q187">
        <v>67.731999999999999</v>
      </c>
      <c r="R187">
        <v>8.6096900000000005</v>
      </c>
      <c r="T187" t="s">
        <v>144</v>
      </c>
      <c r="U187" t="s">
        <v>181</v>
      </c>
      <c r="V187">
        <v>10</v>
      </c>
      <c r="W187">
        <v>128.46199999999999</v>
      </c>
      <c r="X187">
        <v>34.125999999999998</v>
      </c>
    </row>
    <row r="188" spans="7:24" x14ac:dyDescent="0.2">
      <c r="H188" s="13" t="s">
        <v>147</v>
      </c>
      <c r="I188" s="13" t="s">
        <v>156</v>
      </c>
      <c r="J188" s="13">
        <v>32</v>
      </c>
      <c r="K188" s="13">
        <v>76.944999999999993</v>
      </c>
      <c r="L188" s="13">
        <v>21.342099999999999</v>
      </c>
      <c r="N188">
        <v>10</v>
      </c>
      <c r="O188" t="s">
        <v>179</v>
      </c>
      <c r="P188">
        <v>32</v>
      </c>
      <c r="Q188">
        <v>64.561199999999999</v>
      </c>
      <c r="R188">
        <v>8.4733900000000002</v>
      </c>
      <c r="T188" t="s">
        <v>144</v>
      </c>
      <c r="U188" t="s">
        <v>182</v>
      </c>
      <c r="V188">
        <v>10</v>
      </c>
      <c r="W188">
        <v>128.13499999999999</v>
      </c>
      <c r="X188">
        <v>29.580500000000001</v>
      </c>
    </row>
    <row r="189" spans="7:24" x14ac:dyDescent="0.2">
      <c r="H189" s="13" t="s">
        <v>147</v>
      </c>
      <c r="I189" s="13" t="s">
        <v>158</v>
      </c>
      <c r="J189" s="13">
        <v>32</v>
      </c>
      <c r="K189" s="13">
        <v>52.290199999999999</v>
      </c>
      <c r="L189" s="13">
        <v>9.5069999999999997</v>
      </c>
      <c r="N189">
        <v>10</v>
      </c>
      <c r="O189" t="s">
        <v>180</v>
      </c>
      <c r="P189">
        <v>32</v>
      </c>
      <c r="Q189">
        <v>52.654699999999998</v>
      </c>
      <c r="R189">
        <v>8.1739700000000006</v>
      </c>
      <c r="T189" t="s">
        <v>144</v>
      </c>
      <c r="U189" t="s">
        <v>183</v>
      </c>
      <c r="V189">
        <v>10</v>
      </c>
      <c r="W189">
        <v>112.926</v>
      </c>
      <c r="X189">
        <v>25.040900000000001</v>
      </c>
    </row>
    <row r="190" spans="7:24" x14ac:dyDescent="0.2">
      <c r="H190" s="13" t="s">
        <v>147</v>
      </c>
      <c r="I190" s="13" t="s">
        <v>160</v>
      </c>
      <c r="J190" s="13">
        <v>32</v>
      </c>
      <c r="K190" s="13">
        <v>65.677899999999994</v>
      </c>
      <c r="L190" s="13">
        <v>22.318999999999999</v>
      </c>
      <c r="N190">
        <v>10</v>
      </c>
      <c r="O190" t="s">
        <v>181</v>
      </c>
      <c r="P190">
        <v>32</v>
      </c>
      <c r="Q190">
        <v>50.226599999999998</v>
      </c>
      <c r="R190">
        <v>7.8714300000000001</v>
      </c>
      <c r="T190">
        <v>10</v>
      </c>
      <c r="U190" t="s">
        <v>155</v>
      </c>
      <c r="V190">
        <v>10</v>
      </c>
      <c r="W190">
        <v>133.86799999999999</v>
      </c>
      <c r="X190">
        <v>65.8005</v>
      </c>
    </row>
    <row r="191" spans="7:24" x14ac:dyDescent="0.2">
      <c r="H191" s="13" t="s">
        <v>147</v>
      </c>
      <c r="I191" s="13" t="s">
        <v>162</v>
      </c>
      <c r="J191" s="13">
        <v>32</v>
      </c>
      <c r="K191" s="13">
        <v>77.654300000000006</v>
      </c>
      <c r="L191" s="13">
        <v>40.350299999999997</v>
      </c>
      <c r="N191">
        <v>10</v>
      </c>
      <c r="O191" t="s">
        <v>182</v>
      </c>
      <c r="P191">
        <v>32</v>
      </c>
      <c r="Q191">
        <v>36.158299999999997</v>
      </c>
      <c r="R191">
        <v>6.66</v>
      </c>
      <c r="T191">
        <v>10</v>
      </c>
      <c r="U191" t="s">
        <v>156</v>
      </c>
      <c r="V191">
        <v>10</v>
      </c>
      <c r="W191">
        <v>9.1541800000000002</v>
      </c>
      <c r="X191">
        <v>4.06379</v>
      </c>
    </row>
    <row r="192" spans="7:24" x14ac:dyDescent="0.2">
      <c r="H192" s="13" t="s">
        <v>147</v>
      </c>
      <c r="I192" s="13" t="s">
        <v>164</v>
      </c>
      <c r="J192" s="13">
        <v>32</v>
      </c>
      <c r="K192" s="13">
        <v>59.903700000000001</v>
      </c>
      <c r="L192" s="13">
        <v>16.686699999999998</v>
      </c>
      <c r="N192">
        <v>10</v>
      </c>
      <c r="O192" t="s">
        <v>183</v>
      </c>
      <c r="P192">
        <v>32</v>
      </c>
      <c r="Q192">
        <v>64.1982</v>
      </c>
      <c r="R192">
        <v>33.143700000000003</v>
      </c>
      <c r="T192">
        <v>10</v>
      </c>
      <c r="U192" t="s">
        <v>158</v>
      </c>
      <c r="V192">
        <v>10</v>
      </c>
      <c r="W192">
        <v>300.71499999999997</v>
      </c>
      <c r="X192">
        <v>241.10499999999999</v>
      </c>
    </row>
    <row r="193" spans="8:24" x14ac:dyDescent="0.2">
      <c r="H193" s="13" t="s">
        <v>147</v>
      </c>
      <c r="I193" s="13" t="s">
        <v>166</v>
      </c>
      <c r="J193" s="13">
        <v>32</v>
      </c>
      <c r="K193" s="13">
        <v>44.535400000000003</v>
      </c>
      <c r="L193" s="13">
        <v>9.7043099999999995</v>
      </c>
      <c r="N193">
        <v>10</v>
      </c>
      <c r="O193" t="s">
        <v>184</v>
      </c>
      <c r="P193">
        <v>32</v>
      </c>
      <c r="Q193">
        <v>14.778700000000001</v>
      </c>
      <c r="R193">
        <v>3.4738600000000002</v>
      </c>
      <c r="T193">
        <v>10</v>
      </c>
      <c r="U193" t="s">
        <v>160</v>
      </c>
      <c r="V193">
        <v>10</v>
      </c>
      <c r="W193">
        <v>27.7059</v>
      </c>
      <c r="X193">
        <v>11.11</v>
      </c>
    </row>
    <row r="194" spans="8:24" x14ac:dyDescent="0.2">
      <c r="H194" s="13" t="s">
        <v>147</v>
      </c>
      <c r="I194" s="13" t="s">
        <v>168</v>
      </c>
      <c r="J194" s="13">
        <v>32</v>
      </c>
      <c r="K194" s="13">
        <v>58.551600000000001</v>
      </c>
      <c r="L194" s="13">
        <v>19.847200000000001</v>
      </c>
      <c r="N194">
        <v>10</v>
      </c>
      <c r="O194" t="s">
        <v>185</v>
      </c>
      <c r="P194">
        <v>32</v>
      </c>
      <c r="Q194">
        <v>8.8941300000000005</v>
      </c>
      <c r="R194">
        <v>2.3493200000000001</v>
      </c>
      <c r="T194">
        <v>10</v>
      </c>
      <c r="U194" t="s">
        <v>162</v>
      </c>
      <c r="V194">
        <v>10</v>
      </c>
      <c r="W194">
        <v>23.214099999999998</v>
      </c>
      <c r="X194">
        <v>8.8444699999999994</v>
      </c>
    </row>
    <row r="195" spans="8:24" x14ac:dyDescent="0.2">
      <c r="H195" s="13" t="s">
        <v>147</v>
      </c>
      <c r="I195" s="13" t="s">
        <v>169</v>
      </c>
      <c r="J195" s="13">
        <v>32</v>
      </c>
      <c r="K195" s="13">
        <v>58.778199999999998</v>
      </c>
      <c r="L195" s="13">
        <v>12.438800000000001</v>
      </c>
      <c r="N195">
        <v>10</v>
      </c>
      <c r="O195" t="s">
        <v>186</v>
      </c>
      <c r="P195">
        <v>32</v>
      </c>
      <c r="Q195">
        <v>12.386900000000001</v>
      </c>
      <c r="R195">
        <v>4.3489899999999997</v>
      </c>
      <c r="T195">
        <v>10</v>
      </c>
      <c r="U195" t="s">
        <v>164</v>
      </c>
      <c r="V195">
        <v>10</v>
      </c>
      <c r="W195">
        <v>19.0016</v>
      </c>
      <c r="X195">
        <v>8.1351899999999997</v>
      </c>
    </row>
    <row r="196" spans="8:24" x14ac:dyDescent="0.2">
      <c r="H196" s="13" t="s">
        <v>147</v>
      </c>
      <c r="I196" s="13" t="s">
        <v>171</v>
      </c>
      <c r="J196" s="13">
        <v>32</v>
      </c>
      <c r="K196" s="13">
        <v>75.056799999999996</v>
      </c>
      <c r="L196" s="13">
        <v>24.724399999999999</v>
      </c>
      <c r="N196">
        <v>10</v>
      </c>
      <c r="O196" t="s">
        <v>187</v>
      </c>
      <c r="P196">
        <v>32</v>
      </c>
      <c r="Q196">
        <v>12.7347</v>
      </c>
      <c r="R196">
        <v>4.0377999999999998</v>
      </c>
      <c r="T196">
        <v>10</v>
      </c>
      <c r="U196" t="s">
        <v>166</v>
      </c>
      <c r="V196">
        <v>10</v>
      </c>
      <c r="W196">
        <v>62.378</v>
      </c>
      <c r="X196">
        <v>50.0777</v>
      </c>
    </row>
    <row r="197" spans="8:24" x14ac:dyDescent="0.2">
      <c r="H197" s="13" t="s">
        <v>147</v>
      </c>
      <c r="I197" s="13" t="s">
        <v>174</v>
      </c>
      <c r="J197" s="13">
        <v>32</v>
      </c>
      <c r="K197" s="13">
        <v>91.653199999999998</v>
      </c>
      <c r="L197" s="13">
        <v>8.2932000000000006</v>
      </c>
      <c r="N197">
        <v>10</v>
      </c>
      <c r="O197" t="s">
        <v>188</v>
      </c>
      <c r="P197">
        <v>32</v>
      </c>
      <c r="Q197">
        <v>12.842499999999999</v>
      </c>
      <c r="R197">
        <v>2.7723800000000001</v>
      </c>
      <c r="T197">
        <v>10</v>
      </c>
      <c r="U197" t="s">
        <v>168</v>
      </c>
      <c r="V197">
        <v>10</v>
      </c>
      <c r="W197">
        <v>158.381</v>
      </c>
      <c r="X197">
        <v>139.25899999999999</v>
      </c>
    </row>
    <row r="198" spans="8:24" x14ac:dyDescent="0.2">
      <c r="H198" s="13" t="s">
        <v>147</v>
      </c>
      <c r="I198" s="13" t="s">
        <v>175</v>
      </c>
      <c r="J198" s="13">
        <v>32</v>
      </c>
      <c r="K198" s="13">
        <v>96.805300000000003</v>
      </c>
      <c r="L198" s="13">
        <v>8.5150199999999998</v>
      </c>
      <c r="N198">
        <v>10</v>
      </c>
      <c r="O198" t="s">
        <v>189</v>
      </c>
      <c r="P198">
        <v>32</v>
      </c>
      <c r="Q198">
        <v>16.552499999999998</v>
      </c>
      <c r="R198">
        <v>4.02719</v>
      </c>
      <c r="T198">
        <v>10</v>
      </c>
      <c r="U198" t="s">
        <v>169</v>
      </c>
      <c r="V198">
        <v>10</v>
      </c>
      <c r="W198">
        <v>165.113</v>
      </c>
      <c r="X198">
        <v>152.07599999999999</v>
      </c>
    </row>
    <row r="199" spans="8:24" x14ac:dyDescent="0.2">
      <c r="H199" s="13" t="s">
        <v>147</v>
      </c>
      <c r="I199" s="13" t="s">
        <v>176</v>
      </c>
      <c r="J199" s="13">
        <v>32</v>
      </c>
      <c r="K199" s="13">
        <v>110.38800000000001</v>
      </c>
      <c r="L199" s="13">
        <v>8.9433100000000003</v>
      </c>
      <c r="N199">
        <v>10</v>
      </c>
      <c r="O199" t="s">
        <v>190</v>
      </c>
      <c r="P199">
        <v>32</v>
      </c>
      <c r="Q199">
        <v>15.081899999999999</v>
      </c>
      <c r="R199">
        <v>3.7690299999999999</v>
      </c>
      <c r="T199">
        <v>10</v>
      </c>
      <c r="U199" t="s">
        <v>171</v>
      </c>
      <c r="V199">
        <v>10</v>
      </c>
      <c r="W199">
        <v>94.505799999999994</v>
      </c>
      <c r="X199">
        <v>62.954300000000003</v>
      </c>
    </row>
    <row r="200" spans="8:24" x14ac:dyDescent="0.2">
      <c r="H200" s="13" t="s">
        <v>147</v>
      </c>
      <c r="I200" s="13" t="s">
        <v>177</v>
      </c>
      <c r="J200" s="13">
        <v>32</v>
      </c>
      <c r="K200" s="13">
        <v>118.584</v>
      </c>
      <c r="L200" s="13">
        <v>10.8301</v>
      </c>
      <c r="N200">
        <v>10</v>
      </c>
      <c r="O200" t="s">
        <v>191</v>
      </c>
      <c r="P200">
        <v>32</v>
      </c>
      <c r="Q200">
        <v>17.7105</v>
      </c>
      <c r="R200">
        <v>4.3394500000000003</v>
      </c>
      <c r="T200">
        <v>10</v>
      </c>
      <c r="U200" t="s">
        <v>174</v>
      </c>
      <c r="V200">
        <v>10</v>
      </c>
      <c r="W200">
        <v>70.670400000000001</v>
      </c>
      <c r="X200">
        <v>20.183399999999999</v>
      </c>
    </row>
    <row r="201" spans="8:24" x14ac:dyDescent="0.2">
      <c r="H201" s="13" t="s">
        <v>147</v>
      </c>
      <c r="I201" s="13" t="s">
        <v>178</v>
      </c>
      <c r="J201" s="13">
        <v>32</v>
      </c>
      <c r="K201" s="13">
        <v>125.98399999999999</v>
      </c>
      <c r="L201" s="13">
        <v>11.204599999999999</v>
      </c>
      <c r="N201">
        <v>10</v>
      </c>
      <c r="O201" t="s">
        <v>192</v>
      </c>
      <c r="P201">
        <v>32</v>
      </c>
      <c r="Q201">
        <v>29.763300000000001</v>
      </c>
      <c r="R201">
        <v>7.46007</v>
      </c>
      <c r="T201">
        <v>10</v>
      </c>
      <c r="U201" t="s">
        <v>175</v>
      </c>
      <c r="V201">
        <v>10</v>
      </c>
      <c r="W201">
        <v>100.777</v>
      </c>
      <c r="X201">
        <v>17.838200000000001</v>
      </c>
    </row>
    <row r="202" spans="8:24" x14ac:dyDescent="0.2">
      <c r="H202" s="13" t="s">
        <v>147</v>
      </c>
      <c r="I202" s="13" t="s">
        <v>179</v>
      </c>
      <c r="J202" s="13">
        <v>32</v>
      </c>
      <c r="K202" s="13">
        <v>129.15199999999999</v>
      </c>
      <c r="L202" s="13">
        <v>15.7133</v>
      </c>
      <c r="N202">
        <v>10</v>
      </c>
      <c r="O202" t="s">
        <v>193</v>
      </c>
      <c r="P202">
        <v>32</v>
      </c>
      <c r="Q202">
        <v>26.6996</v>
      </c>
      <c r="R202">
        <v>6.6281699999999999</v>
      </c>
      <c r="T202">
        <v>10</v>
      </c>
      <c r="U202" t="s">
        <v>176</v>
      </c>
      <c r="V202">
        <v>10</v>
      </c>
      <c r="W202">
        <v>111.271</v>
      </c>
      <c r="X202">
        <v>24.6709</v>
      </c>
    </row>
    <row r="203" spans="8:24" x14ac:dyDescent="0.2">
      <c r="H203" s="13" t="s">
        <v>147</v>
      </c>
      <c r="I203" s="13" t="s">
        <v>180</v>
      </c>
      <c r="J203" s="13">
        <v>32</v>
      </c>
      <c r="K203" s="13">
        <v>127.122</v>
      </c>
      <c r="L203" s="13">
        <v>14.726800000000001</v>
      </c>
      <c r="N203">
        <v>10</v>
      </c>
      <c r="O203" t="s">
        <v>194</v>
      </c>
      <c r="P203">
        <v>32</v>
      </c>
      <c r="Q203">
        <v>86.203299999999999</v>
      </c>
      <c r="R203">
        <v>8.57437</v>
      </c>
      <c r="T203">
        <v>10</v>
      </c>
      <c r="U203" t="s">
        <v>177</v>
      </c>
      <c r="V203">
        <v>10</v>
      </c>
      <c r="W203">
        <v>119.682</v>
      </c>
      <c r="X203">
        <v>37.353299999999997</v>
      </c>
    </row>
    <row r="204" spans="8:24" x14ac:dyDescent="0.2">
      <c r="H204" s="13" t="s">
        <v>147</v>
      </c>
      <c r="I204" s="13" t="s">
        <v>181</v>
      </c>
      <c r="J204" s="13">
        <v>32</v>
      </c>
      <c r="K204" s="13">
        <v>124.09699999999999</v>
      </c>
      <c r="L204" s="13">
        <v>19.014399999999998</v>
      </c>
      <c r="N204">
        <v>10</v>
      </c>
      <c r="O204" t="s">
        <v>195</v>
      </c>
      <c r="P204">
        <v>32</v>
      </c>
      <c r="Q204">
        <v>106.14</v>
      </c>
      <c r="R204">
        <v>8.5067199999999996</v>
      </c>
      <c r="T204">
        <v>10</v>
      </c>
      <c r="U204" t="s">
        <v>178</v>
      </c>
      <c r="V204">
        <v>10</v>
      </c>
      <c r="W204">
        <v>295.18</v>
      </c>
      <c r="X204">
        <v>122.986</v>
      </c>
    </row>
    <row r="205" spans="8:24" x14ac:dyDescent="0.2">
      <c r="H205" s="13" t="s">
        <v>147</v>
      </c>
      <c r="I205" s="13" t="s">
        <v>182</v>
      </c>
      <c r="J205" s="13">
        <v>32</v>
      </c>
      <c r="K205" s="13">
        <v>114.58</v>
      </c>
      <c r="L205" s="13">
        <v>19.901700000000002</v>
      </c>
      <c r="N205">
        <v>10</v>
      </c>
      <c r="O205" t="s">
        <v>196</v>
      </c>
      <c r="P205">
        <v>32</v>
      </c>
      <c r="Q205">
        <v>108.33</v>
      </c>
      <c r="R205">
        <v>7.6222599999999998</v>
      </c>
      <c r="T205">
        <v>10</v>
      </c>
      <c r="U205" t="s">
        <v>179</v>
      </c>
      <c r="V205">
        <v>10</v>
      </c>
      <c r="W205">
        <v>212.559</v>
      </c>
      <c r="X205">
        <v>75.184899999999999</v>
      </c>
    </row>
    <row r="206" spans="8:24" x14ac:dyDescent="0.2">
      <c r="H206" s="13" t="s">
        <v>147</v>
      </c>
      <c r="I206" s="13" t="s">
        <v>183</v>
      </c>
      <c r="J206" s="13">
        <v>32</v>
      </c>
      <c r="K206" s="13">
        <v>108.10299999999999</v>
      </c>
      <c r="L206" s="13">
        <v>13.314</v>
      </c>
      <c r="N206">
        <v>10</v>
      </c>
      <c r="O206" t="s">
        <v>197</v>
      </c>
      <c r="P206">
        <v>32</v>
      </c>
      <c r="Q206">
        <v>97.280100000000004</v>
      </c>
      <c r="R206">
        <v>7.86327</v>
      </c>
      <c r="T206">
        <v>10</v>
      </c>
      <c r="U206" t="s">
        <v>180</v>
      </c>
      <c r="V206">
        <v>10</v>
      </c>
      <c r="W206">
        <v>209.846</v>
      </c>
      <c r="X206">
        <v>103.117</v>
      </c>
    </row>
    <row r="207" spans="8:24" x14ac:dyDescent="0.2">
      <c r="H207" s="13" t="s">
        <v>147</v>
      </c>
      <c r="I207" s="13" t="s">
        <v>184</v>
      </c>
      <c r="J207" s="13">
        <v>32</v>
      </c>
      <c r="K207" s="13">
        <v>63.338200000000001</v>
      </c>
      <c r="L207" s="13">
        <v>17.5106</v>
      </c>
      <c r="N207">
        <v>10</v>
      </c>
      <c r="O207" t="s">
        <v>198</v>
      </c>
      <c r="P207">
        <v>32</v>
      </c>
      <c r="Q207">
        <v>92.433499999999995</v>
      </c>
      <c r="R207">
        <v>7.8497500000000002</v>
      </c>
      <c r="T207">
        <v>10</v>
      </c>
      <c r="U207" t="s">
        <v>181</v>
      </c>
      <c r="V207">
        <v>10</v>
      </c>
      <c r="W207">
        <v>378.947</v>
      </c>
      <c r="X207">
        <v>184.19300000000001</v>
      </c>
    </row>
    <row r="208" spans="8:24" x14ac:dyDescent="0.2">
      <c r="H208" s="13" t="s">
        <v>147</v>
      </c>
      <c r="I208" s="13" t="s">
        <v>185</v>
      </c>
      <c r="J208" s="13">
        <v>32</v>
      </c>
      <c r="K208" s="13">
        <v>30.234400000000001</v>
      </c>
      <c r="L208" s="13">
        <v>10.0246</v>
      </c>
      <c r="N208">
        <v>10</v>
      </c>
      <c r="O208" t="s">
        <v>199</v>
      </c>
      <c r="P208">
        <v>32</v>
      </c>
      <c r="Q208">
        <v>90.059299999999993</v>
      </c>
      <c r="R208">
        <v>7.3556800000000004</v>
      </c>
      <c r="T208">
        <v>10</v>
      </c>
      <c r="U208" t="s">
        <v>182</v>
      </c>
      <c r="V208">
        <v>10</v>
      </c>
      <c r="W208">
        <v>197.999</v>
      </c>
      <c r="X208">
        <v>88.524799999999999</v>
      </c>
    </row>
    <row r="209" spans="7:24" x14ac:dyDescent="0.2">
      <c r="H209" s="13" t="s">
        <v>147</v>
      </c>
      <c r="I209" s="13" t="s">
        <v>186</v>
      </c>
      <c r="J209" s="13">
        <v>32</v>
      </c>
      <c r="K209" s="13">
        <v>99.799499999999995</v>
      </c>
      <c r="L209" s="13">
        <v>82.063500000000005</v>
      </c>
      <c r="N209">
        <v>10</v>
      </c>
      <c r="O209" t="s">
        <v>200</v>
      </c>
      <c r="P209">
        <v>32</v>
      </c>
      <c r="Q209">
        <v>74.988799999999998</v>
      </c>
      <c r="R209">
        <v>7.1111500000000003</v>
      </c>
      <c r="T209">
        <v>10</v>
      </c>
      <c r="U209" t="s">
        <v>183</v>
      </c>
      <c r="V209">
        <v>10</v>
      </c>
      <c r="W209">
        <v>83.745400000000004</v>
      </c>
      <c r="X209">
        <v>14.2316</v>
      </c>
    </row>
    <row r="210" spans="7:24" x14ac:dyDescent="0.2">
      <c r="H210" s="13" t="s">
        <v>147</v>
      </c>
      <c r="I210" s="13" t="s">
        <v>187</v>
      </c>
      <c r="J210" s="13">
        <v>32</v>
      </c>
      <c r="K210" s="13">
        <v>134.203</v>
      </c>
      <c r="L210" s="13">
        <v>111.998</v>
      </c>
      <c r="N210">
        <v>10</v>
      </c>
      <c r="O210" t="s">
        <v>201</v>
      </c>
      <c r="P210">
        <v>32</v>
      </c>
      <c r="Q210">
        <v>65.106200000000001</v>
      </c>
      <c r="R210">
        <v>8.6033600000000003</v>
      </c>
      <c r="T210">
        <v>10</v>
      </c>
      <c r="U210" t="s">
        <v>184</v>
      </c>
      <c r="V210">
        <v>10</v>
      </c>
      <c r="W210">
        <v>16.5121</v>
      </c>
      <c r="X210">
        <v>4.5693400000000004</v>
      </c>
    </row>
    <row r="211" spans="7:24" x14ac:dyDescent="0.2">
      <c r="H211" s="13" t="s">
        <v>147</v>
      </c>
      <c r="I211" s="13" t="s">
        <v>188</v>
      </c>
      <c r="J211" s="13">
        <v>32</v>
      </c>
      <c r="K211" s="13">
        <v>139.11000000000001</v>
      </c>
      <c r="L211" s="13">
        <v>114.235</v>
      </c>
      <c r="N211">
        <v>10</v>
      </c>
      <c r="O211" t="s">
        <v>202</v>
      </c>
      <c r="P211">
        <v>32</v>
      </c>
      <c r="Q211">
        <v>58.844900000000003</v>
      </c>
      <c r="R211">
        <v>9.6477699999999995</v>
      </c>
      <c r="T211">
        <v>10</v>
      </c>
      <c r="U211" t="s">
        <v>185</v>
      </c>
      <c r="V211">
        <v>10</v>
      </c>
      <c r="W211">
        <v>257.83699999999999</v>
      </c>
      <c r="X211">
        <v>247.65799999999999</v>
      </c>
    </row>
    <row r="212" spans="7:24" x14ac:dyDescent="0.2">
      <c r="H212" s="13" t="s">
        <v>147</v>
      </c>
      <c r="I212" s="13" t="s">
        <v>189</v>
      </c>
      <c r="J212" s="13">
        <v>32</v>
      </c>
      <c r="K212" s="13">
        <v>164.66</v>
      </c>
      <c r="L212" s="13">
        <v>112.748</v>
      </c>
      <c r="N212">
        <v>10</v>
      </c>
      <c r="O212" t="s">
        <v>203</v>
      </c>
      <c r="P212">
        <v>32</v>
      </c>
      <c r="Q212">
        <v>48.867899999999999</v>
      </c>
      <c r="R212">
        <v>7.7883300000000002</v>
      </c>
      <c r="T212">
        <v>10</v>
      </c>
      <c r="U212" t="s">
        <v>186</v>
      </c>
      <c r="V212">
        <v>10</v>
      </c>
      <c r="W212">
        <v>400.298</v>
      </c>
      <c r="X212">
        <v>355.67099999999999</v>
      </c>
    </row>
    <row r="213" spans="7:24" x14ac:dyDescent="0.2">
      <c r="G213" t="s">
        <v>109</v>
      </c>
      <c r="H213" s="13" t="s">
        <v>147</v>
      </c>
      <c r="I213" s="13" t="s">
        <v>190</v>
      </c>
      <c r="J213" s="13">
        <v>32</v>
      </c>
      <c r="K213" s="13">
        <v>130.01599999999999</v>
      </c>
      <c r="L213" s="13">
        <v>111.524</v>
      </c>
      <c r="N213" t="s">
        <v>146</v>
      </c>
      <c r="O213" t="s">
        <v>155</v>
      </c>
      <c r="P213">
        <v>32</v>
      </c>
      <c r="Q213">
        <v>21.6477</v>
      </c>
      <c r="R213">
        <v>4.20953</v>
      </c>
      <c r="T213">
        <v>10</v>
      </c>
      <c r="U213" t="s">
        <v>187</v>
      </c>
      <c r="V213">
        <v>10</v>
      </c>
      <c r="W213">
        <v>469.88600000000002</v>
      </c>
      <c r="X213">
        <v>359.75700000000001</v>
      </c>
    </row>
    <row r="214" spans="7:24" x14ac:dyDescent="0.2">
      <c r="H214" s="13" t="s">
        <v>147</v>
      </c>
      <c r="I214" s="13" t="s">
        <v>191</v>
      </c>
      <c r="J214" s="13">
        <v>32</v>
      </c>
      <c r="K214" s="13">
        <v>63.164200000000001</v>
      </c>
      <c r="L214" s="13">
        <v>38.906599999999997</v>
      </c>
      <c r="N214" t="s">
        <v>146</v>
      </c>
      <c r="O214" t="s">
        <v>156</v>
      </c>
      <c r="P214">
        <v>32</v>
      </c>
      <c r="Q214">
        <v>27.591000000000001</v>
      </c>
      <c r="R214">
        <v>7.7126799999999998</v>
      </c>
      <c r="T214">
        <v>10</v>
      </c>
      <c r="U214" t="s">
        <v>188</v>
      </c>
      <c r="V214">
        <v>10</v>
      </c>
      <c r="W214">
        <v>461.94</v>
      </c>
      <c r="X214">
        <v>355.14100000000002</v>
      </c>
    </row>
    <row r="215" spans="7:24" x14ac:dyDescent="0.2">
      <c r="H215" s="13" t="s">
        <v>147</v>
      </c>
      <c r="I215" s="13" t="s">
        <v>192</v>
      </c>
      <c r="J215" s="13">
        <v>32</v>
      </c>
      <c r="K215" s="13">
        <v>25.3111</v>
      </c>
      <c r="L215" s="13">
        <v>7.3147799999999998</v>
      </c>
      <c r="N215" t="s">
        <v>146</v>
      </c>
      <c r="O215" t="s">
        <v>158</v>
      </c>
      <c r="P215">
        <v>32</v>
      </c>
      <c r="Q215">
        <v>14.3314</v>
      </c>
      <c r="R215">
        <v>5.8183499999999997</v>
      </c>
      <c r="T215">
        <v>10</v>
      </c>
      <c r="U215" t="s">
        <v>189</v>
      </c>
      <c r="V215">
        <v>10</v>
      </c>
      <c r="W215">
        <v>472.05799999999999</v>
      </c>
      <c r="X215">
        <v>373.20400000000001</v>
      </c>
    </row>
    <row r="216" spans="7:24" x14ac:dyDescent="0.2">
      <c r="H216" s="13" t="s">
        <v>147</v>
      </c>
      <c r="I216" s="13" t="s">
        <v>193</v>
      </c>
      <c r="J216" s="13">
        <v>32</v>
      </c>
      <c r="K216" s="13">
        <v>30.6127</v>
      </c>
      <c r="L216" s="13">
        <v>7.9600400000000002</v>
      </c>
      <c r="N216" t="s">
        <v>146</v>
      </c>
      <c r="O216" t="s">
        <v>160</v>
      </c>
      <c r="P216">
        <v>32</v>
      </c>
      <c r="Q216">
        <v>17.605499999999999</v>
      </c>
      <c r="R216">
        <v>5.9783799999999996</v>
      </c>
      <c r="T216">
        <v>10</v>
      </c>
      <c r="U216" t="s">
        <v>190</v>
      </c>
      <c r="V216">
        <v>10</v>
      </c>
      <c r="W216">
        <v>417.17399999999998</v>
      </c>
      <c r="X216">
        <v>361.80099999999999</v>
      </c>
    </row>
    <row r="217" spans="7:24" x14ac:dyDescent="0.2">
      <c r="H217" s="13" t="s">
        <v>147</v>
      </c>
      <c r="I217" s="13" t="s">
        <v>194</v>
      </c>
      <c r="J217" s="13">
        <v>32</v>
      </c>
      <c r="K217" s="13">
        <v>78.136300000000006</v>
      </c>
      <c r="L217" s="13">
        <v>7.5645800000000003</v>
      </c>
      <c r="N217" t="s">
        <v>146</v>
      </c>
      <c r="O217" t="s">
        <v>162</v>
      </c>
      <c r="P217">
        <v>32</v>
      </c>
      <c r="Q217">
        <v>13.0143</v>
      </c>
      <c r="R217">
        <v>3.2127400000000002</v>
      </c>
      <c r="T217">
        <v>10</v>
      </c>
      <c r="U217" t="s">
        <v>191</v>
      </c>
      <c r="V217">
        <v>10</v>
      </c>
      <c r="W217">
        <v>457.47300000000001</v>
      </c>
      <c r="X217">
        <v>354.50799999999998</v>
      </c>
    </row>
    <row r="218" spans="7:24" x14ac:dyDescent="0.2">
      <c r="H218" s="13" t="s">
        <v>147</v>
      </c>
      <c r="I218" s="13" t="s">
        <v>195</v>
      </c>
      <c r="J218" s="13">
        <v>32</v>
      </c>
      <c r="K218" s="13">
        <v>89.151700000000005</v>
      </c>
      <c r="L218" s="13">
        <v>8.6456700000000009</v>
      </c>
      <c r="N218" t="s">
        <v>146</v>
      </c>
      <c r="O218" t="s">
        <v>164</v>
      </c>
      <c r="P218">
        <v>32</v>
      </c>
      <c r="Q218">
        <v>15.7669</v>
      </c>
      <c r="R218">
        <v>4.00284</v>
      </c>
      <c r="T218">
        <v>10</v>
      </c>
      <c r="U218" t="s">
        <v>192</v>
      </c>
      <c r="V218">
        <v>10</v>
      </c>
      <c r="W218">
        <v>462.81900000000002</v>
      </c>
      <c r="X218">
        <v>352.904</v>
      </c>
    </row>
    <row r="219" spans="7:24" x14ac:dyDescent="0.2">
      <c r="H219" s="13" t="s">
        <v>147</v>
      </c>
      <c r="I219" s="13" t="s">
        <v>196</v>
      </c>
      <c r="J219" s="13">
        <v>32</v>
      </c>
      <c r="K219" s="13">
        <v>100.14</v>
      </c>
      <c r="L219" s="13">
        <v>9.1755999999999993</v>
      </c>
      <c r="N219" t="s">
        <v>146</v>
      </c>
      <c r="O219" t="s">
        <v>166</v>
      </c>
      <c r="P219">
        <v>32</v>
      </c>
      <c r="Q219">
        <v>18.856300000000001</v>
      </c>
      <c r="R219">
        <v>4.8812800000000003</v>
      </c>
      <c r="T219">
        <v>10</v>
      </c>
      <c r="U219" t="s">
        <v>193</v>
      </c>
      <c r="V219">
        <v>10</v>
      </c>
      <c r="W219">
        <v>620.17499999999995</v>
      </c>
      <c r="X219">
        <v>396.26299999999998</v>
      </c>
    </row>
    <row r="220" spans="7:24" x14ac:dyDescent="0.2">
      <c r="H220" s="13" t="s">
        <v>147</v>
      </c>
      <c r="I220" s="13" t="s">
        <v>197</v>
      </c>
      <c r="J220" s="13">
        <v>32</v>
      </c>
      <c r="K220" s="13">
        <v>110.818</v>
      </c>
      <c r="L220" s="13">
        <v>11.0722</v>
      </c>
      <c r="N220" t="s">
        <v>146</v>
      </c>
      <c r="O220" t="s">
        <v>168</v>
      </c>
      <c r="P220">
        <v>32</v>
      </c>
      <c r="Q220">
        <v>18.473800000000001</v>
      </c>
      <c r="R220">
        <v>3.3945099999999999</v>
      </c>
      <c r="T220">
        <v>10</v>
      </c>
      <c r="U220" t="s">
        <v>194</v>
      </c>
      <c r="V220">
        <v>10</v>
      </c>
      <c r="W220">
        <v>420.76600000000002</v>
      </c>
      <c r="X220">
        <v>352.41699999999997</v>
      </c>
    </row>
    <row r="221" spans="7:24" x14ac:dyDescent="0.2">
      <c r="H221" s="13" t="s">
        <v>147</v>
      </c>
      <c r="I221" s="13" t="s">
        <v>198</v>
      </c>
      <c r="J221" s="13">
        <v>32</v>
      </c>
      <c r="K221" s="13">
        <v>110.268</v>
      </c>
      <c r="L221" s="13">
        <v>11.3399</v>
      </c>
      <c r="N221" t="s">
        <v>146</v>
      </c>
      <c r="O221" t="s">
        <v>169</v>
      </c>
      <c r="P221">
        <v>32</v>
      </c>
      <c r="Q221">
        <v>22.6693</v>
      </c>
      <c r="R221">
        <v>4.4137000000000004</v>
      </c>
      <c r="T221">
        <v>10</v>
      </c>
      <c r="U221" t="s">
        <v>195</v>
      </c>
      <c r="V221">
        <v>10</v>
      </c>
      <c r="W221">
        <v>430.42599999999999</v>
      </c>
      <c r="X221">
        <v>353.28399999999999</v>
      </c>
    </row>
    <row r="222" spans="7:24" x14ac:dyDescent="0.2">
      <c r="H222" s="13" t="s">
        <v>147</v>
      </c>
      <c r="I222" s="13" t="s">
        <v>199</v>
      </c>
      <c r="J222" s="13">
        <v>32</v>
      </c>
      <c r="K222" s="13">
        <v>108.34</v>
      </c>
      <c r="L222" s="13">
        <v>12.5273</v>
      </c>
      <c r="N222" t="s">
        <v>146</v>
      </c>
      <c r="O222" t="s">
        <v>171</v>
      </c>
      <c r="P222">
        <v>32</v>
      </c>
      <c r="Q222">
        <v>26.385899999999999</v>
      </c>
      <c r="R222">
        <v>6.1094200000000001</v>
      </c>
      <c r="T222">
        <v>10</v>
      </c>
      <c r="U222" t="s">
        <v>196</v>
      </c>
      <c r="V222">
        <v>10</v>
      </c>
      <c r="W222">
        <v>488.95600000000002</v>
      </c>
      <c r="X222">
        <v>353.18</v>
      </c>
    </row>
    <row r="223" spans="7:24" x14ac:dyDescent="0.2">
      <c r="H223" s="13" t="s">
        <v>147</v>
      </c>
      <c r="I223" s="13" t="s">
        <v>200</v>
      </c>
      <c r="J223" s="13">
        <v>32</v>
      </c>
      <c r="K223" s="13">
        <v>112.428</v>
      </c>
      <c r="L223" s="13">
        <v>12.230499999999999</v>
      </c>
      <c r="N223" t="s">
        <v>146</v>
      </c>
      <c r="O223" t="s">
        <v>174</v>
      </c>
      <c r="P223">
        <v>32</v>
      </c>
      <c r="Q223">
        <v>90.876099999999994</v>
      </c>
      <c r="R223">
        <v>7.8078500000000002</v>
      </c>
      <c r="T223">
        <v>10</v>
      </c>
      <c r="U223" t="s">
        <v>197</v>
      </c>
      <c r="V223">
        <v>10</v>
      </c>
      <c r="W223">
        <v>448.84</v>
      </c>
      <c r="X223">
        <v>342.464</v>
      </c>
    </row>
    <row r="224" spans="7:24" x14ac:dyDescent="0.2">
      <c r="H224" s="13" t="s">
        <v>147</v>
      </c>
      <c r="I224" s="13" t="s">
        <v>201</v>
      </c>
      <c r="J224" s="13">
        <v>32</v>
      </c>
      <c r="K224" s="13">
        <v>105.08</v>
      </c>
      <c r="L224" s="13">
        <v>9.7825699999999998</v>
      </c>
      <c r="N224" t="s">
        <v>146</v>
      </c>
      <c r="O224" t="s">
        <v>175</v>
      </c>
      <c r="P224">
        <v>32</v>
      </c>
      <c r="Q224">
        <v>100.639</v>
      </c>
      <c r="R224">
        <v>8.7531599999999994</v>
      </c>
      <c r="T224">
        <v>10</v>
      </c>
      <c r="U224" t="s">
        <v>198</v>
      </c>
      <c r="V224">
        <v>10</v>
      </c>
      <c r="W224">
        <v>441.95299999999997</v>
      </c>
      <c r="X224">
        <v>352.13</v>
      </c>
    </row>
    <row r="225" spans="7:24" x14ac:dyDescent="0.2">
      <c r="H225" s="13" t="s">
        <v>147</v>
      </c>
      <c r="I225" s="13" t="s">
        <v>202</v>
      </c>
      <c r="J225" s="13">
        <v>32</v>
      </c>
      <c r="K225" s="13">
        <v>111.80800000000001</v>
      </c>
      <c r="L225" s="13">
        <v>12.4055</v>
      </c>
      <c r="N225" t="s">
        <v>146</v>
      </c>
      <c r="O225" t="s">
        <v>176</v>
      </c>
      <c r="P225">
        <v>32</v>
      </c>
      <c r="Q225">
        <v>97.234999999999999</v>
      </c>
      <c r="R225">
        <v>7.6626599999999998</v>
      </c>
      <c r="T225">
        <v>10</v>
      </c>
      <c r="U225" t="s">
        <v>199</v>
      </c>
      <c r="V225">
        <v>10</v>
      </c>
      <c r="W225">
        <v>574.45799999999997</v>
      </c>
      <c r="X225">
        <v>256.52600000000001</v>
      </c>
    </row>
    <row r="226" spans="7:24" x14ac:dyDescent="0.2">
      <c r="H226" s="13" t="s">
        <v>147</v>
      </c>
      <c r="I226" s="13" t="s">
        <v>203</v>
      </c>
      <c r="J226" s="13">
        <v>32</v>
      </c>
      <c r="K226" s="13">
        <v>116.988</v>
      </c>
      <c r="L226" s="13">
        <v>17.935500000000001</v>
      </c>
      <c r="N226" t="s">
        <v>146</v>
      </c>
      <c r="O226" t="s">
        <v>177</v>
      </c>
      <c r="P226">
        <v>32</v>
      </c>
      <c r="Q226">
        <v>100.798</v>
      </c>
      <c r="R226">
        <v>6.9480599999999999</v>
      </c>
      <c r="T226">
        <v>10</v>
      </c>
      <c r="U226" t="s">
        <v>200</v>
      </c>
      <c r="V226">
        <v>10</v>
      </c>
      <c r="W226">
        <v>408.84100000000001</v>
      </c>
      <c r="X226">
        <v>209.18899999999999</v>
      </c>
    </row>
    <row r="227" spans="7:24" x14ac:dyDescent="0.2">
      <c r="H227" s="13" t="s">
        <v>148</v>
      </c>
      <c r="I227" s="13" t="s">
        <v>155</v>
      </c>
      <c r="J227" s="13">
        <v>32</v>
      </c>
      <c r="K227" s="13">
        <v>59.082299999999996</v>
      </c>
      <c r="L227" s="13">
        <v>11.7895</v>
      </c>
      <c r="N227" t="s">
        <v>146</v>
      </c>
      <c r="O227" t="s">
        <v>178</v>
      </c>
      <c r="P227">
        <v>32</v>
      </c>
      <c r="Q227">
        <v>90.237399999999994</v>
      </c>
      <c r="R227">
        <v>7.2822699999999996</v>
      </c>
      <c r="T227">
        <v>10</v>
      </c>
      <c r="U227" t="s">
        <v>201</v>
      </c>
      <c r="V227">
        <v>10</v>
      </c>
      <c r="W227">
        <v>226.08699999999999</v>
      </c>
      <c r="X227">
        <v>135.755</v>
      </c>
    </row>
    <row r="228" spans="7:24" x14ac:dyDescent="0.2">
      <c r="H228" s="13" t="s">
        <v>148</v>
      </c>
      <c r="I228" s="13" t="s">
        <v>156</v>
      </c>
      <c r="J228" s="13">
        <v>32</v>
      </c>
      <c r="K228" s="13">
        <v>63.290700000000001</v>
      </c>
      <c r="L228" s="13">
        <v>16.8017</v>
      </c>
      <c r="N228" t="s">
        <v>146</v>
      </c>
      <c r="O228" t="s">
        <v>179</v>
      </c>
      <c r="P228">
        <v>32</v>
      </c>
      <c r="Q228">
        <v>74.777699999999996</v>
      </c>
      <c r="R228">
        <v>7.8913599999999997</v>
      </c>
      <c r="T228">
        <v>10</v>
      </c>
      <c r="U228" t="s">
        <v>202</v>
      </c>
      <c r="V228">
        <v>10</v>
      </c>
      <c r="W228">
        <v>155.13</v>
      </c>
      <c r="X228">
        <v>84.229100000000003</v>
      </c>
    </row>
    <row r="229" spans="7:24" x14ac:dyDescent="0.2">
      <c r="H229" s="13" t="s">
        <v>148</v>
      </c>
      <c r="I229" s="13" t="s">
        <v>158</v>
      </c>
      <c r="J229" s="13">
        <v>32</v>
      </c>
      <c r="K229" s="13">
        <v>203.78399999999999</v>
      </c>
      <c r="L229" s="13">
        <v>110.28</v>
      </c>
      <c r="N229" t="s">
        <v>146</v>
      </c>
      <c r="O229" t="s">
        <v>180</v>
      </c>
      <c r="P229">
        <v>32</v>
      </c>
      <c r="Q229">
        <v>63.900300000000001</v>
      </c>
      <c r="R229">
        <v>6.8315700000000001</v>
      </c>
      <c r="T229">
        <v>10</v>
      </c>
      <c r="U229" t="s">
        <v>203</v>
      </c>
      <c r="V229">
        <v>10</v>
      </c>
      <c r="W229">
        <v>374.21199999999999</v>
      </c>
      <c r="X229">
        <v>194.62100000000001</v>
      </c>
    </row>
    <row r="230" spans="7:24" x14ac:dyDescent="0.2">
      <c r="H230" s="13" t="s">
        <v>148</v>
      </c>
      <c r="I230" s="13" t="s">
        <v>160</v>
      </c>
      <c r="J230" s="13">
        <v>32</v>
      </c>
      <c r="K230" s="13">
        <v>277.28800000000001</v>
      </c>
      <c r="L230" s="13">
        <v>138.214</v>
      </c>
      <c r="N230" t="s">
        <v>146</v>
      </c>
      <c r="O230" t="s">
        <v>181</v>
      </c>
      <c r="P230">
        <v>32</v>
      </c>
      <c r="Q230">
        <v>52.661000000000001</v>
      </c>
      <c r="R230">
        <v>7.5324600000000004</v>
      </c>
      <c r="T230" t="s">
        <v>146</v>
      </c>
      <c r="U230" t="s">
        <v>155</v>
      </c>
      <c r="V230">
        <v>10</v>
      </c>
      <c r="W230">
        <v>88.645399999999995</v>
      </c>
      <c r="X230">
        <v>34.2577</v>
      </c>
    </row>
    <row r="231" spans="7:24" x14ac:dyDescent="0.2">
      <c r="H231" s="13" t="s">
        <v>148</v>
      </c>
      <c r="I231" s="13" t="s">
        <v>162</v>
      </c>
      <c r="J231" s="13">
        <v>32</v>
      </c>
      <c r="K231" s="13">
        <v>121.03100000000001</v>
      </c>
      <c r="L231" s="13">
        <v>87.820499999999996</v>
      </c>
      <c r="N231" t="s">
        <v>146</v>
      </c>
      <c r="O231" t="s">
        <v>182</v>
      </c>
      <c r="P231">
        <v>32</v>
      </c>
      <c r="Q231">
        <v>47.153100000000002</v>
      </c>
      <c r="R231">
        <v>6.8041400000000003</v>
      </c>
      <c r="T231" t="s">
        <v>146</v>
      </c>
      <c r="U231" t="s">
        <v>156</v>
      </c>
      <c r="V231">
        <v>10</v>
      </c>
      <c r="W231">
        <v>172.55699999999999</v>
      </c>
      <c r="X231">
        <v>124.03</v>
      </c>
    </row>
    <row r="232" spans="7:24" x14ac:dyDescent="0.2">
      <c r="H232" s="13" t="s">
        <v>148</v>
      </c>
      <c r="I232" s="13" t="s">
        <v>164</v>
      </c>
      <c r="J232" s="13">
        <v>32</v>
      </c>
      <c r="K232" s="13">
        <v>152.29300000000001</v>
      </c>
      <c r="L232" s="13">
        <v>88.524199999999993</v>
      </c>
      <c r="N232" t="s">
        <v>147</v>
      </c>
      <c r="O232" t="s">
        <v>155</v>
      </c>
      <c r="P232">
        <v>32</v>
      </c>
      <c r="Q232">
        <v>90.617699999999999</v>
      </c>
      <c r="R232">
        <v>12.201599999999999</v>
      </c>
      <c r="T232" t="s">
        <v>146</v>
      </c>
      <c r="U232" t="s">
        <v>158</v>
      </c>
      <c r="V232">
        <v>10</v>
      </c>
      <c r="W232">
        <v>650.654</v>
      </c>
      <c r="X232">
        <v>353.48899999999998</v>
      </c>
    </row>
    <row r="233" spans="7:24" x14ac:dyDescent="0.2">
      <c r="H233" s="13" t="s">
        <v>148</v>
      </c>
      <c r="I233" s="13" t="s">
        <v>166</v>
      </c>
      <c r="J233" s="13">
        <v>32</v>
      </c>
      <c r="K233" s="13">
        <v>111.97</v>
      </c>
      <c r="L233" s="13">
        <v>76.108500000000006</v>
      </c>
      <c r="N233" t="s">
        <v>147</v>
      </c>
      <c r="O233" t="s">
        <v>156</v>
      </c>
      <c r="P233">
        <v>32</v>
      </c>
      <c r="Q233">
        <v>61.7761</v>
      </c>
      <c r="R233">
        <v>10.234400000000001</v>
      </c>
      <c r="T233" t="s">
        <v>146</v>
      </c>
      <c r="U233" t="s">
        <v>160</v>
      </c>
      <c r="V233">
        <v>10</v>
      </c>
      <c r="W233">
        <v>547.62099999999998</v>
      </c>
      <c r="X233">
        <v>278.38099999999997</v>
      </c>
    </row>
    <row r="234" spans="7:24" x14ac:dyDescent="0.2">
      <c r="H234" s="13" t="s">
        <v>148</v>
      </c>
      <c r="I234" s="13" t="s">
        <v>168</v>
      </c>
      <c r="J234" s="13">
        <v>32</v>
      </c>
      <c r="K234" s="13">
        <v>132.209</v>
      </c>
      <c r="L234" s="13">
        <v>91.045699999999997</v>
      </c>
      <c r="N234" t="s">
        <v>147</v>
      </c>
      <c r="O234" t="s">
        <v>158</v>
      </c>
      <c r="P234">
        <v>32</v>
      </c>
      <c r="Q234">
        <v>78.652900000000002</v>
      </c>
      <c r="R234">
        <v>13.887700000000001</v>
      </c>
      <c r="T234" t="s">
        <v>146</v>
      </c>
      <c r="U234" t="s">
        <v>162</v>
      </c>
      <c r="V234">
        <v>10</v>
      </c>
      <c r="W234">
        <v>588.99199999999996</v>
      </c>
      <c r="X234">
        <v>328.58100000000002</v>
      </c>
    </row>
    <row r="235" spans="7:24" x14ac:dyDescent="0.2">
      <c r="H235" s="13" t="s">
        <v>148</v>
      </c>
      <c r="I235" s="13" t="s">
        <v>169</v>
      </c>
      <c r="J235" s="13">
        <v>32</v>
      </c>
      <c r="K235" s="13">
        <v>227.03899999999999</v>
      </c>
      <c r="L235" s="13">
        <v>115.819</v>
      </c>
      <c r="N235" t="s">
        <v>147</v>
      </c>
      <c r="O235" t="s">
        <v>160</v>
      </c>
      <c r="P235">
        <v>32</v>
      </c>
      <c r="Q235">
        <v>60.0032</v>
      </c>
      <c r="R235">
        <v>12.829700000000001</v>
      </c>
      <c r="T235" t="s">
        <v>146</v>
      </c>
      <c r="U235" t="s">
        <v>164</v>
      </c>
      <c r="V235">
        <v>10</v>
      </c>
      <c r="W235">
        <v>299.42399999999998</v>
      </c>
      <c r="X235">
        <v>218.03299999999999</v>
      </c>
    </row>
    <row r="236" spans="7:24" x14ac:dyDescent="0.2">
      <c r="G236" t="s">
        <v>24</v>
      </c>
      <c r="H236" s="13" t="s">
        <v>148</v>
      </c>
      <c r="I236" s="13" t="s">
        <v>171</v>
      </c>
      <c r="J236" s="13">
        <v>32</v>
      </c>
      <c r="K236" s="13">
        <v>144.80199999999999</v>
      </c>
      <c r="L236" s="13">
        <v>65.950400000000002</v>
      </c>
      <c r="N236" t="s">
        <v>147</v>
      </c>
      <c r="O236" t="s">
        <v>162</v>
      </c>
      <c r="P236">
        <v>32</v>
      </c>
      <c r="Q236">
        <v>76.015799999999999</v>
      </c>
      <c r="R236">
        <v>15.4178</v>
      </c>
      <c r="T236" t="s">
        <v>146</v>
      </c>
      <c r="U236" t="s">
        <v>166</v>
      </c>
      <c r="V236">
        <v>10</v>
      </c>
      <c r="W236">
        <v>202.93899999999999</v>
      </c>
      <c r="X236">
        <v>111.065</v>
      </c>
    </row>
    <row r="237" spans="7:24" x14ac:dyDescent="0.2">
      <c r="H237" s="13" t="s">
        <v>148</v>
      </c>
      <c r="I237" s="13" t="s">
        <v>174</v>
      </c>
      <c r="J237" s="13">
        <v>32</v>
      </c>
      <c r="K237" s="13">
        <v>141.941</v>
      </c>
      <c r="L237" s="13">
        <v>12.876799999999999</v>
      </c>
      <c r="N237" t="s">
        <v>147</v>
      </c>
      <c r="O237" t="s">
        <v>164</v>
      </c>
      <c r="P237">
        <v>32</v>
      </c>
      <c r="Q237">
        <v>81.474900000000005</v>
      </c>
      <c r="R237">
        <v>13.8652</v>
      </c>
      <c r="T237" t="s">
        <v>146</v>
      </c>
      <c r="U237" t="s">
        <v>168</v>
      </c>
      <c r="V237">
        <v>10</v>
      </c>
      <c r="W237">
        <v>201.30600000000001</v>
      </c>
      <c r="X237">
        <v>58.326300000000003</v>
      </c>
    </row>
    <row r="238" spans="7:24" x14ac:dyDescent="0.2">
      <c r="H238" s="13" t="s">
        <v>148</v>
      </c>
      <c r="I238" s="13" t="s">
        <v>175</v>
      </c>
      <c r="J238" s="13">
        <v>32</v>
      </c>
      <c r="K238" s="13">
        <v>157.732</v>
      </c>
      <c r="L238" s="13">
        <v>12.9435</v>
      </c>
      <c r="N238" t="s">
        <v>147</v>
      </c>
      <c r="O238" t="s">
        <v>166</v>
      </c>
      <c r="P238">
        <v>32</v>
      </c>
      <c r="Q238">
        <v>98.558300000000003</v>
      </c>
      <c r="R238">
        <v>23.050599999999999</v>
      </c>
      <c r="T238" t="s">
        <v>146</v>
      </c>
      <c r="U238" t="s">
        <v>169</v>
      </c>
      <c r="V238">
        <v>10</v>
      </c>
      <c r="W238">
        <v>252.35599999999999</v>
      </c>
      <c r="X238">
        <v>97.213300000000004</v>
      </c>
    </row>
    <row r="239" spans="7:24" x14ac:dyDescent="0.2">
      <c r="H239" s="13" t="s">
        <v>148</v>
      </c>
      <c r="I239" s="13" t="s">
        <v>176</v>
      </c>
      <c r="J239" s="13">
        <v>32</v>
      </c>
      <c r="K239" s="13">
        <v>176.79499999999999</v>
      </c>
      <c r="L239" s="13">
        <v>13.111499999999999</v>
      </c>
      <c r="N239" t="s">
        <v>147</v>
      </c>
      <c r="O239" t="s">
        <v>168</v>
      </c>
      <c r="P239">
        <v>32</v>
      </c>
      <c r="Q239">
        <v>69.602099999999993</v>
      </c>
      <c r="R239">
        <v>10.3088</v>
      </c>
      <c r="T239" t="s">
        <v>146</v>
      </c>
      <c r="U239" t="s">
        <v>171</v>
      </c>
      <c r="V239">
        <v>10</v>
      </c>
      <c r="W239">
        <v>312.017</v>
      </c>
      <c r="X239">
        <v>142.17599999999999</v>
      </c>
    </row>
    <row r="240" spans="7:24" x14ac:dyDescent="0.2">
      <c r="H240" s="13" t="s">
        <v>148</v>
      </c>
      <c r="I240" s="13" t="s">
        <v>177</v>
      </c>
      <c r="J240" s="13">
        <v>32</v>
      </c>
      <c r="K240" s="13">
        <v>183.18600000000001</v>
      </c>
      <c r="L240" s="13">
        <v>12.2219</v>
      </c>
      <c r="N240" t="s">
        <v>147</v>
      </c>
      <c r="O240" t="s">
        <v>169</v>
      </c>
      <c r="P240">
        <v>32</v>
      </c>
      <c r="Q240">
        <v>211.2</v>
      </c>
      <c r="R240">
        <v>104.44199999999999</v>
      </c>
      <c r="T240" t="s">
        <v>146</v>
      </c>
      <c r="U240" t="s">
        <v>174</v>
      </c>
      <c r="V240">
        <v>10</v>
      </c>
      <c r="W240">
        <v>76.476500000000001</v>
      </c>
      <c r="X240">
        <v>11.714399999999999</v>
      </c>
    </row>
    <row r="241" spans="8:24" x14ac:dyDescent="0.2">
      <c r="H241" s="13" t="s">
        <v>148</v>
      </c>
      <c r="I241" s="13" t="s">
        <v>178</v>
      </c>
      <c r="J241" s="13">
        <v>32</v>
      </c>
      <c r="K241" s="13">
        <v>180.809</v>
      </c>
      <c r="L241" s="13">
        <v>14.267300000000001</v>
      </c>
      <c r="N241" t="s">
        <v>147</v>
      </c>
      <c r="O241" t="s">
        <v>171</v>
      </c>
      <c r="P241">
        <v>32</v>
      </c>
      <c r="Q241">
        <v>153.37299999999999</v>
      </c>
      <c r="R241">
        <v>54.464399999999998</v>
      </c>
      <c r="T241" t="s">
        <v>146</v>
      </c>
      <c r="U241" t="s">
        <v>175</v>
      </c>
      <c r="V241">
        <v>10</v>
      </c>
      <c r="W241">
        <v>78.408600000000007</v>
      </c>
      <c r="X241">
        <v>14.126300000000001</v>
      </c>
    </row>
    <row r="242" spans="8:24" x14ac:dyDescent="0.2">
      <c r="H242" s="13" t="s">
        <v>148</v>
      </c>
      <c r="I242" s="13" t="s">
        <v>179</v>
      </c>
      <c r="J242" s="13">
        <v>32</v>
      </c>
      <c r="K242" s="13">
        <v>182.042</v>
      </c>
      <c r="L242" s="13">
        <v>14.0662</v>
      </c>
      <c r="N242" t="s">
        <v>147</v>
      </c>
      <c r="O242" t="s">
        <v>174</v>
      </c>
      <c r="P242">
        <v>32</v>
      </c>
      <c r="Q242">
        <v>151.02600000000001</v>
      </c>
      <c r="R242">
        <v>35.189799999999998</v>
      </c>
      <c r="T242" t="s">
        <v>146</v>
      </c>
      <c r="U242" t="s">
        <v>176</v>
      </c>
      <c r="V242">
        <v>10</v>
      </c>
      <c r="W242">
        <v>113.235</v>
      </c>
      <c r="X242">
        <v>27.552</v>
      </c>
    </row>
    <row r="243" spans="8:24" x14ac:dyDescent="0.2">
      <c r="H243" s="13" t="s">
        <v>148</v>
      </c>
      <c r="I243" s="13" t="s">
        <v>180</v>
      </c>
      <c r="J243" s="13">
        <v>32</v>
      </c>
      <c r="K243" s="13">
        <v>162.15700000000001</v>
      </c>
      <c r="L243" s="13">
        <v>13.886200000000001</v>
      </c>
      <c r="N243" t="s">
        <v>147</v>
      </c>
      <c r="O243" t="s">
        <v>175</v>
      </c>
      <c r="P243">
        <v>32</v>
      </c>
      <c r="Q243">
        <v>147.03299999999999</v>
      </c>
      <c r="R243">
        <v>20.968900000000001</v>
      </c>
      <c r="T243" t="s">
        <v>146</v>
      </c>
      <c r="U243" t="s">
        <v>177</v>
      </c>
      <c r="V243">
        <v>10</v>
      </c>
      <c r="W243">
        <v>71.867800000000003</v>
      </c>
      <c r="X243">
        <v>11.747999999999999</v>
      </c>
    </row>
    <row r="244" spans="8:24" x14ac:dyDescent="0.2">
      <c r="H244" s="13" t="s">
        <v>148</v>
      </c>
      <c r="I244" s="13" t="s">
        <v>181</v>
      </c>
      <c r="J244" s="13">
        <v>32</v>
      </c>
      <c r="K244" s="13">
        <v>149.81299999999999</v>
      </c>
      <c r="L244" s="13">
        <v>13.615</v>
      </c>
      <c r="N244" t="s">
        <v>147</v>
      </c>
      <c r="O244" t="s">
        <v>176</v>
      </c>
      <c r="P244">
        <v>32</v>
      </c>
      <c r="Q244">
        <v>157.49199999999999</v>
      </c>
      <c r="R244">
        <v>14.723800000000001</v>
      </c>
      <c r="T244" t="s">
        <v>146</v>
      </c>
      <c r="U244" t="s">
        <v>178</v>
      </c>
      <c r="V244">
        <v>10</v>
      </c>
      <c r="W244">
        <v>72.647300000000001</v>
      </c>
      <c r="X244">
        <v>16.418099999999999</v>
      </c>
    </row>
    <row r="245" spans="8:24" x14ac:dyDescent="0.2">
      <c r="H245" s="13" t="s">
        <v>148</v>
      </c>
      <c r="I245" s="13" t="s">
        <v>182</v>
      </c>
      <c r="J245" s="13">
        <v>32</v>
      </c>
      <c r="K245" s="13">
        <v>146.761</v>
      </c>
      <c r="L245" s="13">
        <v>13.534599999999999</v>
      </c>
      <c r="N245" t="s">
        <v>147</v>
      </c>
      <c r="O245" t="s">
        <v>177</v>
      </c>
      <c r="P245">
        <v>32</v>
      </c>
      <c r="Q245">
        <v>168.71700000000001</v>
      </c>
      <c r="R245">
        <v>15.7439</v>
      </c>
      <c r="T245" t="s">
        <v>146</v>
      </c>
      <c r="U245" t="s">
        <v>179</v>
      </c>
      <c r="V245">
        <v>10</v>
      </c>
      <c r="W245">
        <v>54.633699999999997</v>
      </c>
      <c r="X245">
        <v>11.930300000000001</v>
      </c>
    </row>
    <row r="246" spans="8:24" x14ac:dyDescent="0.2">
      <c r="H246" s="13" t="s">
        <v>148</v>
      </c>
      <c r="I246" s="13" t="s">
        <v>183</v>
      </c>
      <c r="J246" s="13">
        <v>32</v>
      </c>
      <c r="K246" s="13">
        <v>131.72800000000001</v>
      </c>
      <c r="L246" s="13">
        <v>14.281599999999999</v>
      </c>
      <c r="N246" t="s">
        <v>147</v>
      </c>
      <c r="O246" t="s">
        <v>178</v>
      </c>
      <c r="P246">
        <v>32</v>
      </c>
      <c r="Q246">
        <v>177.38399999999999</v>
      </c>
      <c r="R246">
        <v>17.1997</v>
      </c>
      <c r="T246" t="s">
        <v>146</v>
      </c>
      <c r="U246" t="s">
        <v>180</v>
      </c>
      <c r="V246">
        <v>10</v>
      </c>
      <c r="W246">
        <v>123.563</v>
      </c>
      <c r="X246">
        <v>48.732100000000003</v>
      </c>
    </row>
    <row r="247" spans="8:24" x14ac:dyDescent="0.2">
      <c r="H247" s="13" t="s">
        <v>148</v>
      </c>
      <c r="I247" s="13" t="s">
        <v>184</v>
      </c>
      <c r="J247" s="13">
        <v>32</v>
      </c>
      <c r="K247" s="13">
        <v>33.461599999999997</v>
      </c>
      <c r="L247" s="13">
        <v>6.2907900000000003</v>
      </c>
      <c r="N247" t="s">
        <v>147</v>
      </c>
      <c r="O247" t="s">
        <v>179</v>
      </c>
      <c r="P247">
        <v>32</v>
      </c>
      <c r="Q247">
        <v>151.43</v>
      </c>
      <c r="R247">
        <v>17.425599999999999</v>
      </c>
      <c r="T247" t="s">
        <v>146</v>
      </c>
      <c r="U247" t="s">
        <v>181</v>
      </c>
      <c r="V247">
        <v>10</v>
      </c>
      <c r="W247">
        <v>131.42400000000001</v>
      </c>
      <c r="X247">
        <v>49.848399999999998</v>
      </c>
    </row>
    <row r="248" spans="8:24" x14ac:dyDescent="0.2">
      <c r="H248" s="13" t="s">
        <v>148</v>
      </c>
      <c r="I248" s="13" t="s">
        <v>185</v>
      </c>
      <c r="J248" s="13">
        <v>32</v>
      </c>
      <c r="K248" s="13">
        <v>43.743000000000002</v>
      </c>
      <c r="L248" s="13">
        <v>20.879899999999999</v>
      </c>
      <c r="N248" t="s">
        <v>147</v>
      </c>
      <c r="O248" t="s">
        <v>180</v>
      </c>
      <c r="P248">
        <v>32</v>
      </c>
      <c r="Q248">
        <v>154.483</v>
      </c>
      <c r="R248">
        <v>16.2441</v>
      </c>
      <c r="T248" t="s">
        <v>147</v>
      </c>
      <c r="U248" t="s">
        <v>155</v>
      </c>
      <c r="V248">
        <v>10</v>
      </c>
      <c r="W248">
        <v>69.657899999999998</v>
      </c>
      <c r="X248">
        <v>30.116599999999998</v>
      </c>
    </row>
    <row r="249" spans="8:24" x14ac:dyDescent="0.2">
      <c r="H249" s="13" t="s">
        <v>148</v>
      </c>
      <c r="I249" s="13" t="s">
        <v>186</v>
      </c>
      <c r="J249" s="13">
        <v>32</v>
      </c>
      <c r="K249" s="13">
        <v>87.777500000000003</v>
      </c>
      <c r="L249" s="13">
        <v>75.908600000000007</v>
      </c>
      <c r="N249" t="s">
        <v>147</v>
      </c>
      <c r="O249" t="s">
        <v>181</v>
      </c>
      <c r="P249">
        <v>32</v>
      </c>
      <c r="Q249">
        <v>147.35300000000001</v>
      </c>
      <c r="R249">
        <v>20.557600000000001</v>
      </c>
      <c r="T249" t="s">
        <v>147</v>
      </c>
      <c r="U249" t="s">
        <v>156</v>
      </c>
      <c r="V249">
        <v>10</v>
      </c>
      <c r="W249">
        <v>85.222899999999996</v>
      </c>
      <c r="X249">
        <v>40.415500000000002</v>
      </c>
    </row>
    <row r="250" spans="8:24" x14ac:dyDescent="0.2">
      <c r="H250" s="13" t="s">
        <v>148</v>
      </c>
      <c r="I250" s="13" t="s">
        <v>187</v>
      </c>
      <c r="J250" s="13">
        <v>32</v>
      </c>
      <c r="K250" s="13">
        <v>135.935</v>
      </c>
      <c r="L250" s="13">
        <v>108.73</v>
      </c>
      <c r="N250" t="s">
        <v>147</v>
      </c>
      <c r="O250" t="s">
        <v>182</v>
      </c>
      <c r="P250">
        <v>32</v>
      </c>
      <c r="Q250">
        <v>118.968</v>
      </c>
      <c r="R250">
        <v>17.891400000000001</v>
      </c>
      <c r="T250" t="s">
        <v>147</v>
      </c>
      <c r="U250" t="s">
        <v>158</v>
      </c>
      <c r="V250">
        <v>10</v>
      </c>
      <c r="W250">
        <v>65.156300000000002</v>
      </c>
      <c r="X250">
        <v>22.486899999999999</v>
      </c>
    </row>
    <row r="251" spans="8:24" x14ac:dyDescent="0.2">
      <c r="H251" s="13" t="s">
        <v>148</v>
      </c>
      <c r="I251" s="13" t="s">
        <v>188</v>
      </c>
      <c r="J251" s="13">
        <v>32</v>
      </c>
      <c r="K251" s="13">
        <v>241.05600000000001</v>
      </c>
      <c r="L251" s="13">
        <v>158.983</v>
      </c>
      <c r="N251" t="s">
        <v>147</v>
      </c>
      <c r="O251" t="s">
        <v>183</v>
      </c>
      <c r="P251">
        <v>32</v>
      </c>
      <c r="Q251">
        <v>215.14400000000001</v>
      </c>
      <c r="R251">
        <v>76.342600000000004</v>
      </c>
      <c r="T251" t="s">
        <v>147</v>
      </c>
      <c r="U251" t="s">
        <v>160</v>
      </c>
      <c r="V251">
        <v>10</v>
      </c>
      <c r="W251">
        <v>48.1663</v>
      </c>
      <c r="X251">
        <v>18</v>
      </c>
    </row>
    <row r="252" spans="8:24" x14ac:dyDescent="0.2">
      <c r="H252" s="13" t="s">
        <v>148</v>
      </c>
      <c r="I252" s="13" t="s">
        <v>189</v>
      </c>
      <c r="J252" s="13">
        <v>32</v>
      </c>
      <c r="K252" s="13">
        <v>258.17</v>
      </c>
      <c r="L252" s="13">
        <v>161.929</v>
      </c>
      <c r="N252" t="s">
        <v>147</v>
      </c>
      <c r="O252" t="s">
        <v>184</v>
      </c>
      <c r="P252">
        <v>32</v>
      </c>
      <c r="Q252">
        <v>92.703800000000001</v>
      </c>
      <c r="R252">
        <v>49.898200000000003</v>
      </c>
      <c r="T252" t="s">
        <v>147</v>
      </c>
      <c r="U252" t="s">
        <v>162</v>
      </c>
      <c r="V252">
        <v>10</v>
      </c>
      <c r="W252">
        <v>81.6785</v>
      </c>
      <c r="X252">
        <v>31.099</v>
      </c>
    </row>
    <row r="253" spans="8:24" x14ac:dyDescent="0.2">
      <c r="H253" s="13" t="s">
        <v>148</v>
      </c>
      <c r="I253" s="13" t="s">
        <v>190</v>
      </c>
      <c r="J253" s="13">
        <v>32</v>
      </c>
      <c r="K253" s="13">
        <v>220.35400000000001</v>
      </c>
      <c r="L253" s="13">
        <v>147.88200000000001</v>
      </c>
      <c r="N253" t="s">
        <v>147</v>
      </c>
      <c r="O253" t="s">
        <v>185</v>
      </c>
      <c r="P253">
        <v>32</v>
      </c>
      <c r="Q253">
        <v>35.665700000000001</v>
      </c>
      <c r="R253">
        <v>10.8771</v>
      </c>
      <c r="T253" t="s">
        <v>147</v>
      </c>
      <c r="U253" t="s">
        <v>164</v>
      </c>
      <c r="V253">
        <v>10</v>
      </c>
      <c r="W253">
        <v>75.315100000000001</v>
      </c>
      <c r="X253">
        <v>26.845400000000001</v>
      </c>
    </row>
    <row r="254" spans="8:24" x14ac:dyDescent="0.2">
      <c r="H254" s="13" t="s">
        <v>148</v>
      </c>
      <c r="I254" s="13" t="s">
        <v>191</v>
      </c>
      <c r="J254" s="13">
        <v>32</v>
      </c>
      <c r="K254" s="13">
        <v>135.255</v>
      </c>
      <c r="L254" s="13">
        <v>89.279200000000003</v>
      </c>
      <c r="N254" t="s">
        <v>147</v>
      </c>
      <c r="O254" t="s">
        <v>186</v>
      </c>
      <c r="P254">
        <v>32</v>
      </c>
      <c r="Q254">
        <v>44.196199999999997</v>
      </c>
      <c r="R254">
        <v>11.7471</v>
      </c>
      <c r="T254" t="s">
        <v>147</v>
      </c>
      <c r="U254" t="s">
        <v>166</v>
      </c>
      <c r="V254">
        <v>10</v>
      </c>
      <c r="W254">
        <v>70.316000000000003</v>
      </c>
      <c r="X254">
        <v>24.7669</v>
      </c>
    </row>
    <row r="255" spans="8:24" x14ac:dyDescent="0.2">
      <c r="H255" s="13" t="s">
        <v>148</v>
      </c>
      <c r="I255" s="13" t="s">
        <v>192</v>
      </c>
      <c r="J255" s="13">
        <v>32</v>
      </c>
      <c r="K255" s="13">
        <v>132.90299999999999</v>
      </c>
      <c r="L255" s="13">
        <v>97.514200000000002</v>
      </c>
      <c r="N255" t="s">
        <v>147</v>
      </c>
      <c r="O255" t="s">
        <v>187</v>
      </c>
      <c r="P255">
        <v>32</v>
      </c>
      <c r="Q255">
        <v>41.917299999999997</v>
      </c>
      <c r="R255">
        <v>9.5519700000000007</v>
      </c>
      <c r="T255" t="s">
        <v>147</v>
      </c>
      <c r="U255" t="s">
        <v>168</v>
      </c>
      <c r="V255">
        <v>10</v>
      </c>
      <c r="W255">
        <v>70.381200000000007</v>
      </c>
      <c r="X255">
        <v>22.159099999999999</v>
      </c>
    </row>
    <row r="256" spans="8:24" x14ac:dyDescent="0.2">
      <c r="H256" s="13" t="s">
        <v>148</v>
      </c>
      <c r="I256" s="13" t="s">
        <v>193</v>
      </c>
      <c r="J256" s="13">
        <v>32</v>
      </c>
      <c r="K256" s="13">
        <v>132.58000000000001</v>
      </c>
      <c r="L256" s="13">
        <v>74.860900000000001</v>
      </c>
      <c r="N256" t="s">
        <v>147</v>
      </c>
      <c r="O256" t="s">
        <v>188</v>
      </c>
      <c r="P256">
        <v>32</v>
      </c>
      <c r="Q256">
        <v>33.122</v>
      </c>
      <c r="R256">
        <v>11.8973</v>
      </c>
      <c r="T256" t="s">
        <v>147</v>
      </c>
      <c r="U256" t="s">
        <v>169</v>
      </c>
      <c r="V256">
        <v>10</v>
      </c>
      <c r="W256">
        <v>98.902000000000001</v>
      </c>
      <c r="X256">
        <v>30.7029</v>
      </c>
    </row>
    <row r="257" spans="8:24" x14ac:dyDescent="0.2">
      <c r="H257" s="13" t="s">
        <v>148</v>
      </c>
      <c r="I257" s="13" t="s">
        <v>194</v>
      </c>
      <c r="J257" s="13">
        <v>32</v>
      </c>
      <c r="K257" s="13">
        <v>97.887</v>
      </c>
      <c r="L257" s="13">
        <v>11.020300000000001</v>
      </c>
      <c r="N257" t="s">
        <v>147</v>
      </c>
      <c r="O257" t="s">
        <v>189</v>
      </c>
      <c r="P257">
        <v>32</v>
      </c>
      <c r="Q257">
        <v>228.94200000000001</v>
      </c>
      <c r="R257">
        <v>136.946</v>
      </c>
      <c r="T257" t="s">
        <v>147</v>
      </c>
      <c r="U257" t="s">
        <v>171</v>
      </c>
      <c r="V257">
        <v>10</v>
      </c>
      <c r="W257">
        <v>112.03100000000001</v>
      </c>
      <c r="X257">
        <v>37.677999999999997</v>
      </c>
    </row>
    <row r="258" spans="8:24" x14ac:dyDescent="0.2">
      <c r="H258" s="13" t="s">
        <v>148</v>
      </c>
      <c r="I258" s="13" t="s">
        <v>195</v>
      </c>
      <c r="J258" s="13">
        <v>32</v>
      </c>
      <c r="K258" s="13">
        <v>126.78700000000001</v>
      </c>
      <c r="L258" s="13">
        <v>12.5824</v>
      </c>
      <c r="N258" t="s">
        <v>147</v>
      </c>
      <c r="O258" t="s">
        <v>190</v>
      </c>
      <c r="P258">
        <v>32</v>
      </c>
      <c r="Q258">
        <v>264.15199999999999</v>
      </c>
      <c r="R258">
        <v>148.173</v>
      </c>
      <c r="T258" t="s">
        <v>147</v>
      </c>
      <c r="U258" t="s">
        <v>174</v>
      </c>
      <c r="V258">
        <v>10</v>
      </c>
      <c r="W258">
        <v>78.62</v>
      </c>
      <c r="X258">
        <v>7.45547</v>
      </c>
    </row>
    <row r="259" spans="8:24" x14ac:dyDescent="0.2">
      <c r="H259" s="13" t="s">
        <v>148</v>
      </c>
      <c r="I259" s="13" t="s">
        <v>196</v>
      </c>
      <c r="J259" s="13">
        <v>32</v>
      </c>
      <c r="K259" s="13">
        <v>132.71600000000001</v>
      </c>
      <c r="L259" s="13">
        <v>13.1281</v>
      </c>
      <c r="N259" t="s">
        <v>147</v>
      </c>
      <c r="O259" t="s">
        <v>191</v>
      </c>
      <c r="P259">
        <v>32</v>
      </c>
      <c r="Q259">
        <v>224.011</v>
      </c>
      <c r="R259">
        <v>124.96899999999999</v>
      </c>
      <c r="T259" t="s">
        <v>147</v>
      </c>
      <c r="U259" t="s">
        <v>175</v>
      </c>
      <c r="V259">
        <v>10</v>
      </c>
      <c r="W259">
        <v>106.539</v>
      </c>
      <c r="X259">
        <v>10.389699999999999</v>
      </c>
    </row>
    <row r="260" spans="8:24" x14ac:dyDescent="0.2">
      <c r="H260" s="13" t="s">
        <v>148</v>
      </c>
      <c r="I260" s="13" t="s">
        <v>197</v>
      </c>
      <c r="J260" s="13">
        <v>32</v>
      </c>
      <c r="K260" s="13">
        <v>148.86600000000001</v>
      </c>
      <c r="L260" s="13">
        <v>13.0905</v>
      </c>
      <c r="N260" t="s">
        <v>147</v>
      </c>
      <c r="O260" t="s">
        <v>192</v>
      </c>
      <c r="P260">
        <v>32</v>
      </c>
      <c r="Q260">
        <v>152.779</v>
      </c>
      <c r="R260">
        <v>109.61</v>
      </c>
      <c r="T260" t="s">
        <v>147</v>
      </c>
      <c r="U260" t="s">
        <v>176</v>
      </c>
      <c r="V260">
        <v>10</v>
      </c>
      <c r="W260">
        <v>129.18199999999999</v>
      </c>
      <c r="X260">
        <v>14.382999999999999</v>
      </c>
    </row>
    <row r="261" spans="8:24" x14ac:dyDescent="0.2">
      <c r="H261" s="13" t="s">
        <v>148</v>
      </c>
      <c r="I261" s="13" t="s">
        <v>198</v>
      </c>
      <c r="J261" s="13">
        <v>32</v>
      </c>
      <c r="K261" s="13">
        <v>146.05199999999999</v>
      </c>
      <c r="L261" s="13">
        <v>14.9048</v>
      </c>
      <c r="N261" t="s">
        <v>147</v>
      </c>
      <c r="O261" t="s">
        <v>193</v>
      </c>
      <c r="P261">
        <v>32</v>
      </c>
      <c r="Q261">
        <v>307.94299999999998</v>
      </c>
      <c r="R261">
        <v>138.363</v>
      </c>
      <c r="T261" t="s">
        <v>147</v>
      </c>
      <c r="U261" t="s">
        <v>177</v>
      </c>
      <c r="V261">
        <v>10</v>
      </c>
      <c r="W261">
        <v>129.75299999999999</v>
      </c>
      <c r="X261">
        <v>23.176300000000001</v>
      </c>
    </row>
    <row r="262" spans="8:24" x14ac:dyDescent="0.2">
      <c r="H262" s="13" t="s">
        <v>148</v>
      </c>
      <c r="I262" s="13" t="s">
        <v>199</v>
      </c>
      <c r="J262" s="13">
        <v>32</v>
      </c>
      <c r="K262" s="13">
        <v>145.16</v>
      </c>
      <c r="L262" s="13">
        <v>15.3482</v>
      </c>
      <c r="N262" t="s">
        <v>147</v>
      </c>
      <c r="O262" t="s">
        <v>194</v>
      </c>
      <c r="P262">
        <v>32</v>
      </c>
      <c r="Q262">
        <v>150.47300000000001</v>
      </c>
      <c r="R262">
        <v>28.0229</v>
      </c>
      <c r="T262" t="s">
        <v>147</v>
      </c>
      <c r="U262" t="s">
        <v>178</v>
      </c>
      <c r="V262">
        <v>10</v>
      </c>
      <c r="W262">
        <v>108.136</v>
      </c>
      <c r="X262">
        <v>20.1677</v>
      </c>
    </row>
    <row r="263" spans="8:24" x14ac:dyDescent="0.2">
      <c r="H263" s="13" t="s">
        <v>148</v>
      </c>
      <c r="I263" s="13" t="s">
        <v>200</v>
      </c>
      <c r="J263" s="13">
        <v>32</v>
      </c>
      <c r="K263" s="13">
        <v>123.05500000000001</v>
      </c>
      <c r="L263" s="13">
        <v>13.1639</v>
      </c>
      <c r="N263" t="s">
        <v>147</v>
      </c>
      <c r="O263" t="s">
        <v>195</v>
      </c>
      <c r="P263">
        <v>32</v>
      </c>
      <c r="Q263">
        <v>218.3</v>
      </c>
      <c r="R263">
        <v>72.372600000000006</v>
      </c>
      <c r="T263" t="s">
        <v>147</v>
      </c>
      <c r="U263" t="s">
        <v>179</v>
      </c>
      <c r="V263">
        <v>10</v>
      </c>
      <c r="W263">
        <v>124.821</v>
      </c>
      <c r="X263">
        <v>28.594899999999999</v>
      </c>
    </row>
    <row r="264" spans="8:24" x14ac:dyDescent="0.2">
      <c r="H264" s="13" t="s">
        <v>148</v>
      </c>
      <c r="I264" s="13" t="s">
        <v>201</v>
      </c>
      <c r="J264" s="13">
        <v>32</v>
      </c>
      <c r="K264" s="13">
        <v>147.28700000000001</v>
      </c>
      <c r="L264" s="13">
        <v>15.5025</v>
      </c>
      <c r="N264" t="s">
        <v>147</v>
      </c>
      <c r="O264" t="s">
        <v>196</v>
      </c>
      <c r="P264">
        <v>32</v>
      </c>
      <c r="Q264">
        <v>270.01600000000002</v>
      </c>
      <c r="R264">
        <v>109.9</v>
      </c>
      <c r="T264" t="s">
        <v>147</v>
      </c>
      <c r="U264" t="s">
        <v>180</v>
      </c>
      <c r="V264">
        <v>10</v>
      </c>
      <c r="W264">
        <v>98.985100000000003</v>
      </c>
      <c r="X264">
        <v>19.925699999999999</v>
      </c>
    </row>
    <row r="265" spans="8:24" x14ac:dyDescent="0.2">
      <c r="H265" s="13" t="s">
        <v>148</v>
      </c>
      <c r="I265" s="13" t="s">
        <v>202</v>
      </c>
      <c r="J265" s="13">
        <v>32</v>
      </c>
      <c r="K265" s="13">
        <v>129.34399999999999</v>
      </c>
      <c r="L265" s="13">
        <v>11.7944</v>
      </c>
      <c r="N265" t="s">
        <v>147</v>
      </c>
      <c r="O265" t="s">
        <v>197</v>
      </c>
      <c r="P265">
        <v>32</v>
      </c>
      <c r="Q265">
        <v>247.60400000000001</v>
      </c>
      <c r="R265">
        <v>110.40300000000001</v>
      </c>
      <c r="T265" t="s">
        <v>147</v>
      </c>
      <c r="U265" t="s">
        <v>181</v>
      </c>
      <c r="V265">
        <v>10</v>
      </c>
      <c r="W265">
        <v>125.035</v>
      </c>
      <c r="X265">
        <v>31.317699999999999</v>
      </c>
    </row>
    <row r="266" spans="8:24" x14ac:dyDescent="0.2">
      <c r="H266" s="13" t="s">
        <v>148</v>
      </c>
      <c r="I266" s="13" t="s">
        <v>203</v>
      </c>
      <c r="J266" s="13">
        <v>32</v>
      </c>
      <c r="K266" s="13">
        <v>125.679</v>
      </c>
      <c r="L266" s="13">
        <v>13.8086</v>
      </c>
      <c r="N266" t="s">
        <v>147</v>
      </c>
      <c r="O266" t="s">
        <v>198</v>
      </c>
      <c r="P266">
        <v>32</v>
      </c>
      <c r="Q266">
        <v>265.94099999999997</v>
      </c>
      <c r="R266">
        <v>107.337</v>
      </c>
      <c r="T266" t="s">
        <v>147</v>
      </c>
      <c r="U266" t="s">
        <v>182</v>
      </c>
      <c r="V266">
        <v>10</v>
      </c>
      <c r="W266">
        <v>82.104299999999995</v>
      </c>
      <c r="X266">
        <v>14.615399999999999</v>
      </c>
    </row>
    <row r="267" spans="8:24" x14ac:dyDescent="0.2">
      <c r="H267" s="13" t="s">
        <v>149</v>
      </c>
      <c r="I267" s="13" t="s">
        <v>155</v>
      </c>
      <c r="J267" s="13">
        <v>32</v>
      </c>
      <c r="K267" s="13">
        <v>48.964300000000001</v>
      </c>
      <c r="L267" s="13">
        <v>7.3763800000000002</v>
      </c>
      <c r="N267" t="s">
        <v>147</v>
      </c>
      <c r="O267" t="s">
        <v>199</v>
      </c>
      <c r="P267">
        <v>32</v>
      </c>
      <c r="Q267">
        <v>240.02</v>
      </c>
      <c r="R267">
        <v>107.637</v>
      </c>
      <c r="T267" t="s">
        <v>147</v>
      </c>
      <c r="U267" t="s">
        <v>183</v>
      </c>
      <c r="V267">
        <v>10</v>
      </c>
      <c r="W267">
        <v>97.131100000000004</v>
      </c>
      <c r="X267">
        <v>29.0185</v>
      </c>
    </row>
    <row r="268" spans="8:24" x14ac:dyDescent="0.2">
      <c r="H268" s="13" t="s">
        <v>149</v>
      </c>
      <c r="I268" s="13" t="s">
        <v>156</v>
      </c>
      <c r="J268" s="13">
        <v>32</v>
      </c>
      <c r="K268" s="13">
        <v>31.269400000000001</v>
      </c>
      <c r="L268" s="13">
        <v>6.9468300000000003</v>
      </c>
      <c r="N268" t="s">
        <v>147</v>
      </c>
      <c r="O268" t="s">
        <v>200</v>
      </c>
      <c r="P268">
        <v>32</v>
      </c>
      <c r="Q268">
        <v>442.62299999999999</v>
      </c>
      <c r="R268">
        <v>154.47499999999999</v>
      </c>
      <c r="T268" t="s">
        <v>147</v>
      </c>
      <c r="U268" t="s">
        <v>184</v>
      </c>
      <c r="V268">
        <v>10</v>
      </c>
      <c r="W268">
        <v>58.871400000000001</v>
      </c>
      <c r="X268">
        <v>26.276199999999999</v>
      </c>
    </row>
    <row r="269" spans="8:24" x14ac:dyDescent="0.2">
      <c r="H269" s="13" t="s">
        <v>149</v>
      </c>
      <c r="I269" s="13" t="s">
        <v>158</v>
      </c>
      <c r="J269" s="13">
        <v>32</v>
      </c>
      <c r="K269" s="13">
        <v>77.0154</v>
      </c>
      <c r="L269" s="13">
        <v>42.273400000000002</v>
      </c>
      <c r="N269" t="s">
        <v>147</v>
      </c>
      <c r="O269" t="s">
        <v>201</v>
      </c>
      <c r="P269">
        <v>32</v>
      </c>
      <c r="Q269">
        <v>341.37</v>
      </c>
      <c r="R269">
        <v>126.929</v>
      </c>
      <c r="T269" t="s">
        <v>147</v>
      </c>
      <c r="U269" t="s">
        <v>185</v>
      </c>
      <c r="V269">
        <v>10</v>
      </c>
      <c r="W269">
        <v>44.387999999999998</v>
      </c>
      <c r="X269">
        <v>18.716200000000001</v>
      </c>
    </row>
    <row r="270" spans="8:24" x14ac:dyDescent="0.2">
      <c r="H270" s="13" t="s">
        <v>149</v>
      </c>
      <c r="I270" s="13" t="s">
        <v>160</v>
      </c>
      <c r="J270" s="13">
        <v>32</v>
      </c>
      <c r="K270" s="13">
        <v>95.729299999999995</v>
      </c>
      <c r="L270" s="13">
        <v>66.486099999999993</v>
      </c>
      <c r="N270" t="s">
        <v>147</v>
      </c>
      <c r="O270" t="s">
        <v>202</v>
      </c>
      <c r="P270">
        <v>32</v>
      </c>
      <c r="Q270">
        <v>383.803</v>
      </c>
      <c r="R270">
        <v>176.22200000000001</v>
      </c>
      <c r="T270" t="s">
        <v>147</v>
      </c>
      <c r="U270" t="s">
        <v>186</v>
      </c>
      <c r="V270">
        <v>10</v>
      </c>
      <c r="W270">
        <v>32.045000000000002</v>
      </c>
      <c r="X270">
        <v>16.232399999999998</v>
      </c>
    </row>
    <row r="271" spans="8:24" x14ac:dyDescent="0.2">
      <c r="H271" s="13" t="s">
        <v>149</v>
      </c>
      <c r="I271" s="13" t="s">
        <v>162</v>
      </c>
      <c r="J271" s="13">
        <v>32</v>
      </c>
      <c r="K271" s="13">
        <v>32.7224</v>
      </c>
      <c r="L271" s="13">
        <v>6.74472</v>
      </c>
      <c r="N271" t="s">
        <v>147</v>
      </c>
      <c r="O271" t="s">
        <v>203</v>
      </c>
      <c r="P271">
        <v>32</v>
      </c>
      <c r="Q271">
        <v>333.577</v>
      </c>
      <c r="R271">
        <v>166.61500000000001</v>
      </c>
      <c r="T271" t="s">
        <v>147</v>
      </c>
      <c r="U271" t="s">
        <v>187</v>
      </c>
      <c r="V271">
        <v>10</v>
      </c>
      <c r="W271">
        <v>32.151600000000002</v>
      </c>
      <c r="X271">
        <v>19.589200000000002</v>
      </c>
    </row>
    <row r="272" spans="8:24" x14ac:dyDescent="0.2">
      <c r="H272" s="13" t="s">
        <v>149</v>
      </c>
      <c r="I272" s="13" t="s">
        <v>164</v>
      </c>
      <c r="J272" s="13">
        <v>32</v>
      </c>
      <c r="K272" s="13">
        <v>39.403199999999998</v>
      </c>
      <c r="L272" s="13">
        <v>6.2117599999999999</v>
      </c>
      <c r="N272" t="s">
        <v>148</v>
      </c>
      <c r="O272" t="s">
        <v>155</v>
      </c>
      <c r="P272">
        <v>32</v>
      </c>
      <c r="Q272">
        <v>281.20699999999999</v>
      </c>
      <c r="R272">
        <v>137.12</v>
      </c>
      <c r="T272" t="s">
        <v>147</v>
      </c>
      <c r="U272" t="s">
        <v>188</v>
      </c>
      <c r="V272">
        <v>10</v>
      </c>
      <c r="W272">
        <v>41.35</v>
      </c>
      <c r="X272">
        <v>18.624400000000001</v>
      </c>
    </row>
    <row r="273" spans="7:24" x14ac:dyDescent="0.2">
      <c r="H273" s="13" t="s">
        <v>149</v>
      </c>
      <c r="I273" s="13" t="s">
        <v>166</v>
      </c>
      <c r="J273" s="13">
        <v>32</v>
      </c>
      <c r="K273" s="13">
        <v>32.116900000000001</v>
      </c>
      <c r="L273" s="13">
        <v>6.6570900000000002</v>
      </c>
      <c r="N273" t="s">
        <v>148</v>
      </c>
      <c r="O273" t="s">
        <v>156</v>
      </c>
      <c r="P273">
        <v>32</v>
      </c>
      <c r="Q273">
        <v>347.29700000000003</v>
      </c>
      <c r="R273">
        <v>159.06700000000001</v>
      </c>
      <c r="T273" t="s">
        <v>147</v>
      </c>
      <c r="U273" t="s">
        <v>189</v>
      </c>
      <c r="V273">
        <v>10</v>
      </c>
      <c r="W273">
        <v>67.631699999999995</v>
      </c>
      <c r="X273">
        <v>22.448699999999999</v>
      </c>
    </row>
    <row r="274" spans="7:24" x14ac:dyDescent="0.2">
      <c r="H274" s="13" t="s">
        <v>149</v>
      </c>
      <c r="I274" s="13" t="s">
        <v>168</v>
      </c>
      <c r="J274" s="13">
        <v>32</v>
      </c>
      <c r="K274" s="13">
        <v>31.640799999999999</v>
      </c>
      <c r="L274" s="13">
        <v>7.6711</v>
      </c>
      <c r="N274" t="s">
        <v>148</v>
      </c>
      <c r="O274" t="s">
        <v>158</v>
      </c>
      <c r="P274">
        <v>32</v>
      </c>
      <c r="Q274">
        <v>447.68</v>
      </c>
      <c r="R274">
        <v>186.536</v>
      </c>
      <c r="T274" t="s">
        <v>147</v>
      </c>
      <c r="U274" t="s">
        <v>190</v>
      </c>
      <c r="V274">
        <v>10</v>
      </c>
      <c r="W274">
        <v>86.728300000000004</v>
      </c>
      <c r="X274">
        <v>29.208100000000002</v>
      </c>
    </row>
    <row r="275" spans="7:24" x14ac:dyDescent="0.2">
      <c r="H275" s="13" t="s">
        <v>149</v>
      </c>
      <c r="I275" s="13" t="s">
        <v>169</v>
      </c>
      <c r="J275" s="13">
        <v>32</v>
      </c>
      <c r="K275" s="13">
        <v>82.035799999999995</v>
      </c>
      <c r="L275" s="13">
        <v>48.8596</v>
      </c>
      <c r="N275" t="s">
        <v>148</v>
      </c>
      <c r="O275" t="s">
        <v>160</v>
      </c>
      <c r="P275">
        <v>32</v>
      </c>
      <c r="Q275">
        <v>463.19499999999999</v>
      </c>
      <c r="R275">
        <v>187.44499999999999</v>
      </c>
      <c r="T275" t="s">
        <v>147</v>
      </c>
      <c r="U275" t="s">
        <v>191</v>
      </c>
      <c r="V275">
        <v>10</v>
      </c>
      <c r="W275">
        <v>98.571799999999996</v>
      </c>
      <c r="X275">
        <v>32.6402</v>
      </c>
    </row>
    <row r="276" spans="7:24" x14ac:dyDescent="0.2">
      <c r="H276" s="13" t="s">
        <v>149</v>
      </c>
      <c r="I276" s="13" t="s">
        <v>171</v>
      </c>
      <c r="J276" s="13">
        <v>32</v>
      </c>
      <c r="K276" s="13">
        <v>163.44200000000001</v>
      </c>
      <c r="L276" s="13">
        <v>123.813</v>
      </c>
      <c r="N276" t="s">
        <v>148</v>
      </c>
      <c r="O276" t="s">
        <v>162</v>
      </c>
      <c r="P276">
        <v>32</v>
      </c>
      <c r="Q276">
        <v>435.14800000000002</v>
      </c>
      <c r="R276">
        <v>187.47399999999999</v>
      </c>
      <c r="T276" t="s">
        <v>147</v>
      </c>
      <c r="U276" t="s">
        <v>192</v>
      </c>
      <c r="V276">
        <v>10</v>
      </c>
      <c r="W276">
        <v>67.699700000000007</v>
      </c>
      <c r="X276">
        <v>24.392800000000001</v>
      </c>
    </row>
    <row r="277" spans="7:24" x14ac:dyDescent="0.2">
      <c r="H277" s="13" t="s">
        <v>149</v>
      </c>
      <c r="I277" s="13" t="s">
        <v>174</v>
      </c>
      <c r="J277" s="13">
        <v>32</v>
      </c>
      <c r="K277" s="13">
        <v>184.16</v>
      </c>
      <c r="L277" s="13">
        <v>68.694599999999994</v>
      </c>
      <c r="N277" t="s">
        <v>148</v>
      </c>
      <c r="O277" t="s">
        <v>164</v>
      </c>
      <c r="P277">
        <v>32</v>
      </c>
      <c r="Q277">
        <v>409.774</v>
      </c>
      <c r="R277">
        <v>163.17699999999999</v>
      </c>
      <c r="T277" t="s">
        <v>147</v>
      </c>
      <c r="U277" t="s">
        <v>193</v>
      </c>
      <c r="V277">
        <v>10</v>
      </c>
      <c r="W277">
        <v>50.5229</v>
      </c>
      <c r="X277">
        <v>23.825500000000002</v>
      </c>
    </row>
    <row r="278" spans="7:24" x14ac:dyDescent="0.2">
      <c r="H278" s="13" t="s">
        <v>149</v>
      </c>
      <c r="I278" s="13" t="s">
        <v>175</v>
      </c>
      <c r="J278" s="13">
        <v>32</v>
      </c>
      <c r="K278" s="13">
        <v>131.679</v>
      </c>
      <c r="L278" s="13">
        <v>9.3990299999999998</v>
      </c>
      <c r="N278" t="s">
        <v>148</v>
      </c>
      <c r="O278" t="s">
        <v>166</v>
      </c>
      <c r="P278">
        <v>32</v>
      </c>
      <c r="Q278">
        <v>345.48</v>
      </c>
      <c r="R278">
        <v>157.04400000000001</v>
      </c>
      <c r="T278" t="s">
        <v>147</v>
      </c>
      <c r="U278" t="s">
        <v>194</v>
      </c>
      <c r="V278">
        <v>10</v>
      </c>
      <c r="W278">
        <v>80.526499999999999</v>
      </c>
      <c r="X278">
        <v>9.8432999999999993</v>
      </c>
    </row>
    <row r="279" spans="7:24" x14ac:dyDescent="0.2">
      <c r="H279" s="13" t="s">
        <v>149</v>
      </c>
      <c r="I279" s="13" t="s">
        <v>176</v>
      </c>
      <c r="J279" s="13">
        <v>32</v>
      </c>
      <c r="K279" s="13">
        <v>133.798</v>
      </c>
      <c r="L279" s="13">
        <v>9.8053000000000008</v>
      </c>
      <c r="N279" t="s">
        <v>148</v>
      </c>
      <c r="O279" t="s">
        <v>168</v>
      </c>
      <c r="P279">
        <v>32</v>
      </c>
      <c r="Q279">
        <v>433.983</v>
      </c>
      <c r="R279">
        <v>170.899</v>
      </c>
      <c r="T279" t="s">
        <v>147</v>
      </c>
      <c r="U279" t="s">
        <v>195</v>
      </c>
      <c r="V279">
        <v>10</v>
      </c>
      <c r="W279">
        <v>114.55500000000001</v>
      </c>
      <c r="X279">
        <v>20.595500000000001</v>
      </c>
    </row>
    <row r="280" spans="7:24" x14ac:dyDescent="0.2">
      <c r="G280" t="s">
        <v>19</v>
      </c>
      <c r="H280" s="13" t="s">
        <v>149</v>
      </c>
      <c r="I280" s="13" t="s">
        <v>177</v>
      </c>
      <c r="J280" s="13">
        <v>32</v>
      </c>
      <c r="K280" s="13">
        <v>137.03299999999999</v>
      </c>
      <c r="L280" s="13">
        <v>10.147600000000001</v>
      </c>
      <c r="N280" t="s">
        <v>148</v>
      </c>
      <c r="O280" t="s">
        <v>169</v>
      </c>
      <c r="P280">
        <v>32</v>
      </c>
      <c r="Q280">
        <v>510.577</v>
      </c>
      <c r="R280">
        <v>180.38800000000001</v>
      </c>
      <c r="T280" t="s">
        <v>147</v>
      </c>
      <c r="U280" t="s">
        <v>196</v>
      </c>
      <c r="V280">
        <v>10</v>
      </c>
      <c r="W280">
        <v>133.31200000000001</v>
      </c>
      <c r="X280">
        <v>23.310199999999998</v>
      </c>
    </row>
    <row r="281" spans="7:24" x14ac:dyDescent="0.2">
      <c r="H281" s="13" t="s">
        <v>149</v>
      </c>
      <c r="I281" s="13" t="s">
        <v>178</v>
      </c>
      <c r="J281" s="13">
        <v>32</v>
      </c>
      <c r="K281" s="13">
        <v>134.07900000000001</v>
      </c>
      <c r="L281" s="13">
        <v>10.6717</v>
      </c>
      <c r="N281" t="s">
        <v>148</v>
      </c>
      <c r="O281" t="s">
        <v>171</v>
      </c>
      <c r="P281">
        <v>32</v>
      </c>
      <c r="Q281">
        <v>407.49400000000003</v>
      </c>
      <c r="R281">
        <v>165.68799999999999</v>
      </c>
      <c r="T281" t="s">
        <v>147</v>
      </c>
      <c r="U281" t="s">
        <v>197</v>
      </c>
      <c r="V281">
        <v>10</v>
      </c>
      <c r="W281">
        <v>136.34299999999999</v>
      </c>
      <c r="X281">
        <v>21.191500000000001</v>
      </c>
    </row>
    <row r="282" spans="7:24" x14ac:dyDescent="0.2">
      <c r="H282" s="13" t="s">
        <v>149</v>
      </c>
      <c r="I282" s="13" t="s">
        <v>179</v>
      </c>
      <c r="J282" s="13">
        <v>32</v>
      </c>
      <c r="K282" s="13">
        <v>129.28399999999999</v>
      </c>
      <c r="L282" s="13">
        <v>9.4940499999999997</v>
      </c>
      <c r="N282" t="s">
        <v>148</v>
      </c>
      <c r="O282" t="s">
        <v>174</v>
      </c>
      <c r="P282">
        <v>32</v>
      </c>
      <c r="Q282">
        <v>181.965</v>
      </c>
      <c r="R282">
        <v>35.256799999999998</v>
      </c>
      <c r="T282" t="s">
        <v>147</v>
      </c>
      <c r="U282" t="s">
        <v>198</v>
      </c>
      <c r="V282">
        <v>10</v>
      </c>
      <c r="W282">
        <v>150.42699999999999</v>
      </c>
      <c r="X282">
        <v>31.127199999999998</v>
      </c>
    </row>
    <row r="283" spans="7:24" x14ac:dyDescent="0.2">
      <c r="H283" s="13" t="s">
        <v>150</v>
      </c>
      <c r="I283" s="13" t="s">
        <v>155</v>
      </c>
      <c r="J283" s="13">
        <v>32</v>
      </c>
      <c r="K283" s="13">
        <v>50.975099999999998</v>
      </c>
      <c r="L283" s="13">
        <v>5.4346199999999998</v>
      </c>
      <c r="N283" t="s">
        <v>148</v>
      </c>
      <c r="O283" t="s">
        <v>175</v>
      </c>
      <c r="P283">
        <v>32</v>
      </c>
      <c r="Q283">
        <v>250.46</v>
      </c>
      <c r="R283">
        <v>88.400999999999996</v>
      </c>
      <c r="T283" t="s">
        <v>147</v>
      </c>
      <c r="U283" t="s">
        <v>199</v>
      </c>
      <c r="V283">
        <v>10</v>
      </c>
      <c r="W283">
        <v>62.890799999999999</v>
      </c>
      <c r="X283">
        <v>25.2285</v>
      </c>
    </row>
    <row r="284" spans="7:24" x14ac:dyDescent="0.2">
      <c r="H284" s="13" t="s">
        <v>150</v>
      </c>
      <c r="I284" s="13" t="s">
        <v>156</v>
      </c>
      <c r="J284" s="13">
        <v>32</v>
      </c>
      <c r="K284" s="13">
        <v>31.514500000000002</v>
      </c>
      <c r="L284" s="13">
        <v>6.16378</v>
      </c>
      <c r="N284" t="s">
        <v>148</v>
      </c>
      <c r="O284" t="s">
        <v>176</v>
      </c>
      <c r="P284">
        <v>32</v>
      </c>
      <c r="Q284">
        <v>256.88799999999998</v>
      </c>
      <c r="R284">
        <v>101.86799999999999</v>
      </c>
      <c r="T284" t="s">
        <v>147</v>
      </c>
      <c r="U284" t="s">
        <v>200</v>
      </c>
      <c r="V284">
        <v>10</v>
      </c>
      <c r="W284">
        <v>55.685499999999998</v>
      </c>
      <c r="X284">
        <v>26.6572</v>
      </c>
    </row>
    <row r="285" spans="7:24" x14ac:dyDescent="0.2">
      <c r="H285" s="13" t="s">
        <v>150</v>
      </c>
      <c r="I285" s="13" t="s">
        <v>158</v>
      </c>
      <c r="J285" s="13">
        <v>32</v>
      </c>
      <c r="K285" s="13">
        <v>24.306699999999999</v>
      </c>
      <c r="L285" s="13">
        <v>5.4718099999999996</v>
      </c>
      <c r="N285" t="s">
        <v>148</v>
      </c>
      <c r="O285" t="s">
        <v>177</v>
      </c>
      <c r="P285">
        <v>32</v>
      </c>
      <c r="Q285">
        <v>253.77699999999999</v>
      </c>
      <c r="R285">
        <v>102.241</v>
      </c>
      <c r="T285" t="s">
        <v>147</v>
      </c>
      <c r="U285" t="s">
        <v>201</v>
      </c>
      <c r="V285">
        <v>10</v>
      </c>
      <c r="W285">
        <v>55.121499999999997</v>
      </c>
      <c r="X285">
        <v>18.066500000000001</v>
      </c>
    </row>
    <row r="286" spans="7:24" x14ac:dyDescent="0.2">
      <c r="H286" s="13" t="s">
        <v>150</v>
      </c>
      <c r="I286" s="13" t="s">
        <v>160</v>
      </c>
      <c r="J286" s="13">
        <v>32</v>
      </c>
      <c r="K286" s="13">
        <v>22.987300000000001</v>
      </c>
      <c r="L286" s="13">
        <v>4.7365599999999999</v>
      </c>
      <c r="N286" t="s">
        <v>148</v>
      </c>
      <c r="O286" t="s">
        <v>178</v>
      </c>
      <c r="P286">
        <v>32</v>
      </c>
      <c r="Q286">
        <v>255.51900000000001</v>
      </c>
      <c r="R286">
        <v>103.785</v>
      </c>
      <c r="T286" t="s">
        <v>147</v>
      </c>
      <c r="U286" t="s">
        <v>202</v>
      </c>
      <c r="V286">
        <v>10</v>
      </c>
      <c r="W286">
        <v>58.302900000000001</v>
      </c>
      <c r="X286">
        <v>22.467099999999999</v>
      </c>
    </row>
    <row r="287" spans="7:24" x14ac:dyDescent="0.2">
      <c r="H287" s="13" t="s">
        <v>150</v>
      </c>
      <c r="I287" s="13" t="s">
        <v>162</v>
      </c>
      <c r="J287" s="13">
        <v>32</v>
      </c>
      <c r="K287" s="13">
        <v>25.878</v>
      </c>
      <c r="L287" s="13">
        <v>5.3476800000000004</v>
      </c>
      <c r="N287" t="s">
        <v>148</v>
      </c>
      <c r="O287" t="s">
        <v>179</v>
      </c>
      <c r="P287">
        <v>32</v>
      </c>
      <c r="Q287">
        <v>270.40899999999999</v>
      </c>
      <c r="R287">
        <v>106.133</v>
      </c>
      <c r="T287" t="s">
        <v>147</v>
      </c>
      <c r="U287" t="s">
        <v>203</v>
      </c>
      <c r="V287">
        <v>10</v>
      </c>
      <c r="W287">
        <v>85.400899999999993</v>
      </c>
      <c r="X287">
        <v>46.306600000000003</v>
      </c>
    </row>
    <row r="288" spans="7:24" x14ac:dyDescent="0.2">
      <c r="H288" s="13" t="s">
        <v>150</v>
      </c>
      <c r="I288" s="13" t="s">
        <v>164</v>
      </c>
      <c r="J288" s="13">
        <v>32</v>
      </c>
      <c r="K288" s="13">
        <v>23.063600000000001</v>
      </c>
      <c r="L288" s="13">
        <v>4.0708599999999997</v>
      </c>
      <c r="N288" t="s">
        <v>148</v>
      </c>
      <c r="O288" t="s">
        <v>180</v>
      </c>
      <c r="P288">
        <v>32</v>
      </c>
      <c r="Q288">
        <v>182.7</v>
      </c>
      <c r="R288">
        <v>39.571100000000001</v>
      </c>
      <c r="T288" t="s">
        <v>148</v>
      </c>
      <c r="U288" t="s">
        <v>155</v>
      </c>
      <c r="V288">
        <v>10</v>
      </c>
      <c r="W288">
        <v>29.389399999999998</v>
      </c>
      <c r="X288">
        <v>6.33995</v>
      </c>
    </row>
    <row r="289" spans="8:24" x14ac:dyDescent="0.2">
      <c r="H289" s="13" t="s">
        <v>150</v>
      </c>
      <c r="I289" s="13" t="s">
        <v>166</v>
      </c>
      <c r="J289" s="13">
        <v>32</v>
      </c>
      <c r="K289" s="13">
        <v>24.5197</v>
      </c>
      <c r="L289" s="13">
        <v>4.83589</v>
      </c>
      <c r="N289" t="s">
        <v>148</v>
      </c>
      <c r="O289" t="s">
        <v>181</v>
      </c>
      <c r="P289">
        <v>32</v>
      </c>
      <c r="Q289">
        <v>230.11600000000001</v>
      </c>
      <c r="R289">
        <v>86.467100000000002</v>
      </c>
      <c r="T289" t="s">
        <v>148</v>
      </c>
      <c r="U289" t="s">
        <v>156</v>
      </c>
      <c r="V289">
        <v>10</v>
      </c>
      <c r="W289">
        <v>21.416599999999999</v>
      </c>
      <c r="X289">
        <v>7.0221600000000004</v>
      </c>
    </row>
    <row r="290" spans="8:24" x14ac:dyDescent="0.2">
      <c r="H290" s="13" t="s">
        <v>150</v>
      </c>
      <c r="I290" s="13" t="s">
        <v>168</v>
      </c>
      <c r="J290" s="13">
        <v>32</v>
      </c>
      <c r="K290" s="13">
        <v>27.951499999999999</v>
      </c>
      <c r="L290" s="13">
        <v>6.6178900000000001</v>
      </c>
      <c r="N290" t="s">
        <v>148</v>
      </c>
      <c r="O290" t="s">
        <v>182</v>
      </c>
      <c r="P290">
        <v>32</v>
      </c>
      <c r="Q290">
        <v>363.31</v>
      </c>
      <c r="R290">
        <v>149.321</v>
      </c>
      <c r="T290" t="s">
        <v>148</v>
      </c>
      <c r="U290" t="s">
        <v>158</v>
      </c>
      <c r="V290">
        <v>10</v>
      </c>
      <c r="W290">
        <v>50.709699999999998</v>
      </c>
      <c r="X290">
        <v>16.368500000000001</v>
      </c>
    </row>
    <row r="291" spans="8:24" x14ac:dyDescent="0.2">
      <c r="H291" s="13" t="s">
        <v>150</v>
      </c>
      <c r="I291" s="13" t="s">
        <v>169</v>
      </c>
      <c r="J291" s="13">
        <v>32</v>
      </c>
      <c r="K291" s="13">
        <v>22.1587</v>
      </c>
      <c r="L291" s="13">
        <v>4.6363899999999996</v>
      </c>
      <c r="N291" t="s">
        <v>148</v>
      </c>
      <c r="O291" t="s">
        <v>183</v>
      </c>
      <c r="P291">
        <v>32</v>
      </c>
      <c r="Q291">
        <v>308.86</v>
      </c>
      <c r="R291">
        <v>129.15899999999999</v>
      </c>
      <c r="T291" t="s">
        <v>148</v>
      </c>
      <c r="U291" t="s">
        <v>160</v>
      </c>
      <c r="V291">
        <v>10</v>
      </c>
      <c r="W291">
        <v>80.911799999999999</v>
      </c>
      <c r="X291">
        <v>37.945099999999996</v>
      </c>
    </row>
    <row r="292" spans="8:24" x14ac:dyDescent="0.2">
      <c r="H292" s="13" t="s">
        <v>150</v>
      </c>
      <c r="I292" s="13" t="s">
        <v>171</v>
      </c>
      <c r="J292" s="13">
        <v>32</v>
      </c>
      <c r="K292" s="13">
        <v>27.2865</v>
      </c>
      <c r="L292" s="13">
        <v>5.4765199999999998</v>
      </c>
      <c r="N292" t="s">
        <v>148</v>
      </c>
      <c r="O292" t="s">
        <v>184</v>
      </c>
      <c r="P292">
        <v>32</v>
      </c>
      <c r="Q292">
        <v>372.45299999999997</v>
      </c>
      <c r="R292">
        <v>158.745</v>
      </c>
      <c r="T292" t="s">
        <v>148</v>
      </c>
      <c r="U292" t="s">
        <v>162</v>
      </c>
      <c r="V292">
        <v>10</v>
      </c>
      <c r="W292">
        <v>54.828800000000001</v>
      </c>
      <c r="X292">
        <v>23.174199999999999</v>
      </c>
    </row>
    <row r="293" spans="8:24" x14ac:dyDescent="0.2">
      <c r="H293" s="13" t="s">
        <v>150</v>
      </c>
      <c r="I293" s="13" t="s">
        <v>174</v>
      </c>
      <c r="J293" s="13">
        <v>32</v>
      </c>
      <c r="K293" s="13">
        <v>83.828900000000004</v>
      </c>
      <c r="L293" s="13">
        <v>8.7902299999999993</v>
      </c>
      <c r="N293" t="s">
        <v>148</v>
      </c>
      <c r="O293" t="s">
        <v>185</v>
      </c>
      <c r="P293">
        <v>32</v>
      </c>
      <c r="Q293">
        <v>566.65200000000004</v>
      </c>
      <c r="R293">
        <v>211.982</v>
      </c>
      <c r="T293" t="s">
        <v>148</v>
      </c>
      <c r="U293" t="s">
        <v>164</v>
      </c>
      <c r="V293">
        <v>10</v>
      </c>
      <c r="W293">
        <v>78.467100000000002</v>
      </c>
      <c r="X293">
        <v>38.692300000000003</v>
      </c>
    </row>
    <row r="294" spans="8:24" x14ac:dyDescent="0.2">
      <c r="H294" s="13" t="s">
        <v>150</v>
      </c>
      <c r="I294" s="13" t="s">
        <v>175</v>
      </c>
      <c r="J294" s="13">
        <v>32</v>
      </c>
      <c r="K294" s="13">
        <v>105.03700000000001</v>
      </c>
      <c r="L294" s="13">
        <v>10.5123</v>
      </c>
      <c r="N294" t="s">
        <v>148</v>
      </c>
      <c r="O294" t="s">
        <v>186</v>
      </c>
      <c r="P294">
        <v>32</v>
      </c>
      <c r="Q294">
        <v>345.55</v>
      </c>
      <c r="R294">
        <v>181.43899999999999</v>
      </c>
      <c r="T294" t="s">
        <v>148</v>
      </c>
      <c r="U294" t="s">
        <v>166</v>
      </c>
      <c r="V294">
        <v>10</v>
      </c>
      <c r="W294">
        <v>59.300600000000003</v>
      </c>
      <c r="X294">
        <v>14.7355</v>
      </c>
    </row>
    <row r="295" spans="8:24" x14ac:dyDescent="0.2">
      <c r="H295" s="13" t="s">
        <v>150</v>
      </c>
      <c r="I295" s="13" t="s">
        <v>176</v>
      </c>
      <c r="J295" s="13">
        <v>32</v>
      </c>
      <c r="K295" s="13">
        <v>107.596</v>
      </c>
      <c r="L295" s="13">
        <v>10.189</v>
      </c>
      <c r="N295" t="s">
        <v>148</v>
      </c>
      <c r="O295" t="s">
        <v>187</v>
      </c>
      <c r="P295">
        <v>32</v>
      </c>
      <c r="Q295">
        <v>337.06700000000001</v>
      </c>
      <c r="R295">
        <v>181.35599999999999</v>
      </c>
      <c r="T295" t="s">
        <v>148</v>
      </c>
      <c r="U295" t="s">
        <v>168</v>
      </c>
      <c r="V295">
        <v>10</v>
      </c>
      <c r="W295">
        <v>56.405999999999999</v>
      </c>
      <c r="X295">
        <v>14.7233</v>
      </c>
    </row>
    <row r="296" spans="8:24" x14ac:dyDescent="0.2">
      <c r="H296" s="13" t="s">
        <v>150</v>
      </c>
      <c r="I296" s="13" t="s">
        <v>177</v>
      </c>
      <c r="J296" s="13">
        <v>32</v>
      </c>
      <c r="K296" s="13">
        <v>106.76600000000001</v>
      </c>
      <c r="L296" s="13">
        <v>10.0229</v>
      </c>
      <c r="N296" t="s">
        <v>148</v>
      </c>
      <c r="O296" t="s">
        <v>188</v>
      </c>
      <c r="P296">
        <v>32</v>
      </c>
      <c r="Q296">
        <v>342.322</v>
      </c>
      <c r="R296">
        <v>181.357</v>
      </c>
      <c r="T296" t="s">
        <v>148</v>
      </c>
      <c r="U296" t="s">
        <v>169</v>
      </c>
      <c r="V296">
        <v>10</v>
      </c>
      <c r="W296">
        <v>53.461300000000001</v>
      </c>
      <c r="X296">
        <v>15.8736</v>
      </c>
    </row>
    <row r="297" spans="8:24" x14ac:dyDescent="0.2">
      <c r="H297" s="13" t="s">
        <v>150</v>
      </c>
      <c r="I297" s="13" t="s">
        <v>178</v>
      </c>
      <c r="J297" s="13">
        <v>32</v>
      </c>
      <c r="K297" s="13">
        <v>99.712699999999998</v>
      </c>
      <c r="L297" s="13">
        <v>8.9552099999999992</v>
      </c>
      <c r="N297" t="s">
        <v>148</v>
      </c>
      <c r="O297" t="s">
        <v>189</v>
      </c>
      <c r="P297">
        <v>32</v>
      </c>
      <c r="Q297">
        <v>364.63</v>
      </c>
      <c r="R297">
        <v>183.64400000000001</v>
      </c>
      <c r="T297" t="s">
        <v>148</v>
      </c>
      <c r="U297" t="s">
        <v>171</v>
      </c>
      <c r="V297">
        <v>10</v>
      </c>
      <c r="W297">
        <v>46.334000000000003</v>
      </c>
      <c r="X297">
        <v>14.1456</v>
      </c>
    </row>
    <row r="298" spans="8:24" x14ac:dyDescent="0.2">
      <c r="H298" s="13" t="s">
        <v>150</v>
      </c>
      <c r="I298" s="13" t="s">
        <v>179</v>
      </c>
      <c r="J298" s="13">
        <v>32</v>
      </c>
      <c r="K298" s="13">
        <v>96.351399999999998</v>
      </c>
      <c r="L298" s="13">
        <v>9.1344600000000007</v>
      </c>
      <c r="N298" t="s">
        <v>148</v>
      </c>
      <c r="O298" t="s">
        <v>190</v>
      </c>
      <c r="P298">
        <v>32</v>
      </c>
      <c r="Q298">
        <v>359.62200000000001</v>
      </c>
      <c r="R298">
        <v>180.334</v>
      </c>
      <c r="T298" t="s">
        <v>148</v>
      </c>
      <c r="U298" t="s">
        <v>174</v>
      </c>
      <c r="V298">
        <v>10</v>
      </c>
      <c r="W298">
        <v>149.47900000000001</v>
      </c>
      <c r="X298">
        <v>36.995100000000001</v>
      </c>
    </row>
    <row r="299" spans="8:24" x14ac:dyDescent="0.2">
      <c r="H299" s="13" t="s">
        <v>150</v>
      </c>
      <c r="I299" s="13" t="s">
        <v>180</v>
      </c>
      <c r="J299" s="13">
        <v>32</v>
      </c>
      <c r="K299" s="13">
        <v>87.209800000000001</v>
      </c>
      <c r="L299" s="13">
        <v>10.805999999999999</v>
      </c>
      <c r="N299" t="s">
        <v>148</v>
      </c>
      <c r="O299" t="s">
        <v>191</v>
      </c>
      <c r="P299">
        <v>32</v>
      </c>
      <c r="Q299">
        <v>422.58</v>
      </c>
      <c r="R299">
        <v>182.46</v>
      </c>
      <c r="T299" t="s">
        <v>148</v>
      </c>
      <c r="U299" t="s">
        <v>175</v>
      </c>
      <c r="V299">
        <v>10</v>
      </c>
      <c r="W299">
        <v>119.664</v>
      </c>
      <c r="X299">
        <v>12.2082</v>
      </c>
    </row>
    <row r="300" spans="8:24" x14ac:dyDescent="0.2">
      <c r="H300" s="13" t="s">
        <v>150</v>
      </c>
      <c r="I300" s="13" t="s">
        <v>181</v>
      </c>
      <c r="J300" s="13">
        <v>32</v>
      </c>
      <c r="K300" s="13">
        <v>85.028499999999994</v>
      </c>
      <c r="L300" s="13">
        <v>10.9985</v>
      </c>
      <c r="N300" t="s">
        <v>148</v>
      </c>
      <c r="O300" t="s">
        <v>192</v>
      </c>
      <c r="P300">
        <v>32</v>
      </c>
      <c r="Q300">
        <v>380.08300000000003</v>
      </c>
      <c r="R300">
        <v>174.56800000000001</v>
      </c>
      <c r="T300" t="s">
        <v>148</v>
      </c>
      <c r="U300" t="s">
        <v>176</v>
      </c>
      <c r="V300">
        <v>10</v>
      </c>
      <c r="W300">
        <v>130.80000000000001</v>
      </c>
      <c r="X300">
        <v>10.511900000000001</v>
      </c>
    </row>
    <row r="301" spans="8:24" x14ac:dyDescent="0.2">
      <c r="H301" s="13" t="s">
        <v>150</v>
      </c>
      <c r="I301" s="13" t="s">
        <v>182</v>
      </c>
      <c r="J301" s="13">
        <v>32</v>
      </c>
      <c r="K301" s="13">
        <v>75.797700000000006</v>
      </c>
      <c r="L301" s="13">
        <v>10.8142</v>
      </c>
      <c r="N301" t="s">
        <v>148</v>
      </c>
      <c r="O301" t="s">
        <v>193</v>
      </c>
      <c r="P301">
        <v>32</v>
      </c>
      <c r="Q301">
        <v>360.745</v>
      </c>
      <c r="R301">
        <v>175.078</v>
      </c>
      <c r="T301" t="s">
        <v>148</v>
      </c>
      <c r="U301" t="s">
        <v>177</v>
      </c>
      <c r="V301">
        <v>10</v>
      </c>
      <c r="W301">
        <v>157.31299999999999</v>
      </c>
      <c r="X301">
        <v>33.570999999999998</v>
      </c>
    </row>
    <row r="302" spans="8:24" x14ac:dyDescent="0.2">
      <c r="H302" s="13" t="s">
        <v>150</v>
      </c>
      <c r="I302" s="13" t="s">
        <v>183</v>
      </c>
      <c r="J302" s="13">
        <v>32</v>
      </c>
      <c r="K302" s="13">
        <v>75.737700000000004</v>
      </c>
      <c r="L302" s="13">
        <v>10.7758</v>
      </c>
      <c r="N302" t="s">
        <v>148</v>
      </c>
      <c r="O302" t="s">
        <v>194</v>
      </c>
      <c r="P302">
        <v>32</v>
      </c>
      <c r="Q302">
        <v>205.74600000000001</v>
      </c>
      <c r="R302">
        <v>83.0458</v>
      </c>
      <c r="T302" t="s">
        <v>148</v>
      </c>
      <c r="U302" t="s">
        <v>178</v>
      </c>
      <c r="V302">
        <v>10</v>
      </c>
      <c r="W302">
        <v>234.09800000000001</v>
      </c>
      <c r="X302">
        <v>115.473</v>
      </c>
    </row>
    <row r="303" spans="8:24" x14ac:dyDescent="0.2">
      <c r="H303" s="13" t="s">
        <v>150</v>
      </c>
      <c r="I303" s="13" t="s">
        <v>184</v>
      </c>
      <c r="J303" s="13">
        <v>32</v>
      </c>
      <c r="K303" s="13">
        <v>16.533000000000001</v>
      </c>
      <c r="L303" s="13">
        <v>2.4784099999999998</v>
      </c>
      <c r="N303" t="s">
        <v>148</v>
      </c>
      <c r="O303" t="s">
        <v>195</v>
      </c>
      <c r="P303">
        <v>32</v>
      </c>
      <c r="Q303">
        <v>230.39599999999999</v>
      </c>
      <c r="R303">
        <v>102.554</v>
      </c>
      <c r="T303" t="s">
        <v>148</v>
      </c>
      <c r="U303" t="s">
        <v>179</v>
      </c>
      <c r="V303">
        <v>10</v>
      </c>
      <c r="W303">
        <v>103.23</v>
      </c>
      <c r="X303">
        <v>16.049800000000001</v>
      </c>
    </row>
    <row r="304" spans="8:24" x14ac:dyDescent="0.2">
      <c r="H304" s="13" t="s">
        <v>150</v>
      </c>
      <c r="I304" s="13" t="s">
        <v>185</v>
      </c>
      <c r="J304" s="13">
        <v>32</v>
      </c>
      <c r="K304" s="13">
        <v>19.694700000000001</v>
      </c>
      <c r="L304" s="13">
        <v>4.8711599999999997</v>
      </c>
      <c r="N304" t="s">
        <v>148</v>
      </c>
      <c r="O304" t="s">
        <v>196</v>
      </c>
      <c r="P304">
        <v>32</v>
      </c>
      <c r="Q304">
        <v>253.12700000000001</v>
      </c>
      <c r="R304">
        <v>103.857</v>
      </c>
      <c r="T304" t="s">
        <v>148</v>
      </c>
      <c r="U304" t="s">
        <v>180</v>
      </c>
      <c r="V304">
        <v>10</v>
      </c>
      <c r="W304">
        <v>217.85900000000001</v>
      </c>
      <c r="X304">
        <v>92.894199999999998</v>
      </c>
    </row>
    <row r="305" spans="7:24" x14ac:dyDescent="0.2">
      <c r="H305" s="13" t="s">
        <v>150</v>
      </c>
      <c r="I305" s="13" t="s">
        <v>186</v>
      </c>
      <c r="J305" s="13">
        <v>32</v>
      </c>
      <c r="K305" s="13">
        <v>21.642800000000001</v>
      </c>
      <c r="L305" s="13">
        <v>6.9038199999999996</v>
      </c>
      <c r="N305" t="s">
        <v>148</v>
      </c>
      <c r="O305" t="s">
        <v>197</v>
      </c>
      <c r="P305">
        <v>32</v>
      </c>
      <c r="Q305">
        <v>335.73200000000003</v>
      </c>
      <c r="R305">
        <v>141.42400000000001</v>
      </c>
      <c r="T305" t="s">
        <v>148</v>
      </c>
      <c r="U305" t="s">
        <v>181</v>
      </c>
      <c r="V305">
        <v>10</v>
      </c>
      <c r="W305">
        <v>134.82599999999999</v>
      </c>
      <c r="X305">
        <v>34.965000000000003</v>
      </c>
    </row>
    <row r="306" spans="7:24" x14ac:dyDescent="0.2">
      <c r="H306" s="13" t="s">
        <v>150</v>
      </c>
      <c r="I306" s="13" t="s">
        <v>187</v>
      </c>
      <c r="J306" s="13">
        <v>32</v>
      </c>
      <c r="K306" s="13">
        <v>19.672000000000001</v>
      </c>
      <c r="L306" s="13">
        <v>5.37873</v>
      </c>
      <c r="N306" t="s">
        <v>148</v>
      </c>
      <c r="O306" t="s">
        <v>198</v>
      </c>
      <c r="P306">
        <v>32</v>
      </c>
      <c r="Q306">
        <v>416.99</v>
      </c>
      <c r="R306">
        <v>158.29400000000001</v>
      </c>
      <c r="T306" t="s">
        <v>148</v>
      </c>
      <c r="U306" t="s">
        <v>182</v>
      </c>
      <c r="V306">
        <v>10</v>
      </c>
      <c r="W306">
        <v>62.688400000000001</v>
      </c>
      <c r="X306">
        <v>16.549900000000001</v>
      </c>
    </row>
    <row r="307" spans="7:24" x14ac:dyDescent="0.2">
      <c r="H307" s="13" t="s">
        <v>150</v>
      </c>
      <c r="I307" s="13" t="s">
        <v>188</v>
      </c>
      <c r="J307" s="13">
        <v>32</v>
      </c>
      <c r="K307" s="13">
        <v>18.093699999999998</v>
      </c>
      <c r="L307" s="13">
        <v>3.8436900000000001</v>
      </c>
      <c r="N307" t="s">
        <v>148</v>
      </c>
      <c r="O307" t="s">
        <v>199</v>
      </c>
      <c r="P307">
        <v>32</v>
      </c>
      <c r="Q307">
        <v>269.45499999999998</v>
      </c>
      <c r="R307">
        <v>108.027</v>
      </c>
      <c r="T307" t="s">
        <v>148</v>
      </c>
      <c r="U307" t="s">
        <v>183</v>
      </c>
      <c r="V307">
        <v>10</v>
      </c>
      <c r="W307">
        <v>57.513800000000003</v>
      </c>
      <c r="X307">
        <v>14.8299</v>
      </c>
    </row>
    <row r="308" spans="7:24" x14ac:dyDescent="0.2">
      <c r="H308" s="13" t="s">
        <v>150</v>
      </c>
      <c r="I308" s="13" t="s">
        <v>189</v>
      </c>
      <c r="J308" s="13">
        <v>32</v>
      </c>
      <c r="K308" s="13">
        <v>18.101900000000001</v>
      </c>
      <c r="L308" s="13">
        <v>4.1209600000000002</v>
      </c>
      <c r="N308" t="s">
        <v>148</v>
      </c>
      <c r="O308" t="s">
        <v>200</v>
      </c>
      <c r="P308">
        <v>32</v>
      </c>
      <c r="Q308">
        <v>230.458</v>
      </c>
      <c r="R308">
        <v>101.498</v>
      </c>
      <c r="T308" t="s">
        <v>148</v>
      </c>
      <c r="U308" t="s">
        <v>184</v>
      </c>
      <c r="V308">
        <v>10</v>
      </c>
      <c r="W308">
        <v>26.205400000000001</v>
      </c>
      <c r="X308">
        <v>6.05159</v>
      </c>
    </row>
    <row r="309" spans="7:24" x14ac:dyDescent="0.2">
      <c r="H309" s="13" t="s">
        <v>150</v>
      </c>
      <c r="I309" s="13" t="s">
        <v>190</v>
      </c>
      <c r="J309" s="13">
        <v>32</v>
      </c>
      <c r="K309" s="13">
        <v>23.651599999999998</v>
      </c>
      <c r="L309" s="13">
        <v>5.6060100000000004</v>
      </c>
      <c r="N309" t="s">
        <v>148</v>
      </c>
      <c r="O309" t="s">
        <v>201</v>
      </c>
      <c r="P309">
        <v>32</v>
      </c>
      <c r="Q309">
        <v>205.14699999999999</v>
      </c>
      <c r="R309">
        <v>92.174300000000002</v>
      </c>
      <c r="T309" t="s">
        <v>148</v>
      </c>
      <c r="U309" t="s">
        <v>185</v>
      </c>
      <c r="V309">
        <v>10</v>
      </c>
      <c r="W309">
        <v>86.261200000000002</v>
      </c>
      <c r="X309">
        <v>58.600999999999999</v>
      </c>
    </row>
    <row r="310" spans="7:24" x14ac:dyDescent="0.2">
      <c r="H310" s="13" t="s">
        <v>150</v>
      </c>
      <c r="I310" s="13" t="s">
        <v>191</v>
      </c>
      <c r="J310" s="13">
        <v>32</v>
      </c>
      <c r="K310" s="13">
        <v>25.277999999999999</v>
      </c>
      <c r="L310" s="13">
        <v>6.3014799999999997</v>
      </c>
      <c r="N310" t="s">
        <v>148</v>
      </c>
      <c r="O310" t="s">
        <v>202</v>
      </c>
      <c r="P310">
        <v>32</v>
      </c>
      <c r="Q310">
        <v>246.227</v>
      </c>
      <c r="R310">
        <v>106.524</v>
      </c>
      <c r="T310" t="s">
        <v>148</v>
      </c>
      <c r="U310" t="s">
        <v>186</v>
      </c>
      <c r="V310">
        <v>10</v>
      </c>
      <c r="W310">
        <v>139.00700000000001</v>
      </c>
      <c r="X310">
        <v>110.15300000000001</v>
      </c>
    </row>
    <row r="311" spans="7:24" x14ac:dyDescent="0.2">
      <c r="G311" t="s">
        <v>19</v>
      </c>
      <c r="H311" s="13" t="s">
        <v>150</v>
      </c>
      <c r="I311" s="13" t="s">
        <v>192</v>
      </c>
      <c r="J311" s="13">
        <v>32</v>
      </c>
      <c r="K311" s="13">
        <v>24.621300000000002</v>
      </c>
      <c r="L311" s="13">
        <v>5.7081400000000002</v>
      </c>
      <c r="N311" t="s">
        <v>148</v>
      </c>
      <c r="O311" t="s">
        <v>203</v>
      </c>
      <c r="P311">
        <v>32</v>
      </c>
      <c r="Q311">
        <v>207.52699999999999</v>
      </c>
      <c r="R311">
        <v>104.261</v>
      </c>
      <c r="T311" t="s">
        <v>148</v>
      </c>
      <c r="U311" t="s">
        <v>187</v>
      </c>
      <c r="V311">
        <v>10</v>
      </c>
      <c r="W311">
        <v>18.95</v>
      </c>
      <c r="X311">
        <v>7.7344400000000002</v>
      </c>
    </row>
    <row r="312" spans="7:24" x14ac:dyDescent="0.2">
      <c r="H312" s="13" t="s">
        <v>150</v>
      </c>
      <c r="I312" s="13" t="s">
        <v>193</v>
      </c>
      <c r="J312" s="13">
        <v>32</v>
      </c>
      <c r="K312" s="13">
        <v>27.736599999999999</v>
      </c>
      <c r="L312" s="13">
        <v>7.2078499999999996</v>
      </c>
      <c r="N312" t="s">
        <v>149</v>
      </c>
      <c r="O312" t="s">
        <v>155</v>
      </c>
      <c r="P312">
        <v>32</v>
      </c>
      <c r="Q312">
        <v>126.852</v>
      </c>
      <c r="R312">
        <v>51.346800000000002</v>
      </c>
      <c r="T312" t="s">
        <v>148</v>
      </c>
      <c r="U312" t="s">
        <v>188</v>
      </c>
      <c r="V312">
        <v>10</v>
      </c>
      <c r="W312">
        <v>35.380400000000002</v>
      </c>
      <c r="X312">
        <v>14.6731</v>
      </c>
    </row>
    <row r="313" spans="7:24" x14ac:dyDescent="0.2">
      <c r="H313" s="13" t="s">
        <v>150</v>
      </c>
      <c r="I313" s="13" t="s">
        <v>194</v>
      </c>
      <c r="J313" s="13">
        <v>32</v>
      </c>
      <c r="K313" s="13">
        <v>88.919700000000006</v>
      </c>
      <c r="L313" s="13">
        <v>7.6319900000000001</v>
      </c>
      <c r="N313" t="s">
        <v>149</v>
      </c>
      <c r="O313" t="s">
        <v>156</v>
      </c>
      <c r="P313">
        <v>32</v>
      </c>
      <c r="Q313">
        <v>216.32</v>
      </c>
      <c r="R313">
        <v>123.206</v>
      </c>
      <c r="T313" t="s">
        <v>148</v>
      </c>
      <c r="U313" t="s">
        <v>189</v>
      </c>
      <c r="V313">
        <v>10</v>
      </c>
      <c r="W313">
        <v>57.078699999999998</v>
      </c>
      <c r="X313">
        <v>28.885100000000001</v>
      </c>
    </row>
    <row r="314" spans="7:24" x14ac:dyDescent="0.2">
      <c r="H314" s="13" t="s">
        <v>150</v>
      </c>
      <c r="I314" s="13" t="s">
        <v>195</v>
      </c>
      <c r="J314" s="13">
        <v>32</v>
      </c>
      <c r="K314" s="13">
        <v>106.783</v>
      </c>
      <c r="L314" s="13">
        <v>9.2066999999999997</v>
      </c>
      <c r="N314" t="s">
        <v>149</v>
      </c>
      <c r="O314" t="s">
        <v>158</v>
      </c>
      <c r="P314">
        <v>32</v>
      </c>
      <c r="Q314">
        <v>164.35300000000001</v>
      </c>
      <c r="R314">
        <v>106.157</v>
      </c>
      <c r="T314" t="s">
        <v>148</v>
      </c>
      <c r="U314" t="s">
        <v>190</v>
      </c>
      <c r="V314">
        <v>10</v>
      </c>
      <c r="W314">
        <v>148.09899999999999</v>
      </c>
      <c r="X314">
        <v>86.805800000000005</v>
      </c>
    </row>
    <row r="315" spans="7:24" x14ac:dyDescent="0.2">
      <c r="H315" s="13" t="s">
        <v>150</v>
      </c>
      <c r="I315" s="13" t="s">
        <v>196</v>
      </c>
      <c r="J315" s="13">
        <v>32</v>
      </c>
      <c r="K315" s="13">
        <v>118.32599999999999</v>
      </c>
      <c r="L315" s="13">
        <v>9.8198000000000008</v>
      </c>
      <c r="N315" t="s">
        <v>149</v>
      </c>
      <c r="O315" t="s">
        <v>160</v>
      </c>
      <c r="P315">
        <v>32</v>
      </c>
      <c r="Q315">
        <v>235.81899999999999</v>
      </c>
      <c r="R315">
        <v>127.16</v>
      </c>
      <c r="T315" t="s">
        <v>148</v>
      </c>
      <c r="U315" t="s">
        <v>191</v>
      </c>
      <c r="V315">
        <v>10</v>
      </c>
      <c r="W315">
        <v>146.99299999999999</v>
      </c>
      <c r="X315">
        <v>77.958699999999993</v>
      </c>
    </row>
    <row r="316" spans="7:24" x14ac:dyDescent="0.2">
      <c r="H316" s="13" t="s">
        <v>150</v>
      </c>
      <c r="I316" s="13" t="s">
        <v>197</v>
      </c>
      <c r="J316" s="13">
        <v>32</v>
      </c>
      <c r="K316" s="13">
        <v>114.732</v>
      </c>
      <c r="L316" s="13">
        <v>8.9946999999999999</v>
      </c>
      <c r="N316" t="s">
        <v>149</v>
      </c>
      <c r="O316" t="s">
        <v>162</v>
      </c>
      <c r="P316">
        <v>32</v>
      </c>
      <c r="Q316">
        <v>287.697</v>
      </c>
      <c r="R316">
        <v>157.429</v>
      </c>
      <c r="T316" t="s">
        <v>148</v>
      </c>
      <c r="U316" t="s">
        <v>192</v>
      </c>
      <c r="V316">
        <v>10</v>
      </c>
      <c r="W316">
        <v>115.443</v>
      </c>
      <c r="X316">
        <v>45.45</v>
      </c>
    </row>
    <row r="317" spans="7:24" x14ac:dyDescent="0.2">
      <c r="H317" s="13" t="s">
        <v>150</v>
      </c>
      <c r="I317" s="13" t="s">
        <v>198</v>
      </c>
      <c r="J317" s="13">
        <v>32</v>
      </c>
      <c r="K317" s="13">
        <v>108.03400000000001</v>
      </c>
      <c r="L317" s="13">
        <v>9.7684599999999993</v>
      </c>
      <c r="N317" t="s">
        <v>149</v>
      </c>
      <c r="O317" t="s">
        <v>164</v>
      </c>
      <c r="P317">
        <v>32</v>
      </c>
      <c r="Q317">
        <v>202.601</v>
      </c>
      <c r="R317">
        <v>121.18</v>
      </c>
      <c r="T317" t="s">
        <v>148</v>
      </c>
      <c r="U317" t="s">
        <v>193</v>
      </c>
      <c r="V317">
        <v>10</v>
      </c>
      <c r="W317">
        <v>103.99</v>
      </c>
      <c r="X317">
        <v>30.736000000000001</v>
      </c>
    </row>
    <row r="318" spans="7:24" x14ac:dyDescent="0.2">
      <c r="H318" s="13" t="s">
        <v>150</v>
      </c>
      <c r="I318" s="13" t="s">
        <v>199</v>
      </c>
      <c r="J318" s="13">
        <v>32</v>
      </c>
      <c r="K318" s="13">
        <v>108.795</v>
      </c>
      <c r="L318" s="13">
        <v>10.277900000000001</v>
      </c>
      <c r="N318" t="s">
        <v>149</v>
      </c>
      <c r="O318" t="s">
        <v>166</v>
      </c>
      <c r="P318">
        <v>32</v>
      </c>
      <c r="Q318">
        <v>164.809</v>
      </c>
      <c r="R318">
        <v>112.95099999999999</v>
      </c>
      <c r="T318" t="s">
        <v>148</v>
      </c>
      <c r="U318" t="s">
        <v>194</v>
      </c>
      <c r="V318">
        <v>10</v>
      </c>
      <c r="W318">
        <v>151.47900000000001</v>
      </c>
      <c r="X318">
        <v>41.941800000000001</v>
      </c>
    </row>
    <row r="319" spans="7:24" x14ac:dyDescent="0.2">
      <c r="H319" s="13" t="s">
        <v>150</v>
      </c>
      <c r="I319" s="13" t="s">
        <v>200</v>
      </c>
      <c r="J319" s="13">
        <v>32</v>
      </c>
      <c r="K319" s="13">
        <v>95.992199999999997</v>
      </c>
      <c r="L319" s="13">
        <v>10.1869</v>
      </c>
      <c r="N319" t="s">
        <v>149</v>
      </c>
      <c r="O319" t="s">
        <v>168</v>
      </c>
      <c r="P319">
        <v>32</v>
      </c>
      <c r="Q319">
        <v>182.40700000000001</v>
      </c>
      <c r="R319">
        <v>115.455</v>
      </c>
      <c r="T319" t="s">
        <v>148</v>
      </c>
      <c r="U319" t="s">
        <v>195</v>
      </c>
      <c r="V319">
        <v>10</v>
      </c>
      <c r="W319">
        <v>160.99299999999999</v>
      </c>
      <c r="X319">
        <v>34.1233</v>
      </c>
    </row>
    <row r="320" spans="7:24" x14ac:dyDescent="0.2">
      <c r="H320" s="13" t="s">
        <v>150</v>
      </c>
      <c r="I320" s="13" t="s">
        <v>201</v>
      </c>
      <c r="J320" s="13">
        <v>32</v>
      </c>
      <c r="K320" s="13">
        <v>91.253200000000007</v>
      </c>
      <c r="L320" s="13">
        <v>9.9226700000000001</v>
      </c>
      <c r="N320" t="s">
        <v>149</v>
      </c>
      <c r="O320" t="s">
        <v>169</v>
      </c>
      <c r="P320">
        <v>32</v>
      </c>
      <c r="Q320">
        <v>184.16800000000001</v>
      </c>
      <c r="R320">
        <v>115.74299999999999</v>
      </c>
      <c r="T320" t="s">
        <v>148</v>
      </c>
      <c r="U320" t="s">
        <v>196</v>
      </c>
      <c r="V320">
        <v>10</v>
      </c>
      <c r="W320">
        <v>111.605</v>
      </c>
      <c r="X320">
        <v>16.389700000000001</v>
      </c>
    </row>
    <row r="321" spans="8:24" x14ac:dyDescent="0.2">
      <c r="H321" s="13" t="s">
        <v>150</v>
      </c>
      <c r="I321" s="13" t="s">
        <v>202</v>
      </c>
      <c r="J321" s="13">
        <v>32</v>
      </c>
      <c r="K321" s="13">
        <v>83.430599999999998</v>
      </c>
      <c r="L321" s="13">
        <v>10.558</v>
      </c>
      <c r="N321" t="s">
        <v>149</v>
      </c>
      <c r="O321" t="s">
        <v>171</v>
      </c>
      <c r="P321">
        <v>32</v>
      </c>
      <c r="Q321">
        <v>190.49299999999999</v>
      </c>
      <c r="R321">
        <v>114.93</v>
      </c>
      <c r="T321" t="s">
        <v>148</v>
      </c>
      <c r="U321" t="s">
        <v>197</v>
      </c>
      <c r="V321">
        <v>10</v>
      </c>
      <c r="W321">
        <v>117.911</v>
      </c>
      <c r="X321">
        <v>23.5014</v>
      </c>
    </row>
    <row r="322" spans="8:24" x14ac:dyDescent="0.2">
      <c r="H322" s="13" t="s">
        <v>150</v>
      </c>
      <c r="I322" s="13" t="s">
        <v>203</v>
      </c>
      <c r="J322" s="13">
        <v>32</v>
      </c>
      <c r="K322" s="13">
        <v>74.974500000000006</v>
      </c>
      <c r="L322" s="13">
        <v>10.768599999999999</v>
      </c>
      <c r="N322" t="s">
        <v>149</v>
      </c>
      <c r="O322" t="s">
        <v>174</v>
      </c>
      <c r="P322">
        <v>32</v>
      </c>
      <c r="Q322">
        <v>172.048</v>
      </c>
      <c r="R322">
        <v>36.639099999999999</v>
      </c>
      <c r="T322" t="s">
        <v>148</v>
      </c>
      <c r="U322" t="s">
        <v>198</v>
      </c>
      <c r="V322">
        <v>10</v>
      </c>
      <c r="W322">
        <v>231.80199999999999</v>
      </c>
      <c r="X322">
        <v>79.926199999999994</v>
      </c>
    </row>
    <row r="323" spans="8:24" x14ac:dyDescent="0.2">
      <c r="N323" t="s">
        <v>149</v>
      </c>
      <c r="O323" t="s">
        <v>175</v>
      </c>
      <c r="P323">
        <v>32</v>
      </c>
      <c r="Q323">
        <v>146.74</v>
      </c>
      <c r="R323">
        <v>12.5802</v>
      </c>
      <c r="T323" t="s">
        <v>148</v>
      </c>
      <c r="U323" t="s">
        <v>199</v>
      </c>
      <c r="V323">
        <v>10</v>
      </c>
      <c r="W323">
        <v>144.87200000000001</v>
      </c>
      <c r="X323">
        <v>56.305500000000002</v>
      </c>
    </row>
    <row r="324" spans="8:24" x14ac:dyDescent="0.2">
      <c r="N324" t="s">
        <v>149</v>
      </c>
      <c r="O324" t="s">
        <v>176</v>
      </c>
      <c r="P324">
        <v>32</v>
      </c>
      <c r="Q324">
        <v>144.13</v>
      </c>
      <c r="R324">
        <v>10.2759</v>
      </c>
      <c r="T324" t="s">
        <v>148</v>
      </c>
      <c r="U324" t="s">
        <v>200</v>
      </c>
      <c r="V324">
        <v>10</v>
      </c>
      <c r="W324">
        <v>104.709</v>
      </c>
      <c r="X324">
        <v>51.860599999999998</v>
      </c>
    </row>
    <row r="325" spans="8:24" x14ac:dyDescent="0.2">
      <c r="N325" t="s">
        <v>149</v>
      </c>
      <c r="O325" t="s">
        <v>177</v>
      </c>
      <c r="P325">
        <v>32</v>
      </c>
      <c r="Q325">
        <v>141.13900000000001</v>
      </c>
      <c r="R325">
        <v>12.440799999999999</v>
      </c>
      <c r="T325" t="s">
        <v>148</v>
      </c>
      <c r="U325" t="s">
        <v>201</v>
      </c>
      <c r="V325">
        <v>10</v>
      </c>
      <c r="W325">
        <v>52.743000000000002</v>
      </c>
      <c r="X325">
        <v>15.7506</v>
      </c>
    </row>
    <row r="326" spans="8:24" x14ac:dyDescent="0.2">
      <c r="N326" t="s">
        <v>149</v>
      </c>
      <c r="O326" t="s">
        <v>178</v>
      </c>
      <c r="P326">
        <v>32</v>
      </c>
      <c r="Q326">
        <v>130.554</v>
      </c>
      <c r="R326">
        <v>13.7141</v>
      </c>
      <c r="T326" t="s">
        <v>148</v>
      </c>
      <c r="U326" t="s">
        <v>202</v>
      </c>
      <c r="V326">
        <v>10</v>
      </c>
      <c r="W326">
        <v>51.524700000000003</v>
      </c>
      <c r="X326">
        <v>15.152200000000001</v>
      </c>
    </row>
    <row r="327" spans="8:24" x14ac:dyDescent="0.2">
      <c r="N327" t="s">
        <v>149</v>
      </c>
      <c r="O327" t="s">
        <v>179</v>
      </c>
      <c r="P327">
        <v>32</v>
      </c>
      <c r="Q327">
        <v>129.631</v>
      </c>
      <c r="R327">
        <v>14.9556</v>
      </c>
      <c r="T327" t="s">
        <v>148</v>
      </c>
      <c r="U327" t="s">
        <v>203</v>
      </c>
      <c r="V327">
        <v>10</v>
      </c>
      <c r="W327">
        <v>36.076300000000003</v>
      </c>
      <c r="X327">
        <v>10.523</v>
      </c>
    </row>
    <row r="328" spans="8:24" x14ac:dyDescent="0.2">
      <c r="N328" t="s">
        <v>149</v>
      </c>
      <c r="O328" t="s">
        <v>180</v>
      </c>
      <c r="P328">
        <v>32</v>
      </c>
      <c r="Q328">
        <v>114.166</v>
      </c>
      <c r="R328">
        <v>13.193199999999999</v>
      </c>
      <c r="T328" t="s">
        <v>149</v>
      </c>
      <c r="U328" t="s">
        <v>155</v>
      </c>
      <c r="V328">
        <v>10</v>
      </c>
      <c r="W328">
        <v>139.649</v>
      </c>
      <c r="X328">
        <v>45.549700000000001</v>
      </c>
    </row>
    <row r="329" spans="8:24" x14ac:dyDescent="0.2">
      <c r="N329" t="s">
        <v>149</v>
      </c>
      <c r="O329" t="s">
        <v>181</v>
      </c>
      <c r="P329">
        <v>32</v>
      </c>
      <c r="Q329">
        <v>119.331</v>
      </c>
      <c r="R329">
        <v>24.6313</v>
      </c>
      <c r="T329" t="s">
        <v>149</v>
      </c>
      <c r="U329" t="s">
        <v>156</v>
      </c>
      <c r="V329">
        <v>10</v>
      </c>
      <c r="W329">
        <v>224.39400000000001</v>
      </c>
      <c r="X329">
        <v>83.950900000000004</v>
      </c>
    </row>
    <row r="330" spans="8:24" x14ac:dyDescent="0.2">
      <c r="N330" t="s">
        <v>149</v>
      </c>
      <c r="O330" t="s">
        <v>182</v>
      </c>
      <c r="P330">
        <v>32</v>
      </c>
      <c r="Q330">
        <v>88.872699999999995</v>
      </c>
      <c r="R330">
        <v>12.3637</v>
      </c>
      <c r="T330" t="s">
        <v>149</v>
      </c>
      <c r="U330" t="s">
        <v>158</v>
      </c>
      <c r="V330">
        <v>10</v>
      </c>
      <c r="W330">
        <v>176.71799999999999</v>
      </c>
      <c r="X330">
        <v>89.775599999999997</v>
      </c>
    </row>
    <row r="331" spans="8:24" x14ac:dyDescent="0.2">
      <c r="N331" t="s">
        <v>149</v>
      </c>
      <c r="O331" t="s">
        <v>183</v>
      </c>
      <c r="P331">
        <v>32</v>
      </c>
      <c r="Q331">
        <v>74.960400000000007</v>
      </c>
      <c r="R331">
        <v>11.5876</v>
      </c>
      <c r="T331" t="s">
        <v>149</v>
      </c>
      <c r="U331" t="s">
        <v>160</v>
      </c>
      <c r="V331">
        <v>10</v>
      </c>
      <c r="W331">
        <v>119.898</v>
      </c>
      <c r="X331">
        <v>33.258099999999999</v>
      </c>
    </row>
    <row r="332" spans="8:24" x14ac:dyDescent="0.2">
      <c r="N332" t="s">
        <v>149</v>
      </c>
      <c r="O332" t="s">
        <v>184</v>
      </c>
      <c r="P332">
        <v>32</v>
      </c>
      <c r="Q332">
        <v>123.35599999999999</v>
      </c>
      <c r="R332">
        <v>104.58199999999999</v>
      </c>
      <c r="T332" t="s">
        <v>149</v>
      </c>
      <c r="U332" t="s">
        <v>162</v>
      </c>
      <c r="V332">
        <v>10</v>
      </c>
      <c r="W332">
        <v>108.01900000000001</v>
      </c>
      <c r="X332">
        <v>31.622800000000002</v>
      </c>
    </row>
    <row r="333" spans="8:24" x14ac:dyDescent="0.2">
      <c r="N333" t="s">
        <v>149</v>
      </c>
      <c r="O333" t="s">
        <v>185</v>
      </c>
      <c r="P333">
        <v>32</v>
      </c>
      <c r="Q333">
        <v>136.221</v>
      </c>
      <c r="R333">
        <v>111.878</v>
      </c>
      <c r="T333" t="s">
        <v>149</v>
      </c>
      <c r="U333" t="s">
        <v>164</v>
      </c>
      <c r="V333">
        <v>10</v>
      </c>
      <c r="W333">
        <v>99.540999999999997</v>
      </c>
      <c r="X333">
        <v>29.7058</v>
      </c>
    </row>
    <row r="334" spans="8:24" x14ac:dyDescent="0.2">
      <c r="N334" t="s">
        <v>149</v>
      </c>
      <c r="O334" t="s">
        <v>186</v>
      </c>
      <c r="P334">
        <v>32</v>
      </c>
      <c r="Q334">
        <v>137.9</v>
      </c>
      <c r="R334">
        <v>113.139</v>
      </c>
      <c r="T334" t="s">
        <v>149</v>
      </c>
      <c r="U334" t="s">
        <v>166</v>
      </c>
      <c r="V334">
        <v>10</v>
      </c>
      <c r="W334">
        <v>75.122699999999995</v>
      </c>
      <c r="X334">
        <v>14.4139</v>
      </c>
    </row>
    <row r="335" spans="8:24" x14ac:dyDescent="0.2">
      <c r="N335" t="s">
        <v>149</v>
      </c>
      <c r="O335" t="s">
        <v>187</v>
      </c>
      <c r="P335">
        <v>32</v>
      </c>
      <c r="Q335">
        <v>129.56399999999999</v>
      </c>
      <c r="R335">
        <v>110.428</v>
      </c>
      <c r="T335" t="s">
        <v>149</v>
      </c>
      <c r="U335" t="s">
        <v>168</v>
      </c>
      <c r="V335">
        <v>10</v>
      </c>
      <c r="W335">
        <v>94.499099999999999</v>
      </c>
      <c r="X335">
        <v>22.026</v>
      </c>
    </row>
    <row r="336" spans="8:24" x14ac:dyDescent="0.2">
      <c r="N336" t="s">
        <v>149</v>
      </c>
      <c r="O336" t="s">
        <v>188</v>
      </c>
      <c r="P336">
        <v>32</v>
      </c>
      <c r="Q336">
        <v>134.22</v>
      </c>
      <c r="R336">
        <v>112.042</v>
      </c>
      <c r="T336" t="s">
        <v>149</v>
      </c>
      <c r="U336" t="s">
        <v>169</v>
      </c>
      <c r="V336">
        <v>10</v>
      </c>
      <c r="W336">
        <v>124.79900000000001</v>
      </c>
      <c r="X336">
        <v>15.4442</v>
      </c>
    </row>
    <row r="337" spans="14:24" x14ac:dyDescent="0.2">
      <c r="N337" t="s">
        <v>149</v>
      </c>
      <c r="O337" t="s">
        <v>189</v>
      </c>
      <c r="P337">
        <v>32</v>
      </c>
      <c r="Q337">
        <v>136.66800000000001</v>
      </c>
      <c r="R337">
        <v>110.92100000000001</v>
      </c>
      <c r="T337" t="s">
        <v>149</v>
      </c>
      <c r="U337" t="s">
        <v>171</v>
      </c>
      <c r="V337">
        <v>10</v>
      </c>
      <c r="W337">
        <v>124.617</v>
      </c>
      <c r="X337">
        <v>16.968599999999999</v>
      </c>
    </row>
    <row r="338" spans="14:24" x14ac:dyDescent="0.2">
      <c r="N338" t="s">
        <v>149</v>
      </c>
      <c r="O338" t="s">
        <v>190</v>
      </c>
      <c r="P338">
        <v>32</v>
      </c>
      <c r="Q338">
        <v>133.173</v>
      </c>
      <c r="R338">
        <v>111.69199999999999</v>
      </c>
      <c r="T338" t="s">
        <v>149</v>
      </c>
      <c r="U338" t="s">
        <v>174</v>
      </c>
      <c r="V338">
        <v>10</v>
      </c>
      <c r="W338">
        <v>128.23500000000001</v>
      </c>
      <c r="X338">
        <v>12.012600000000001</v>
      </c>
    </row>
    <row r="339" spans="14:24" x14ac:dyDescent="0.2">
      <c r="N339" t="s">
        <v>149</v>
      </c>
      <c r="O339" t="s">
        <v>191</v>
      </c>
      <c r="P339">
        <v>32</v>
      </c>
      <c r="Q339">
        <v>47.9071</v>
      </c>
      <c r="R339">
        <v>20.911899999999999</v>
      </c>
      <c r="T339" t="s">
        <v>149</v>
      </c>
      <c r="U339" t="s">
        <v>175</v>
      </c>
      <c r="V339">
        <v>10</v>
      </c>
      <c r="W339">
        <v>158.279</v>
      </c>
      <c r="X339">
        <v>14.2415</v>
      </c>
    </row>
    <row r="340" spans="14:24" x14ac:dyDescent="0.2">
      <c r="N340" t="s">
        <v>149</v>
      </c>
      <c r="O340" t="s">
        <v>192</v>
      </c>
      <c r="P340">
        <v>32</v>
      </c>
      <c r="Q340">
        <v>33.723100000000002</v>
      </c>
      <c r="R340">
        <v>10.6206</v>
      </c>
      <c r="T340" t="s">
        <v>149</v>
      </c>
      <c r="U340" t="s">
        <v>176</v>
      </c>
      <c r="V340">
        <v>10</v>
      </c>
      <c r="W340">
        <v>137.34899999999999</v>
      </c>
      <c r="X340">
        <v>9.4634400000000003</v>
      </c>
    </row>
    <row r="341" spans="14:24" x14ac:dyDescent="0.2">
      <c r="N341" t="s">
        <v>149</v>
      </c>
      <c r="O341" t="s">
        <v>193</v>
      </c>
      <c r="P341">
        <v>32</v>
      </c>
      <c r="Q341">
        <v>32.074399999999997</v>
      </c>
      <c r="R341">
        <v>9.4756900000000002</v>
      </c>
      <c r="T341" t="s">
        <v>149</v>
      </c>
      <c r="U341" t="s">
        <v>177</v>
      </c>
      <c r="V341">
        <v>10</v>
      </c>
      <c r="W341">
        <v>141.327</v>
      </c>
      <c r="X341">
        <v>14.663500000000001</v>
      </c>
    </row>
    <row r="342" spans="14:24" x14ac:dyDescent="0.2">
      <c r="N342" t="s">
        <v>149</v>
      </c>
      <c r="O342" t="s">
        <v>194</v>
      </c>
      <c r="P342">
        <v>32</v>
      </c>
      <c r="Q342">
        <v>102.56699999999999</v>
      </c>
      <c r="R342">
        <v>11.7075</v>
      </c>
      <c r="T342" t="s">
        <v>149</v>
      </c>
      <c r="U342" t="s">
        <v>178</v>
      </c>
      <c r="V342">
        <v>10</v>
      </c>
      <c r="W342">
        <v>171.827</v>
      </c>
      <c r="X342">
        <v>36.348500000000001</v>
      </c>
    </row>
    <row r="343" spans="14:24" x14ac:dyDescent="0.2">
      <c r="N343" t="s">
        <v>149</v>
      </c>
      <c r="O343" t="s">
        <v>195</v>
      </c>
      <c r="P343">
        <v>32</v>
      </c>
      <c r="Q343">
        <v>126.673</v>
      </c>
      <c r="R343">
        <v>11.7601</v>
      </c>
      <c r="T343" t="s">
        <v>149</v>
      </c>
      <c r="U343" t="s">
        <v>179</v>
      </c>
      <c r="V343">
        <v>10</v>
      </c>
      <c r="W343">
        <v>152.73699999999999</v>
      </c>
      <c r="X343">
        <v>32.677999999999997</v>
      </c>
    </row>
    <row r="344" spans="14:24" x14ac:dyDescent="0.2">
      <c r="N344" t="s">
        <v>149</v>
      </c>
      <c r="O344" t="s">
        <v>196</v>
      </c>
      <c r="P344">
        <v>32</v>
      </c>
      <c r="Q344">
        <v>111.624</v>
      </c>
      <c r="R344">
        <v>10.2723</v>
      </c>
      <c r="T344" t="s">
        <v>149</v>
      </c>
      <c r="U344" t="s">
        <v>180</v>
      </c>
      <c r="V344">
        <v>10</v>
      </c>
      <c r="W344">
        <v>147.48099999999999</v>
      </c>
      <c r="X344">
        <v>34.062199999999997</v>
      </c>
    </row>
    <row r="345" spans="14:24" x14ac:dyDescent="0.2">
      <c r="N345" t="s">
        <v>149</v>
      </c>
      <c r="O345" t="s">
        <v>197</v>
      </c>
      <c r="P345">
        <v>32</v>
      </c>
      <c r="Q345">
        <v>215.732</v>
      </c>
      <c r="R345">
        <v>92.893100000000004</v>
      </c>
      <c r="T345" t="s">
        <v>149</v>
      </c>
      <c r="U345" t="s">
        <v>181</v>
      </c>
      <c r="V345">
        <v>10</v>
      </c>
      <c r="W345">
        <v>161.9</v>
      </c>
      <c r="X345">
        <v>71.711200000000005</v>
      </c>
    </row>
    <row r="346" spans="14:24" x14ac:dyDescent="0.2">
      <c r="N346" t="s">
        <v>149</v>
      </c>
      <c r="O346" t="s">
        <v>198</v>
      </c>
      <c r="P346">
        <v>32</v>
      </c>
      <c r="Q346">
        <v>141.404</v>
      </c>
      <c r="R346">
        <v>19.657</v>
      </c>
      <c r="T346" t="s">
        <v>149</v>
      </c>
      <c r="U346" t="s">
        <v>182</v>
      </c>
      <c r="V346">
        <v>10</v>
      </c>
      <c r="W346">
        <v>121.05500000000001</v>
      </c>
      <c r="X346">
        <v>29.808599999999998</v>
      </c>
    </row>
    <row r="347" spans="14:24" x14ac:dyDescent="0.2">
      <c r="N347" t="s">
        <v>149</v>
      </c>
      <c r="O347" t="s">
        <v>199</v>
      </c>
      <c r="P347">
        <v>32</v>
      </c>
      <c r="Q347">
        <v>132.821</v>
      </c>
      <c r="R347">
        <v>16.466200000000001</v>
      </c>
      <c r="T347" t="s">
        <v>149</v>
      </c>
      <c r="U347" t="s">
        <v>183</v>
      </c>
      <c r="V347">
        <v>10</v>
      </c>
      <c r="W347">
        <v>115.89700000000001</v>
      </c>
      <c r="X347">
        <v>30.505400000000002</v>
      </c>
    </row>
    <row r="348" spans="14:24" x14ac:dyDescent="0.2">
      <c r="N348" t="s">
        <v>149</v>
      </c>
      <c r="O348" t="s">
        <v>200</v>
      </c>
      <c r="P348">
        <v>32</v>
      </c>
      <c r="Q348">
        <v>215.71899999999999</v>
      </c>
      <c r="R348">
        <v>108.31</v>
      </c>
      <c r="T348" t="s">
        <v>149</v>
      </c>
      <c r="U348" t="s">
        <v>184</v>
      </c>
      <c r="V348">
        <v>10</v>
      </c>
      <c r="W348">
        <v>38.659599999999998</v>
      </c>
      <c r="X348">
        <v>13.2707</v>
      </c>
    </row>
    <row r="349" spans="14:24" x14ac:dyDescent="0.2">
      <c r="N349" t="s">
        <v>149</v>
      </c>
      <c r="O349" t="s">
        <v>201</v>
      </c>
      <c r="P349">
        <v>32</v>
      </c>
      <c r="Q349">
        <v>205.416</v>
      </c>
      <c r="R349">
        <v>108.431</v>
      </c>
      <c r="T349" t="s">
        <v>149</v>
      </c>
      <c r="U349" t="s">
        <v>185</v>
      </c>
      <c r="V349">
        <v>10</v>
      </c>
      <c r="W349">
        <v>23.7837</v>
      </c>
      <c r="X349">
        <v>9.2185600000000001</v>
      </c>
    </row>
    <row r="350" spans="14:24" x14ac:dyDescent="0.2">
      <c r="N350" t="s">
        <v>149</v>
      </c>
      <c r="O350" t="s">
        <v>202</v>
      </c>
      <c r="P350">
        <v>32</v>
      </c>
      <c r="Q350">
        <v>207.39099999999999</v>
      </c>
      <c r="R350">
        <v>110.123</v>
      </c>
      <c r="T350" t="s">
        <v>149</v>
      </c>
      <c r="U350" t="s">
        <v>186</v>
      </c>
      <c r="V350">
        <v>10</v>
      </c>
      <c r="W350">
        <v>159.56700000000001</v>
      </c>
      <c r="X350">
        <v>135.142</v>
      </c>
    </row>
    <row r="351" spans="14:24" x14ac:dyDescent="0.2">
      <c r="N351" t="s">
        <v>149</v>
      </c>
      <c r="O351" t="s">
        <v>203</v>
      </c>
      <c r="P351">
        <v>32</v>
      </c>
      <c r="Q351">
        <v>194.43</v>
      </c>
      <c r="R351">
        <v>110.22199999999999</v>
      </c>
      <c r="T351" t="s">
        <v>149</v>
      </c>
      <c r="U351" t="s">
        <v>187</v>
      </c>
      <c r="V351">
        <v>10</v>
      </c>
      <c r="W351">
        <v>41.200499999999998</v>
      </c>
      <c r="X351">
        <v>16.901599999999998</v>
      </c>
    </row>
    <row r="352" spans="14:24" x14ac:dyDescent="0.2">
      <c r="N352" t="s">
        <v>150</v>
      </c>
      <c r="O352" t="s">
        <v>155</v>
      </c>
      <c r="P352">
        <v>32</v>
      </c>
      <c r="Q352">
        <v>75.742699999999999</v>
      </c>
      <c r="R352">
        <v>11.3142</v>
      </c>
      <c r="T352" t="s">
        <v>149</v>
      </c>
      <c r="U352" t="s">
        <v>188</v>
      </c>
      <c r="V352">
        <v>10</v>
      </c>
      <c r="W352">
        <v>56.530700000000003</v>
      </c>
      <c r="X352">
        <v>36.142499999999998</v>
      </c>
    </row>
    <row r="353" spans="14:24" x14ac:dyDescent="0.2">
      <c r="N353" t="s">
        <v>150</v>
      </c>
      <c r="O353" t="s">
        <v>156</v>
      </c>
      <c r="P353">
        <v>32</v>
      </c>
      <c r="Q353">
        <v>54.892200000000003</v>
      </c>
      <c r="R353">
        <v>10.894299999999999</v>
      </c>
      <c r="T353" t="s">
        <v>149</v>
      </c>
      <c r="U353" t="s">
        <v>189</v>
      </c>
      <c r="V353">
        <v>10</v>
      </c>
      <c r="W353">
        <v>44.139600000000002</v>
      </c>
      <c r="X353">
        <v>17.799199999999999</v>
      </c>
    </row>
    <row r="354" spans="14:24" x14ac:dyDescent="0.2">
      <c r="N354" t="s">
        <v>150</v>
      </c>
      <c r="O354" t="s">
        <v>158</v>
      </c>
      <c r="P354">
        <v>32</v>
      </c>
      <c r="Q354">
        <v>51.6188</v>
      </c>
      <c r="R354">
        <v>12.3081</v>
      </c>
      <c r="T354" t="s">
        <v>149</v>
      </c>
      <c r="U354" t="s">
        <v>190</v>
      </c>
      <c r="V354">
        <v>10</v>
      </c>
      <c r="W354">
        <v>73.707300000000004</v>
      </c>
      <c r="X354">
        <v>38.863</v>
      </c>
    </row>
    <row r="355" spans="14:24" x14ac:dyDescent="0.2">
      <c r="N355" t="s">
        <v>150</v>
      </c>
      <c r="O355" t="s">
        <v>160</v>
      </c>
      <c r="P355">
        <v>32</v>
      </c>
      <c r="Q355">
        <v>45.186300000000003</v>
      </c>
      <c r="R355">
        <v>11.227399999999999</v>
      </c>
      <c r="T355" t="s">
        <v>149</v>
      </c>
      <c r="U355" t="s">
        <v>191</v>
      </c>
      <c r="V355">
        <v>10</v>
      </c>
      <c r="W355">
        <v>52.334899999999998</v>
      </c>
      <c r="X355">
        <v>12.414099999999999</v>
      </c>
    </row>
    <row r="356" spans="14:24" x14ac:dyDescent="0.2">
      <c r="N356" t="s">
        <v>150</v>
      </c>
      <c r="O356" t="s">
        <v>162</v>
      </c>
      <c r="P356">
        <v>32</v>
      </c>
      <c r="Q356">
        <v>34.3461</v>
      </c>
      <c r="R356">
        <v>6.8108599999999999</v>
      </c>
      <c r="T356" t="s">
        <v>149</v>
      </c>
      <c r="U356" t="s">
        <v>192</v>
      </c>
      <c r="V356">
        <v>10</v>
      </c>
      <c r="W356">
        <v>47.210799999999999</v>
      </c>
      <c r="X356">
        <v>11.700799999999999</v>
      </c>
    </row>
    <row r="357" spans="14:24" x14ac:dyDescent="0.2">
      <c r="N357" t="s">
        <v>150</v>
      </c>
      <c r="O357" t="s">
        <v>164</v>
      </c>
      <c r="P357">
        <v>32</v>
      </c>
      <c r="Q357">
        <v>27.7346</v>
      </c>
      <c r="R357">
        <v>5.3234199999999996</v>
      </c>
      <c r="T357" t="s">
        <v>149</v>
      </c>
      <c r="U357" t="s">
        <v>193</v>
      </c>
      <c r="V357">
        <v>10</v>
      </c>
      <c r="W357">
        <v>75.604799999999997</v>
      </c>
      <c r="X357">
        <v>21.439900000000002</v>
      </c>
    </row>
    <row r="358" spans="14:24" x14ac:dyDescent="0.2">
      <c r="N358" t="s">
        <v>150</v>
      </c>
      <c r="O358" t="s">
        <v>166</v>
      </c>
      <c r="P358">
        <v>32</v>
      </c>
      <c r="Q358">
        <v>38.061100000000003</v>
      </c>
      <c r="R358">
        <v>6.8078900000000004</v>
      </c>
      <c r="T358" t="s">
        <v>149</v>
      </c>
      <c r="U358" t="s">
        <v>194</v>
      </c>
      <c r="V358">
        <v>10</v>
      </c>
      <c r="W358">
        <v>112.75</v>
      </c>
      <c r="X358">
        <v>15.2042</v>
      </c>
    </row>
    <row r="359" spans="14:24" x14ac:dyDescent="0.2">
      <c r="N359" t="s">
        <v>150</v>
      </c>
      <c r="O359" t="s">
        <v>168</v>
      </c>
      <c r="P359">
        <v>32</v>
      </c>
      <c r="Q359">
        <v>36.802900000000001</v>
      </c>
      <c r="R359">
        <v>5.6527000000000003</v>
      </c>
      <c r="T359" t="s">
        <v>149</v>
      </c>
      <c r="U359" t="s">
        <v>195</v>
      </c>
      <c r="V359">
        <v>10</v>
      </c>
      <c r="W359">
        <v>149.56800000000001</v>
      </c>
      <c r="X359">
        <v>26.685600000000001</v>
      </c>
    </row>
    <row r="360" spans="14:24" x14ac:dyDescent="0.2">
      <c r="N360" t="s">
        <v>150</v>
      </c>
      <c r="O360" t="s">
        <v>169</v>
      </c>
      <c r="P360">
        <v>32</v>
      </c>
      <c r="Q360">
        <v>38.131100000000004</v>
      </c>
      <c r="R360">
        <v>5.9861899999999997</v>
      </c>
      <c r="T360" t="s">
        <v>149</v>
      </c>
      <c r="U360" t="s">
        <v>196</v>
      </c>
      <c r="V360">
        <v>10</v>
      </c>
      <c r="W360">
        <v>180.98500000000001</v>
      </c>
      <c r="X360">
        <v>40.642400000000002</v>
      </c>
    </row>
    <row r="361" spans="14:24" x14ac:dyDescent="0.2">
      <c r="N361" t="s">
        <v>150</v>
      </c>
      <c r="O361" t="s">
        <v>171</v>
      </c>
      <c r="P361">
        <v>32</v>
      </c>
      <c r="Q361">
        <v>44.4998</v>
      </c>
      <c r="R361">
        <v>6.9923999999999999</v>
      </c>
      <c r="T361" t="s">
        <v>149</v>
      </c>
      <c r="U361" t="s">
        <v>197</v>
      </c>
      <c r="V361">
        <v>10</v>
      </c>
      <c r="W361">
        <v>181.62700000000001</v>
      </c>
      <c r="X361">
        <v>61.332599999999999</v>
      </c>
    </row>
    <row r="362" spans="14:24" x14ac:dyDescent="0.2">
      <c r="N362" t="s">
        <v>150</v>
      </c>
      <c r="O362" t="s">
        <v>174</v>
      </c>
      <c r="P362">
        <v>32</v>
      </c>
      <c r="Q362">
        <v>105.437</v>
      </c>
      <c r="R362">
        <v>8.9635599999999993</v>
      </c>
      <c r="T362" t="s">
        <v>149</v>
      </c>
      <c r="U362" t="s">
        <v>198</v>
      </c>
      <c r="V362">
        <v>10</v>
      </c>
      <c r="W362">
        <v>169.72300000000001</v>
      </c>
      <c r="X362">
        <v>44.293300000000002</v>
      </c>
    </row>
    <row r="363" spans="14:24" x14ac:dyDescent="0.2">
      <c r="N363" t="s">
        <v>150</v>
      </c>
      <c r="O363" t="s">
        <v>175</v>
      </c>
      <c r="P363">
        <v>32</v>
      </c>
      <c r="Q363">
        <v>119.854</v>
      </c>
      <c r="R363">
        <v>8.0188600000000001</v>
      </c>
      <c r="T363" t="s">
        <v>149</v>
      </c>
      <c r="U363" t="s">
        <v>199</v>
      </c>
      <c r="V363">
        <v>10</v>
      </c>
      <c r="W363">
        <v>151.07</v>
      </c>
      <c r="X363">
        <v>29.782599999999999</v>
      </c>
    </row>
    <row r="364" spans="14:24" x14ac:dyDescent="0.2">
      <c r="N364" t="s">
        <v>150</v>
      </c>
      <c r="O364" t="s">
        <v>176</v>
      </c>
      <c r="P364">
        <v>32</v>
      </c>
      <c r="Q364">
        <v>126.34</v>
      </c>
      <c r="R364">
        <v>9.2296700000000005</v>
      </c>
      <c r="T364" t="s">
        <v>149</v>
      </c>
      <c r="U364" t="s">
        <v>200</v>
      </c>
      <c r="V364">
        <v>10</v>
      </c>
      <c r="W364">
        <v>178.197</v>
      </c>
      <c r="X364">
        <v>43.189900000000002</v>
      </c>
    </row>
    <row r="365" spans="14:24" x14ac:dyDescent="0.2">
      <c r="N365" t="s">
        <v>150</v>
      </c>
      <c r="O365" t="s">
        <v>177</v>
      </c>
      <c r="P365">
        <v>32</v>
      </c>
      <c r="Q365">
        <v>115.117</v>
      </c>
      <c r="R365">
        <v>7.6906299999999996</v>
      </c>
      <c r="T365" t="s">
        <v>149</v>
      </c>
      <c r="U365" t="s">
        <v>201</v>
      </c>
      <c r="V365">
        <v>10</v>
      </c>
      <c r="W365">
        <v>188.03700000000001</v>
      </c>
      <c r="X365">
        <v>55.163200000000003</v>
      </c>
    </row>
    <row r="366" spans="14:24" x14ac:dyDescent="0.2">
      <c r="N366" t="s">
        <v>150</v>
      </c>
      <c r="O366" t="s">
        <v>178</v>
      </c>
      <c r="P366">
        <v>32</v>
      </c>
      <c r="Q366">
        <v>105.039</v>
      </c>
      <c r="R366">
        <v>8.3411200000000001</v>
      </c>
      <c r="T366" t="s">
        <v>149</v>
      </c>
      <c r="U366" t="s">
        <v>202</v>
      </c>
      <c r="V366">
        <v>10</v>
      </c>
      <c r="W366">
        <v>95.522199999999998</v>
      </c>
      <c r="X366">
        <v>21.353200000000001</v>
      </c>
    </row>
    <row r="367" spans="14:24" x14ac:dyDescent="0.2">
      <c r="N367" t="s">
        <v>150</v>
      </c>
      <c r="O367" t="s">
        <v>179</v>
      </c>
      <c r="P367">
        <v>32</v>
      </c>
      <c r="Q367">
        <v>89.590199999999996</v>
      </c>
      <c r="R367">
        <v>8.2292699999999996</v>
      </c>
      <c r="T367" t="s">
        <v>149</v>
      </c>
      <c r="U367" t="s">
        <v>203</v>
      </c>
      <c r="V367">
        <v>10</v>
      </c>
      <c r="W367">
        <v>103.913</v>
      </c>
      <c r="X367">
        <v>37.962800000000001</v>
      </c>
    </row>
    <row r="368" spans="14:24" x14ac:dyDescent="0.2">
      <c r="N368" t="s">
        <v>150</v>
      </c>
      <c r="O368" t="s">
        <v>180</v>
      </c>
      <c r="P368">
        <v>32</v>
      </c>
      <c r="Q368">
        <v>76.549099999999996</v>
      </c>
      <c r="R368">
        <v>9.1355799999999991</v>
      </c>
      <c r="T368" t="s">
        <v>150</v>
      </c>
      <c r="U368" t="s">
        <v>155</v>
      </c>
      <c r="V368">
        <v>10</v>
      </c>
      <c r="W368">
        <v>75.090900000000005</v>
      </c>
      <c r="X368">
        <v>18.2441</v>
      </c>
    </row>
    <row r="369" spans="14:24" x14ac:dyDescent="0.2">
      <c r="N369" t="s">
        <v>150</v>
      </c>
      <c r="O369" t="s">
        <v>181</v>
      </c>
      <c r="P369">
        <v>32</v>
      </c>
      <c r="Q369">
        <v>58.432099999999998</v>
      </c>
      <c r="R369">
        <v>8.9591399999999997</v>
      </c>
      <c r="T369" t="s">
        <v>150</v>
      </c>
      <c r="U369" t="s">
        <v>156</v>
      </c>
      <c r="V369">
        <v>10</v>
      </c>
      <c r="W369">
        <v>68.746200000000002</v>
      </c>
      <c r="X369">
        <v>16.307500000000001</v>
      </c>
    </row>
    <row r="370" spans="14:24" x14ac:dyDescent="0.2">
      <c r="N370" t="s">
        <v>150</v>
      </c>
      <c r="O370" t="s">
        <v>182</v>
      </c>
      <c r="P370">
        <v>32</v>
      </c>
      <c r="Q370">
        <v>44.002699999999997</v>
      </c>
      <c r="R370">
        <v>8.2563600000000008</v>
      </c>
      <c r="T370" t="s">
        <v>150</v>
      </c>
      <c r="U370" t="s">
        <v>158</v>
      </c>
      <c r="V370">
        <v>10</v>
      </c>
      <c r="W370">
        <v>64.001099999999994</v>
      </c>
      <c r="X370">
        <v>13.6867</v>
      </c>
    </row>
    <row r="371" spans="14:24" x14ac:dyDescent="0.2">
      <c r="N371" t="s">
        <v>150</v>
      </c>
      <c r="O371" t="s">
        <v>183</v>
      </c>
      <c r="P371">
        <v>32</v>
      </c>
      <c r="Q371">
        <v>33.727400000000003</v>
      </c>
      <c r="R371">
        <v>7.0416499999999997</v>
      </c>
      <c r="T371" t="s">
        <v>150</v>
      </c>
      <c r="U371" t="s">
        <v>160</v>
      </c>
      <c r="V371">
        <v>10</v>
      </c>
      <c r="W371">
        <v>58.130899999999997</v>
      </c>
      <c r="X371">
        <v>11.7881</v>
      </c>
    </row>
    <row r="372" spans="14:24" x14ac:dyDescent="0.2">
      <c r="N372" t="s">
        <v>150</v>
      </c>
      <c r="O372" t="s">
        <v>184</v>
      </c>
      <c r="P372">
        <v>32</v>
      </c>
      <c r="Q372">
        <v>12.967700000000001</v>
      </c>
      <c r="R372">
        <v>3.5713599999999999</v>
      </c>
      <c r="T372" t="s">
        <v>150</v>
      </c>
      <c r="U372" t="s">
        <v>162</v>
      </c>
      <c r="V372">
        <v>10</v>
      </c>
      <c r="W372">
        <v>84.284899999999993</v>
      </c>
      <c r="X372">
        <v>24.134799999999998</v>
      </c>
    </row>
    <row r="373" spans="14:24" x14ac:dyDescent="0.2">
      <c r="N373" t="s">
        <v>150</v>
      </c>
      <c r="O373" t="s">
        <v>185</v>
      </c>
      <c r="P373">
        <v>32</v>
      </c>
      <c r="Q373">
        <v>5.4155800000000003</v>
      </c>
      <c r="R373">
        <v>1.26112</v>
      </c>
      <c r="T373" t="s">
        <v>150</v>
      </c>
      <c r="U373" t="s">
        <v>164</v>
      </c>
      <c r="V373">
        <v>10</v>
      </c>
      <c r="W373">
        <v>152.00200000000001</v>
      </c>
      <c r="X373">
        <v>74.671599999999998</v>
      </c>
    </row>
    <row r="374" spans="14:24" x14ac:dyDescent="0.2">
      <c r="N374" t="s">
        <v>150</v>
      </c>
      <c r="O374" t="s">
        <v>186</v>
      </c>
      <c r="P374">
        <v>32</v>
      </c>
      <c r="Q374">
        <v>6.5895700000000001</v>
      </c>
      <c r="R374">
        <v>1.8864799999999999</v>
      </c>
      <c r="T374" t="s">
        <v>150</v>
      </c>
      <c r="U374" t="s">
        <v>166</v>
      </c>
      <c r="V374">
        <v>10</v>
      </c>
      <c r="W374">
        <v>55.559600000000003</v>
      </c>
      <c r="X374">
        <v>15.5806</v>
      </c>
    </row>
    <row r="375" spans="14:24" x14ac:dyDescent="0.2">
      <c r="N375" t="s">
        <v>150</v>
      </c>
      <c r="O375" t="s">
        <v>187</v>
      </c>
      <c r="P375">
        <v>32</v>
      </c>
      <c r="Q375">
        <v>10.0808</v>
      </c>
      <c r="R375">
        <v>2.6119500000000002</v>
      </c>
      <c r="T375" t="s">
        <v>150</v>
      </c>
      <c r="U375" t="s">
        <v>168</v>
      </c>
      <c r="V375">
        <v>10</v>
      </c>
      <c r="W375">
        <v>74.575599999999994</v>
      </c>
      <c r="X375">
        <v>17.889600000000002</v>
      </c>
    </row>
    <row r="376" spans="14:24" x14ac:dyDescent="0.2">
      <c r="N376" t="s">
        <v>150</v>
      </c>
      <c r="O376" t="s">
        <v>188</v>
      </c>
      <c r="P376">
        <v>32</v>
      </c>
      <c r="Q376">
        <v>11.698399999999999</v>
      </c>
      <c r="R376">
        <v>3.65863</v>
      </c>
      <c r="T376" t="s">
        <v>150</v>
      </c>
      <c r="U376" t="s">
        <v>169</v>
      </c>
      <c r="V376">
        <v>10</v>
      </c>
      <c r="W376">
        <v>80.144900000000007</v>
      </c>
      <c r="X376">
        <v>18.453700000000001</v>
      </c>
    </row>
    <row r="377" spans="14:24" x14ac:dyDescent="0.2">
      <c r="N377" t="s">
        <v>150</v>
      </c>
      <c r="O377" t="s">
        <v>189</v>
      </c>
      <c r="P377">
        <v>32</v>
      </c>
      <c r="Q377">
        <v>12.542</v>
      </c>
      <c r="R377">
        <v>3.33813</v>
      </c>
      <c r="T377" t="s">
        <v>150</v>
      </c>
      <c r="U377" t="s">
        <v>171</v>
      </c>
      <c r="V377">
        <v>10</v>
      </c>
      <c r="W377">
        <v>98.624700000000004</v>
      </c>
      <c r="X377">
        <v>22.155200000000001</v>
      </c>
    </row>
    <row r="378" spans="14:24" x14ac:dyDescent="0.2">
      <c r="N378" t="s">
        <v>150</v>
      </c>
      <c r="O378" t="s">
        <v>190</v>
      </c>
      <c r="P378">
        <v>32</v>
      </c>
      <c r="Q378">
        <v>17.1218</v>
      </c>
      <c r="R378">
        <v>4.2858299999999998</v>
      </c>
      <c r="T378" t="s">
        <v>150</v>
      </c>
      <c r="U378" t="s">
        <v>174</v>
      </c>
      <c r="V378">
        <v>10</v>
      </c>
      <c r="W378">
        <v>139.81100000000001</v>
      </c>
      <c r="X378">
        <v>10.949400000000001</v>
      </c>
    </row>
    <row r="379" spans="14:24" x14ac:dyDescent="0.2">
      <c r="N379" t="s">
        <v>150</v>
      </c>
      <c r="O379" t="s">
        <v>191</v>
      </c>
      <c r="P379">
        <v>32</v>
      </c>
      <c r="Q379">
        <v>19.520499999999998</v>
      </c>
      <c r="R379">
        <v>4.1032200000000003</v>
      </c>
      <c r="T379" t="s">
        <v>150</v>
      </c>
      <c r="U379" t="s">
        <v>175</v>
      </c>
      <c r="V379">
        <v>10</v>
      </c>
      <c r="W379">
        <v>144.35</v>
      </c>
      <c r="X379">
        <v>14.099600000000001</v>
      </c>
    </row>
    <row r="380" spans="14:24" x14ac:dyDescent="0.2">
      <c r="N380" t="s">
        <v>150</v>
      </c>
      <c r="O380" t="s">
        <v>192</v>
      </c>
      <c r="P380">
        <v>32</v>
      </c>
      <c r="Q380">
        <v>22.637899999999998</v>
      </c>
      <c r="R380">
        <v>4.0708700000000002</v>
      </c>
      <c r="T380" t="s">
        <v>150</v>
      </c>
      <c r="U380" t="s">
        <v>176</v>
      </c>
      <c r="V380">
        <v>10</v>
      </c>
      <c r="W380">
        <v>138.4</v>
      </c>
      <c r="X380">
        <v>16.5166</v>
      </c>
    </row>
    <row r="381" spans="14:24" x14ac:dyDescent="0.2">
      <c r="N381" t="s">
        <v>150</v>
      </c>
      <c r="O381" t="s">
        <v>193</v>
      </c>
      <c r="P381">
        <v>32</v>
      </c>
      <c r="Q381">
        <v>24.1342</v>
      </c>
      <c r="R381">
        <v>3.98929</v>
      </c>
      <c r="T381" t="s">
        <v>150</v>
      </c>
      <c r="U381" t="s">
        <v>177</v>
      </c>
      <c r="V381">
        <v>10</v>
      </c>
      <c r="W381">
        <v>130.97200000000001</v>
      </c>
      <c r="X381">
        <v>18.090299999999999</v>
      </c>
    </row>
    <row r="382" spans="14:24" x14ac:dyDescent="0.2">
      <c r="N382" t="s">
        <v>150</v>
      </c>
      <c r="O382" t="s">
        <v>194</v>
      </c>
      <c r="P382">
        <v>32</v>
      </c>
      <c r="Q382">
        <v>83.111000000000004</v>
      </c>
      <c r="R382">
        <v>7.6055799999999998</v>
      </c>
      <c r="T382" t="s">
        <v>150</v>
      </c>
      <c r="U382" t="s">
        <v>178</v>
      </c>
      <c r="V382">
        <v>10</v>
      </c>
      <c r="W382">
        <v>149.47800000000001</v>
      </c>
      <c r="X382">
        <v>25.950600000000001</v>
      </c>
    </row>
    <row r="383" spans="14:24" x14ac:dyDescent="0.2">
      <c r="N383" t="s">
        <v>150</v>
      </c>
      <c r="O383" t="s">
        <v>195</v>
      </c>
      <c r="P383">
        <v>32</v>
      </c>
      <c r="Q383">
        <v>94.051699999999997</v>
      </c>
      <c r="R383">
        <v>7.2545500000000001</v>
      </c>
      <c r="T383" t="s">
        <v>150</v>
      </c>
      <c r="U383" t="s">
        <v>179</v>
      </c>
      <c r="V383">
        <v>10</v>
      </c>
      <c r="W383">
        <v>128.923</v>
      </c>
      <c r="X383">
        <v>19.693300000000001</v>
      </c>
    </row>
    <row r="384" spans="14:24" x14ac:dyDescent="0.2">
      <c r="N384" t="s">
        <v>150</v>
      </c>
      <c r="O384" t="s">
        <v>196</v>
      </c>
      <c r="P384">
        <v>32</v>
      </c>
      <c r="Q384">
        <v>95.412899999999993</v>
      </c>
      <c r="R384">
        <v>8.6051400000000005</v>
      </c>
      <c r="T384" t="s">
        <v>150</v>
      </c>
      <c r="U384" t="s">
        <v>180</v>
      </c>
      <c r="V384">
        <v>10</v>
      </c>
      <c r="W384">
        <v>110.798</v>
      </c>
      <c r="X384">
        <v>12.5328</v>
      </c>
    </row>
    <row r="385" spans="14:24" x14ac:dyDescent="0.2">
      <c r="N385" t="s">
        <v>150</v>
      </c>
      <c r="O385" t="s">
        <v>197</v>
      </c>
      <c r="P385">
        <v>32</v>
      </c>
      <c r="Q385">
        <v>88.606700000000004</v>
      </c>
      <c r="R385">
        <v>8.1478699999999993</v>
      </c>
      <c r="T385" t="s">
        <v>150</v>
      </c>
      <c r="U385" t="s">
        <v>181</v>
      </c>
      <c r="V385">
        <v>10</v>
      </c>
      <c r="W385">
        <v>140.11600000000001</v>
      </c>
      <c r="X385">
        <v>22.0245</v>
      </c>
    </row>
    <row r="386" spans="14:24" x14ac:dyDescent="0.2">
      <c r="N386" t="s">
        <v>150</v>
      </c>
      <c r="O386" t="s">
        <v>198</v>
      </c>
      <c r="P386">
        <v>32</v>
      </c>
      <c r="Q386">
        <v>86.611999999999995</v>
      </c>
      <c r="R386">
        <v>7.8489899999999997</v>
      </c>
      <c r="T386" t="s">
        <v>150</v>
      </c>
      <c r="U386" t="s">
        <v>182</v>
      </c>
      <c r="V386">
        <v>10</v>
      </c>
      <c r="W386">
        <v>122.254</v>
      </c>
      <c r="X386">
        <v>16.1967</v>
      </c>
    </row>
    <row r="387" spans="14:24" x14ac:dyDescent="0.2">
      <c r="N387" t="s">
        <v>150</v>
      </c>
      <c r="O387" t="s">
        <v>199</v>
      </c>
      <c r="P387">
        <v>32</v>
      </c>
      <c r="Q387">
        <v>74.365200000000002</v>
      </c>
      <c r="R387">
        <v>10.335000000000001</v>
      </c>
      <c r="T387" t="s">
        <v>150</v>
      </c>
      <c r="U387" t="s">
        <v>183</v>
      </c>
      <c r="V387">
        <v>10</v>
      </c>
      <c r="W387">
        <v>94.360100000000003</v>
      </c>
      <c r="X387">
        <v>14.8316</v>
      </c>
    </row>
    <row r="388" spans="14:24" x14ac:dyDescent="0.2">
      <c r="N388" t="s">
        <v>150</v>
      </c>
      <c r="O388" t="s">
        <v>200</v>
      </c>
      <c r="P388">
        <v>32</v>
      </c>
      <c r="Q388">
        <v>61.342300000000002</v>
      </c>
      <c r="R388">
        <v>9.5929000000000002</v>
      </c>
      <c r="T388" t="s">
        <v>150</v>
      </c>
      <c r="U388" t="s">
        <v>184</v>
      </c>
      <c r="V388">
        <v>10</v>
      </c>
      <c r="W388">
        <v>41.602200000000003</v>
      </c>
      <c r="X388">
        <v>12.1785</v>
      </c>
    </row>
    <row r="389" spans="14:24" x14ac:dyDescent="0.2">
      <c r="N389" t="s">
        <v>150</v>
      </c>
      <c r="O389" t="s">
        <v>201</v>
      </c>
      <c r="P389">
        <v>32</v>
      </c>
      <c r="Q389">
        <v>49.459499999999998</v>
      </c>
      <c r="R389">
        <v>9.4758200000000006</v>
      </c>
      <c r="T389" t="s">
        <v>150</v>
      </c>
      <c r="U389" t="s">
        <v>185</v>
      </c>
      <c r="V389">
        <v>10</v>
      </c>
      <c r="W389">
        <v>41.994799999999998</v>
      </c>
      <c r="X389">
        <v>14.4596</v>
      </c>
    </row>
    <row r="390" spans="14:24" x14ac:dyDescent="0.2">
      <c r="N390" t="s">
        <v>150</v>
      </c>
      <c r="O390" t="s">
        <v>202</v>
      </c>
      <c r="P390">
        <v>32</v>
      </c>
      <c r="Q390">
        <v>35.620399999999997</v>
      </c>
      <c r="R390">
        <v>8.4324399999999997</v>
      </c>
      <c r="T390" t="s">
        <v>150</v>
      </c>
      <c r="U390" t="s">
        <v>186</v>
      </c>
      <c r="V390">
        <v>10</v>
      </c>
      <c r="W390">
        <v>73.721199999999996</v>
      </c>
      <c r="X390">
        <v>33.728499999999997</v>
      </c>
    </row>
    <row r="391" spans="14:24" x14ac:dyDescent="0.2">
      <c r="N391" t="s">
        <v>150</v>
      </c>
      <c r="O391" t="s">
        <v>203</v>
      </c>
      <c r="P391">
        <v>32</v>
      </c>
      <c r="Q391">
        <v>27.0168</v>
      </c>
      <c r="R391">
        <v>7.1418999999999997</v>
      </c>
      <c r="T391" t="s">
        <v>150</v>
      </c>
      <c r="U391" t="s">
        <v>187</v>
      </c>
      <c r="V391">
        <v>10</v>
      </c>
      <c r="W391">
        <v>72.0154</v>
      </c>
      <c r="X391">
        <v>24.296500000000002</v>
      </c>
    </row>
    <row r="392" spans="14:24" x14ac:dyDescent="0.2">
      <c r="T392" t="s">
        <v>150</v>
      </c>
      <c r="U392" t="s">
        <v>188</v>
      </c>
      <c r="V392">
        <v>10</v>
      </c>
      <c r="W392">
        <v>110.663</v>
      </c>
      <c r="X392">
        <v>53.102899999999998</v>
      </c>
    </row>
    <row r="393" spans="14:24" x14ac:dyDescent="0.2">
      <c r="T393" t="s">
        <v>150</v>
      </c>
      <c r="U393" t="s">
        <v>189</v>
      </c>
      <c r="V393">
        <v>10</v>
      </c>
      <c r="W393">
        <v>45.810299999999998</v>
      </c>
      <c r="X393">
        <v>20.330500000000001</v>
      </c>
    </row>
    <row r="394" spans="14:24" x14ac:dyDescent="0.2">
      <c r="T394" t="s">
        <v>150</v>
      </c>
      <c r="U394" t="s">
        <v>190</v>
      </c>
      <c r="V394">
        <v>10</v>
      </c>
      <c r="W394">
        <v>123.807</v>
      </c>
      <c r="X394">
        <v>59.575000000000003</v>
      </c>
    </row>
    <row r="395" spans="14:24" x14ac:dyDescent="0.2">
      <c r="T395" t="s">
        <v>150</v>
      </c>
      <c r="U395" t="s">
        <v>191</v>
      </c>
      <c r="V395">
        <v>10</v>
      </c>
      <c r="W395">
        <v>71.122200000000007</v>
      </c>
      <c r="X395">
        <v>22.686399999999999</v>
      </c>
    </row>
    <row r="396" spans="14:24" x14ac:dyDescent="0.2">
      <c r="T396" t="s">
        <v>150</v>
      </c>
      <c r="U396" t="s">
        <v>192</v>
      </c>
      <c r="V396">
        <v>10</v>
      </c>
      <c r="W396">
        <v>68.398499999999999</v>
      </c>
      <c r="X396">
        <v>21.755199999999999</v>
      </c>
    </row>
    <row r="397" spans="14:24" x14ac:dyDescent="0.2">
      <c r="T397" t="s">
        <v>150</v>
      </c>
      <c r="U397" t="s">
        <v>193</v>
      </c>
      <c r="V397">
        <v>10</v>
      </c>
      <c r="W397">
        <v>47.648699999999998</v>
      </c>
      <c r="X397">
        <v>18.1633</v>
      </c>
    </row>
    <row r="398" spans="14:24" x14ac:dyDescent="0.2">
      <c r="T398" t="s">
        <v>150</v>
      </c>
      <c r="U398" t="s">
        <v>194</v>
      </c>
      <c r="V398">
        <v>10</v>
      </c>
      <c r="W398">
        <v>104.017</v>
      </c>
      <c r="X398">
        <v>13.1052</v>
      </c>
    </row>
    <row r="399" spans="14:24" x14ac:dyDescent="0.2">
      <c r="T399" t="s">
        <v>150</v>
      </c>
      <c r="U399" t="s">
        <v>195</v>
      </c>
      <c r="V399">
        <v>10</v>
      </c>
      <c r="W399">
        <v>109.21</v>
      </c>
      <c r="X399">
        <v>20.479900000000001</v>
      </c>
    </row>
    <row r="400" spans="14:24" x14ac:dyDescent="0.2">
      <c r="T400" t="s">
        <v>150</v>
      </c>
      <c r="U400" t="s">
        <v>196</v>
      </c>
      <c r="V400">
        <v>10</v>
      </c>
      <c r="W400">
        <v>119.126</v>
      </c>
      <c r="X400">
        <v>24.1219</v>
      </c>
    </row>
    <row r="401" spans="20:24" x14ac:dyDescent="0.2">
      <c r="T401" t="s">
        <v>150</v>
      </c>
      <c r="U401" t="s">
        <v>197</v>
      </c>
      <c r="V401">
        <v>10</v>
      </c>
      <c r="W401">
        <v>134.55699999999999</v>
      </c>
      <c r="X401">
        <v>24.567</v>
      </c>
    </row>
    <row r="402" spans="20:24" x14ac:dyDescent="0.2">
      <c r="T402" t="s">
        <v>150</v>
      </c>
      <c r="U402" t="s">
        <v>198</v>
      </c>
      <c r="V402">
        <v>10</v>
      </c>
      <c r="W402">
        <v>124.896</v>
      </c>
      <c r="X402">
        <v>22.849799999999998</v>
      </c>
    </row>
    <row r="403" spans="20:24" x14ac:dyDescent="0.2">
      <c r="T403" t="s">
        <v>150</v>
      </c>
      <c r="U403" t="s">
        <v>199</v>
      </c>
      <c r="V403">
        <v>10</v>
      </c>
      <c r="W403">
        <v>109.47799999999999</v>
      </c>
      <c r="X403">
        <v>15.875</v>
      </c>
    </row>
    <row r="404" spans="20:24" x14ac:dyDescent="0.2">
      <c r="T404" t="s">
        <v>150</v>
      </c>
      <c r="U404" t="s">
        <v>200</v>
      </c>
      <c r="V404">
        <v>10</v>
      </c>
      <c r="W404">
        <v>121.557</v>
      </c>
      <c r="X404">
        <v>23.654</v>
      </c>
    </row>
    <row r="405" spans="20:24" x14ac:dyDescent="0.2">
      <c r="T405" t="s">
        <v>150</v>
      </c>
      <c r="U405" t="s">
        <v>201</v>
      </c>
      <c r="V405">
        <v>10</v>
      </c>
      <c r="W405">
        <v>167.738</v>
      </c>
      <c r="X405">
        <v>34.8018</v>
      </c>
    </row>
    <row r="406" spans="20:24" x14ac:dyDescent="0.2">
      <c r="T406" t="s">
        <v>150</v>
      </c>
      <c r="U406" t="s">
        <v>202</v>
      </c>
      <c r="V406">
        <v>10</v>
      </c>
      <c r="W406">
        <v>107.181</v>
      </c>
      <c r="X406">
        <v>14.3749</v>
      </c>
    </row>
    <row r="407" spans="20:24" x14ac:dyDescent="0.2">
      <c r="T407" t="s">
        <v>150</v>
      </c>
      <c r="U407" t="s">
        <v>203</v>
      </c>
      <c r="V407">
        <v>10</v>
      </c>
      <c r="W407">
        <v>114.962</v>
      </c>
      <c r="X407">
        <v>19.809899999999999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888-211F-4730-8629-AC2C4551DA2F}">
  <dimension ref="A1:AD189"/>
  <sheetViews>
    <sheetView tabSelected="1" topLeftCell="A73" zoomScale="60" zoomScaleNormal="60" workbookViewId="0">
      <selection activeCell="AA34" sqref="AA34"/>
    </sheetView>
  </sheetViews>
  <sheetFormatPr baseColWidth="10" defaultColWidth="8.83203125" defaultRowHeight="15" x14ac:dyDescent="0.2"/>
  <cols>
    <col min="6" max="6" width="9.83203125" bestFit="1" customWidth="1"/>
  </cols>
  <sheetData>
    <row r="1" spans="1:30" x14ac:dyDescent="0.2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235</v>
      </c>
      <c r="G1" t="s">
        <v>236</v>
      </c>
    </row>
    <row r="2" spans="1:30" x14ac:dyDescent="0.2">
      <c r="A2" t="s">
        <v>9</v>
      </c>
      <c r="B2">
        <v>2.5</v>
      </c>
      <c r="C2" t="s">
        <v>157</v>
      </c>
      <c r="D2" t="s">
        <v>41</v>
      </c>
      <c r="E2">
        <v>32</v>
      </c>
      <c r="F2">
        <v>308.13600000000002</v>
      </c>
      <c r="G2">
        <v>245.64699999999999</v>
      </c>
      <c r="AA2" s="22"/>
      <c r="AB2" s="22"/>
      <c r="AC2" s="22"/>
      <c r="AD2" s="23"/>
    </row>
    <row r="3" spans="1:30" x14ac:dyDescent="0.2">
      <c r="A3" t="s">
        <v>9</v>
      </c>
      <c r="B3">
        <v>2.5</v>
      </c>
      <c r="C3" t="s">
        <v>157</v>
      </c>
      <c r="D3" t="s">
        <v>42</v>
      </c>
      <c r="E3">
        <v>32</v>
      </c>
      <c r="F3">
        <v>371.16300000000001</v>
      </c>
      <c r="G3">
        <v>244.768</v>
      </c>
    </row>
    <row r="4" spans="1:30" x14ac:dyDescent="0.2">
      <c r="A4" t="s">
        <v>9</v>
      </c>
      <c r="B4">
        <v>2.5</v>
      </c>
      <c r="C4" t="s">
        <v>209</v>
      </c>
      <c r="D4" t="s">
        <v>43</v>
      </c>
      <c r="E4">
        <v>32</v>
      </c>
      <c r="F4">
        <v>191.565</v>
      </c>
      <c r="G4">
        <v>93.936599999999999</v>
      </c>
    </row>
    <row r="5" spans="1:30" x14ac:dyDescent="0.2">
      <c r="A5" t="s">
        <v>9</v>
      </c>
      <c r="B5">
        <v>2.5</v>
      </c>
      <c r="C5" t="s">
        <v>157</v>
      </c>
      <c r="D5" t="s">
        <v>102</v>
      </c>
      <c r="E5">
        <v>32</v>
      </c>
      <c r="F5">
        <v>270.19099999999997</v>
      </c>
      <c r="G5">
        <v>211.68799999999999</v>
      </c>
    </row>
    <row r="6" spans="1:30" x14ac:dyDescent="0.2">
      <c r="A6" t="s">
        <v>9</v>
      </c>
      <c r="B6" t="s">
        <v>134</v>
      </c>
      <c r="C6" t="s">
        <v>161</v>
      </c>
      <c r="D6" t="s">
        <v>41</v>
      </c>
      <c r="E6">
        <v>32</v>
      </c>
      <c r="F6">
        <v>442.39100000000002</v>
      </c>
      <c r="G6">
        <v>235.39500000000001</v>
      </c>
    </row>
    <row r="7" spans="1:30" x14ac:dyDescent="0.2">
      <c r="A7" t="s">
        <v>9</v>
      </c>
      <c r="B7" t="s">
        <v>134</v>
      </c>
      <c r="C7" t="s">
        <v>161</v>
      </c>
      <c r="D7" t="s">
        <v>42</v>
      </c>
      <c r="E7">
        <v>32</v>
      </c>
      <c r="F7">
        <v>344.38299999999998</v>
      </c>
      <c r="G7">
        <v>36.405099999999997</v>
      </c>
    </row>
    <row r="8" spans="1:30" x14ac:dyDescent="0.2">
      <c r="A8" t="s">
        <v>9</v>
      </c>
      <c r="B8" t="s">
        <v>134</v>
      </c>
      <c r="C8" t="s">
        <v>161</v>
      </c>
      <c r="D8" t="s">
        <v>43</v>
      </c>
      <c r="E8">
        <v>32</v>
      </c>
      <c r="F8">
        <v>456.75900000000001</v>
      </c>
      <c r="G8">
        <v>197.97300000000001</v>
      </c>
    </row>
    <row r="9" spans="1:30" x14ac:dyDescent="0.2">
      <c r="A9" t="s">
        <v>9</v>
      </c>
      <c r="B9" t="s">
        <v>134</v>
      </c>
      <c r="C9" t="s">
        <v>161</v>
      </c>
      <c r="D9" t="s">
        <v>102</v>
      </c>
      <c r="E9">
        <v>32</v>
      </c>
      <c r="F9">
        <v>370.51900000000001</v>
      </c>
      <c r="G9">
        <v>64.247900000000001</v>
      </c>
    </row>
    <row r="10" spans="1:30" x14ac:dyDescent="0.2">
      <c r="A10" t="s">
        <v>9</v>
      </c>
      <c r="B10" t="s">
        <v>135</v>
      </c>
      <c r="C10" t="s">
        <v>163</v>
      </c>
      <c r="D10" t="s">
        <v>41</v>
      </c>
      <c r="E10">
        <v>32</v>
      </c>
      <c r="F10">
        <v>94.341200000000001</v>
      </c>
      <c r="G10">
        <v>41.852400000000003</v>
      </c>
    </row>
    <row r="11" spans="1:30" x14ac:dyDescent="0.2">
      <c r="A11" t="s">
        <v>9</v>
      </c>
      <c r="B11" t="s">
        <v>135</v>
      </c>
      <c r="C11" t="s">
        <v>163</v>
      </c>
      <c r="D11" t="s">
        <v>42</v>
      </c>
      <c r="E11">
        <v>32</v>
      </c>
      <c r="F11">
        <v>218.852</v>
      </c>
      <c r="G11">
        <v>27.647300000000001</v>
      </c>
    </row>
    <row r="12" spans="1:30" x14ac:dyDescent="0.2">
      <c r="A12" t="s">
        <v>9</v>
      </c>
      <c r="B12" t="s">
        <v>135</v>
      </c>
      <c r="C12" t="s">
        <v>163</v>
      </c>
      <c r="D12" t="s">
        <v>43</v>
      </c>
      <c r="E12">
        <v>32</v>
      </c>
      <c r="F12">
        <v>339.38400000000001</v>
      </c>
      <c r="G12">
        <v>142.70500000000001</v>
      </c>
    </row>
    <row r="13" spans="1:30" x14ac:dyDescent="0.2">
      <c r="A13" t="s">
        <v>9</v>
      </c>
      <c r="B13" t="s">
        <v>135</v>
      </c>
      <c r="C13" t="s">
        <v>163</v>
      </c>
      <c r="D13" t="s">
        <v>102</v>
      </c>
      <c r="E13">
        <v>32</v>
      </c>
      <c r="F13">
        <v>252.42099999999999</v>
      </c>
      <c r="G13">
        <v>35.606699999999996</v>
      </c>
    </row>
    <row r="14" spans="1:30" x14ac:dyDescent="0.2">
      <c r="A14" t="s">
        <v>9</v>
      </c>
      <c r="B14" t="s">
        <v>136</v>
      </c>
      <c r="C14" t="s">
        <v>165</v>
      </c>
      <c r="D14" t="s">
        <v>41</v>
      </c>
      <c r="E14">
        <v>32</v>
      </c>
      <c r="F14">
        <v>92.786900000000003</v>
      </c>
      <c r="G14">
        <v>16.770499999999998</v>
      </c>
    </row>
    <row r="15" spans="1:30" x14ac:dyDescent="0.2">
      <c r="A15" t="s">
        <v>9</v>
      </c>
      <c r="B15" t="s">
        <v>136</v>
      </c>
      <c r="C15" t="s">
        <v>165</v>
      </c>
      <c r="D15" t="s">
        <v>42</v>
      </c>
      <c r="E15">
        <v>32</v>
      </c>
      <c r="F15">
        <v>303.09100000000001</v>
      </c>
      <c r="G15">
        <v>16.387499999999999</v>
      </c>
    </row>
    <row r="16" spans="1:30" x14ac:dyDescent="0.2">
      <c r="A16" t="s">
        <v>9</v>
      </c>
      <c r="B16" t="s">
        <v>136</v>
      </c>
      <c r="C16" t="s">
        <v>165</v>
      </c>
      <c r="D16" t="s">
        <v>43</v>
      </c>
      <c r="E16">
        <v>32</v>
      </c>
      <c r="F16">
        <v>75.235399999999998</v>
      </c>
      <c r="G16">
        <v>15.2111</v>
      </c>
    </row>
    <row r="17" spans="1:7" x14ac:dyDescent="0.2">
      <c r="A17" t="s">
        <v>9</v>
      </c>
      <c r="B17" t="s">
        <v>136</v>
      </c>
      <c r="C17" t="s">
        <v>165</v>
      </c>
      <c r="D17" t="s">
        <v>102</v>
      </c>
      <c r="E17">
        <v>32</v>
      </c>
      <c r="F17">
        <v>268.00299999999999</v>
      </c>
      <c r="G17">
        <v>16.409800000000001</v>
      </c>
    </row>
    <row r="18" spans="1:7" x14ac:dyDescent="0.2">
      <c r="A18" t="s">
        <v>9</v>
      </c>
      <c r="B18" t="s">
        <v>137</v>
      </c>
      <c r="C18" t="s">
        <v>167</v>
      </c>
      <c r="D18" t="s">
        <v>41</v>
      </c>
      <c r="E18">
        <v>32</v>
      </c>
      <c r="F18">
        <v>99.447000000000003</v>
      </c>
      <c r="G18">
        <v>53.490200000000002</v>
      </c>
    </row>
    <row r="19" spans="1:7" x14ac:dyDescent="0.2">
      <c r="A19" t="s">
        <v>9</v>
      </c>
      <c r="B19" t="s">
        <v>137</v>
      </c>
      <c r="C19" t="s">
        <v>167</v>
      </c>
      <c r="D19" t="s">
        <v>42</v>
      </c>
      <c r="E19">
        <v>32</v>
      </c>
      <c r="F19">
        <v>196.553</v>
      </c>
      <c r="G19">
        <v>24.415199999999999</v>
      </c>
    </row>
    <row r="20" spans="1:7" x14ac:dyDescent="0.2">
      <c r="A20" t="s">
        <v>9</v>
      </c>
      <c r="B20" t="s">
        <v>137</v>
      </c>
      <c r="C20" t="s">
        <v>167</v>
      </c>
      <c r="D20" t="s">
        <v>43</v>
      </c>
      <c r="E20">
        <v>32</v>
      </c>
      <c r="F20">
        <v>60.961799999999997</v>
      </c>
      <c r="G20">
        <v>17.496500000000001</v>
      </c>
    </row>
    <row r="21" spans="1:7" x14ac:dyDescent="0.2">
      <c r="A21" t="s">
        <v>9</v>
      </c>
      <c r="B21" t="s">
        <v>137</v>
      </c>
      <c r="C21" t="s">
        <v>167</v>
      </c>
      <c r="D21" t="s">
        <v>102</v>
      </c>
      <c r="E21">
        <v>32</v>
      </c>
      <c r="F21">
        <v>210.732</v>
      </c>
      <c r="G21">
        <v>22.109300000000001</v>
      </c>
    </row>
    <row r="22" spans="1:7" x14ac:dyDescent="0.2">
      <c r="A22" t="s">
        <v>9</v>
      </c>
      <c r="B22" t="s">
        <v>173</v>
      </c>
      <c r="C22" t="s">
        <v>159</v>
      </c>
      <c r="D22" t="s">
        <v>41</v>
      </c>
      <c r="E22">
        <v>32</v>
      </c>
      <c r="F22">
        <v>230.11</v>
      </c>
      <c r="G22">
        <v>107.366</v>
      </c>
    </row>
    <row r="23" spans="1:7" x14ac:dyDescent="0.2">
      <c r="A23" t="s">
        <v>9</v>
      </c>
      <c r="B23" t="s">
        <v>173</v>
      </c>
      <c r="C23" t="s">
        <v>159</v>
      </c>
      <c r="D23" t="s">
        <v>42</v>
      </c>
      <c r="E23">
        <v>32</v>
      </c>
      <c r="F23">
        <v>142.84700000000001</v>
      </c>
      <c r="G23">
        <v>25.025099999999998</v>
      </c>
    </row>
    <row r="24" spans="1:7" x14ac:dyDescent="0.2">
      <c r="A24" t="s">
        <v>9</v>
      </c>
      <c r="B24" t="s">
        <v>173</v>
      </c>
      <c r="C24" t="s">
        <v>159</v>
      </c>
      <c r="D24" t="s">
        <v>43</v>
      </c>
      <c r="E24">
        <v>32</v>
      </c>
      <c r="F24">
        <v>201.821</v>
      </c>
      <c r="G24">
        <v>95.083100000000002</v>
      </c>
    </row>
    <row r="25" spans="1:7" x14ac:dyDescent="0.2">
      <c r="A25" t="s">
        <v>9</v>
      </c>
      <c r="B25" t="s">
        <v>173</v>
      </c>
      <c r="C25" t="s">
        <v>159</v>
      </c>
      <c r="D25" t="s">
        <v>102</v>
      </c>
      <c r="E25">
        <v>32</v>
      </c>
      <c r="F25">
        <v>231.38</v>
      </c>
      <c r="G25">
        <v>21.4039</v>
      </c>
    </row>
    <row r="26" spans="1:7" x14ac:dyDescent="0.2">
      <c r="A26" t="s">
        <v>9</v>
      </c>
      <c r="B26">
        <v>5</v>
      </c>
      <c r="C26" t="s">
        <v>157</v>
      </c>
      <c r="D26" t="s">
        <v>47</v>
      </c>
      <c r="E26">
        <v>32</v>
      </c>
      <c r="F26">
        <v>263.22899999999998</v>
      </c>
      <c r="G26">
        <v>111.246</v>
      </c>
    </row>
    <row r="27" spans="1:7" x14ac:dyDescent="0.2">
      <c r="A27" t="s">
        <v>9</v>
      </c>
      <c r="B27">
        <v>5</v>
      </c>
      <c r="C27" t="s">
        <v>157</v>
      </c>
      <c r="D27" t="s">
        <v>48</v>
      </c>
      <c r="E27">
        <v>32</v>
      </c>
      <c r="F27">
        <v>110.348</v>
      </c>
      <c r="G27">
        <v>29.014700000000001</v>
      </c>
    </row>
    <row r="28" spans="1:7" x14ac:dyDescent="0.2">
      <c r="A28" t="s">
        <v>9</v>
      </c>
      <c r="B28" t="s">
        <v>139</v>
      </c>
      <c r="C28" t="s">
        <v>159</v>
      </c>
      <c r="D28" t="s">
        <v>47</v>
      </c>
      <c r="E28">
        <v>32</v>
      </c>
      <c r="F28">
        <v>835.48699999999997</v>
      </c>
      <c r="G28">
        <v>488.39600000000002</v>
      </c>
    </row>
    <row r="29" spans="1:7" x14ac:dyDescent="0.2">
      <c r="A29" t="s">
        <v>9</v>
      </c>
      <c r="B29" t="s">
        <v>139</v>
      </c>
      <c r="C29" t="s">
        <v>159</v>
      </c>
      <c r="D29" t="s">
        <v>48</v>
      </c>
      <c r="E29">
        <v>32</v>
      </c>
      <c r="F29">
        <v>449.11</v>
      </c>
      <c r="G29">
        <v>286.18799999999999</v>
      </c>
    </row>
    <row r="30" spans="1:7" x14ac:dyDescent="0.2">
      <c r="A30" t="s">
        <v>9</v>
      </c>
      <c r="B30" t="s">
        <v>140</v>
      </c>
      <c r="C30" t="s">
        <v>161</v>
      </c>
      <c r="D30" t="s">
        <v>47</v>
      </c>
      <c r="E30">
        <v>32</v>
      </c>
      <c r="F30">
        <v>622.98699999999997</v>
      </c>
      <c r="G30">
        <v>337.22</v>
      </c>
    </row>
    <row r="31" spans="1:7" x14ac:dyDescent="0.2">
      <c r="A31" t="s">
        <v>9</v>
      </c>
      <c r="B31" t="s">
        <v>140</v>
      </c>
      <c r="C31" t="s">
        <v>161</v>
      </c>
      <c r="D31" t="s">
        <v>48</v>
      </c>
      <c r="E31">
        <v>32</v>
      </c>
      <c r="F31">
        <v>216.98099999999999</v>
      </c>
      <c r="G31">
        <v>98.155699999999996</v>
      </c>
    </row>
    <row r="32" spans="1:7" x14ac:dyDescent="0.2">
      <c r="A32" t="s">
        <v>9</v>
      </c>
      <c r="B32" t="s">
        <v>141</v>
      </c>
      <c r="C32" t="s">
        <v>163</v>
      </c>
      <c r="D32" t="s">
        <v>47</v>
      </c>
      <c r="E32">
        <v>32</v>
      </c>
      <c r="F32">
        <v>272.41699999999997</v>
      </c>
      <c r="G32">
        <v>71.8613</v>
      </c>
    </row>
    <row r="33" spans="1:7" x14ac:dyDescent="0.2">
      <c r="A33" t="s">
        <v>9</v>
      </c>
      <c r="B33" t="s">
        <v>141</v>
      </c>
      <c r="C33" t="s">
        <v>163</v>
      </c>
      <c r="D33" t="s">
        <v>48</v>
      </c>
      <c r="E33">
        <v>32</v>
      </c>
      <c r="F33">
        <v>285.08699999999999</v>
      </c>
      <c r="G33">
        <v>129.97999999999999</v>
      </c>
    </row>
    <row r="34" spans="1:7" x14ac:dyDescent="0.2">
      <c r="A34" t="s">
        <v>9</v>
      </c>
      <c r="B34" t="s">
        <v>143</v>
      </c>
      <c r="C34" t="s">
        <v>165</v>
      </c>
      <c r="D34" t="s">
        <v>47</v>
      </c>
      <c r="E34">
        <v>32</v>
      </c>
      <c r="F34">
        <v>104.127</v>
      </c>
      <c r="G34">
        <v>23.607299999999999</v>
      </c>
    </row>
    <row r="35" spans="1:7" x14ac:dyDescent="0.2">
      <c r="A35" t="s">
        <v>9</v>
      </c>
      <c r="B35" t="s">
        <v>143</v>
      </c>
      <c r="C35" t="s">
        <v>165</v>
      </c>
      <c r="D35" t="s">
        <v>48</v>
      </c>
      <c r="E35">
        <v>32</v>
      </c>
      <c r="F35">
        <v>116.077</v>
      </c>
      <c r="G35">
        <v>30.743099999999998</v>
      </c>
    </row>
    <row r="36" spans="1:7" x14ac:dyDescent="0.2">
      <c r="A36" t="s">
        <v>9</v>
      </c>
      <c r="B36" t="s">
        <v>144</v>
      </c>
      <c r="C36" t="s">
        <v>167</v>
      </c>
      <c r="D36" t="s">
        <v>47</v>
      </c>
      <c r="E36">
        <v>32</v>
      </c>
      <c r="F36">
        <v>138.422</v>
      </c>
      <c r="G36">
        <v>27.840399999999999</v>
      </c>
    </row>
    <row r="37" spans="1:7" x14ac:dyDescent="0.2">
      <c r="A37" t="s">
        <v>9</v>
      </c>
      <c r="B37" t="s">
        <v>144</v>
      </c>
      <c r="C37" t="s">
        <v>167</v>
      </c>
      <c r="D37" t="s">
        <v>48</v>
      </c>
      <c r="E37">
        <v>32</v>
      </c>
      <c r="F37">
        <v>246.91</v>
      </c>
      <c r="G37">
        <v>115.691</v>
      </c>
    </row>
    <row r="38" spans="1:7" x14ac:dyDescent="0.2">
      <c r="A38" t="s">
        <v>9</v>
      </c>
      <c r="B38">
        <v>10</v>
      </c>
      <c r="C38" t="s">
        <v>157</v>
      </c>
      <c r="D38" t="s">
        <v>53</v>
      </c>
      <c r="E38">
        <v>32</v>
      </c>
      <c r="F38">
        <v>227.88300000000001</v>
      </c>
      <c r="G38">
        <v>55.725099999999998</v>
      </c>
    </row>
    <row r="39" spans="1:7" x14ac:dyDescent="0.2">
      <c r="A39" t="s">
        <v>9</v>
      </c>
      <c r="B39">
        <v>10</v>
      </c>
      <c r="C39" t="s">
        <v>157</v>
      </c>
      <c r="D39" t="s">
        <v>54</v>
      </c>
      <c r="E39">
        <v>32</v>
      </c>
      <c r="F39">
        <v>905.21299999999997</v>
      </c>
      <c r="G39">
        <v>58.317799999999998</v>
      </c>
    </row>
    <row r="40" spans="1:7" x14ac:dyDescent="0.2">
      <c r="A40" t="s">
        <v>9</v>
      </c>
      <c r="B40">
        <v>10</v>
      </c>
      <c r="C40" t="s">
        <v>157</v>
      </c>
      <c r="D40" t="s">
        <v>55</v>
      </c>
      <c r="E40">
        <v>32</v>
      </c>
      <c r="F40">
        <v>88.279799999999994</v>
      </c>
      <c r="G40">
        <v>16.985399999999998</v>
      </c>
    </row>
    <row r="41" spans="1:7" x14ac:dyDescent="0.2">
      <c r="A41" t="s">
        <v>9</v>
      </c>
      <c r="B41">
        <v>10</v>
      </c>
      <c r="C41" t="s">
        <v>209</v>
      </c>
      <c r="D41" t="s">
        <v>106</v>
      </c>
      <c r="E41">
        <v>32</v>
      </c>
      <c r="F41">
        <v>586.62900000000002</v>
      </c>
      <c r="G41">
        <v>55.419800000000002</v>
      </c>
    </row>
    <row r="42" spans="1:7" x14ac:dyDescent="0.2">
      <c r="A42" t="s">
        <v>9</v>
      </c>
      <c r="B42" t="s">
        <v>146</v>
      </c>
      <c r="C42" t="s">
        <v>159</v>
      </c>
      <c r="D42" t="s">
        <v>53</v>
      </c>
      <c r="E42">
        <v>32</v>
      </c>
      <c r="F42">
        <v>635.76499999999999</v>
      </c>
      <c r="G42">
        <v>121.35299999999999</v>
      </c>
    </row>
    <row r="43" spans="1:7" x14ac:dyDescent="0.2">
      <c r="A43" t="s">
        <v>9</v>
      </c>
      <c r="B43" t="s">
        <v>147</v>
      </c>
      <c r="C43" t="s">
        <v>161</v>
      </c>
      <c r="D43" t="s">
        <v>53</v>
      </c>
      <c r="E43">
        <v>32</v>
      </c>
      <c r="F43">
        <v>680.65099999999995</v>
      </c>
      <c r="G43">
        <v>180.75899999999999</v>
      </c>
    </row>
    <row r="44" spans="1:7" x14ac:dyDescent="0.2">
      <c r="A44" t="s">
        <v>9</v>
      </c>
      <c r="B44" t="s">
        <v>147</v>
      </c>
      <c r="C44" t="s">
        <v>161</v>
      </c>
      <c r="D44" t="s">
        <v>54</v>
      </c>
      <c r="E44">
        <v>32</v>
      </c>
      <c r="F44">
        <v>1146.47</v>
      </c>
      <c r="G44">
        <v>112.092</v>
      </c>
    </row>
    <row r="45" spans="1:7" x14ac:dyDescent="0.2">
      <c r="A45" t="s">
        <v>9</v>
      </c>
      <c r="B45" t="s">
        <v>147</v>
      </c>
      <c r="C45" t="s">
        <v>161</v>
      </c>
      <c r="D45" t="s">
        <v>55</v>
      </c>
      <c r="E45">
        <v>32</v>
      </c>
      <c r="F45">
        <v>880.44899999999996</v>
      </c>
      <c r="G45">
        <v>569.50699999999995</v>
      </c>
    </row>
    <row r="46" spans="1:7" x14ac:dyDescent="0.2">
      <c r="A46" t="s">
        <v>9</v>
      </c>
      <c r="B46" t="s">
        <v>147</v>
      </c>
      <c r="C46" t="s">
        <v>161</v>
      </c>
      <c r="D46" t="s">
        <v>106</v>
      </c>
      <c r="E46">
        <v>32</v>
      </c>
      <c r="F46">
        <v>1043.1600000000001</v>
      </c>
      <c r="G46">
        <v>93.619200000000006</v>
      </c>
    </row>
    <row r="47" spans="1:7" x14ac:dyDescent="0.2">
      <c r="A47" t="s">
        <v>9</v>
      </c>
      <c r="B47" t="s">
        <v>148</v>
      </c>
      <c r="C47" t="s">
        <v>163</v>
      </c>
      <c r="D47" t="s">
        <v>53</v>
      </c>
      <c r="E47">
        <v>32</v>
      </c>
      <c r="F47">
        <v>1492.79</v>
      </c>
      <c r="G47">
        <v>502.17500000000001</v>
      </c>
    </row>
    <row r="48" spans="1:7" x14ac:dyDescent="0.2">
      <c r="A48" t="s">
        <v>9</v>
      </c>
      <c r="B48" t="s">
        <v>148</v>
      </c>
      <c r="C48" t="s">
        <v>163</v>
      </c>
      <c r="D48" t="s">
        <v>54</v>
      </c>
      <c r="E48">
        <v>32</v>
      </c>
      <c r="F48">
        <v>1612.96</v>
      </c>
      <c r="G48">
        <v>112.146</v>
      </c>
    </row>
    <row r="49" spans="1:7" x14ac:dyDescent="0.2">
      <c r="A49" t="s">
        <v>9</v>
      </c>
      <c r="B49" t="s">
        <v>148</v>
      </c>
      <c r="C49" t="s">
        <v>163</v>
      </c>
      <c r="D49" t="s">
        <v>55</v>
      </c>
      <c r="E49">
        <v>32</v>
      </c>
      <c r="F49">
        <v>1421.24</v>
      </c>
      <c r="G49">
        <v>795.12599999999998</v>
      </c>
    </row>
    <row r="50" spans="1:7" x14ac:dyDescent="0.2">
      <c r="A50" t="s">
        <v>9</v>
      </c>
      <c r="B50" t="s">
        <v>148</v>
      </c>
      <c r="C50" t="s">
        <v>163</v>
      </c>
      <c r="D50" t="s">
        <v>106</v>
      </c>
      <c r="E50">
        <v>32</v>
      </c>
      <c r="F50">
        <v>1322.83</v>
      </c>
      <c r="G50">
        <v>114.297</v>
      </c>
    </row>
    <row r="51" spans="1:7" x14ac:dyDescent="0.2">
      <c r="A51" t="s">
        <v>9</v>
      </c>
      <c r="B51" t="s">
        <v>149</v>
      </c>
      <c r="C51" t="s">
        <v>165</v>
      </c>
      <c r="D51" t="s">
        <v>53</v>
      </c>
      <c r="E51">
        <v>32</v>
      </c>
      <c r="F51">
        <v>634.33900000000006</v>
      </c>
      <c r="G51">
        <v>193.893</v>
      </c>
    </row>
    <row r="52" spans="1:7" x14ac:dyDescent="0.2">
      <c r="A52" t="s">
        <v>9</v>
      </c>
      <c r="B52" t="s">
        <v>150</v>
      </c>
      <c r="C52" t="s">
        <v>167</v>
      </c>
      <c r="D52" t="s">
        <v>53</v>
      </c>
      <c r="E52">
        <v>32</v>
      </c>
      <c r="F52">
        <v>280.642</v>
      </c>
      <c r="G52">
        <v>43.708799999999997</v>
      </c>
    </row>
    <row r="53" spans="1:7" x14ac:dyDescent="0.2">
      <c r="A53" t="s">
        <v>9</v>
      </c>
      <c r="B53" t="s">
        <v>150</v>
      </c>
      <c r="C53" t="s">
        <v>167</v>
      </c>
      <c r="D53" t="s">
        <v>54</v>
      </c>
      <c r="E53">
        <v>32</v>
      </c>
      <c r="F53">
        <v>923.06600000000003</v>
      </c>
      <c r="G53">
        <v>89.005300000000005</v>
      </c>
    </row>
    <row r="54" spans="1:7" x14ac:dyDescent="0.2">
      <c r="A54" t="s">
        <v>9</v>
      </c>
      <c r="B54" t="s">
        <v>150</v>
      </c>
      <c r="C54" t="s">
        <v>167</v>
      </c>
      <c r="D54" t="s">
        <v>55</v>
      </c>
      <c r="E54">
        <v>32</v>
      </c>
      <c r="F54">
        <v>215.02600000000001</v>
      </c>
      <c r="G54">
        <v>45.198300000000003</v>
      </c>
    </row>
    <row r="55" spans="1:7" x14ac:dyDescent="0.2">
      <c r="A55" t="s">
        <v>9</v>
      </c>
      <c r="B55" t="s">
        <v>150</v>
      </c>
      <c r="C55" t="s">
        <v>167</v>
      </c>
      <c r="D55" t="s">
        <v>106</v>
      </c>
      <c r="E55">
        <v>32</v>
      </c>
      <c r="F55">
        <v>991.24</v>
      </c>
      <c r="G55">
        <v>83.032700000000006</v>
      </c>
    </row>
    <row r="56" spans="1:7" x14ac:dyDescent="0.2">
      <c r="A56" t="s">
        <v>10</v>
      </c>
      <c r="B56">
        <v>2.5</v>
      </c>
      <c r="C56" t="s">
        <v>157</v>
      </c>
      <c r="D56" t="s">
        <v>41</v>
      </c>
      <c r="E56">
        <v>32</v>
      </c>
      <c r="F56">
        <v>102.209</v>
      </c>
      <c r="G56">
        <v>18.398599999999998</v>
      </c>
    </row>
    <row r="57" spans="1:7" x14ac:dyDescent="0.2">
      <c r="A57" t="s">
        <v>10</v>
      </c>
      <c r="B57">
        <v>2.5</v>
      </c>
      <c r="C57" t="s">
        <v>157</v>
      </c>
      <c r="D57" t="s">
        <v>42</v>
      </c>
      <c r="E57">
        <v>32</v>
      </c>
      <c r="F57">
        <v>256.37700000000001</v>
      </c>
      <c r="G57">
        <v>16.619800000000001</v>
      </c>
    </row>
    <row r="58" spans="1:7" x14ac:dyDescent="0.2">
      <c r="A58" t="s">
        <v>10</v>
      </c>
      <c r="B58">
        <v>2.5</v>
      </c>
      <c r="C58" t="s">
        <v>209</v>
      </c>
      <c r="D58" t="s">
        <v>43</v>
      </c>
      <c r="E58">
        <v>32</v>
      </c>
      <c r="F58">
        <v>66.759600000000006</v>
      </c>
      <c r="G58">
        <v>12.716100000000001</v>
      </c>
    </row>
    <row r="59" spans="1:7" x14ac:dyDescent="0.2">
      <c r="A59" t="s">
        <v>10</v>
      </c>
      <c r="B59">
        <v>2.5</v>
      </c>
      <c r="C59" t="s">
        <v>157</v>
      </c>
      <c r="D59" t="s">
        <v>102</v>
      </c>
      <c r="E59">
        <v>32</v>
      </c>
      <c r="F59">
        <v>220.09100000000001</v>
      </c>
      <c r="G59">
        <v>14.625</v>
      </c>
    </row>
    <row r="60" spans="1:7" x14ac:dyDescent="0.2">
      <c r="A60" t="s">
        <v>10</v>
      </c>
      <c r="B60" t="s">
        <v>133</v>
      </c>
      <c r="C60" t="s">
        <v>159</v>
      </c>
      <c r="D60" t="s">
        <v>41</v>
      </c>
      <c r="E60">
        <v>32</v>
      </c>
      <c r="F60">
        <v>284.72000000000003</v>
      </c>
      <c r="G60">
        <v>213.94900000000001</v>
      </c>
    </row>
    <row r="61" spans="1:7" x14ac:dyDescent="0.2">
      <c r="A61" t="s">
        <v>10</v>
      </c>
      <c r="B61" t="s">
        <v>133</v>
      </c>
      <c r="C61" t="s">
        <v>159</v>
      </c>
      <c r="D61" t="s">
        <v>42</v>
      </c>
      <c r="E61">
        <v>32</v>
      </c>
      <c r="F61">
        <v>192.96700000000001</v>
      </c>
      <c r="G61">
        <v>59.362299999999998</v>
      </c>
    </row>
    <row r="62" spans="1:7" x14ac:dyDescent="0.2">
      <c r="A62" t="s">
        <v>10</v>
      </c>
      <c r="B62" t="s">
        <v>133</v>
      </c>
      <c r="C62" t="s">
        <v>159</v>
      </c>
      <c r="D62" t="s">
        <v>43</v>
      </c>
      <c r="E62">
        <v>32</v>
      </c>
      <c r="F62">
        <v>42.902799999999999</v>
      </c>
      <c r="G62">
        <v>7.2617900000000004</v>
      </c>
    </row>
    <row r="63" spans="1:7" x14ac:dyDescent="0.2">
      <c r="A63" t="s">
        <v>10</v>
      </c>
      <c r="B63" t="s">
        <v>133</v>
      </c>
      <c r="C63" t="s">
        <v>159</v>
      </c>
      <c r="D63" t="s">
        <v>102</v>
      </c>
      <c r="E63">
        <v>32</v>
      </c>
      <c r="F63">
        <v>193.77199999999999</v>
      </c>
      <c r="G63">
        <v>17.166</v>
      </c>
    </row>
    <row r="64" spans="1:7" x14ac:dyDescent="0.2">
      <c r="A64" t="s">
        <v>10</v>
      </c>
      <c r="B64" t="s">
        <v>134</v>
      </c>
      <c r="C64" t="s">
        <v>161</v>
      </c>
      <c r="D64" t="s">
        <v>41</v>
      </c>
      <c r="E64">
        <v>32</v>
      </c>
      <c r="F64">
        <v>301.79199999999997</v>
      </c>
      <c r="G64">
        <v>87.888300000000001</v>
      </c>
    </row>
    <row r="65" spans="1:29" x14ac:dyDescent="0.2">
      <c r="A65" t="s">
        <v>10</v>
      </c>
      <c r="B65" t="s">
        <v>134</v>
      </c>
      <c r="C65" t="s">
        <v>161</v>
      </c>
      <c r="D65" t="s">
        <v>42</v>
      </c>
      <c r="E65">
        <v>32</v>
      </c>
      <c r="F65">
        <v>333.17500000000001</v>
      </c>
      <c r="G65">
        <v>30.897300000000001</v>
      </c>
    </row>
    <row r="66" spans="1:29" x14ac:dyDescent="0.2">
      <c r="A66" t="s">
        <v>10</v>
      </c>
      <c r="B66" t="s">
        <v>134</v>
      </c>
      <c r="C66" t="s">
        <v>161</v>
      </c>
      <c r="D66" t="s">
        <v>43</v>
      </c>
      <c r="E66">
        <v>32</v>
      </c>
      <c r="F66">
        <v>250.85</v>
      </c>
      <c r="G66">
        <v>50.158000000000001</v>
      </c>
    </row>
    <row r="67" spans="1:29" x14ac:dyDescent="0.2">
      <c r="A67" t="s">
        <v>10</v>
      </c>
      <c r="B67" t="s">
        <v>134</v>
      </c>
      <c r="C67" t="s">
        <v>161</v>
      </c>
      <c r="D67" t="s">
        <v>102</v>
      </c>
      <c r="E67">
        <v>32</v>
      </c>
      <c r="F67">
        <v>327.548</v>
      </c>
      <c r="G67">
        <v>27.873699999999999</v>
      </c>
      <c r="Z67" s="22"/>
      <c r="AA67" s="22"/>
      <c r="AB67" s="22"/>
      <c r="AC67" s="23"/>
    </row>
    <row r="68" spans="1:29" x14ac:dyDescent="0.2">
      <c r="A68" t="s">
        <v>10</v>
      </c>
      <c r="B68" t="s">
        <v>135</v>
      </c>
      <c r="C68" t="s">
        <v>163</v>
      </c>
      <c r="D68" t="s">
        <v>41</v>
      </c>
      <c r="E68">
        <v>32</v>
      </c>
      <c r="F68">
        <v>710.85199999999998</v>
      </c>
      <c r="G68">
        <v>385.61399999999998</v>
      </c>
    </row>
    <row r="69" spans="1:29" x14ac:dyDescent="0.2">
      <c r="A69" t="s">
        <v>10</v>
      </c>
      <c r="B69" t="s">
        <v>135</v>
      </c>
      <c r="C69" t="s">
        <v>163</v>
      </c>
      <c r="D69" t="s">
        <v>42</v>
      </c>
      <c r="E69">
        <v>32</v>
      </c>
      <c r="F69">
        <v>321.14699999999999</v>
      </c>
      <c r="G69">
        <v>107.94199999999999</v>
      </c>
    </row>
    <row r="70" spans="1:29" x14ac:dyDescent="0.2">
      <c r="A70" t="s">
        <v>10</v>
      </c>
      <c r="B70" t="s">
        <v>135</v>
      </c>
      <c r="C70" t="s">
        <v>163</v>
      </c>
      <c r="D70" t="s">
        <v>43</v>
      </c>
      <c r="E70">
        <v>32</v>
      </c>
      <c r="F70">
        <v>528.16800000000001</v>
      </c>
      <c r="G70">
        <v>308.072</v>
      </c>
    </row>
    <row r="71" spans="1:29" x14ac:dyDescent="0.2">
      <c r="A71" t="s">
        <v>10</v>
      </c>
      <c r="B71" t="s">
        <v>135</v>
      </c>
      <c r="C71" t="s">
        <v>163</v>
      </c>
      <c r="D71" t="s">
        <v>102</v>
      </c>
      <c r="E71">
        <v>32</v>
      </c>
      <c r="F71">
        <v>430.94600000000003</v>
      </c>
      <c r="G71">
        <v>156.946</v>
      </c>
    </row>
    <row r="72" spans="1:29" x14ac:dyDescent="0.2">
      <c r="A72" t="s">
        <v>10</v>
      </c>
      <c r="B72" t="s">
        <v>136</v>
      </c>
      <c r="C72" t="s">
        <v>165</v>
      </c>
      <c r="D72" t="s">
        <v>41</v>
      </c>
      <c r="E72">
        <v>32</v>
      </c>
      <c r="F72">
        <v>327.49599999999998</v>
      </c>
      <c r="G72">
        <v>269.02800000000002</v>
      </c>
    </row>
    <row r="73" spans="1:29" x14ac:dyDescent="0.2">
      <c r="A73" t="s">
        <v>10</v>
      </c>
      <c r="B73" t="s">
        <v>136</v>
      </c>
      <c r="C73" t="s">
        <v>165</v>
      </c>
      <c r="D73" t="s">
        <v>42</v>
      </c>
      <c r="E73">
        <v>32</v>
      </c>
      <c r="F73">
        <v>333.14</v>
      </c>
      <c r="G73">
        <v>88.863399999999999</v>
      </c>
    </row>
    <row r="74" spans="1:29" x14ac:dyDescent="0.2">
      <c r="A74" t="s">
        <v>10</v>
      </c>
      <c r="B74" t="s">
        <v>136</v>
      </c>
      <c r="C74" t="s">
        <v>165</v>
      </c>
      <c r="D74" t="s">
        <v>43</v>
      </c>
      <c r="E74">
        <v>32</v>
      </c>
      <c r="F74">
        <v>323.15899999999999</v>
      </c>
      <c r="G74">
        <v>251.47200000000001</v>
      </c>
    </row>
    <row r="75" spans="1:29" x14ac:dyDescent="0.2">
      <c r="A75" t="s">
        <v>10</v>
      </c>
      <c r="B75" t="s">
        <v>136</v>
      </c>
      <c r="C75" t="s">
        <v>165</v>
      </c>
      <c r="D75" t="s">
        <v>102</v>
      </c>
      <c r="E75">
        <v>32</v>
      </c>
      <c r="F75">
        <v>392.97</v>
      </c>
      <c r="G75">
        <v>152.30799999999999</v>
      </c>
    </row>
    <row r="76" spans="1:29" x14ac:dyDescent="0.2">
      <c r="A76" t="s">
        <v>10</v>
      </c>
      <c r="B76" t="s">
        <v>137</v>
      </c>
      <c r="C76" t="s">
        <v>167</v>
      </c>
      <c r="D76" t="s">
        <v>41</v>
      </c>
      <c r="E76">
        <v>32</v>
      </c>
      <c r="F76">
        <v>28.134</v>
      </c>
      <c r="G76">
        <v>6.9898300000000004</v>
      </c>
    </row>
    <row r="77" spans="1:29" x14ac:dyDescent="0.2">
      <c r="A77" t="s">
        <v>10</v>
      </c>
      <c r="B77" t="s">
        <v>137</v>
      </c>
      <c r="C77" t="s">
        <v>167</v>
      </c>
      <c r="D77" t="s">
        <v>42</v>
      </c>
      <c r="E77">
        <v>32</v>
      </c>
      <c r="F77">
        <v>129.01300000000001</v>
      </c>
      <c r="G77">
        <v>16.647200000000002</v>
      </c>
    </row>
    <row r="78" spans="1:29" x14ac:dyDescent="0.2">
      <c r="A78" t="s">
        <v>10</v>
      </c>
      <c r="B78" t="s">
        <v>137</v>
      </c>
      <c r="C78" t="s">
        <v>167</v>
      </c>
      <c r="D78" t="s">
        <v>43</v>
      </c>
      <c r="E78">
        <v>32</v>
      </c>
      <c r="F78">
        <v>29.729900000000001</v>
      </c>
      <c r="G78">
        <v>5.6363000000000003</v>
      </c>
    </row>
    <row r="79" spans="1:29" x14ac:dyDescent="0.2">
      <c r="A79" t="s">
        <v>10</v>
      </c>
      <c r="B79" t="s">
        <v>137</v>
      </c>
      <c r="C79" t="s">
        <v>167</v>
      </c>
      <c r="D79" t="s">
        <v>102</v>
      </c>
      <c r="E79">
        <v>32</v>
      </c>
      <c r="F79">
        <v>186.42099999999999</v>
      </c>
      <c r="G79">
        <v>18.691099999999999</v>
      </c>
    </row>
    <row r="80" spans="1:29" x14ac:dyDescent="0.2">
      <c r="A80" t="s">
        <v>10</v>
      </c>
      <c r="B80">
        <v>5</v>
      </c>
      <c r="C80" t="s">
        <v>157</v>
      </c>
      <c r="D80" t="s">
        <v>47</v>
      </c>
      <c r="E80">
        <v>32</v>
      </c>
      <c r="F80">
        <v>114.51300000000001</v>
      </c>
      <c r="G80">
        <v>18.3843</v>
      </c>
    </row>
    <row r="81" spans="1:7" x14ac:dyDescent="0.2">
      <c r="A81" t="s">
        <v>10</v>
      </c>
      <c r="B81">
        <v>5</v>
      </c>
      <c r="C81" t="s">
        <v>157</v>
      </c>
      <c r="D81" t="s">
        <v>48</v>
      </c>
      <c r="E81">
        <v>32</v>
      </c>
      <c r="F81">
        <v>395.62400000000002</v>
      </c>
      <c r="G81">
        <v>32.947200000000002</v>
      </c>
    </row>
    <row r="82" spans="1:7" x14ac:dyDescent="0.2">
      <c r="A82" t="s">
        <v>10</v>
      </c>
      <c r="B82">
        <v>5</v>
      </c>
      <c r="C82" t="s">
        <v>209</v>
      </c>
      <c r="D82" t="s">
        <v>49</v>
      </c>
      <c r="E82">
        <v>32</v>
      </c>
      <c r="F82">
        <v>121.41500000000001</v>
      </c>
      <c r="G82">
        <v>27.660799999999998</v>
      </c>
    </row>
    <row r="83" spans="1:7" x14ac:dyDescent="0.2">
      <c r="A83" t="s">
        <v>10</v>
      </c>
      <c r="B83">
        <v>5</v>
      </c>
      <c r="C83" t="s">
        <v>157</v>
      </c>
      <c r="D83" t="s">
        <v>138</v>
      </c>
      <c r="E83">
        <v>32</v>
      </c>
      <c r="F83">
        <v>427.16199999999998</v>
      </c>
      <c r="G83">
        <v>36.450299999999999</v>
      </c>
    </row>
    <row r="84" spans="1:7" x14ac:dyDescent="0.2">
      <c r="A84" t="s">
        <v>10</v>
      </c>
      <c r="B84" t="s">
        <v>139</v>
      </c>
      <c r="D84" t="s">
        <v>47</v>
      </c>
      <c r="E84">
        <v>32</v>
      </c>
      <c r="F84">
        <v>86.992999999999995</v>
      </c>
      <c r="G84">
        <v>15.8817</v>
      </c>
    </row>
    <row r="85" spans="1:7" x14ac:dyDescent="0.2">
      <c r="A85" t="s">
        <v>10</v>
      </c>
      <c r="B85" t="s">
        <v>139</v>
      </c>
      <c r="D85" t="s">
        <v>48</v>
      </c>
      <c r="E85">
        <v>32</v>
      </c>
      <c r="F85">
        <v>511.11</v>
      </c>
      <c r="G85">
        <v>383.35500000000002</v>
      </c>
    </row>
    <row r="86" spans="1:7" x14ac:dyDescent="0.2">
      <c r="A86" t="s">
        <v>10</v>
      </c>
      <c r="B86" t="s">
        <v>140</v>
      </c>
      <c r="D86" t="s">
        <v>47</v>
      </c>
      <c r="E86">
        <v>32</v>
      </c>
      <c r="F86">
        <v>474.101</v>
      </c>
      <c r="G86">
        <v>58.058700000000002</v>
      </c>
    </row>
    <row r="87" spans="1:7" x14ac:dyDescent="0.2">
      <c r="A87" t="s">
        <v>10</v>
      </c>
      <c r="B87" t="s">
        <v>140</v>
      </c>
      <c r="D87" t="s">
        <v>48</v>
      </c>
      <c r="E87">
        <v>32</v>
      </c>
      <c r="F87">
        <v>938.39200000000005</v>
      </c>
      <c r="G87">
        <v>241.113</v>
      </c>
    </row>
    <row r="88" spans="1:7" x14ac:dyDescent="0.2">
      <c r="A88" t="s">
        <v>10</v>
      </c>
      <c r="B88" t="s">
        <v>140</v>
      </c>
      <c r="D88" t="s">
        <v>49</v>
      </c>
      <c r="E88">
        <v>32</v>
      </c>
      <c r="F88">
        <v>395.37599999999998</v>
      </c>
      <c r="G88">
        <v>102.48</v>
      </c>
    </row>
    <row r="89" spans="1:7" x14ac:dyDescent="0.2">
      <c r="A89" t="s">
        <v>10</v>
      </c>
      <c r="B89" t="s">
        <v>141</v>
      </c>
      <c r="D89" t="s">
        <v>47</v>
      </c>
      <c r="E89">
        <v>32</v>
      </c>
      <c r="F89">
        <v>1975.8</v>
      </c>
      <c r="G89">
        <v>700.63599999999997</v>
      </c>
    </row>
    <row r="90" spans="1:7" x14ac:dyDescent="0.2">
      <c r="A90" t="s">
        <v>10</v>
      </c>
      <c r="B90" t="s">
        <v>141</v>
      </c>
      <c r="D90" t="s">
        <v>48</v>
      </c>
      <c r="E90">
        <v>32</v>
      </c>
      <c r="F90">
        <v>969.63800000000003</v>
      </c>
      <c r="G90">
        <v>239.625</v>
      </c>
    </row>
    <row r="91" spans="1:7" x14ac:dyDescent="0.2">
      <c r="A91" t="s">
        <v>10</v>
      </c>
      <c r="B91" t="s">
        <v>141</v>
      </c>
      <c r="D91" t="s">
        <v>49</v>
      </c>
      <c r="E91">
        <v>32</v>
      </c>
      <c r="F91">
        <v>1539.88</v>
      </c>
      <c r="G91">
        <v>625.23299999999995</v>
      </c>
    </row>
    <row r="92" spans="1:7" x14ac:dyDescent="0.2">
      <c r="A92" t="s">
        <v>10</v>
      </c>
      <c r="B92" t="s">
        <v>141</v>
      </c>
      <c r="D92" t="s">
        <v>138</v>
      </c>
      <c r="E92">
        <v>32</v>
      </c>
      <c r="F92">
        <v>1110.7</v>
      </c>
      <c r="G92">
        <v>334.12599999999998</v>
      </c>
    </row>
    <row r="93" spans="1:7" x14ac:dyDescent="0.2">
      <c r="A93" t="s">
        <v>10</v>
      </c>
      <c r="B93" t="s">
        <v>143</v>
      </c>
      <c r="D93" t="s">
        <v>47</v>
      </c>
      <c r="E93">
        <v>32</v>
      </c>
      <c r="F93">
        <v>543.28599999999994</v>
      </c>
      <c r="G93">
        <v>432.70100000000002</v>
      </c>
    </row>
    <row r="94" spans="1:7" x14ac:dyDescent="0.2">
      <c r="A94" t="s">
        <v>10</v>
      </c>
      <c r="B94" t="s">
        <v>143</v>
      </c>
      <c r="D94" t="s">
        <v>48</v>
      </c>
      <c r="E94">
        <v>32</v>
      </c>
      <c r="F94">
        <v>865.99</v>
      </c>
      <c r="G94">
        <v>296.96699999999998</v>
      </c>
    </row>
    <row r="95" spans="1:7" x14ac:dyDescent="0.2">
      <c r="A95" t="s">
        <v>10</v>
      </c>
      <c r="B95" t="s">
        <v>143</v>
      </c>
      <c r="D95" t="s">
        <v>49</v>
      </c>
      <c r="E95">
        <v>32</v>
      </c>
      <c r="F95">
        <v>196.471</v>
      </c>
      <c r="G95">
        <v>33.776299999999999</v>
      </c>
    </row>
    <row r="96" spans="1:7" x14ac:dyDescent="0.2">
      <c r="A96" t="s">
        <v>10</v>
      </c>
      <c r="B96" t="s">
        <v>143</v>
      </c>
      <c r="D96" t="s">
        <v>138</v>
      </c>
      <c r="E96">
        <v>32</v>
      </c>
      <c r="F96">
        <v>701.31799999999998</v>
      </c>
      <c r="G96">
        <v>123.182</v>
      </c>
    </row>
    <row r="97" spans="1:7" x14ac:dyDescent="0.2">
      <c r="A97" t="s">
        <v>10</v>
      </c>
      <c r="B97" t="s">
        <v>144</v>
      </c>
      <c r="D97" t="s">
        <v>47</v>
      </c>
      <c r="E97">
        <v>32</v>
      </c>
      <c r="F97">
        <v>61.668399999999998</v>
      </c>
      <c r="G97">
        <v>11.9404</v>
      </c>
    </row>
    <row r="98" spans="1:7" x14ac:dyDescent="0.2">
      <c r="A98" t="s">
        <v>10</v>
      </c>
      <c r="B98" t="s">
        <v>144</v>
      </c>
      <c r="D98" t="s">
        <v>48</v>
      </c>
      <c r="E98">
        <v>32</v>
      </c>
      <c r="F98">
        <v>342.97300000000001</v>
      </c>
      <c r="G98">
        <v>33.729999999999997</v>
      </c>
    </row>
    <row r="99" spans="1:7" x14ac:dyDescent="0.2">
      <c r="A99" t="s">
        <v>10</v>
      </c>
      <c r="B99" t="s">
        <v>144</v>
      </c>
      <c r="D99" t="s">
        <v>49</v>
      </c>
      <c r="E99">
        <v>32</v>
      </c>
      <c r="F99">
        <v>46.821899999999999</v>
      </c>
      <c r="G99">
        <v>10.573499999999999</v>
      </c>
    </row>
    <row r="100" spans="1:7" x14ac:dyDescent="0.2">
      <c r="A100" t="s">
        <v>10</v>
      </c>
      <c r="B100">
        <v>10</v>
      </c>
      <c r="D100" t="s">
        <v>53</v>
      </c>
      <c r="E100">
        <v>32</v>
      </c>
      <c r="F100">
        <v>555.10199999999998</v>
      </c>
      <c r="G100">
        <v>385.64400000000001</v>
      </c>
    </row>
    <row r="101" spans="1:7" x14ac:dyDescent="0.2">
      <c r="A101" t="s">
        <v>10</v>
      </c>
      <c r="B101">
        <v>10</v>
      </c>
      <c r="D101" t="s">
        <v>54</v>
      </c>
      <c r="E101">
        <v>32</v>
      </c>
      <c r="F101">
        <v>689.20699999999999</v>
      </c>
      <c r="G101">
        <v>80.863200000000006</v>
      </c>
    </row>
    <row r="102" spans="1:7" x14ac:dyDescent="0.2">
      <c r="A102" t="s">
        <v>10</v>
      </c>
      <c r="B102">
        <v>10</v>
      </c>
      <c r="D102" t="s">
        <v>55</v>
      </c>
      <c r="E102">
        <v>32</v>
      </c>
      <c r="F102">
        <v>167.44499999999999</v>
      </c>
      <c r="G102">
        <v>32.471400000000003</v>
      </c>
    </row>
    <row r="103" spans="1:7" x14ac:dyDescent="0.2">
      <c r="A103" t="s">
        <v>10</v>
      </c>
      <c r="B103">
        <v>10</v>
      </c>
      <c r="D103" t="s">
        <v>106</v>
      </c>
      <c r="E103">
        <v>32</v>
      </c>
      <c r="F103">
        <v>828.25400000000002</v>
      </c>
      <c r="G103">
        <v>60.424500000000002</v>
      </c>
    </row>
    <row r="104" spans="1:7" x14ac:dyDescent="0.2">
      <c r="A104" t="s">
        <v>10</v>
      </c>
      <c r="B104" t="s">
        <v>146</v>
      </c>
      <c r="D104" t="s">
        <v>53</v>
      </c>
      <c r="E104">
        <v>32</v>
      </c>
      <c r="F104">
        <v>196.34200000000001</v>
      </c>
      <c r="G104">
        <v>31.518999999999998</v>
      </c>
    </row>
    <row r="105" spans="1:7" x14ac:dyDescent="0.2">
      <c r="A105" t="s">
        <v>10</v>
      </c>
      <c r="B105" t="s">
        <v>147</v>
      </c>
      <c r="D105" t="s">
        <v>53</v>
      </c>
      <c r="E105">
        <v>32</v>
      </c>
      <c r="F105">
        <v>981.274</v>
      </c>
      <c r="G105">
        <v>173.18100000000001</v>
      </c>
    </row>
    <row r="106" spans="1:7" x14ac:dyDescent="0.2">
      <c r="A106" t="s">
        <v>10</v>
      </c>
      <c r="B106" t="s">
        <v>147</v>
      </c>
      <c r="D106" t="s">
        <v>54</v>
      </c>
      <c r="E106">
        <v>32</v>
      </c>
      <c r="F106">
        <v>1589.03</v>
      </c>
      <c r="G106">
        <v>173.22300000000001</v>
      </c>
    </row>
    <row r="107" spans="1:7" x14ac:dyDescent="0.2">
      <c r="A107" t="s">
        <v>10</v>
      </c>
      <c r="B107" t="s">
        <v>147</v>
      </c>
      <c r="D107" t="s">
        <v>55</v>
      </c>
      <c r="E107">
        <v>32</v>
      </c>
      <c r="F107">
        <v>1425.43</v>
      </c>
      <c r="G107">
        <v>643.84100000000001</v>
      </c>
    </row>
    <row r="108" spans="1:7" x14ac:dyDescent="0.2">
      <c r="A108" t="s">
        <v>10</v>
      </c>
      <c r="B108" t="s">
        <v>147</v>
      </c>
      <c r="D108" t="s">
        <v>106</v>
      </c>
      <c r="E108">
        <v>32</v>
      </c>
      <c r="F108">
        <v>2893.73</v>
      </c>
      <c r="G108">
        <v>1032.49</v>
      </c>
    </row>
    <row r="109" spans="1:7" x14ac:dyDescent="0.2">
      <c r="A109" t="s">
        <v>10</v>
      </c>
      <c r="B109" t="s">
        <v>148</v>
      </c>
      <c r="D109" t="s">
        <v>53</v>
      </c>
      <c r="E109">
        <v>32</v>
      </c>
      <c r="F109">
        <v>4081.83</v>
      </c>
      <c r="G109">
        <v>1539.58</v>
      </c>
    </row>
    <row r="110" spans="1:7" x14ac:dyDescent="0.2">
      <c r="A110" t="s">
        <v>10</v>
      </c>
      <c r="B110" t="s">
        <v>148</v>
      </c>
      <c r="D110" t="s">
        <v>54</v>
      </c>
      <c r="E110">
        <v>32</v>
      </c>
      <c r="F110">
        <v>2554</v>
      </c>
      <c r="G110">
        <v>853.26199999999994</v>
      </c>
    </row>
    <row r="111" spans="1:7" x14ac:dyDescent="0.2">
      <c r="A111" t="s">
        <v>10</v>
      </c>
      <c r="B111" t="s">
        <v>148</v>
      </c>
      <c r="D111" t="s">
        <v>55</v>
      </c>
      <c r="E111">
        <v>32</v>
      </c>
      <c r="F111">
        <v>3851.7</v>
      </c>
      <c r="G111">
        <v>1705.89</v>
      </c>
    </row>
    <row r="112" spans="1:7" x14ac:dyDescent="0.2">
      <c r="A112" t="s">
        <v>10</v>
      </c>
      <c r="B112" t="s">
        <v>148</v>
      </c>
      <c r="D112" t="s">
        <v>106</v>
      </c>
      <c r="E112">
        <v>32</v>
      </c>
      <c r="F112">
        <v>2600.8000000000002</v>
      </c>
      <c r="G112">
        <v>1014.74</v>
      </c>
    </row>
    <row r="113" spans="1:29" x14ac:dyDescent="0.2">
      <c r="A113" t="s">
        <v>10</v>
      </c>
      <c r="B113" t="s">
        <v>149</v>
      </c>
      <c r="D113" t="s">
        <v>53</v>
      </c>
      <c r="E113">
        <v>32</v>
      </c>
      <c r="F113">
        <v>1955.52</v>
      </c>
      <c r="G113">
        <v>1099.05</v>
      </c>
    </row>
    <row r="114" spans="1:29" x14ac:dyDescent="0.2">
      <c r="A114" t="s">
        <v>10</v>
      </c>
      <c r="B114" t="s">
        <v>149</v>
      </c>
      <c r="D114" t="s">
        <v>54</v>
      </c>
      <c r="E114">
        <v>32</v>
      </c>
      <c r="F114">
        <v>1261.57</v>
      </c>
      <c r="G114">
        <v>121.88200000000001</v>
      </c>
    </row>
    <row r="115" spans="1:29" x14ac:dyDescent="0.2">
      <c r="A115" t="s">
        <v>10</v>
      </c>
      <c r="B115" t="s">
        <v>149</v>
      </c>
      <c r="D115" t="s">
        <v>55</v>
      </c>
      <c r="E115">
        <v>32</v>
      </c>
      <c r="F115">
        <v>1044.81</v>
      </c>
      <c r="G115">
        <v>802.77700000000004</v>
      </c>
    </row>
    <row r="116" spans="1:29" x14ac:dyDescent="0.2">
      <c r="A116" t="s">
        <v>10</v>
      </c>
      <c r="B116" t="s">
        <v>149</v>
      </c>
      <c r="D116" t="s">
        <v>106</v>
      </c>
      <c r="E116">
        <v>32</v>
      </c>
      <c r="F116">
        <v>1653.78</v>
      </c>
      <c r="G116">
        <v>571.08399999999995</v>
      </c>
    </row>
    <row r="117" spans="1:29" x14ac:dyDescent="0.2">
      <c r="A117" t="s">
        <v>10</v>
      </c>
      <c r="B117" t="s">
        <v>150</v>
      </c>
      <c r="D117" t="s">
        <v>53</v>
      </c>
      <c r="E117">
        <v>32</v>
      </c>
      <c r="F117">
        <v>447.01600000000002</v>
      </c>
      <c r="G117">
        <v>55.203499999999998</v>
      </c>
    </row>
    <row r="118" spans="1:29" x14ac:dyDescent="0.2">
      <c r="A118" t="s">
        <v>10</v>
      </c>
      <c r="B118" t="s">
        <v>150</v>
      </c>
      <c r="D118" t="s">
        <v>54</v>
      </c>
      <c r="E118">
        <v>32</v>
      </c>
      <c r="F118">
        <v>874.08799999999997</v>
      </c>
      <c r="G118">
        <v>66.903899999999993</v>
      </c>
    </row>
    <row r="119" spans="1:29" x14ac:dyDescent="0.2">
      <c r="A119" t="s">
        <v>10</v>
      </c>
      <c r="B119" t="s">
        <v>150</v>
      </c>
      <c r="D119" t="s">
        <v>55</v>
      </c>
      <c r="E119">
        <v>32</v>
      </c>
      <c r="F119">
        <v>142.708</v>
      </c>
      <c r="G119">
        <v>22.271999999999998</v>
      </c>
    </row>
    <row r="120" spans="1:29" x14ac:dyDescent="0.2">
      <c r="A120" t="s">
        <v>10</v>
      </c>
      <c r="B120" t="s">
        <v>150</v>
      </c>
      <c r="D120" t="s">
        <v>106</v>
      </c>
      <c r="E120">
        <v>32</v>
      </c>
      <c r="F120">
        <v>695.59900000000005</v>
      </c>
      <c r="G120">
        <v>67.352000000000004</v>
      </c>
    </row>
    <row r="121" spans="1:29" x14ac:dyDescent="0.2">
      <c r="A121" t="s">
        <v>11</v>
      </c>
      <c r="B121">
        <v>2.5</v>
      </c>
      <c r="C121" t="s">
        <v>157</v>
      </c>
      <c r="D121" t="s">
        <v>41</v>
      </c>
      <c r="E121">
        <v>10</v>
      </c>
      <c r="F121">
        <v>31.2178</v>
      </c>
      <c r="G121">
        <v>15.0916</v>
      </c>
    </row>
    <row r="122" spans="1:29" x14ac:dyDescent="0.2">
      <c r="A122" t="s">
        <v>11</v>
      </c>
      <c r="B122">
        <v>2.5</v>
      </c>
      <c r="C122" t="s">
        <v>157</v>
      </c>
      <c r="D122" t="s">
        <v>42</v>
      </c>
      <c r="E122">
        <v>10</v>
      </c>
      <c r="F122">
        <v>207.80500000000001</v>
      </c>
      <c r="G122">
        <v>110.97799999999999</v>
      </c>
    </row>
    <row r="123" spans="1:29" x14ac:dyDescent="0.2">
      <c r="A123" t="s">
        <v>11</v>
      </c>
      <c r="B123">
        <v>2.5</v>
      </c>
      <c r="C123" t="s">
        <v>209</v>
      </c>
      <c r="D123" t="s">
        <v>43</v>
      </c>
      <c r="E123">
        <v>10</v>
      </c>
      <c r="F123">
        <v>39.621499999999997</v>
      </c>
      <c r="G123">
        <v>12.1671</v>
      </c>
    </row>
    <row r="124" spans="1:29" x14ac:dyDescent="0.2">
      <c r="A124" t="s">
        <v>11</v>
      </c>
      <c r="B124">
        <v>2.5</v>
      </c>
      <c r="C124" t="s">
        <v>157</v>
      </c>
      <c r="D124" t="s">
        <v>102</v>
      </c>
      <c r="E124">
        <v>10</v>
      </c>
      <c r="F124">
        <v>481.17200000000003</v>
      </c>
      <c r="G124">
        <v>158.24799999999999</v>
      </c>
      <c r="Z124" s="22"/>
      <c r="AA124" s="22"/>
      <c r="AB124" s="22"/>
      <c r="AC124" s="23"/>
    </row>
    <row r="125" spans="1:29" x14ac:dyDescent="0.2">
      <c r="A125" t="s">
        <v>11</v>
      </c>
      <c r="B125" t="s">
        <v>133</v>
      </c>
      <c r="C125" t="s">
        <v>159</v>
      </c>
      <c r="D125" t="s">
        <v>41</v>
      </c>
      <c r="E125">
        <v>10</v>
      </c>
      <c r="F125">
        <v>744.923</v>
      </c>
      <c r="G125">
        <v>323.33499999999998</v>
      </c>
    </row>
    <row r="126" spans="1:29" x14ac:dyDescent="0.2">
      <c r="A126" t="s">
        <v>11</v>
      </c>
      <c r="B126" t="s">
        <v>133</v>
      </c>
      <c r="C126" t="s">
        <v>159</v>
      </c>
      <c r="D126" t="s">
        <v>42</v>
      </c>
      <c r="E126">
        <v>10</v>
      </c>
      <c r="F126">
        <v>476.58100000000002</v>
      </c>
      <c r="G126">
        <v>201.767</v>
      </c>
    </row>
    <row r="127" spans="1:29" x14ac:dyDescent="0.2">
      <c r="A127" t="s">
        <v>11</v>
      </c>
      <c r="B127" t="s">
        <v>133</v>
      </c>
      <c r="C127" t="s">
        <v>159</v>
      </c>
      <c r="D127" t="s">
        <v>43</v>
      </c>
      <c r="E127">
        <v>10</v>
      </c>
      <c r="F127">
        <v>708.54600000000005</v>
      </c>
      <c r="G127">
        <v>229.292</v>
      </c>
    </row>
    <row r="128" spans="1:29" x14ac:dyDescent="0.2">
      <c r="A128" t="s">
        <v>11</v>
      </c>
      <c r="B128" t="s">
        <v>133</v>
      </c>
      <c r="C128" t="s">
        <v>159</v>
      </c>
      <c r="D128" t="s">
        <v>102</v>
      </c>
      <c r="E128">
        <v>10</v>
      </c>
      <c r="F128">
        <v>302.733</v>
      </c>
      <c r="G128">
        <v>92.899500000000003</v>
      </c>
    </row>
    <row r="129" spans="1:7" x14ac:dyDescent="0.2">
      <c r="A129" t="s">
        <v>11</v>
      </c>
      <c r="B129" t="s">
        <v>134</v>
      </c>
      <c r="C129" t="s">
        <v>161</v>
      </c>
      <c r="D129" t="s">
        <v>41</v>
      </c>
      <c r="E129">
        <v>10</v>
      </c>
      <c r="F129">
        <v>138.41900000000001</v>
      </c>
      <c r="G129">
        <v>49.540500000000002</v>
      </c>
    </row>
    <row r="130" spans="1:7" x14ac:dyDescent="0.2">
      <c r="A130" t="s">
        <v>11</v>
      </c>
      <c r="B130" t="s">
        <v>134</v>
      </c>
      <c r="C130" t="s">
        <v>161</v>
      </c>
      <c r="D130" t="s">
        <v>42</v>
      </c>
      <c r="E130">
        <v>10</v>
      </c>
      <c r="F130">
        <v>237.858</v>
      </c>
      <c r="G130">
        <v>30.723299999999998</v>
      </c>
    </row>
    <row r="131" spans="1:7" x14ac:dyDescent="0.2">
      <c r="A131" t="s">
        <v>11</v>
      </c>
      <c r="B131" t="s">
        <v>134</v>
      </c>
      <c r="C131" t="s">
        <v>161</v>
      </c>
      <c r="D131" t="s">
        <v>43</v>
      </c>
      <c r="E131">
        <v>10</v>
      </c>
      <c r="F131">
        <v>268.279</v>
      </c>
      <c r="G131">
        <v>113.658</v>
      </c>
    </row>
    <row r="132" spans="1:7" x14ac:dyDescent="0.2">
      <c r="A132" t="s">
        <v>11</v>
      </c>
      <c r="B132" t="s">
        <v>134</v>
      </c>
      <c r="C132" t="s">
        <v>161</v>
      </c>
      <c r="D132" t="s">
        <v>102</v>
      </c>
      <c r="E132">
        <v>10</v>
      </c>
      <c r="F132">
        <v>227.35499999999999</v>
      </c>
      <c r="G132">
        <v>15.0029</v>
      </c>
    </row>
    <row r="133" spans="1:7" x14ac:dyDescent="0.2">
      <c r="A133" t="s">
        <v>11</v>
      </c>
      <c r="B133" t="s">
        <v>135</v>
      </c>
      <c r="C133" t="s">
        <v>163</v>
      </c>
      <c r="D133" t="s">
        <v>41</v>
      </c>
      <c r="E133">
        <v>9</v>
      </c>
      <c r="F133">
        <v>34.118699999999997</v>
      </c>
      <c r="G133">
        <v>9.3521900000000002</v>
      </c>
    </row>
    <row r="134" spans="1:7" x14ac:dyDescent="0.2">
      <c r="A134" t="s">
        <v>11</v>
      </c>
      <c r="B134" t="s">
        <v>135</v>
      </c>
      <c r="C134" t="s">
        <v>163</v>
      </c>
      <c r="D134" t="s">
        <v>42</v>
      </c>
      <c r="E134">
        <v>9</v>
      </c>
      <c r="F134">
        <v>255.31899999999999</v>
      </c>
      <c r="G134">
        <v>46.291800000000002</v>
      </c>
    </row>
    <row r="135" spans="1:7" x14ac:dyDescent="0.2">
      <c r="A135" t="s">
        <v>11</v>
      </c>
      <c r="B135" t="s">
        <v>135</v>
      </c>
      <c r="C135" t="s">
        <v>163</v>
      </c>
      <c r="D135" t="s">
        <v>43</v>
      </c>
      <c r="E135">
        <v>9</v>
      </c>
      <c r="F135">
        <v>169.42599999999999</v>
      </c>
      <c r="G135">
        <v>83.797700000000006</v>
      </c>
    </row>
    <row r="136" spans="1:7" x14ac:dyDescent="0.2">
      <c r="A136" t="s">
        <v>11</v>
      </c>
      <c r="B136" t="s">
        <v>135</v>
      </c>
      <c r="C136" t="s">
        <v>163</v>
      </c>
      <c r="D136" t="s">
        <v>102</v>
      </c>
      <c r="E136">
        <v>9</v>
      </c>
      <c r="F136">
        <v>329.16</v>
      </c>
      <c r="G136">
        <v>41.966999999999999</v>
      </c>
    </row>
    <row r="137" spans="1:7" x14ac:dyDescent="0.2">
      <c r="A137" t="s">
        <v>11</v>
      </c>
      <c r="B137" t="s">
        <v>136</v>
      </c>
      <c r="C137" t="s">
        <v>165</v>
      </c>
      <c r="D137" t="s">
        <v>41</v>
      </c>
      <c r="E137">
        <v>10</v>
      </c>
      <c r="F137">
        <v>73.791600000000003</v>
      </c>
      <c r="G137">
        <v>29.489699999999999</v>
      </c>
    </row>
    <row r="138" spans="1:7" x14ac:dyDescent="0.2">
      <c r="A138" t="s">
        <v>11</v>
      </c>
      <c r="B138" t="s">
        <v>136</v>
      </c>
      <c r="C138" t="s">
        <v>165</v>
      </c>
      <c r="D138" t="s">
        <v>42</v>
      </c>
      <c r="E138">
        <v>10</v>
      </c>
      <c r="F138">
        <v>288.08</v>
      </c>
      <c r="G138">
        <v>43.486699999999999</v>
      </c>
    </row>
    <row r="139" spans="1:7" x14ac:dyDescent="0.2">
      <c r="A139" t="s">
        <v>11</v>
      </c>
      <c r="B139" t="s">
        <v>136</v>
      </c>
      <c r="C139" t="s">
        <v>165</v>
      </c>
      <c r="D139" t="s">
        <v>43</v>
      </c>
      <c r="E139">
        <v>10</v>
      </c>
      <c r="F139">
        <v>234.376</v>
      </c>
      <c r="G139">
        <v>103.755</v>
      </c>
    </row>
    <row r="140" spans="1:7" x14ac:dyDescent="0.2">
      <c r="A140" t="s">
        <v>11</v>
      </c>
      <c r="B140" t="s">
        <v>136</v>
      </c>
      <c r="C140" t="s">
        <v>165</v>
      </c>
      <c r="D140" t="s">
        <v>102</v>
      </c>
      <c r="E140">
        <v>10</v>
      </c>
      <c r="F140">
        <v>234.15799999999999</v>
      </c>
      <c r="G140">
        <v>21.973400000000002</v>
      </c>
    </row>
    <row r="141" spans="1:7" x14ac:dyDescent="0.2">
      <c r="A141" t="s">
        <v>11</v>
      </c>
      <c r="B141" t="s">
        <v>137</v>
      </c>
      <c r="C141" t="s">
        <v>167</v>
      </c>
      <c r="D141" t="s">
        <v>41</v>
      </c>
      <c r="E141">
        <v>10</v>
      </c>
      <c r="F141">
        <v>141.64699999999999</v>
      </c>
      <c r="G141">
        <v>58.366</v>
      </c>
    </row>
    <row r="142" spans="1:7" x14ac:dyDescent="0.2">
      <c r="A142" t="s">
        <v>11</v>
      </c>
      <c r="B142" t="s">
        <v>137</v>
      </c>
      <c r="C142" t="s">
        <v>167</v>
      </c>
      <c r="D142" t="s">
        <v>42</v>
      </c>
      <c r="E142">
        <v>10</v>
      </c>
      <c r="F142">
        <v>217.04</v>
      </c>
      <c r="G142">
        <v>48.582999999999998</v>
      </c>
    </row>
    <row r="143" spans="1:7" x14ac:dyDescent="0.2">
      <c r="A143" t="s">
        <v>11</v>
      </c>
      <c r="B143" t="s">
        <v>137</v>
      </c>
      <c r="C143" t="s">
        <v>167</v>
      </c>
      <c r="D143" t="s">
        <v>43</v>
      </c>
      <c r="E143">
        <v>10</v>
      </c>
      <c r="F143">
        <v>245.261</v>
      </c>
      <c r="G143">
        <v>137.71</v>
      </c>
    </row>
    <row r="144" spans="1:7" x14ac:dyDescent="0.2">
      <c r="A144" t="s">
        <v>11</v>
      </c>
      <c r="B144" t="s">
        <v>137</v>
      </c>
      <c r="C144" t="s">
        <v>167</v>
      </c>
      <c r="D144" t="s">
        <v>102</v>
      </c>
      <c r="E144">
        <v>10</v>
      </c>
      <c r="F144">
        <v>263.09800000000001</v>
      </c>
      <c r="G144">
        <v>57.797699999999999</v>
      </c>
    </row>
    <row r="145" spans="1:7" x14ac:dyDescent="0.2">
      <c r="A145" t="s">
        <v>11</v>
      </c>
      <c r="B145">
        <v>5</v>
      </c>
      <c r="C145" t="s">
        <v>157</v>
      </c>
      <c r="D145" t="s">
        <v>47</v>
      </c>
      <c r="E145">
        <v>10</v>
      </c>
      <c r="F145">
        <v>105.167</v>
      </c>
      <c r="G145">
        <v>48.619</v>
      </c>
    </row>
    <row r="146" spans="1:7" x14ac:dyDescent="0.2">
      <c r="A146" t="s">
        <v>11</v>
      </c>
      <c r="B146">
        <v>5</v>
      </c>
      <c r="C146" t="s">
        <v>157</v>
      </c>
      <c r="D146" t="s">
        <v>48</v>
      </c>
      <c r="E146">
        <v>10</v>
      </c>
      <c r="F146">
        <v>606.02700000000004</v>
      </c>
      <c r="G146">
        <v>315.024</v>
      </c>
    </row>
    <row r="147" spans="1:7" x14ac:dyDescent="0.2">
      <c r="A147" t="s">
        <v>11</v>
      </c>
      <c r="B147">
        <v>5</v>
      </c>
      <c r="C147" t="s">
        <v>209</v>
      </c>
      <c r="D147" t="s">
        <v>49</v>
      </c>
      <c r="E147">
        <v>10</v>
      </c>
      <c r="F147">
        <v>92.0077</v>
      </c>
      <c r="G147">
        <v>32.274299999999997</v>
      </c>
    </row>
    <row r="148" spans="1:7" x14ac:dyDescent="0.2">
      <c r="A148" t="s">
        <v>11</v>
      </c>
      <c r="B148">
        <v>5</v>
      </c>
      <c r="C148" t="s">
        <v>157</v>
      </c>
      <c r="D148" t="s">
        <v>138</v>
      </c>
      <c r="E148">
        <v>10</v>
      </c>
      <c r="F148">
        <v>1934.02</v>
      </c>
      <c r="G148">
        <v>1465.61</v>
      </c>
    </row>
    <row r="149" spans="1:7" x14ac:dyDescent="0.2">
      <c r="A149" t="s">
        <v>11</v>
      </c>
      <c r="B149" t="s">
        <v>139</v>
      </c>
      <c r="C149" t="s">
        <v>159</v>
      </c>
      <c r="D149" t="s">
        <v>47</v>
      </c>
      <c r="E149">
        <v>10</v>
      </c>
      <c r="F149">
        <v>1045.4000000000001</v>
      </c>
      <c r="G149">
        <v>722.38699999999994</v>
      </c>
    </row>
    <row r="150" spans="1:7" x14ac:dyDescent="0.2">
      <c r="A150" t="s">
        <v>11</v>
      </c>
      <c r="B150" t="s">
        <v>139</v>
      </c>
      <c r="C150" t="s">
        <v>159</v>
      </c>
      <c r="D150" t="s">
        <v>48</v>
      </c>
      <c r="E150">
        <v>10</v>
      </c>
      <c r="F150">
        <v>580.46</v>
      </c>
      <c r="G150">
        <v>75.639300000000006</v>
      </c>
    </row>
    <row r="151" spans="1:7" x14ac:dyDescent="0.2">
      <c r="A151" t="s">
        <v>11</v>
      </c>
      <c r="B151" t="s">
        <v>139</v>
      </c>
      <c r="C151" t="s">
        <v>159</v>
      </c>
      <c r="D151" t="s">
        <v>49</v>
      </c>
      <c r="E151">
        <v>10</v>
      </c>
      <c r="F151">
        <v>1903.6</v>
      </c>
      <c r="G151">
        <v>1305.67</v>
      </c>
    </row>
    <row r="152" spans="1:7" x14ac:dyDescent="0.2">
      <c r="A152" t="s">
        <v>11</v>
      </c>
      <c r="B152" t="s">
        <v>139</v>
      </c>
      <c r="C152" t="s">
        <v>159</v>
      </c>
      <c r="D152" t="s">
        <v>138</v>
      </c>
      <c r="E152">
        <v>10</v>
      </c>
      <c r="F152">
        <v>566.46100000000001</v>
      </c>
      <c r="G152">
        <v>96.789100000000005</v>
      </c>
    </row>
    <row r="153" spans="1:7" x14ac:dyDescent="0.2">
      <c r="A153" t="s">
        <v>11</v>
      </c>
      <c r="B153" t="s">
        <v>140</v>
      </c>
      <c r="C153" t="s">
        <v>161</v>
      </c>
      <c r="D153" t="s">
        <v>47</v>
      </c>
      <c r="E153">
        <v>10</v>
      </c>
      <c r="F153">
        <v>1525.92</v>
      </c>
      <c r="G153">
        <v>1085.33</v>
      </c>
    </row>
    <row r="154" spans="1:7" x14ac:dyDescent="0.2">
      <c r="A154" t="s">
        <v>11</v>
      </c>
      <c r="B154" t="s">
        <v>140</v>
      </c>
      <c r="C154" t="s">
        <v>161</v>
      </c>
      <c r="D154" t="s">
        <v>48</v>
      </c>
      <c r="E154">
        <v>10</v>
      </c>
      <c r="F154">
        <v>2030.52</v>
      </c>
      <c r="G154">
        <v>1264.9100000000001</v>
      </c>
    </row>
    <row r="155" spans="1:7" x14ac:dyDescent="0.2">
      <c r="A155" t="s">
        <v>11</v>
      </c>
      <c r="B155" t="s">
        <v>140</v>
      </c>
      <c r="C155" t="s">
        <v>161</v>
      </c>
      <c r="D155" t="s">
        <v>49</v>
      </c>
      <c r="E155">
        <v>10</v>
      </c>
      <c r="F155">
        <v>541.64</v>
      </c>
      <c r="G155">
        <v>267.887</v>
      </c>
    </row>
    <row r="156" spans="1:7" x14ac:dyDescent="0.2">
      <c r="A156" t="s">
        <v>11</v>
      </c>
      <c r="B156" t="s">
        <v>140</v>
      </c>
      <c r="C156" t="s">
        <v>161</v>
      </c>
      <c r="D156" t="s">
        <v>138</v>
      </c>
      <c r="E156">
        <v>10</v>
      </c>
      <c r="F156">
        <v>531.93399999999997</v>
      </c>
      <c r="G156">
        <v>70.190200000000004</v>
      </c>
    </row>
    <row r="157" spans="1:7" x14ac:dyDescent="0.2">
      <c r="A157" t="s">
        <v>11</v>
      </c>
      <c r="B157" t="s">
        <v>141</v>
      </c>
      <c r="C157" t="s">
        <v>163</v>
      </c>
      <c r="D157" t="s">
        <v>47</v>
      </c>
      <c r="E157">
        <v>10</v>
      </c>
      <c r="F157">
        <v>684.59900000000005</v>
      </c>
      <c r="G157">
        <v>207.221</v>
      </c>
    </row>
    <row r="158" spans="1:7" x14ac:dyDescent="0.2">
      <c r="A158" t="s">
        <v>11</v>
      </c>
      <c r="B158" t="s">
        <v>141</v>
      </c>
      <c r="C158" t="s">
        <v>163</v>
      </c>
      <c r="D158" t="s">
        <v>48</v>
      </c>
      <c r="E158">
        <v>10</v>
      </c>
      <c r="F158">
        <v>637.56200000000001</v>
      </c>
      <c r="G158">
        <v>78.759399999999999</v>
      </c>
    </row>
    <row r="159" spans="1:7" x14ac:dyDescent="0.2">
      <c r="A159" t="s">
        <v>11</v>
      </c>
      <c r="B159" t="s">
        <v>141</v>
      </c>
      <c r="C159" t="s">
        <v>163</v>
      </c>
      <c r="D159" t="s">
        <v>49</v>
      </c>
      <c r="E159">
        <v>10</v>
      </c>
      <c r="F159">
        <v>553.58299999999997</v>
      </c>
      <c r="G159">
        <v>155.91</v>
      </c>
    </row>
    <row r="160" spans="1:7" x14ac:dyDescent="0.2">
      <c r="A160" t="s">
        <v>11</v>
      </c>
      <c r="B160" t="s">
        <v>141</v>
      </c>
      <c r="C160" t="s">
        <v>163</v>
      </c>
      <c r="D160" t="s">
        <v>138</v>
      </c>
      <c r="E160">
        <v>10</v>
      </c>
      <c r="F160">
        <v>619.59900000000005</v>
      </c>
      <c r="G160">
        <v>75.474400000000003</v>
      </c>
    </row>
    <row r="161" spans="1:7" x14ac:dyDescent="0.2">
      <c r="A161" t="s">
        <v>11</v>
      </c>
      <c r="B161" t="s">
        <v>143</v>
      </c>
      <c r="C161" t="s">
        <v>165</v>
      </c>
      <c r="D161" t="s">
        <v>47</v>
      </c>
      <c r="E161">
        <v>10</v>
      </c>
      <c r="F161">
        <v>477.81299999999999</v>
      </c>
      <c r="G161">
        <v>388.12299999999999</v>
      </c>
    </row>
    <row r="162" spans="1:7" x14ac:dyDescent="0.2">
      <c r="A162" t="s">
        <v>11</v>
      </c>
      <c r="B162" t="s">
        <v>143</v>
      </c>
      <c r="C162" t="s">
        <v>165</v>
      </c>
      <c r="D162" t="s">
        <v>48</v>
      </c>
      <c r="E162">
        <v>10</v>
      </c>
      <c r="F162">
        <v>723.44799999999998</v>
      </c>
      <c r="G162">
        <v>162.88200000000001</v>
      </c>
    </row>
    <row r="163" spans="1:7" x14ac:dyDescent="0.2">
      <c r="A163" t="s">
        <v>11</v>
      </c>
      <c r="B163" t="s">
        <v>143</v>
      </c>
      <c r="C163" t="s">
        <v>165</v>
      </c>
      <c r="D163" t="s">
        <v>49</v>
      </c>
      <c r="E163">
        <v>10</v>
      </c>
      <c r="F163">
        <v>347.19200000000001</v>
      </c>
      <c r="G163">
        <v>107.443</v>
      </c>
    </row>
    <row r="164" spans="1:7" x14ac:dyDescent="0.2">
      <c r="A164" t="s">
        <v>11</v>
      </c>
      <c r="B164" t="s">
        <v>143</v>
      </c>
      <c r="C164" t="s">
        <v>165</v>
      </c>
      <c r="D164" t="s">
        <v>138</v>
      </c>
      <c r="E164">
        <v>10</v>
      </c>
      <c r="F164">
        <v>761.88599999999997</v>
      </c>
      <c r="G164">
        <v>200.53299999999999</v>
      </c>
    </row>
    <row r="165" spans="1:7" x14ac:dyDescent="0.2">
      <c r="A165" t="s">
        <v>11</v>
      </c>
      <c r="B165" t="s">
        <v>144</v>
      </c>
      <c r="C165" t="s">
        <v>167</v>
      </c>
      <c r="D165" t="s">
        <v>47</v>
      </c>
      <c r="E165">
        <v>10</v>
      </c>
      <c r="F165">
        <v>387.47500000000002</v>
      </c>
      <c r="G165">
        <v>147.767</v>
      </c>
    </row>
    <row r="166" spans="1:7" x14ac:dyDescent="0.2">
      <c r="A166" t="s">
        <v>11</v>
      </c>
      <c r="B166" t="s">
        <v>144</v>
      </c>
      <c r="C166" t="s">
        <v>167</v>
      </c>
      <c r="D166" t="s">
        <v>48</v>
      </c>
      <c r="E166">
        <v>10</v>
      </c>
      <c r="F166">
        <v>574.92499999999995</v>
      </c>
      <c r="G166">
        <v>112.932</v>
      </c>
    </row>
    <row r="167" spans="1:7" x14ac:dyDescent="0.2">
      <c r="A167" t="s">
        <v>11</v>
      </c>
      <c r="B167" t="s">
        <v>144</v>
      </c>
      <c r="C167" t="s">
        <v>167</v>
      </c>
      <c r="D167" t="s">
        <v>49</v>
      </c>
      <c r="E167">
        <v>10</v>
      </c>
      <c r="F167">
        <v>611.78099999999995</v>
      </c>
      <c r="G167">
        <v>292.21800000000002</v>
      </c>
    </row>
    <row r="168" spans="1:7" x14ac:dyDescent="0.2">
      <c r="A168" t="s">
        <v>11</v>
      </c>
      <c r="B168" t="s">
        <v>144</v>
      </c>
      <c r="C168" t="s">
        <v>167</v>
      </c>
      <c r="D168" t="s">
        <v>138</v>
      </c>
      <c r="E168">
        <v>10</v>
      </c>
      <c r="F168">
        <v>569.20500000000004</v>
      </c>
      <c r="G168">
        <v>114.76600000000001</v>
      </c>
    </row>
    <row r="169" spans="1:7" x14ac:dyDescent="0.2">
      <c r="A169" t="s">
        <v>11</v>
      </c>
      <c r="B169">
        <v>10</v>
      </c>
      <c r="C169" t="s">
        <v>157</v>
      </c>
      <c r="D169" t="s">
        <v>53</v>
      </c>
      <c r="E169">
        <v>10</v>
      </c>
      <c r="F169">
        <v>994.03599999999994</v>
      </c>
      <c r="G169">
        <v>447.38299999999998</v>
      </c>
    </row>
    <row r="170" spans="1:7" x14ac:dyDescent="0.2">
      <c r="A170" t="s">
        <v>11</v>
      </c>
      <c r="B170">
        <v>10</v>
      </c>
      <c r="C170" t="s">
        <v>157</v>
      </c>
      <c r="D170" t="s">
        <v>54</v>
      </c>
      <c r="E170">
        <v>10</v>
      </c>
      <c r="F170">
        <v>1780.68</v>
      </c>
      <c r="G170">
        <v>476.02800000000002</v>
      </c>
    </row>
    <row r="171" spans="1:7" x14ac:dyDescent="0.2">
      <c r="A171" t="s">
        <v>11</v>
      </c>
      <c r="B171">
        <v>10</v>
      </c>
      <c r="C171" t="s">
        <v>157</v>
      </c>
      <c r="D171" t="s">
        <v>55</v>
      </c>
      <c r="E171">
        <v>10</v>
      </c>
      <c r="F171">
        <v>4036.17</v>
      </c>
      <c r="G171">
        <v>3078.62</v>
      </c>
    </row>
    <row r="172" spans="1:7" x14ac:dyDescent="0.2">
      <c r="A172" t="s">
        <v>11</v>
      </c>
      <c r="B172">
        <v>10</v>
      </c>
      <c r="C172" t="s">
        <v>157</v>
      </c>
      <c r="D172" t="s">
        <v>106</v>
      </c>
      <c r="E172">
        <v>10</v>
      </c>
      <c r="F172">
        <v>3969.67</v>
      </c>
      <c r="G172">
        <v>1937.12</v>
      </c>
    </row>
    <row r="173" spans="1:7" x14ac:dyDescent="0.2">
      <c r="A173" t="s">
        <v>11</v>
      </c>
      <c r="B173" t="s">
        <v>146</v>
      </c>
      <c r="C173" t="s">
        <v>159</v>
      </c>
      <c r="D173" t="s">
        <v>53</v>
      </c>
      <c r="E173">
        <v>10</v>
      </c>
      <c r="F173">
        <v>3316.51</v>
      </c>
      <c r="G173">
        <v>1389.47</v>
      </c>
    </row>
    <row r="174" spans="1:7" x14ac:dyDescent="0.2">
      <c r="A174" t="s">
        <v>11</v>
      </c>
      <c r="B174" t="s">
        <v>147</v>
      </c>
      <c r="C174" t="s">
        <v>161</v>
      </c>
      <c r="D174" t="s">
        <v>53</v>
      </c>
      <c r="E174">
        <v>10</v>
      </c>
      <c r="F174">
        <v>776.827</v>
      </c>
      <c r="G174">
        <v>162.74100000000001</v>
      </c>
    </row>
    <row r="175" spans="1:7" x14ac:dyDescent="0.2">
      <c r="A175" t="s">
        <v>11</v>
      </c>
      <c r="B175" t="s">
        <v>147</v>
      </c>
      <c r="C175" t="s">
        <v>161</v>
      </c>
      <c r="D175" t="s">
        <v>54</v>
      </c>
      <c r="E175">
        <v>10</v>
      </c>
      <c r="F175">
        <v>1080.31</v>
      </c>
      <c r="G175">
        <v>114.869</v>
      </c>
    </row>
    <row r="176" spans="1:7" x14ac:dyDescent="0.2">
      <c r="A176" t="s">
        <v>11</v>
      </c>
      <c r="B176" t="s">
        <v>147</v>
      </c>
      <c r="C176" t="s">
        <v>161</v>
      </c>
      <c r="D176" t="s">
        <v>55</v>
      </c>
      <c r="E176">
        <v>10</v>
      </c>
      <c r="F176">
        <v>579.96</v>
      </c>
      <c r="G176">
        <v>188.74</v>
      </c>
    </row>
    <row r="177" spans="1:7" x14ac:dyDescent="0.2">
      <c r="A177" t="s">
        <v>11</v>
      </c>
      <c r="B177" t="s">
        <v>147</v>
      </c>
      <c r="C177" t="s">
        <v>161</v>
      </c>
      <c r="D177" t="s">
        <v>106</v>
      </c>
      <c r="E177">
        <v>10</v>
      </c>
      <c r="F177">
        <v>932.56500000000005</v>
      </c>
      <c r="G177">
        <v>147.78</v>
      </c>
    </row>
    <row r="178" spans="1:7" x14ac:dyDescent="0.2">
      <c r="A178" t="s">
        <v>11</v>
      </c>
      <c r="B178" t="s">
        <v>148</v>
      </c>
      <c r="C178" t="s">
        <v>163</v>
      </c>
      <c r="D178" t="s">
        <v>53</v>
      </c>
      <c r="E178">
        <v>10</v>
      </c>
      <c r="F178">
        <v>531.22500000000002</v>
      </c>
      <c r="G178">
        <v>150.244</v>
      </c>
    </row>
    <row r="179" spans="1:7" x14ac:dyDescent="0.2">
      <c r="A179" t="s">
        <v>11</v>
      </c>
      <c r="B179" t="s">
        <v>148</v>
      </c>
      <c r="C179" t="s">
        <v>163</v>
      </c>
      <c r="D179" t="s">
        <v>54</v>
      </c>
      <c r="E179">
        <v>10</v>
      </c>
      <c r="F179">
        <v>1367.47</v>
      </c>
      <c r="G179">
        <v>164.64699999999999</v>
      </c>
    </row>
    <row r="180" spans="1:7" x14ac:dyDescent="0.2">
      <c r="A180" t="s">
        <v>11</v>
      </c>
      <c r="B180" t="s">
        <v>148</v>
      </c>
      <c r="C180" t="s">
        <v>163</v>
      </c>
      <c r="D180" t="s">
        <v>55</v>
      </c>
      <c r="E180">
        <v>10</v>
      </c>
      <c r="F180">
        <v>877.40800000000002</v>
      </c>
      <c r="G180">
        <v>373.62799999999999</v>
      </c>
    </row>
    <row r="181" spans="1:7" x14ac:dyDescent="0.2">
      <c r="A181" t="s">
        <v>11</v>
      </c>
      <c r="B181" t="s">
        <v>148</v>
      </c>
      <c r="C181" t="s">
        <v>163</v>
      </c>
      <c r="D181" t="s">
        <v>106</v>
      </c>
      <c r="E181">
        <v>10</v>
      </c>
      <c r="F181">
        <v>1163.72</v>
      </c>
      <c r="G181">
        <v>180.53700000000001</v>
      </c>
    </row>
    <row r="182" spans="1:7" x14ac:dyDescent="0.2">
      <c r="A182" t="s">
        <v>11</v>
      </c>
      <c r="B182" t="s">
        <v>149</v>
      </c>
      <c r="C182" t="s">
        <v>165</v>
      </c>
      <c r="D182" t="s">
        <v>53</v>
      </c>
      <c r="E182">
        <v>10</v>
      </c>
      <c r="F182">
        <v>1287.26</v>
      </c>
      <c r="G182">
        <v>260.16300000000001</v>
      </c>
    </row>
    <row r="183" spans="1:7" x14ac:dyDescent="0.2">
      <c r="A183" t="s">
        <v>11</v>
      </c>
      <c r="B183" t="s">
        <v>149</v>
      </c>
      <c r="C183" t="s">
        <v>165</v>
      </c>
      <c r="D183" t="s">
        <v>54</v>
      </c>
      <c r="E183">
        <v>10</v>
      </c>
      <c r="F183">
        <v>1436.09</v>
      </c>
      <c r="G183">
        <v>256.53899999999999</v>
      </c>
    </row>
    <row r="184" spans="1:7" x14ac:dyDescent="0.2">
      <c r="A184" t="s">
        <v>11</v>
      </c>
      <c r="B184" t="s">
        <v>149</v>
      </c>
      <c r="C184" t="s">
        <v>165</v>
      </c>
      <c r="D184" t="s">
        <v>55</v>
      </c>
      <c r="E184">
        <v>10</v>
      </c>
      <c r="F184">
        <v>612.73900000000003</v>
      </c>
      <c r="G184">
        <v>212.33</v>
      </c>
    </row>
    <row r="185" spans="1:7" x14ac:dyDescent="0.2">
      <c r="A185" t="s">
        <v>11</v>
      </c>
      <c r="B185" t="s">
        <v>149</v>
      </c>
      <c r="C185" t="s">
        <v>165</v>
      </c>
      <c r="D185" t="s">
        <v>106</v>
      </c>
      <c r="E185">
        <v>10</v>
      </c>
      <c r="F185">
        <v>1511.39</v>
      </c>
      <c r="G185">
        <v>344.238</v>
      </c>
    </row>
    <row r="186" spans="1:7" x14ac:dyDescent="0.2">
      <c r="A186" t="s">
        <v>11</v>
      </c>
      <c r="B186" t="s">
        <v>150</v>
      </c>
      <c r="C186" t="s">
        <v>167</v>
      </c>
      <c r="D186" t="s">
        <v>53</v>
      </c>
      <c r="E186">
        <v>10</v>
      </c>
      <c r="F186">
        <v>811.16099999999994</v>
      </c>
      <c r="G186">
        <v>148.18</v>
      </c>
    </row>
    <row r="187" spans="1:7" x14ac:dyDescent="0.2">
      <c r="A187" t="s">
        <v>11</v>
      </c>
      <c r="B187" t="s">
        <v>150</v>
      </c>
      <c r="C187" t="s">
        <v>167</v>
      </c>
      <c r="D187" t="s">
        <v>54</v>
      </c>
      <c r="E187">
        <v>10</v>
      </c>
      <c r="F187">
        <v>1299.46</v>
      </c>
      <c r="G187">
        <v>132.72300000000001</v>
      </c>
    </row>
    <row r="188" spans="1:7" x14ac:dyDescent="0.2">
      <c r="A188" t="s">
        <v>11</v>
      </c>
      <c r="B188" t="s">
        <v>150</v>
      </c>
      <c r="C188" t="s">
        <v>167</v>
      </c>
      <c r="D188" t="s">
        <v>55</v>
      </c>
      <c r="E188">
        <v>10</v>
      </c>
      <c r="F188">
        <v>696.78399999999999</v>
      </c>
      <c r="G188">
        <v>159.69</v>
      </c>
    </row>
    <row r="189" spans="1:7" x14ac:dyDescent="0.2">
      <c r="A189" t="s">
        <v>11</v>
      </c>
      <c r="B189" t="s">
        <v>150</v>
      </c>
      <c r="C189" t="s">
        <v>167</v>
      </c>
      <c r="D189" t="s">
        <v>106</v>
      </c>
      <c r="E189">
        <v>10</v>
      </c>
      <c r="F189">
        <v>1212.72</v>
      </c>
      <c r="G189">
        <v>158.10400000000001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48C4-EC37-4555-B944-2ACC74F66044}">
  <dimension ref="A1:AS128"/>
  <sheetViews>
    <sheetView topLeftCell="L21" zoomScale="53" workbookViewId="0">
      <selection activeCell="W60" sqref="W60:AG71"/>
    </sheetView>
  </sheetViews>
  <sheetFormatPr baseColWidth="10" defaultColWidth="8.83203125" defaultRowHeight="15" x14ac:dyDescent="0.2"/>
  <sheetData>
    <row r="1" spans="1:45" ht="21" x14ac:dyDescent="0.25">
      <c r="A1" s="2" t="s">
        <v>210</v>
      </c>
      <c r="K1" s="2" t="s">
        <v>211</v>
      </c>
      <c r="U1" s="9" t="s">
        <v>212</v>
      </c>
    </row>
    <row r="2" spans="1:45" x14ac:dyDescent="0.2">
      <c r="B2" t="s">
        <v>213</v>
      </c>
      <c r="C2" t="s">
        <v>67</v>
      </c>
      <c r="E2" t="s">
        <v>214</v>
      </c>
      <c r="G2" t="s">
        <v>69</v>
      </c>
      <c r="K2" t="s">
        <v>67</v>
      </c>
      <c r="M2" t="s">
        <v>214</v>
      </c>
      <c r="P2" t="s">
        <v>69</v>
      </c>
      <c r="AF2" t="s">
        <v>213</v>
      </c>
      <c r="AH2" t="s">
        <v>67</v>
      </c>
      <c r="AL2" t="s">
        <v>214</v>
      </c>
      <c r="AP2" t="s">
        <v>69</v>
      </c>
    </row>
    <row r="3" spans="1:45" x14ac:dyDescent="0.2"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U3" t="s">
        <v>10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</row>
    <row r="4" spans="1:45" x14ac:dyDescent="0.2">
      <c r="A4" t="s">
        <v>215</v>
      </c>
      <c r="W4" t="s">
        <v>27</v>
      </c>
      <c r="X4" t="s">
        <v>27</v>
      </c>
      <c r="Y4" t="s">
        <v>27</v>
      </c>
      <c r="Z4" t="s">
        <v>28</v>
      </c>
      <c r="AA4" t="s">
        <v>28</v>
      </c>
      <c r="AB4" t="s">
        <v>28</v>
      </c>
      <c r="AE4" t="s">
        <v>215</v>
      </c>
    </row>
    <row r="5" spans="1:45" x14ac:dyDescent="0.2">
      <c r="A5" t="s">
        <v>216</v>
      </c>
      <c r="W5" t="s">
        <v>29</v>
      </c>
      <c r="X5" t="s">
        <v>29</v>
      </c>
      <c r="Y5" t="s">
        <v>29</v>
      </c>
      <c r="Z5" t="s">
        <v>30</v>
      </c>
      <c r="AA5" t="s">
        <v>30</v>
      </c>
      <c r="AB5" t="s">
        <v>30</v>
      </c>
      <c r="AE5" t="s">
        <v>216</v>
      </c>
    </row>
    <row r="6" spans="1:45" x14ac:dyDescent="0.2">
      <c r="A6" t="s">
        <v>217</v>
      </c>
      <c r="W6" t="s">
        <v>31</v>
      </c>
      <c r="X6" t="s">
        <v>31</v>
      </c>
      <c r="Y6" t="s">
        <v>31</v>
      </c>
      <c r="Z6" t="s">
        <v>32</v>
      </c>
      <c r="AA6" t="s">
        <v>32</v>
      </c>
      <c r="AB6" t="s">
        <v>32</v>
      </c>
      <c r="AE6" t="s">
        <v>217</v>
      </c>
    </row>
    <row r="7" spans="1:45" x14ac:dyDescent="0.2">
      <c r="W7" t="s">
        <v>33</v>
      </c>
      <c r="X7" t="s">
        <v>34</v>
      </c>
      <c r="Y7" t="s">
        <v>35</v>
      </c>
      <c r="Z7" t="s">
        <v>33</v>
      </c>
      <c r="AA7" t="s">
        <v>34</v>
      </c>
      <c r="AB7" t="s">
        <v>35</v>
      </c>
    </row>
    <row r="8" spans="1:45" x14ac:dyDescent="0.2">
      <c r="X8" t="s">
        <v>37</v>
      </c>
      <c r="Y8" t="s">
        <v>37</v>
      </c>
      <c r="AA8" t="s">
        <v>38</v>
      </c>
      <c r="AB8" t="s">
        <v>38</v>
      </c>
    </row>
    <row r="9" spans="1:45" ht="19" x14ac:dyDescent="0.25">
      <c r="A9" s="2" t="s">
        <v>218</v>
      </c>
      <c r="D9" t="s">
        <v>219</v>
      </c>
      <c r="L9" t="s">
        <v>220</v>
      </c>
      <c r="U9" s="11" t="s">
        <v>40</v>
      </c>
      <c r="V9" s="11" t="s">
        <v>41</v>
      </c>
      <c r="W9" s="11">
        <v>28</v>
      </c>
      <c r="X9" s="11"/>
      <c r="Y9" s="11"/>
      <c r="Z9" s="11"/>
      <c r="AA9" s="11"/>
      <c r="AB9" s="11"/>
    </row>
    <row r="10" spans="1:45" x14ac:dyDescent="0.2">
      <c r="A10" t="s">
        <v>221</v>
      </c>
      <c r="E10" t="s">
        <v>15</v>
      </c>
      <c r="I10" t="s">
        <v>7</v>
      </c>
      <c r="N10" t="s">
        <v>14</v>
      </c>
      <c r="U10" s="11" t="s">
        <v>40</v>
      </c>
      <c r="V10" s="11" t="s">
        <v>42</v>
      </c>
      <c r="W10" s="11">
        <v>28</v>
      </c>
      <c r="X10" s="11"/>
      <c r="Y10" s="11"/>
      <c r="Z10" s="11"/>
      <c r="AA10" s="11"/>
      <c r="AB10" s="11"/>
    </row>
    <row r="11" spans="1:45" x14ac:dyDescent="0.2">
      <c r="B11" t="s">
        <v>20</v>
      </c>
      <c r="C11" t="s">
        <v>36</v>
      </c>
      <c r="F11" t="s">
        <v>20</v>
      </c>
      <c r="G11" t="s">
        <v>36</v>
      </c>
      <c r="J11">
        <v>2.5</v>
      </c>
      <c r="K11">
        <v>5</v>
      </c>
      <c r="L11">
        <v>10</v>
      </c>
      <c r="O11">
        <v>2.5</v>
      </c>
      <c r="P11">
        <v>5</v>
      </c>
      <c r="Q11">
        <v>10</v>
      </c>
      <c r="U11" s="11" t="s">
        <v>40</v>
      </c>
      <c r="V11" s="11" t="s">
        <v>43</v>
      </c>
      <c r="W11" s="11">
        <v>28</v>
      </c>
      <c r="X11" s="11"/>
      <c r="Y11" s="11"/>
      <c r="Z11" s="11"/>
      <c r="AA11" s="11"/>
      <c r="AB11" s="11"/>
      <c r="AC11" s="11" t="s">
        <v>45</v>
      </c>
    </row>
    <row r="12" spans="1:45" x14ac:dyDescent="0.2">
      <c r="A12">
        <v>2.5</v>
      </c>
      <c r="E12">
        <v>2.5</v>
      </c>
      <c r="I12" t="s">
        <v>9</v>
      </c>
      <c r="N12" t="s">
        <v>9</v>
      </c>
      <c r="U12" s="11" t="s">
        <v>44</v>
      </c>
      <c r="V12" s="11" t="s">
        <v>41</v>
      </c>
      <c r="W12" s="11">
        <v>28</v>
      </c>
      <c r="X12" s="11"/>
      <c r="Y12" s="11"/>
      <c r="Z12" s="11"/>
      <c r="AA12" s="11"/>
      <c r="AB12" s="11"/>
    </row>
    <row r="13" spans="1:45" x14ac:dyDescent="0.2">
      <c r="A13">
        <v>5</v>
      </c>
      <c r="E13">
        <v>5</v>
      </c>
      <c r="I13" t="s">
        <v>10</v>
      </c>
      <c r="N13" t="s">
        <v>10</v>
      </c>
      <c r="U13" s="11" t="s">
        <v>44</v>
      </c>
      <c r="V13" s="11" t="s">
        <v>42</v>
      </c>
      <c r="W13" s="11">
        <v>28</v>
      </c>
      <c r="X13" s="11"/>
      <c r="Y13" s="11"/>
      <c r="Z13" s="11"/>
      <c r="AA13" s="11"/>
      <c r="AB13" s="11"/>
    </row>
    <row r="14" spans="1:45" x14ac:dyDescent="0.2">
      <c r="A14">
        <v>10</v>
      </c>
      <c r="E14">
        <v>10</v>
      </c>
      <c r="I14" t="s">
        <v>11</v>
      </c>
      <c r="N14" t="s">
        <v>11</v>
      </c>
      <c r="U14" s="11" t="s">
        <v>44</v>
      </c>
      <c r="V14" s="11" t="s">
        <v>43</v>
      </c>
      <c r="W14" s="11">
        <v>28</v>
      </c>
      <c r="X14" s="11"/>
      <c r="Y14" s="11"/>
      <c r="Z14" s="11"/>
      <c r="AA14" s="11"/>
      <c r="AB14" s="11"/>
    </row>
    <row r="15" spans="1:45" x14ac:dyDescent="0.2">
      <c r="U15" s="14" t="s">
        <v>46</v>
      </c>
      <c r="V15" s="14" t="s">
        <v>47</v>
      </c>
      <c r="W15" s="14"/>
      <c r="X15" s="14"/>
      <c r="Y15" s="14"/>
      <c r="Z15" s="14"/>
      <c r="AA15" s="14"/>
      <c r="AB15" s="14"/>
    </row>
    <row r="16" spans="1:45" ht="19" x14ac:dyDescent="0.25">
      <c r="A16" s="2" t="s">
        <v>222</v>
      </c>
      <c r="U16" s="14" t="s">
        <v>46</v>
      </c>
      <c r="V16" s="14" t="s">
        <v>48</v>
      </c>
      <c r="W16" s="14"/>
      <c r="X16" s="14"/>
      <c r="Y16" s="14"/>
      <c r="Z16" s="14"/>
      <c r="AA16" s="14"/>
      <c r="AB16" s="14"/>
      <c r="AC16" s="12" t="s">
        <v>50</v>
      </c>
    </row>
    <row r="17" spans="1:29" x14ac:dyDescent="0.2">
      <c r="A17" s="5" t="s">
        <v>10</v>
      </c>
      <c r="U17" s="14" t="s">
        <v>46</v>
      </c>
      <c r="V17" s="14" t="s">
        <v>49</v>
      </c>
      <c r="W17" s="14"/>
      <c r="X17" s="14"/>
      <c r="Y17" s="14"/>
      <c r="Z17" s="14"/>
      <c r="AA17" s="14"/>
      <c r="AB17" s="14"/>
    </row>
    <row r="18" spans="1:29" ht="19" x14ac:dyDescent="0.25">
      <c r="A18" s="2" t="s">
        <v>223</v>
      </c>
      <c r="B18" t="s">
        <v>27</v>
      </c>
      <c r="C18" t="s">
        <v>27</v>
      </c>
      <c r="D18" t="s">
        <v>27</v>
      </c>
      <c r="E18" t="s">
        <v>28</v>
      </c>
      <c r="F18" t="s">
        <v>28</v>
      </c>
      <c r="G18" t="s">
        <v>28</v>
      </c>
      <c r="K18" t="s">
        <v>27</v>
      </c>
      <c r="L18" t="s">
        <v>27</v>
      </c>
      <c r="M18" t="s">
        <v>27</v>
      </c>
      <c r="N18" t="s">
        <v>28</v>
      </c>
      <c r="O18" t="s">
        <v>28</v>
      </c>
      <c r="P18" t="s">
        <v>28</v>
      </c>
      <c r="U18" s="14" t="s">
        <v>51</v>
      </c>
      <c r="V18" s="14" t="s">
        <v>47</v>
      </c>
      <c r="W18" s="14"/>
      <c r="X18" s="14"/>
      <c r="Y18" s="14"/>
      <c r="Z18" s="14"/>
      <c r="AA18" s="14"/>
      <c r="AB18" s="14"/>
    </row>
    <row r="19" spans="1:29" x14ac:dyDescent="0.2">
      <c r="A19" t="s">
        <v>224</v>
      </c>
      <c r="B19" t="s">
        <v>29</v>
      </c>
      <c r="C19" t="s">
        <v>29</v>
      </c>
      <c r="D19" t="s">
        <v>29</v>
      </c>
      <c r="E19" t="s">
        <v>30</v>
      </c>
      <c r="F19" t="s">
        <v>30</v>
      </c>
      <c r="G19" t="s">
        <v>30</v>
      </c>
      <c r="J19" t="s">
        <v>225</v>
      </c>
      <c r="K19" t="s">
        <v>29</v>
      </c>
      <c r="L19" t="s">
        <v>29</v>
      </c>
      <c r="M19" t="s">
        <v>29</v>
      </c>
      <c r="N19" t="s">
        <v>30</v>
      </c>
      <c r="O19" t="s">
        <v>30</v>
      </c>
      <c r="P19" t="s">
        <v>30</v>
      </c>
      <c r="U19" s="14" t="s">
        <v>51</v>
      </c>
      <c r="V19" s="14" t="s">
        <v>48</v>
      </c>
      <c r="W19" s="14"/>
      <c r="X19" s="14"/>
      <c r="Y19" s="14"/>
      <c r="Z19" s="14"/>
      <c r="AA19" s="14"/>
      <c r="AB19" s="14"/>
    </row>
    <row r="20" spans="1:29" x14ac:dyDescent="0.2">
      <c r="B20" t="s">
        <v>31</v>
      </c>
      <c r="C20" t="s">
        <v>31</v>
      </c>
      <c r="D20" t="s">
        <v>31</v>
      </c>
      <c r="E20" t="s">
        <v>32</v>
      </c>
      <c r="F20" t="s">
        <v>32</v>
      </c>
      <c r="G20" t="s">
        <v>32</v>
      </c>
      <c r="I20" t="s">
        <v>15</v>
      </c>
      <c r="K20" t="s">
        <v>31</v>
      </c>
      <c r="L20" t="s">
        <v>31</v>
      </c>
      <c r="M20" t="s">
        <v>31</v>
      </c>
      <c r="N20" t="s">
        <v>32</v>
      </c>
      <c r="O20" t="s">
        <v>32</v>
      </c>
      <c r="P20" t="s">
        <v>32</v>
      </c>
      <c r="U20" s="14" t="s">
        <v>51</v>
      </c>
      <c r="V20" s="14" t="s">
        <v>49</v>
      </c>
      <c r="W20" s="14"/>
      <c r="X20" s="14"/>
      <c r="Y20" s="14"/>
      <c r="Z20" s="14"/>
      <c r="AA20" s="14"/>
      <c r="AB20" s="14"/>
    </row>
    <row r="21" spans="1:29" x14ac:dyDescent="0.2">
      <c r="B21" t="s">
        <v>33</v>
      </c>
      <c r="C21" t="s">
        <v>34</v>
      </c>
      <c r="D21" t="s">
        <v>35</v>
      </c>
      <c r="E21" t="s">
        <v>33</v>
      </c>
      <c r="F21" t="s">
        <v>34</v>
      </c>
      <c r="G21" t="s">
        <v>35</v>
      </c>
      <c r="K21" t="s">
        <v>33</v>
      </c>
      <c r="L21" t="s">
        <v>34</v>
      </c>
      <c r="M21" t="s">
        <v>35</v>
      </c>
      <c r="N21" t="s">
        <v>33</v>
      </c>
      <c r="O21" t="s">
        <v>34</v>
      </c>
      <c r="P21" t="s">
        <v>35</v>
      </c>
      <c r="U21" s="13" t="s">
        <v>52</v>
      </c>
      <c r="V21" s="13" t="s">
        <v>53</v>
      </c>
      <c r="W21" s="13"/>
      <c r="X21" s="13"/>
      <c r="Y21" s="13"/>
      <c r="Z21" s="13"/>
      <c r="AA21" s="13"/>
      <c r="AB21" s="13"/>
    </row>
    <row r="22" spans="1:29" x14ac:dyDescent="0.2">
      <c r="C22" t="s">
        <v>37</v>
      </c>
      <c r="D22" t="s">
        <v>37</v>
      </c>
      <c r="F22" t="s">
        <v>38</v>
      </c>
      <c r="G22" t="s">
        <v>38</v>
      </c>
      <c r="L22" t="s">
        <v>37</v>
      </c>
      <c r="M22" t="s">
        <v>37</v>
      </c>
      <c r="O22" t="s">
        <v>38</v>
      </c>
      <c r="P22" t="s">
        <v>38</v>
      </c>
      <c r="U22" s="13" t="s">
        <v>52</v>
      </c>
      <c r="V22" s="13" t="s">
        <v>54</v>
      </c>
      <c r="W22" s="13"/>
      <c r="X22" s="13"/>
      <c r="Y22" s="13"/>
      <c r="Z22" s="13"/>
      <c r="AA22" s="13"/>
      <c r="AB22" s="13"/>
      <c r="AC22" s="13" t="s">
        <v>56</v>
      </c>
    </row>
    <row r="23" spans="1:29" x14ac:dyDescent="0.2">
      <c r="A23" t="s">
        <v>70</v>
      </c>
      <c r="U23" s="13" t="s">
        <v>52</v>
      </c>
      <c r="V23" s="13" t="s">
        <v>55</v>
      </c>
      <c r="W23" s="13"/>
      <c r="X23" s="13"/>
      <c r="Y23" s="13"/>
      <c r="Z23" s="13"/>
      <c r="AA23" s="13"/>
      <c r="AB23" s="13"/>
    </row>
    <row r="24" spans="1:29" x14ac:dyDescent="0.2">
      <c r="A24" t="s">
        <v>71</v>
      </c>
      <c r="U24" s="13" t="s">
        <v>57</v>
      </c>
      <c r="V24" s="13" t="s">
        <v>53</v>
      </c>
      <c r="W24" s="13"/>
      <c r="X24" s="13"/>
      <c r="Y24" s="13"/>
      <c r="Z24" s="13"/>
      <c r="AA24" s="13"/>
      <c r="AB24" s="13"/>
    </row>
    <row r="25" spans="1:29" x14ac:dyDescent="0.2">
      <c r="A25" t="s">
        <v>72</v>
      </c>
      <c r="U25" s="13" t="s">
        <v>57</v>
      </c>
      <c r="V25" s="13" t="s">
        <v>54</v>
      </c>
      <c r="W25" s="13"/>
      <c r="X25" s="13"/>
      <c r="Y25" s="13"/>
      <c r="Z25" s="13"/>
      <c r="AA25" s="13"/>
      <c r="AB25" s="13"/>
    </row>
    <row r="26" spans="1:29" x14ac:dyDescent="0.2">
      <c r="A26" t="s">
        <v>73</v>
      </c>
      <c r="U26" s="13" t="s">
        <v>57</v>
      </c>
      <c r="V26" s="13" t="s">
        <v>55</v>
      </c>
      <c r="W26" s="13"/>
      <c r="X26" s="13"/>
      <c r="Y26" s="13"/>
      <c r="Z26" s="13"/>
      <c r="AA26" s="13"/>
      <c r="AB26" s="13"/>
    </row>
    <row r="27" spans="1:29" x14ac:dyDescent="0.2">
      <c r="A27" t="s">
        <v>74</v>
      </c>
    </row>
    <row r="28" spans="1:29" x14ac:dyDescent="0.2">
      <c r="A28" t="s">
        <v>75</v>
      </c>
    </row>
    <row r="29" spans="1:29" x14ac:dyDescent="0.2">
      <c r="A29" t="s">
        <v>76</v>
      </c>
    </row>
    <row r="30" spans="1:29" x14ac:dyDescent="0.2">
      <c r="U30" t="s">
        <v>60</v>
      </c>
      <c r="Y30" t="s">
        <v>14</v>
      </c>
    </row>
    <row r="31" spans="1:29" x14ac:dyDescent="0.2">
      <c r="E31" t="s">
        <v>39</v>
      </c>
      <c r="N31" t="s">
        <v>226</v>
      </c>
      <c r="V31" t="s">
        <v>20</v>
      </c>
      <c r="W31" t="s">
        <v>36</v>
      </c>
      <c r="Z31" t="s">
        <v>20</v>
      </c>
      <c r="AA31" t="s">
        <v>36</v>
      </c>
    </row>
    <row r="32" spans="1:29" x14ac:dyDescent="0.2">
      <c r="B32" t="s">
        <v>213</v>
      </c>
      <c r="C32" t="s">
        <v>67</v>
      </c>
      <c r="E32" t="s">
        <v>214</v>
      </c>
      <c r="G32" t="s">
        <v>69</v>
      </c>
      <c r="K32" t="s">
        <v>213</v>
      </c>
      <c r="L32" t="s">
        <v>67</v>
      </c>
      <c r="N32" t="s">
        <v>214</v>
      </c>
      <c r="P32" t="s">
        <v>69</v>
      </c>
      <c r="U32">
        <v>2.5</v>
      </c>
      <c r="Y32">
        <v>2.5</v>
      </c>
    </row>
    <row r="33" spans="1:41" x14ac:dyDescent="0.2">
      <c r="B33" t="s">
        <v>70</v>
      </c>
      <c r="C33" t="s">
        <v>71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K33" t="s">
        <v>70</v>
      </c>
      <c r="L33" t="s">
        <v>71</v>
      </c>
      <c r="M33" t="s">
        <v>72</v>
      </c>
      <c r="N33" t="s">
        <v>73</v>
      </c>
      <c r="O33" t="s">
        <v>74</v>
      </c>
      <c r="P33" t="s">
        <v>75</v>
      </c>
      <c r="Q33" t="s">
        <v>76</v>
      </c>
      <c r="U33">
        <v>5</v>
      </c>
      <c r="Y33">
        <v>5</v>
      </c>
    </row>
    <row r="34" spans="1:41" x14ac:dyDescent="0.2">
      <c r="A34" t="s">
        <v>13</v>
      </c>
      <c r="J34" t="s">
        <v>13</v>
      </c>
      <c r="U34">
        <v>10</v>
      </c>
      <c r="Y34">
        <v>10</v>
      </c>
    </row>
    <row r="35" spans="1:41" x14ac:dyDescent="0.2">
      <c r="A35" t="s">
        <v>36</v>
      </c>
      <c r="J35" t="s">
        <v>36</v>
      </c>
    </row>
    <row r="36" spans="1:41" x14ac:dyDescent="0.2">
      <c r="A36" t="s">
        <v>227</v>
      </c>
      <c r="J36" t="s">
        <v>227</v>
      </c>
      <c r="U36" t="s">
        <v>15</v>
      </c>
      <c r="Y36" t="s">
        <v>15</v>
      </c>
    </row>
    <row r="37" spans="1:41" x14ac:dyDescent="0.2">
      <c r="A37" t="s">
        <v>228</v>
      </c>
      <c r="J37" t="s">
        <v>228</v>
      </c>
      <c r="V37" t="s">
        <v>20</v>
      </c>
      <c r="W37" t="s">
        <v>36</v>
      </c>
      <c r="Z37" t="s">
        <v>20</v>
      </c>
      <c r="AA37" t="s">
        <v>36</v>
      </c>
    </row>
    <row r="38" spans="1:41" x14ac:dyDescent="0.2">
      <c r="U38">
        <v>2.5</v>
      </c>
      <c r="Y38">
        <v>2.5</v>
      </c>
    </row>
    <row r="39" spans="1:41" ht="21" x14ac:dyDescent="0.25">
      <c r="A39" s="9" t="s">
        <v>229</v>
      </c>
      <c r="U39">
        <v>5</v>
      </c>
      <c r="Y39">
        <v>5</v>
      </c>
    </row>
    <row r="40" spans="1:41" ht="19" x14ac:dyDescent="0.25">
      <c r="A40" s="6" t="s">
        <v>223</v>
      </c>
      <c r="B40" t="s">
        <v>27</v>
      </c>
      <c r="C40" t="s">
        <v>27</v>
      </c>
      <c r="D40" t="s">
        <v>27</v>
      </c>
      <c r="E40" t="s">
        <v>28</v>
      </c>
      <c r="F40" t="s">
        <v>28</v>
      </c>
      <c r="G40" t="s">
        <v>28</v>
      </c>
      <c r="K40" t="s">
        <v>27</v>
      </c>
      <c r="L40" t="s">
        <v>27</v>
      </c>
      <c r="M40" t="s">
        <v>27</v>
      </c>
      <c r="N40" t="s">
        <v>28</v>
      </c>
      <c r="O40" t="s">
        <v>28</v>
      </c>
      <c r="P40" t="s">
        <v>28</v>
      </c>
      <c r="U40">
        <v>10</v>
      </c>
      <c r="Y40">
        <v>10</v>
      </c>
    </row>
    <row r="41" spans="1:41" x14ac:dyDescent="0.2">
      <c r="A41" t="s">
        <v>224</v>
      </c>
      <c r="B41" t="s">
        <v>29</v>
      </c>
      <c r="C41" t="s">
        <v>29</v>
      </c>
      <c r="D41" t="s">
        <v>29</v>
      </c>
      <c r="E41" t="s">
        <v>30</v>
      </c>
      <c r="F41" t="s">
        <v>30</v>
      </c>
      <c r="G41" t="s">
        <v>30</v>
      </c>
      <c r="J41" t="s">
        <v>225</v>
      </c>
      <c r="K41" t="s">
        <v>29</v>
      </c>
      <c r="L41" t="s">
        <v>29</v>
      </c>
      <c r="M41" t="s">
        <v>29</v>
      </c>
      <c r="N41" t="s">
        <v>30</v>
      </c>
      <c r="O41" t="s">
        <v>30</v>
      </c>
      <c r="P41" t="s">
        <v>30</v>
      </c>
    </row>
    <row r="42" spans="1:41" x14ac:dyDescent="0.2">
      <c r="B42" t="s">
        <v>31</v>
      </c>
      <c r="C42" t="s">
        <v>31</v>
      </c>
      <c r="D42" t="s">
        <v>31</v>
      </c>
      <c r="E42" t="s">
        <v>32</v>
      </c>
      <c r="F42" t="s">
        <v>32</v>
      </c>
      <c r="G42" t="s">
        <v>32</v>
      </c>
      <c r="I42" t="s">
        <v>15</v>
      </c>
      <c r="K42" t="s">
        <v>31</v>
      </c>
      <c r="L42" t="s">
        <v>31</v>
      </c>
      <c r="M42" t="s">
        <v>31</v>
      </c>
      <c r="N42" t="s">
        <v>32</v>
      </c>
      <c r="O42" t="s">
        <v>32</v>
      </c>
      <c r="P42" t="s">
        <v>32</v>
      </c>
    </row>
    <row r="43" spans="1:41" x14ac:dyDescent="0.2">
      <c r="B43" t="s">
        <v>33</v>
      </c>
      <c r="C43" t="s">
        <v>34</v>
      </c>
      <c r="D43" t="s">
        <v>35</v>
      </c>
      <c r="E43" t="s">
        <v>33</v>
      </c>
      <c r="F43" t="s">
        <v>34</v>
      </c>
      <c r="G43" t="s">
        <v>35</v>
      </c>
      <c r="K43" t="s">
        <v>33</v>
      </c>
      <c r="L43" t="s">
        <v>34</v>
      </c>
      <c r="M43" t="s">
        <v>35</v>
      </c>
      <c r="N43" t="s">
        <v>33</v>
      </c>
      <c r="O43" t="s">
        <v>34</v>
      </c>
      <c r="P43" t="s">
        <v>35</v>
      </c>
    </row>
    <row r="44" spans="1:41" x14ac:dyDescent="0.2">
      <c r="C44" t="s">
        <v>37</v>
      </c>
      <c r="D44" t="s">
        <v>37</v>
      </c>
      <c r="F44" t="s">
        <v>38</v>
      </c>
      <c r="G44" t="s">
        <v>38</v>
      </c>
      <c r="L44" t="s">
        <v>37</v>
      </c>
      <c r="M44" t="s">
        <v>37</v>
      </c>
      <c r="O44" t="s">
        <v>38</v>
      </c>
      <c r="P44" t="s">
        <v>38</v>
      </c>
      <c r="V44">
        <v>1</v>
      </c>
      <c r="W44">
        <v>2</v>
      </c>
      <c r="X44">
        <v>3</v>
      </c>
      <c r="Y44">
        <v>4</v>
      </c>
      <c r="Z44">
        <v>5</v>
      </c>
      <c r="AA44">
        <v>6</v>
      </c>
      <c r="AB44">
        <v>7</v>
      </c>
      <c r="AC44">
        <v>8</v>
      </c>
      <c r="AD44">
        <v>9</v>
      </c>
      <c r="AE44">
        <v>10</v>
      </c>
      <c r="AF44">
        <v>11</v>
      </c>
      <c r="AG44">
        <v>12</v>
      </c>
      <c r="AH44">
        <v>13</v>
      </c>
      <c r="AI44">
        <v>14</v>
      </c>
      <c r="AJ44">
        <v>15</v>
      </c>
      <c r="AK44">
        <v>16</v>
      </c>
      <c r="AL44">
        <v>17</v>
      </c>
      <c r="AM44">
        <v>18</v>
      </c>
      <c r="AN44">
        <v>19</v>
      </c>
      <c r="AO44">
        <v>20</v>
      </c>
    </row>
    <row r="45" spans="1:41" x14ac:dyDescent="0.2">
      <c r="A45" t="s">
        <v>70</v>
      </c>
      <c r="U45" t="s">
        <v>157</v>
      </c>
      <c r="V45">
        <v>108.866</v>
      </c>
      <c r="W45">
        <v>137.66300000000001</v>
      </c>
      <c r="X45">
        <v>120.001</v>
      </c>
      <c r="Y45">
        <v>169.21</v>
      </c>
      <c r="Z45">
        <v>143.55799999999999</v>
      </c>
      <c r="AA45">
        <v>86.646199999999993</v>
      </c>
      <c r="AB45">
        <v>83.644800000000004</v>
      </c>
      <c r="AC45">
        <v>96.034999999999997</v>
      </c>
      <c r="AD45">
        <v>110.76600000000001</v>
      </c>
      <c r="AE45">
        <v>84.664299999999997</v>
      </c>
    </row>
    <row r="46" spans="1:41" x14ac:dyDescent="0.2">
      <c r="A46" t="s">
        <v>71</v>
      </c>
      <c r="U46" t="s">
        <v>159</v>
      </c>
    </row>
    <row r="47" spans="1:41" x14ac:dyDescent="0.2">
      <c r="A47" t="s">
        <v>72</v>
      </c>
      <c r="U47" t="s">
        <v>161</v>
      </c>
    </row>
    <row r="48" spans="1:41" x14ac:dyDescent="0.2">
      <c r="A48" t="s">
        <v>73</v>
      </c>
      <c r="U48" t="s">
        <v>163</v>
      </c>
    </row>
    <row r="49" spans="1:21" x14ac:dyDescent="0.2">
      <c r="A49" t="s">
        <v>74</v>
      </c>
      <c r="U49" t="s">
        <v>165</v>
      </c>
    </row>
    <row r="50" spans="1:21" x14ac:dyDescent="0.2">
      <c r="A50" t="s">
        <v>75</v>
      </c>
      <c r="U50" t="s">
        <v>167</v>
      </c>
    </row>
    <row r="51" spans="1:21" x14ac:dyDescent="0.2">
      <c r="A51" t="s">
        <v>76</v>
      </c>
    </row>
    <row r="53" spans="1:21" x14ac:dyDescent="0.2">
      <c r="E53" t="s">
        <v>39</v>
      </c>
      <c r="N53" t="s">
        <v>226</v>
      </c>
    </row>
    <row r="54" spans="1:21" x14ac:dyDescent="0.2">
      <c r="B54" t="s">
        <v>213</v>
      </c>
      <c r="C54" t="s">
        <v>67</v>
      </c>
      <c r="E54" t="s">
        <v>214</v>
      </c>
      <c r="G54" t="s">
        <v>69</v>
      </c>
      <c r="K54" t="s">
        <v>213</v>
      </c>
      <c r="L54" t="s">
        <v>67</v>
      </c>
      <c r="N54" t="s">
        <v>214</v>
      </c>
      <c r="P54" t="s">
        <v>69</v>
      </c>
    </row>
    <row r="55" spans="1:21" x14ac:dyDescent="0.2">
      <c r="B55" t="s">
        <v>70</v>
      </c>
      <c r="C55" t="s">
        <v>71</v>
      </c>
      <c r="D55" t="s">
        <v>72</v>
      </c>
      <c r="E55" t="s">
        <v>73</v>
      </c>
      <c r="F55" t="s">
        <v>74</v>
      </c>
      <c r="G55" t="s">
        <v>75</v>
      </c>
      <c r="H55" t="s">
        <v>76</v>
      </c>
      <c r="K55" t="s">
        <v>70</v>
      </c>
      <c r="L55" t="s">
        <v>71</v>
      </c>
      <c r="M55" t="s">
        <v>72</v>
      </c>
      <c r="N55" t="s">
        <v>73</v>
      </c>
      <c r="O55" t="s">
        <v>74</v>
      </c>
      <c r="P55" t="s">
        <v>75</v>
      </c>
      <c r="Q55" t="s">
        <v>76</v>
      </c>
    </row>
    <row r="56" spans="1:21" x14ac:dyDescent="0.2">
      <c r="A56" t="s">
        <v>230</v>
      </c>
      <c r="J56" t="s">
        <v>13</v>
      </c>
    </row>
    <row r="57" spans="1:21" x14ac:dyDescent="0.2">
      <c r="A57" t="s">
        <v>231</v>
      </c>
      <c r="J57" t="s">
        <v>36</v>
      </c>
    </row>
    <row r="58" spans="1:21" x14ac:dyDescent="0.2">
      <c r="A58" t="s">
        <v>232</v>
      </c>
      <c r="J58" t="s">
        <v>227</v>
      </c>
    </row>
    <row r="59" spans="1:21" x14ac:dyDescent="0.2">
      <c r="J59" t="s">
        <v>228</v>
      </c>
    </row>
    <row r="75" spans="1:16" ht="19" x14ac:dyDescent="0.25">
      <c r="A75" s="7" t="s">
        <v>233</v>
      </c>
      <c r="B75" t="s">
        <v>27</v>
      </c>
      <c r="C75" t="s">
        <v>27</v>
      </c>
      <c r="D75" t="s">
        <v>27</v>
      </c>
      <c r="E75" t="s">
        <v>28</v>
      </c>
      <c r="F75" t="s">
        <v>28</v>
      </c>
      <c r="G75" t="s">
        <v>28</v>
      </c>
      <c r="K75" t="s">
        <v>27</v>
      </c>
      <c r="L75" t="s">
        <v>27</v>
      </c>
      <c r="M75" t="s">
        <v>27</v>
      </c>
      <c r="N75" t="s">
        <v>28</v>
      </c>
      <c r="O75" t="s">
        <v>28</v>
      </c>
      <c r="P75" t="s">
        <v>28</v>
      </c>
    </row>
    <row r="76" spans="1:16" x14ac:dyDescent="0.2">
      <c r="A76" t="s">
        <v>224</v>
      </c>
      <c r="B76" t="s">
        <v>29</v>
      </c>
      <c r="C76" t="s">
        <v>29</v>
      </c>
      <c r="D76" t="s">
        <v>29</v>
      </c>
      <c r="E76" t="s">
        <v>30</v>
      </c>
      <c r="F76" t="s">
        <v>30</v>
      </c>
      <c r="G76" t="s">
        <v>30</v>
      </c>
      <c r="J76" t="s">
        <v>225</v>
      </c>
      <c r="K76" t="s">
        <v>29</v>
      </c>
      <c r="L76" t="s">
        <v>29</v>
      </c>
      <c r="M76" t="s">
        <v>29</v>
      </c>
      <c r="N76" t="s">
        <v>30</v>
      </c>
      <c r="O76" t="s">
        <v>30</v>
      </c>
      <c r="P76" t="s">
        <v>30</v>
      </c>
    </row>
    <row r="77" spans="1:16" x14ac:dyDescent="0.2">
      <c r="B77" t="s">
        <v>31</v>
      </c>
      <c r="C77" t="s">
        <v>31</v>
      </c>
      <c r="D77" t="s">
        <v>31</v>
      </c>
      <c r="E77" t="s">
        <v>32</v>
      </c>
      <c r="F77" t="s">
        <v>32</v>
      </c>
      <c r="G77" t="s">
        <v>32</v>
      </c>
      <c r="I77" t="s">
        <v>15</v>
      </c>
      <c r="K77" t="s">
        <v>31</v>
      </c>
      <c r="L77" t="s">
        <v>31</v>
      </c>
      <c r="M77" t="s">
        <v>31</v>
      </c>
      <c r="N77" t="s">
        <v>32</v>
      </c>
      <c r="O77" t="s">
        <v>32</v>
      </c>
      <c r="P77" t="s">
        <v>32</v>
      </c>
    </row>
    <row r="78" spans="1:16" x14ac:dyDescent="0.2">
      <c r="B78" t="s">
        <v>33</v>
      </c>
      <c r="C78" t="s">
        <v>34</v>
      </c>
      <c r="D78" t="s">
        <v>35</v>
      </c>
      <c r="E78" t="s">
        <v>33</v>
      </c>
      <c r="F78" t="s">
        <v>34</v>
      </c>
      <c r="G78" t="s">
        <v>35</v>
      </c>
      <c r="K78" t="s">
        <v>33</v>
      </c>
      <c r="L78" t="s">
        <v>34</v>
      </c>
      <c r="M78" t="s">
        <v>35</v>
      </c>
      <c r="N78" t="s">
        <v>33</v>
      </c>
      <c r="O78" t="s">
        <v>34</v>
      </c>
      <c r="P78" t="s">
        <v>35</v>
      </c>
    </row>
    <row r="79" spans="1:16" x14ac:dyDescent="0.2">
      <c r="C79" t="s">
        <v>37</v>
      </c>
      <c r="D79" t="s">
        <v>37</v>
      </c>
      <c r="F79" t="s">
        <v>38</v>
      </c>
      <c r="G79" t="s">
        <v>38</v>
      </c>
      <c r="L79" t="s">
        <v>37</v>
      </c>
      <c r="M79" t="s">
        <v>37</v>
      </c>
      <c r="O79" t="s">
        <v>38</v>
      </c>
      <c r="P79" t="s">
        <v>38</v>
      </c>
    </row>
    <row r="80" spans="1:16" x14ac:dyDescent="0.2">
      <c r="A80" t="s">
        <v>70</v>
      </c>
    </row>
    <row r="81" spans="1:17" x14ac:dyDescent="0.2">
      <c r="A81" t="s">
        <v>71</v>
      </c>
    </row>
    <row r="82" spans="1:17" x14ac:dyDescent="0.2">
      <c r="A82" t="s">
        <v>72</v>
      </c>
    </row>
    <row r="83" spans="1:17" x14ac:dyDescent="0.2">
      <c r="A83" t="s">
        <v>73</v>
      </c>
    </row>
    <row r="84" spans="1:17" x14ac:dyDescent="0.2">
      <c r="A84" t="s">
        <v>74</v>
      </c>
    </row>
    <row r="85" spans="1:17" x14ac:dyDescent="0.2">
      <c r="A85" t="s">
        <v>75</v>
      </c>
    </row>
    <row r="86" spans="1:17" x14ac:dyDescent="0.2">
      <c r="A86" t="s">
        <v>76</v>
      </c>
    </row>
    <row r="88" spans="1:17" x14ac:dyDescent="0.2">
      <c r="N88" t="s">
        <v>226</v>
      </c>
    </row>
    <row r="89" spans="1:17" ht="19" x14ac:dyDescent="0.25">
      <c r="A89" s="8" t="s">
        <v>234</v>
      </c>
      <c r="B89" t="s">
        <v>27</v>
      </c>
      <c r="C89" t="s">
        <v>27</v>
      </c>
      <c r="D89" t="s">
        <v>27</v>
      </c>
      <c r="E89" t="s">
        <v>28</v>
      </c>
      <c r="F89" t="s">
        <v>28</v>
      </c>
      <c r="G89" t="s">
        <v>28</v>
      </c>
      <c r="K89" t="s">
        <v>213</v>
      </c>
      <c r="L89" t="s">
        <v>67</v>
      </c>
      <c r="N89" t="s">
        <v>214</v>
      </c>
      <c r="P89" t="s">
        <v>69</v>
      </c>
    </row>
    <row r="90" spans="1:17" x14ac:dyDescent="0.2">
      <c r="A90" t="s">
        <v>224</v>
      </c>
      <c r="B90" t="s">
        <v>29</v>
      </c>
      <c r="C90" t="s">
        <v>29</v>
      </c>
      <c r="D90" t="s">
        <v>29</v>
      </c>
      <c r="E90" t="s">
        <v>30</v>
      </c>
      <c r="F90" t="s">
        <v>30</v>
      </c>
      <c r="G90" t="s">
        <v>30</v>
      </c>
      <c r="K90" t="s">
        <v>70</v>
      </c>
      <c r="L90" t="s">
        <v>71</v>
      </c>
      <c r="M90" t="s">
        <v>72</v>
      </c>
      <c r="N90" t="s">
        <v>73</v>
      </c>
      <c r="O90" t="s">
        <v>74</v>
      </c>
      <c r="P90" t="s">
        <v>75</v>
      </c>
      <c r="Q90" t="s">
        <v>76</v>
      </c>
    </row>
    <row r="91" spans="1:17" x14ac:dyDescent="0.2">
      <c r="B91" t="s">
        <v>31</v>
      </c>
      <c r="C91" t="s">
        <v>31</v>
      </c>
      <c r="D91" t="s">
        <v>31</v>
      </c>
      <c r="E91" t="s">
        <v>32</v>
      </c>
      <c r="F91" t="s">
        <v>32</v>
      </c>
      <c r="G91" t="s">
        <v>32</v>
      </c>
      <c r="J91" t="s">
        <v>13</v>
      </c>
    </row>
    <row r="92" spans="1:17" x14ac:dyDescent="0.2">
      <c r="B92" t="s">
        <v>33</v>
      </c>
      <c r="C92" t="s">
        <v>34</v>
      </c>
      <c r="D92" t="s">
        <v>35</v>
      </c>
      <c r="E92" t="s">
        <v>33</v>
      </c>
      <c r="F92" t="s">
        <v>34</v>
      </c>
      <c r="G92" t="s">
        <v>35</v>
      </c>
      <c r="J92" t="s">
        <v>36</v>
      </c>
    </row>
    <row r="93" spans="1:17" x14ac:dyDescent="0.2">
      <c r="C93" t="s">
        <v>37</v>
      </c>
      <c r="D93" t="s">
        <v>37</v>
      </c>
      <c r="F93" t="s">
        <v>38</v>
      </c>
      <c r="G93" t="s">
        <v>38</v>
      </c>
      <c r="J93" t="s">
        <v>227</v>
      </c>
    </row>
    <row r="94" spans="1:17" x14ac:dyDescent="0.2">
      <c r="A94" t="s">
        <v>70</v>
      </c>
      <c r="J94" t="s">
        <v>228</v>
      </c>
    </row>
    <row r="95" spans="1:17" x14ac:dyDescent="0.2">
      <c r="A95" t="s">
        <v>71</v>
      </c>
    </row>
    <row r="96" spans="1:17" x14ac:dyDescent="0.2">
      <c r="A96" t="s">
        <v>72</v>
      </c>
    </row>
    <row r="97" spans="1:16" x14ac:dyDescent="0.2">
      <c r="A97" t="s">
        <v>73</v>
      </c>
    </row>
    <row r="98" spans="1:16" x14ac:dyDescent="0.2">
      <c r="A98" t="s">
        <v>74</v>
      </c>
    </row>
    <row r="99" spans="1:16" x14ac:dyDescent="0.2">
      <c r="A99" t="s">
        <v>75</v>
      </c>
    </row>
    <row r="100" spans="1:16" x14ac:dyDescent="0.2">
      <c r="A100" t="s">
        <v>76</v>
      </c>
    </row>
    <row r="109" spans="1:16" x14ac:dyDescent="0.2">
      <c r="K109" t="s">
        <v>27</v>
      </c>
      <c r="L109" t="s">
        <v>27</v>
      </c>
      <c r="M109" t="s">
        <v>27</v>
      </c>
      <c r="N109" t="s">
        <v>28</v>
      </c>
      <c r="O109" t="s">
        <v>28</v>
      </c>
      <c r="P109" t="s">
        <v>28</v>
      </c>
    </row>
    <row r="110" spans="1:16" x14ac:dyDescent="0.2">
      <c r="J110" t="s">
        <v>225</v>
      </c>
      <c r="K110" t="s">
        <v>29</v>
      </c>
      <c r="L110" t="s">
        <v>29</v>
      </c>
      <c r="M110" t="s">
        <v>29</v>
      </c>
      <c r="N110" t="s">
        <v>30</v>
      </c>
      <c r="O110" t="s">
        <v>30</v>
      </c>
      <c r="P110" t="s">
        <v>30</v>
      </c>
    </row>
    <row r="111" spans="1:16" x14ac:dyDescent="0.2">
      <c r="I111" t="s">
        <v>15</v>
      </c>
      <c r="K111" t="s">
        <v>31</v>
      </c>
      <c r="L111" t="s">
        <v>31</v>
      </c>
      <c r="M111" t="s">
        <v>31</v>
      </c>
      <c r="N111" t="s">
        <v>32</v>
      </c>
      <c r="O111" t="s">
        <v>32</v>
      </c>
      <c r="P111" t="s">
        <v>32</v>
      </c>
    </row>
    <row r="112" spans="1:16" x14ac:dyDescent="0.2">
      <c r="K112" t="s">
        <v>33</v>
      </c>
      <c r="L112" t="s">
        <v>34</v>
      </c>
      <c r="M112" t="s">
        <v>35</v>
      </c>
      <c r="N112" t="s">
        <v>33</v>
      </c>
      <c r="O112" t="s">
        <v>34</v>
      </c>
      <c r="P112" t="s">
        <v>35</v>
      </c>
    </row>
    <row r="113" spans="10:17" x14ac:dyDescent="0.2">
      <c r="L113" t="s">
        <v>37</v>
      </c>
      <c r="M113" t="s">
        <v>37</v>
      </c>
      <c r="O113" t="s">
        <v>38</v>
      </c>
      <c r="P113" t="s">
        <v>38</v>
      </c>
    </row>
    <row r="122" spans="10:17" x14ac:dyDescent="0.2">
      <c r="N122" t="s">
        <v>226</v>
      </c>
    </row>
    <row r="123" spans="10:17" x14ac:dyDescent="0.2">
      <c r="K123" t="s">
        <v>213</v>
      </c>
      <c r="L123" t="s">
        <v>67</v>
      </c>
      <c r="N123" t="s">
        <v>214</v>
      </c>
      <c r="P123" t="s">
        <v>69</v>
      </c>
    </row>
    <row r="124" spans="10:17" x14ac:dyDescent="0.2">
      <c r="K124" t="s">
        <v>70</v>
      </c>
      <c r="L124" t="s">
        <v>71</v>
      </c>
      <c r="M124" t="s">
        <v>72</v>
      </c>
      <c r="N124" t="s">
        <v>73</v>
      </c>
      <c r="O124" t="s">
        <v>74</v>
      </c>
      <c r="P124" t="s">
        <v>75</v>
      </c>
      <c r="Q124" t="s">
        <v>76</v>
      </c>
    </row>
    <row r="125" spans="10:17" x14ac:dyDescent="0.2">
      <c r="J125" t="s">
        <v>13</v>
      </c>
    </row>
    <row r="126" spans="10:17" x14ac:dyDescent="0.2">
      <c r="J126" t="s">
        <v>36</v>
      </c>
    </row>
    <row r="127" spans="10:17" x14ac:dyDescent="0.2">
      <c r="J127" t="s">
        <v>227</v>
      </c>
    </row>
    <row r="128" spans="10:17" x14ac:dyDescent="0.2">
      <c r="J128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Compiled BehaviorTime (poster)</vt:lpstr>
      <vt:lpstr>Week of 7.29.19</vt:lpstr>
      <vt:lpstr>Week of 8.5.19</vt:lpstr>
      <vt:lpstr>Week of 9.23.19</vt:lpstr>
      <vt:lpstr>Increased Dark Time Experiment</vt:lpstr>
      <vt:lpstr>Week of 10.10.19</vt:lpstr>
      <vt:lpstr>Week of 10.17.19</vt:lpstr>
      <vt:lpstr>Sheet1</vt:lpstr>
      <vt:lpstr>Templates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Abby Ruth</dc:creator>
  <cp:keywords/>
  <dc:description/>
  <cp:lastModifiedBy>Maggie Westerland</cp:lastModifiedBy>
  <cp:revision/>
  <dcterms:created xsi:type="dcterms:W3CDTF">2019-07-19T22:06:05Z</dcterms:created>
  <dcterms:modified xsi:type="dcterms:W3CDTF">2019-11-14T03:43:39Z</dcterms:modified>
  <cp:category/>
  <cp:contentStatus/>
</cp:coreProperties>
</file>