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graham/Library/CloudStorage/OneDrive-CGIAR/Documents/GLEAM-i/text/submission/"/>
    </mc:Choice>
  </mc:AlternateContent>
  <xr:revisionPtr revIDLastSave="0" documentId="8_{18294151-FB54-9C49-9FC0-54F27403C04E}" xr6:coauthVersionLast="47" xr6:coauthVersionMax="47" xr10:uidLastSave="{00000000-0000-0000-0000-000000000000}"/>
  <bookViews>
    <workbookView xWindow="1560" yWindow="760" windowWidth="27240" windowHeight="16320" xr2:uid="{17F0A9B3-AFD6-9B4D-B1BE-13C713B10AEC}"/>
  </bookViews>
  <sheets>
    <sheet name="all" sheetId="1" r:id="rId1"/>
    <sheet name="LHH" sheetId="2" r:id="rId2"/>
    <sheet name="LHSHSH" sheetId="3" r:id="rId3"/>
    <sheet name="UMH" sheetId="4" r:id="rId4"/>
    <sheet name="UMSHSH" sheetId="5" r:id="rId5"/>
    <sheet name="yield_gap_calcs" sheetId="6" r:id="rId6"/>
  </sheets>
  <definedNames>
    <definedName name="_xlnm._FilterDatabase" localSheetId="0" hidden="1">all!$A$1:$E$186</definedName>
    <definedName name="_xlnm._FilterDatabase" localSheetId="1" hidden="1">LHH!$A$1:$H$1</definedName>
    <definedName name="_xlnm._FilterDatabase" localSheetId="2" hidden="1">LHSHSH!$A$1:$E$64</definedName>
    <definedName name="_xlnm._FilterDatabase" localSheetId="3" hidden="1">UMH!$A$1:$E$1</definedName>
    <definedName name="_xlnm._FilterDatabase" localSheetId="4" hidden="1">UMSHSH!$A$1:$E$71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6" l="1"/>
  <c r="C5" i="6" l="1"/>
  <c r="C4" i="6"/>
  <c r="C3" i="6"/>
  <c r="C2" i="6"/>
  <c r="H73" i="5"/>
  <c r="H72" i="5"/>
  <c r="H30" i="4"/>
  <c r="H67" i="3"/>
  <c r="H66" i="3"/>
  <c r="H73" i="3" s="1"/>
  <c r="I3" i="6" s="1"/>
  <c r="H20" i="2"/>
  <c r="H19" i="2"/>
  <c r="H26" i="2" s="1"/>
  <c r="I2" i="6" s="1"/>
  <c r="H75" i="5"/>
  <c r="E5" i="6" s="1"/>
  <c r="H74" i="5"/>
  <c r="D5" i="6" s="1"/>
  <c r="B5" i="6"/>
  <c r="H69" i="3"/>
  <c r="E3" i="6" s="1"/>
  <c r="H32" i="4"/>
  <c r="E4" i="6" s="1"/>
  <c r="H31" i="4"/>
  <c r="D4" i="6" s="1"/>
  <c r="H29" i="4"/>
  <c r="H68" i="3"/>
  <c r="D3" i="6" s="1"/>
  <c r="H22" i="2"/>
  <c r="E2" i="6" s="1"/>
  <c r="H21" i="2"/>
  <c r="D2" i="6" s="1"/>
  <c r="F5" i="6" l="1"/>
  <c r="H36" i="4"/>
  <c r="I4" i="6" s="1"/>
  <c r="B4" i="6"/>
  <c r="G4" i="6" s="1"/>
  <c r="G5" i="6"/>
  <c r="H72" i="3"/>
  <c r="H3" i="6" s="1"/>
  <c r="H78" i="5"/>
  <c r="H5" i="6" s="1"/>
  <c r="H74" i="3"/>
  <c r="F2" i="6"/>
  <c r="H79" i="5"/>
  <c r="I5" i="6" s="1"/>
  <c r="H25" i="2"/>
  <c r="H2" i="6" s="1"/>
  <c r="B3" i="6"/>
  <c r="G3" i="6" s="1"/>
  <c r="H80" i="5"/>
  <c r="H35" i="4"/>
  <c r="H4" i="6" s="1"/>
  <c r="H27" i="2"/>
  <c r="H37" i="4"/>
  <c r="G2" i="6"/>
  <c r="F4" i="6" l="1"/>
  <c r="F3" i="6"/>
</calcChain>
</file>

<file path=xl/sharedStrings.xml><?xml version="1.0" encoding="utf-8"?>
<sst xmlns="http://schemas.openxmlformats.org/spreadsheetml/2006/main" count="1469" uniqueCount="196">
  <si>
    <t>Agro-ecological zone</t>
  </si>
  <si>
    <t>new AEZ</t>
  </si>
  <si>
    <t>Lower Highland 1</t>
  </si>
  <si>
    <t>Lower Highland - Humid</t>
  </si>
  <si>
    <t xml:space="preserve">ANIMAL ID </t>
  </si>
  <si>
    <t>BOMET 305</t>
  </si>
  <si>
    <t>BOMET 314</t>
  </si>
  <si>
    <t>BOMET 315</t>
  </si>
  <si>
    <t>BOMET 316</t>
  </si>
  <si>
    <t>Upper Midlands 1-4</t>
  </si>
  <si>
    <t>Upper Midland - Sub-Humid to Semi-Humid</t>
  </si>
  <si>
    <t>KER 141</t>
  </si>
  <si>
    <t>Upper Midland - Humid</t>
  </si>
  <si>
    <t>KER 68</t>
  </si>
  <si>
    <t>KER 98</t>
  </si>
  <si>
    <t>BOMET 062</t>
  </si>
  <si>
    <t>BOMET 064</t>
  </si>
  <si>
    <t>BOMET 065</t>
  </si>
  <si>
    <t>BOMET 074</t>
  </si>
  <si>
    <t>BOMET 077</t>
  </si>
  <si>
    <t>BOMET 079</t>
  </si>
  <si>
    <t>BOMET 228</t>
  </si>
  <si>
    <t>BOMET 230</t>
  </si>
  <si>
    <t>BOMET 232</t>
  </si>
  <si>
    <t>BOMET 090</t>
  </si>
  <si>
    <t>BOMET 092</t>
  </si>
  <si>
    <t>BOMET 100</t>
  </si>
  <si>
    <t>BOMET 104</t>
  </si>
  <si>
    <t>Lower Highland 2</t>
  </si>
  <si>
    <t>Lower Highland - Sub-Humid to Semi-Humid</t>
  </si>
  <si>
    <t>KER 27</t>
  </si>
  <si>
    <t>KER 53</t>
  </si>
  <si>
    <t>BOMET 210</t>
  </si>
  <si>
    <t>BOMET 212</t>
  </si>
  <si>
    <t>BOMET 214</t>
  </si>
  <si>
    <t>KER 69</t>
  </si>
  <si>
    <t>NYA 118</t>
  </si>
  <si>
    <t>KER 74</t>
  </si>
  <si>
    <t>KER 75</t>
  </si>
  <si>
    <t>NYA 549</t>
  </si>
  <si>
    <t>NYA 602</t>
  </si>
  <si>
    <t>NYA 603</t>
  </si>
  <si>
    <t>NYA 606</t>
  </si>
  <si>
    <t>NYA 607</t>
  </si>
  <si>
    <t>Lower Highland 3</t>
  </si>
  <si>
    <t>KER 96</t>
  </si>
  <si>
    <t>KER 104</t>
  </si>
  <si>
    <t>KER 109</t>
  </si>
  <si>
    <t>NYA 101</t>
  </si>
  <si>
    <t>KER 13</t>
  </si>
  <si>
    <t>KER 147</t>
  </si>
  <si>
    <t>NYA 145</t>
  </si>
  <si>
    <t>BOMET 166</t>
  </si>
  <si>
    <t>BOMET 180</t>
  </si>
  <si>
    <t>BOMET 181</t>
  </si>
  <si>
    <t>BOMET 185</t>
  </si>
  <si>
    <t>BOMET 186</t>
  </si>
  <si>
    <t>BOMET 193</t>
  </si>
  <si>
    <t>BOMET 195</t>
  </si>
  <si>
    <t>BOMET 196</t>
  </si>
  <si>
    <t>NYA 70</t>
  </si>
  <si>
    <t>BOMET 335</t>
  </si>
  <si>
    <t>BOMET 336</t>
  </si>
  <si>
    <t>BOMET 338</t>
  </si>
  <si>
    <t>BOMET 339</t>
  </si>
  <si>
    <t>NYA 103</t>
  </si>
  <si>
    <t>NYA 105</t>
  </si>
  <si>
    <t>NYA 106</t>
  </si>
  <si>
    <t>NYA 647</t>
  </si>
  <si>
    <t>NYA 67</t>
  </si>
  <si>
    <t>NYA 91</t>
  </si>
  <si>
    <t>KER 111</t>
  </si>
  <si>
    <t>NYA 89</t>
  </si>
  <si>
    <t>NYA 40</t>
  </si>
  <si>
    <t>NYA 43</t>
  </si>
  <si>
    <t>KER 116</t>
  </si>
  <si>
    <t>BOMET 045</t>
  </si>
  <si>
    <t>BOMET 049</t>
  </si>
  <si>
    <t>BOMET 051</t>
  </si>
  <si>
    <t>BOMET 004</t>
  </si>
  <si>
    <t>BOMET 015</t>
  </si>
  <si>
    <t>BOMET 016</t>
  </si>
  <si>
    <t>BOMET 017</t>
  </si>
  <si>
    <t>BOMET 019</t>
  </si>
  <si>
    <t>BOMET 022</t>
  </si>
  <si>
    <t>BOMET 024</t>
  </si>
  <si>
    <t>BOMET 119</t>
  </si>
  <si>
    <t>NYA 617</t>
  </si>
  <si>
    <t>BOMET 131</t>
  </si>
  <si>
    <t>BOMET 136</t>
  </si>
  <si>
    <t>BOMET 138</t>
  </si>
  <si>
    <t>BOMET 143</t>
  </si>
  <si>
    <t>BOMET 146</t>
  </si>
  <si>
    <t>BOMET 147</t>
  </si>
  <si>
    <t>BOMET 151</t>
  </si>
  <si>
    <t>site</t>
  </si>
  <si>
    <t>Bomet</t>
  </si>
  <si>
    <t>Nandi</t>
  </si>
  <si>
    <t>Upper Midlands</t>
  </si>
  <si>
    <t>Lower Midland - Sub-Humid to Semi-Humid</t>
  </si>
  <si>
    <t>NANDI 664</t>
  </si>
  <si>
    <t>NANDI 665</t>
  </si>
  <si>
    <t>NANDI 78</t>
  </si>
  <si>
    <t>NANDI 80</t>
  </si>
  <si>
    <t>NANDI 99</t>
  </si>
  <si>
    <t>NANDI 563</t>
  </si>
  <si>
    <t>NANDI 571</t>
  </si>
  <si>
    <t>NANDI 607</t>
  </si>
  <si>
    <t>NANDI 609</t>
  </si>
  <si>
    <t>NANDI 611</t>
  </si>
  <si>
    <t>NANDI 630</t>
  </si>
  <si>
    <t>NANDI 383</t>
  </si>
  <si>
    <t>NANDI 384</t>
  </si>
  <si>
    <t>NANDI 692</t>
  </si>
  <si>
    <t>NANDI 699</t>
  </si>
  <si>
    <t>NANDI 358</t>
  </si>
  <si>
    <t>NANDI 362</t>
  </si>
  <si>
    <t>NANDI 367</t>
  </si>
  <si>
    <t>NANDI 368</t>
  </si>
  <si>
    <t>NANDI 455</t>
  </si>
  <si>
    <t>NANDI 459</t>
  </si>
  <si>
    <t>NANDI 462</t>
  </si>
  <si>
    <t>NANDI 213</t>
  </si>
  <si>
    <t>NANDI 215</t>
  </si>
  <si>
    <t>NANDI 220</t>
  </si>
  <si>
    <t>NANDI 333</t>
  </si>
  <si>
    <t>NANDI 338</t>
  </si>
  <si>
    <t>NANDI 641</t>
  </si>
  <si>
    <t>NANDI 189</t>
  </si>
  <si>
    <t>NANDI 191</t>
  </si>
  <si>
    <t>NANDI 193</t>
  </si>
  <si>
    <t>NANDI 596</t>
  </si>
  <si>
    <t>NANDI 598</t>
  </si>
  <si>
    <t>NANDI 466</t>
  </si>
  <si>
    <t>NANDI 474</t>
  </si>
  <si>
    <t>NANDI 475</t>
  </si>
  <si>
    <t>NANDI 476</t>
  </si>
  <si>
    <t>NANDI 481</t>
  </si>
  <si>
    <t>NANDI 482</t>
  </si>
  <si>
    <t>NANDI 484</t>
  </si>
  <si>
    <t>NANDI 485</t>
  </si>
  <si>
    <t>NANDI 7</t>
  </si>
  <si>
    <t xml:space="preserve">NANDI 8 </t>
  </si>
  <si>
    <t>NANDI 10</t>
  </si>
  <si>
    <t>NANDI 16</t>
  </si>
  <si>
    <t>NANDI 494</t>
  </si>
  <si>
    <t>NANDI 500</t>
  </si>
  <si>
    <t>NANDI 502</t>
  </si>
  <si>
    <t>NANDI 515</t>
  </si>
  <si>
    <t>NANDI 236</t>
  </si>
  <si>
    <t>NANDI 297</t>
  </si>
  <si>
    <t>NANDI 298</t>
  </si>
  <si>
    <t>NANDI 314</t>
  </si>
  <si>
    <t>NANDI 315</t>
  </si>
  <si>
    <t>NANDI 106</t>
  </si>
  <si>
    <t>NANDI 271</t>
  </si>
  <si>
    <t>NANDI 273</t>
  </si>
  <si>
    <t>NANDI 274</t>
  </si>
  <si>
    <t>NANDI 281</t>
  </si>
  <si>
    <t>NANDI 283</t>
  </si>
  <si>
    <t>NANDI 284</t>
  </si>
  <si>
    <t>NANDI 292</t>
  </si>
  <si>
    <t>NANDI 294</t>
  </si>
  <si>
    <t>RENO 149</t>
  </si>
  <si>
    <t>NANDI 115</t>
  </si>
  <si>
    <t>NANDI 116</t>
  </si>
  <si>
    <t>NANDI 118</t>
  </si>
  <si>
    <t>NANDI 126</t>
  </si>
  <si>
    <t>NANDI 127</t>
  </si>
  <si>
    <t>NANDI 549</t>
  </si>
  <si>
    <t>NANDI 129</t>
  </si>
  <si>
    <t>NANDI 143</t>
  </si>
  <si>
    <t>LILIAN 2</t>
  </si>
  <si>
    <t>NANDI 145</t>
  </si>
  <si>
    <t>NANDI 63</t>
  </si>
  <si>
    <t>NANDI 66</t>
  </si>
  <si>
    <t>NANDI 67</t>
  </si>
  <si>
    <t>NANDI 69</t>
  </si>
  <si>
    <t>NANDI 75</t>
  </si>
  <si>
    <t>NANDI 156</t>
  </si>
  <si>
    <t>NANDI 164</t>
  </si>
  <si>
    <t>NANDI 419</t>
  </si>
  <si>
    <t>NANDI 260</t>
  </si>
  <si>
    <t>NANDI 262</t>
  </si>
  <si>
    <t>NANDI 46</t>
  </si>
  <si>
    <t>AMY</t>
  </si>
  <si>
    <t>average</t>
  </si>
  <si>
    <t>top_10</t>
  </si>
  <si>
    <t>bot_10</t>
  </si>
  <si>
    <t>50%_closed</t>
  </si>
  <si>
    <t>75%_closed</t>
  </si>
  <si>
    <t>100%_closed</t>
  </si>
  <si>
    <t>mean</t>
  </si>
  <si>
    <t>yield gap</t>
  </si>
  <si>
    <t>yield gap fraction</t>
  </si>
  <si>
    <t>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</si>
</sst>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2" fontId="0" fillId="0" borderId="0" xfId="0" applyNumberFormat="1"/>
    <xf numFmtId="0" fontId="1" fillId="0" borderId="0" xfId="0" applyFont="1" applyAlignment="1">
      <alignment horizontal="center" wrapText="1"/>
    </xf>
    <xf numFmtId="49" fontId="1" fillId="0" borderId="0" xfId="0" applyNumberFormat="1" applyFont="1" applyAlignment="1">
      <alignment horizontal="center" wrapText="1"/>
    </xf>
    <xf numFmtId="0" fontId="0" fillId="0" borderId="0" xfId="0" applyAlignment="1">
      <alignment horizontal="righ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right" vertical="center"/>
    </xf>
    <xf numFmtId="0" fontId="0" fillId="0" borderId="0" xfId="0" applyAlignment="1">
      <alignment horizontal="left"/>
    </xf>
    <xf numFmtId="0" fontId="3" fillId="0" borderId="1" xfId="0" applyFont="1" applyBorder="1" applyAlignment="1">
      <alignment horizontal="right"/>
    </xf>
    <xf numFmtId="0" fontId="0" fillId="0" borderId="1" xfId="0" applyBorder="1" applyAlignment="1">
      <alignment horizontal="right"/>
    </xf>
    <xf numFmtId="0" fontId="3" fillId="0" borderId="1" xfId="0" applyFont="1" applyBorder="1" applyAlignment="1">
      <alignment horizontal="left"/>
    </xf>
    <xf numFmtId="0" fontId="4" fillId="0" borderId="0" xfId="0" applyFont="1" applyAlignment="1">
      <alignment horizontal="center" wrapText="1"/>
    </xf>
    <xf numFmtId="49" fontId="4" fillId="0" borderId="0" xfId="0" applyNumberFormat="1" applyFont="1" applyAlignment="1">
      <alignment horizontal="center" wrapText="1"/>
    </xf>
    <xf numFmtId="2" fontId="5" fillId="0" borderId="0" xfId="0" applyNumberFormat="1" applyFont="1"/>
    <xf numFmtId="0" fontId="5" fillId="0" borderId="0" xfId="0" applyFont="1"/>
    <xf numFmtId="0" fontId="5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5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3B71B-B07E-DB42-AAC9-930BE806F386}">
  <dimension ref="A1:E186"/>
  <sheetViews>
    <sheetView tabSelected="1" workbookViewId="0">
      <selection activeCell="B125" sqref="B125"/>
    </sheetView>
  </sheetViews>
  <sheetFormatPr baseColWidth="10" defaultRowHeight="16" x14ac:dyDescent="0.2"/>
  <cols>
    <col min="1" max="1" width="23.33203125" customWidth="1"/>
    <col min="2" max="2" width="44" customWidth="1"/>
  </cols>
  <sheetData>
    <row r="1" spans="1:5" ht="48" x14ac:dyDescent="0.2">
      <c r="A1" s="2" t="s">
        <v>0</v>
      </c>
      <c r="B1" s="2" t="s">
        <v>1</v>
      </c>
      <c r="C1" s="2" t="s">
        <v>95</v>
      </c>
      <c r="D1" s="3" t="s">
        <v>4</v>
      </c>
      <c r="E1" s="1" t="s">
        <v>185</v>
      </c>
    </row>
    <row r="2" spans="1:5" x14ac:dyDescent="0.2">
      <c r="A2" t="s">
        <v>2</v>
      </c>
      <c r="B2" t="s">
        <v>3</v>
      </c>
      <c r="C2" t="s">
        <v>96</v>
      </c>
      <c r="D2" t="s">
        <v>5</v>
      </c>
      <c r="E2">
        <v>2233.6000000000004</v>
      </c>
    </row>
    <row r="3" spans="1:5" x14ac:dyDescent="0.2">
      <c r="A3" t="s">
        <v>2</v>
      </c>
      <c r="B3" t="s">
        <v>3</v>
      </c>
      <c r="C3" t="s">
        <v>96</v>
      </c>
      <c r="D3" t="s">
        <v>6</v>
      </c>
      <c r="E3">
        <v>4105.6500000000005</v>
      </c>
    </row>
    <row r="4" spans="1:5" x14ac:dyDescent="0.2">
      <c r="A4" t="s">
        <v>2</v>
      </c>
      <c r="B4" t="s">
        <v>3</v>
      </c>
      <c r="C4" t="s">
        <v>96</v>
      </c>
      <c r="D4" t="s">
        <v>7</v>
      </c>
      <c r="E4">
        <v>3646.7100000000005</v>
      </c>
    </row>
    <row r="5" spans="1:5" x14ac:dyDescent="0.2">
      <c r="A5" t="s">
        <v>2</v>
      </c>
      <c r="B5" t="s">
        <v>3</v>
      </c>
      <c r="C5" t="s">
        <v>96</v>
      </c>
      <c r="D5" t="s">
        <v>8</v>
      </c>
      <c r="E5">
        <v>3288.8700000000003</v>
      </c>
    </row>
    <row r="6" spans="1:5" x14ac:dyDescent="0.2">
      <c r="A6" t="s">
        <v>9</v>
      </c>
      <c r="B6" t="s">
        <v>10</v>
      </c>
      <c r="C6" t="s">
        <v>96</v>
      </c>
      <c r="D6" t="s">
        <v>11</v>
      </c>
      <c r="E6">
        <v>1150.56</v>
      </c>
    </row>
    <row r="7" spans="1:5" x14ac:dyDescent="0.2">
      <c r="A7" t="s">
        <v>2</v>
      </c>
      <c r="B7" t="s">
        <v>12</v>
      </c>
      <c r="C7" t="s">
        <v>96</v>
      </c>
      <c r="D7" t="s">
        <v>13</v>
      </c>
      <c r="E7">
        <v>1935.01</v>
      </c>
    </row>
    <row r="8" spans="1:5" x14ac:dyDescent="0.2">
      <c r="A8" t="s">
        <v>2</v>
      </c>
      <c r="B8" t="s">
        <v>12</v>
      </c>
      <c r="C8" t="s">
        <v>96</v>
      </c>
      <c r="D8" t="s">
        <v>14</v>
      </c>
      <c r="E8">
        <v>1263.8</v>
      </c>
    </row>
    <row r="9" spans="1:5" x14ac:dyDescent="0.2">
      <c r="A9" t="s">
        <v>9</v>
      </c>
      <c r="B9" t="s">
        <v>10</v>
      </c>
      <c r="C9" t="s">
        <v>96</v>
      </c>
      <c r="D9" t="s">
        <v>15</v>
      </c>
      <c r="E9">
        <v>1866.9600000000003</v>
      </c>
    </row>
    <row r="10" spans="1:5" x14ac:dyDescent="0.2">
      <c r="A10" t="s">
        <v>9</v>
      </c>
      <c r="B10" t="s">
        <v>10</v>
      </c>
      <c r="C10" t="s">
        <v>96</v>
      </c>
      <c r="D10" t="s">
        <v>16</v>
      </c>
      <c r="E10">
        <v>1106.99</v>
      </c>
    </row>
    <row r="11" spans="1:5" x14ac:dyDescent="0.2">
      <c r="A11" t="s">
        <v>9</v>
      </c>
      <c r="B11" t="s">
        <v>10</v>
      </c>
      <c r="C11" t="s">
        <v>96</v>
      </c>
      <c r="D11" t="s">
        <v>17</v>
      </c>
      <c r="E11">
        <v>1301.06</v>
      </c>
    </row>
    <row r="12" spans="1:5" x14ac:dyDescent="0.2">
      <c r="A12" t="s">
        <v>9</v>
      </c>
      <c r="B12" t="s">
        <v>10</v>
      </c>
      <c r="C12" t="s">
        <v>96</v>
      </c>
      <c r="D12" t="s">
        <v>18</v>
      </c>
      <c r="E12">
        <v>1468.06</v>
      </c>
    </row>
    <row r="13" spans="1:5" x14ac:dyDescent="0.2">
      <c r="A13" t="s">
        <v>9</v>
      </c>
      <c r="B13" t="s">
        <v>10</v>
      </c>
      <c r="C13" t="s">
        <v>96</v>
      </c>
      <c r="D13" t="s">
        <v>19</v>
      </c>
      <c r="E13">
        <v>1281.2</v>
      </c>
    </row>
    <row r="14" spans="1:5" x14ac:dyDescent="0.2">
      <c r="A14" t="s">
        <v>9</v>
      </c>
      <c r="B14" t="s">
        <v>10</v>
      </c>
      <c r="C14" t="s">
        <v>96</v>
      </c>
      <c r="D14" t="s">
        <v>20</v>
      </c>
      <c r="E14">
        <v>1021.55</v>
      </c>
    </row>
    <row r="15" spans="1:5" x14ac:dyDescent="0.2">
      <c r="A15" t="s">
        <v>9</v>
      </c>
      <c r="B15" t="s">
        <v>10</v>
      </c>
      <c r="C15" t="s">
        <v>96</v>
      </c>
      <c r="D15" t="s">
        <v>21</v>
      </c>
      <c r="E15">
        <v>988.42</v>
      </c>
    </row>
    <row r="16" spans="1:5" x14ac:dyDescent="0.2">
      <c r="A16" t="s">
        <v>9</v>
      </c>
      <c r="B16" t="s">
        <v>10</v>
      </c>
      <c r="C16" t="s">
        <v>96</v>
      </c>
      <c r="D16" t="s">
        <v>22</v>
      </c>
      <c r="E16">
        <v>988.42</v>
      </c>
    </row>
    <row r="17" spans="1:5" x14ac:dyDescent="0.2">
      <c r="A17" t="s">
        <v>9</v>
      </c>
      <c r="B17" t="s">
        <v>10</v>
      </c>
      <c r="C17" t="s">
        <v>96</v>
      </c>
      <c r="D17" t="s">
        <v>23</v>
      </c>
      <c r="E17">
        <v>1004.0299999999999</v>
      </c>
    </row>
    <row r="18" spans="1:5" x14ac:dyDescent="0.2">
      <c r="A18" t="s">
        <v>9</v>
      </c>
      <c r="B18" t="s">
        <v>10</v>
      </c>
      <c r="C18" t="s">
        <v>96</v>
      </c>
      <c r="D18" t="s">
        <v>24</v>
      </c>
      <c r="E18">
        <v>1029.3900000000001</v>
      </c>
    </row>
    <row r="19" spans="1:5" x14ac:dyDescent="0.2">
      <c r="A19" t="s">
        <v>9</v>
      </c>
      <c r="B19" t="s">
        <v>10</v>
      </c>
      <c r="C19" t="s">
        <v>96</v>
      </c>
      <c r="D19" t="s">
        <v>25</v>
      </c>
      <c r="E19">
        <v>2251.8199999999997</v>
      </c>
    </row>
    <row r="20" spans="1:5" x14ac:dyDescent="0.2">
      <c r="A20" t="s">
        <v>9</v>
      </c>
      <c r="B20" t="s">
        <v>10</v>
      </c>
      <c r="C20" t="s">
        <v>96</v>
      </c>
      <c r="D20" t="s">
        <v>26</v>
      </c>
      <c r="E20">
        <v>1729.8899999999999</v>
      </c>
    </row>
    <row r="21" spans="1:5" x14ac:dyDescent="0.2">
      <c r="A21" t="s">
        <v>9</v>
      </c>
      <c r="B21" t="s">
        <v>10</v>
      </c>
      <c r="C21" t="s">
        <v>96</v>
      </c>
      <c r="D21" t="s">
        <v>27</v>
      </c>
      <c r="E21">
        <v>261.8</v>
      </c>
    </row>
    <row r="22" spans="1:5" x14ac:dyDescent="0.2">
      <c r="A22" t="s">
        <v>28</v>
      </c>
      <c r="B22" t="s">
        <v>29</v>
      </c>
      <c r="C22" t="s">
        <v>96</v>
      </c>
      <c r="D22" t="s">
        <v>30</v>
      </c>
      <c r="E22">
        <v>847.47</v>
      </c>
    </row>
    <row r="23" spans="1:5" x14ac:dyDescent="0.2">
      <c r="A23" t="s">
        <v>28</v>
      </c>
      <c r="B23" t="s">
        <v>29</v>
      </c>
      <c r="C23" t="s">
        <v>96</v>
      </c>
      <c r="D23" t="s">
        <v>31</v>
      </c>
      <c r="E23">
        <v>975.22</v>
      </c>
    </row>
    <row r="24" spans="1:5" x14ac:dyDescent="0.2">
      <c r="A24" t="s">
        <v>9</v>
      </c>
      <c r="B24" t="s">
        <v>10</v>
      </c>
      <c r="C24" t="s">
        <v>96</v>
      </c>
      <c r="D24" t="s">
        <v>32</v>
      </c>
      <c r="E24">
        <v>782.57</v>
      </c>
    </row>
    <row r="25" spans="1:5" x14ac:dyDescent="0.2">
      <c r="A25" t="s">
        <v>9</v>
      </c>
      <c r="B25" t="s">
        <v>10</v>
      </c>
      <c r="C25" t="s">
        <v>96</v>
      </c>
      <c r="D25" t="s">
        <v>33</v>
      </c>
      <c r="E25">
        <v>993</v>
      </c>
    </row>
    <row r="26" spans="1:5" x14ac:dyDescent="0.2">
      <c r="A26" t="s">
        <v>9</v>
      </c>
      <c r="B26" t="s">
        <v>10</v>
      </c>
      <c r="C26" t="s">
        <v>96</v>
      </c>
      <c r="D26" t="s">
        <v>34</v>
      </c>
      <c r="E26">
        <v>824.04</v>
      </c>
    </row>
    <row r="27" spans="1:5" x14ac:dyDescent="0.2">
      <c r="A27" t="s">
        <v>2</v>
      </c>
      <c r="B27" t="s">
        <v>29</v>
      </c>
      <c r="C27" t="s">
        <v>96</v>
      </c>
      <c r="D27" t="s">
        <v>35</v>
      </c>
      <c r="E27">
        <v>3042.14</v>
      </c>
    </row>
    <row r="28" spans="1:5" x14ac:dyDescent="0.2">
      <c r="A28" t="s">
        <v>9</v>
      </c>
      <c r="B28" t="s">
        <v>10</v>
      </c>
      <c r="C28" t="s">
        <v>96</v>
      </c>
      <c r="D28" t="s">
        <v>36</v>
      </c>
      <c r="E28">
        <v>1143.8500000000001</v>
      </c>
    </row>
    <row r="29" spans="1:5" x14ac:dyDescent="0.2">
      <c r="A29" t="s">
        <v>2</v>
      </c>
      <c r="B29" t="s">
        <v>29</v>
      </c>
      <c r="C29" t="s">
        <v>96</v>
      </c>
      <c r="D29" t="s">
        <v>37</v>
      </c>
      <c r="E29">
        <v>886.07999999999993</v>
      </c>
    </row>
    <row r="30" spans="1:5" x14ac:dyDescent="0.2">
      <c r="A30" t="s">
        <v>2</v>
      </c>
      <c r="B30" t="s">
        <v>29</v>
      </c>
      <c r="C30" t="s">
        <v>96</v>
      </c>
      <c r="D30" t="s">
        <v>38</v>
      </c>
      <c r="E30">
        <v>2032.01</v>
      </c>
    </row>
    <row r="31" spans="1:5" x14ac:dyDescent="0.2">
      <c r="A31" t="s">
        <v>2</v>
      </c>
      <c r="B31" t="s">
        <v>10</v>
      </c>
      <c r="C31" t="s">
        <v>96</v>
      </c>
      <c r="D31" t="s">
        <v>39</v>
      </c>
      <c r="E31">
        <v>169.73999999999998</v>
      </c>
    </row>
    <row r="32" spans="1:5" x14ac:dyDescent="0.2">
      <c r="A32" t="s">
        <v>2</v>
      </c>
      <c r="B32" t="s">
        <v>10</v>
      </c>
      <c r="C32" t="s">
        <v>96</v>
      </c>
      <c r="D32" t="s">
        <v>40</v>
      </c>
      <c r="E32">
        <v>1756.27</v>
      </c>
    </row>
    <row r="33" spans="1:5" x14ac:dyDescent="0.2">
      <c r="A33" t="s">
        <v>2</v>
      </c>
      <c r="B33" t="s">
        <v>10</v>
      </c>
      <c r="C33" t="s">
        <v>96</v>
      </c>
      <c r="D33" t="s">
        <v>41</v>
      </c>
      <c r="E33">
        <v>1218.6599999999999</v>
      </c>
    </row>
    <row r="34" spans="1:5" x14ac:dyDescent="0.2">
      <c r="A34" t="s">
        <v>2</v>
      </c>
      <c r="B34" t="s">
        <v>10</v>
      </c>
      <c r="C34" t="s">
        <v>96</v>
      </c>
      <c r="D34" t="s">
        <v>42</v>
      </c>
      <c r="E34">
        <v>2289.25</v>
      </c>
    </row>
    <row r="35" spans="1:5" x14ac:dyDescent="0.2">
      <c r="A35" t="s">
        <v>2</v>
      </c>
      <c r="B35" t="s">
        <v>10</v>
      </c>
      <c r="C35" t="s">
        <v>96</v>
      </c>
      <c r="D35" t="s">
        <v>43</v>
      </c>
      <c r="E35">
        <v>1529.82</v>
      </c>
    </row>
    <row r="36" spans="1:5" x14ac:dyDescent="0.2">
      <c r="A36" t="s">
        <v>44</v>
      </c>
      <c r="B36" t="s">
        <v>10</v>
      </c>
      <c r="C36" t="s">
        <v>96</v>
      </c>
      <c r="D36" t="s">
        <v>45</v>
      </c>
      <c r="E36">
        <v>1940.35</v>
      </c>
    </row>
    <row r="37" spans="1:5" x14ac:dyDescent="0.2">
      <c r="A37" t="s">
        <v>44</v>
      </c>
      <c r="B37" t="s">
        <v>10</v>
      </c>
      <c r="C37" t="s">
        <v>96</v>
      </c>
      <c r="D37" t="s">
        <v>46</v>
      </c>
      <c r="E37">
        <v>1016.3499999999999</v>
      </c>
    </row>
    <row r="38" spans="1:5" x14ac:dyDescent="0.2">
      <c r="A38" t="s">
        <v>44</v>
      </c>
      <c r="B38" t="s">
        <v>10</v>
      </c>
      <c r="C38" t="s">
        <v>96</v>
      </c>
      <c r="D38" t="s">
        <v>47</v>
      </c>
      <c r="E38">
        <v>1206.5400000000002</v>
      </c>
    </row>
    <row r="39" spans="1:5" x14ac:dyDescent="0.2">
      <c r="A39" t="s">
        <v>28</v>
      </c>
      <c r="B39" t="s">
        <v>29</v>
      </c>
      <c r="C39" t="s">
        <v>96</v>
      </c>
      <c r="D39" t="s">
        <v>48</v>
      </c>
      <c r="E39">
        <v>1309.79</v>
      </c>
    </row>
    <row r="40" spans="1:5" x14ac:dyDescent="0.2">
      <c r="A40" t="s">
        <v>2</v>
      </c>
      <c r="B40" t="s">
        <v>29</v>
      </c>
      <c r="C40" t="s">
        <v>96</v>
      </c>
      <c r="D40" t="s">
        <v>49</v>
      </c>
      <c r="E40">
        <v>1483.8999999999999</v>
      </c>
    </row>
    <row r="41" spans="1:5" x14ac:dyDescent="0.2">
      <c r="A41" t="s">
        <v>2</v>
      </c>
      <c r="B41" t="s">
        <v>29</v>
      </c>
      <c r="C41" t="s">
        <v>96</v>
      </c>
      <c r="D41" t="s">
        <v>50</v>
      </c>
      <c r="E41">
        <v>613.94000000000005</v>
      </c>
    </row>
    <row r="42" spans="1:5" x14ac:dyDescent="0.2">
      <c r="A42" t="s">
        <v>2</v>
      </c>
      <c r="B42" t="s">
        <v>29</v>
      </c>
      <c r="C42" t="s">
        <v>96</v>
      </c>
      <c r="D42" t="s">
        <v>51</v>
      </c>
      <c r="E42">
        <v>1516.41</v>
      </c>
    </row>
    <row r="43" spans="1:5" x14ac:dyDescent="0.2">
      <c r="A43" t="s">
        <v>28</v>
      </c>
      <c r="B43" t="s">
        <v>10</v>
      </c>
      <c r="C43" t="s">
        <v>96</v>
      </c>
      <c r="D43" t="s">
        <v>52</v>
      </c>
      <c r="E43">
        <v>737.11</v>
      </c>
    </row>
    <row r="44" spans="1:5" x14ac:dyDescent="0.2">
      <c r="A44" t="s">
        <v>28</v>
      </c>
      <c r="B44" t="s">
        <v>10</v>
      </c>
      <c r="C44" t="s">
        <v>96</v>
      </c>
      <c r="D44" t="s">
        <v>53</v>
      </c>
      <c r="E44">
        <v>739.99</v>
      </c>
    </row>
    <row r="45" spans="1:5" x14ac:dyDescent="0.2">
      <c r="A45" t="s">
        <v>28</v>
      </c>
      <c r="B45" t="s">
        <v>10</v>
      </c>
      <c r="C45" t="s">
        <v>96</v>
      </c>
      <c r="D45" t="s">
        <v>54</v>
      </c>
      <c r="E45">
        <v>638.8599999999999</v>
      </c>
    </row>
    <row r="46" spans="1:5" x14ac:dyDescent="0.2">
      <c r="A46" t="s">
        <v>28</v>
      </c>
      <c r="B46" t="s">
        <v>10</v>
      </c>
      <c r="C46" t="s">
        <v>96</v>
      </c>
      <c r="D46" t="s">
        <v>55</v>
      </c>
      <c r="E46">
        <v>979.95999999999992</v>
      </c>
    </row>
    <row r="47" spans="1:5" x14ac:dyDescent="0.2">
      <c r="A47" t="s">
        <v>28</v>
      </c>
      <c r="B47" t="s">
        <v>10</v>
      </c>
      <c r="C47" t="s">
        <v>96</v>
      </c>
      <c r="D47" t="s">
        <v>56</v>
      </c>
      <c r="E47">
        <v>726.6</v>
      </c>
    </row>
    <row r="48" spans="1:5" x14ac:dyDescent="0.2">
      <c r="A48" t="s">
        <v>28</v>
      </c>
      <c r="B48" t="s">
        <v>10</v>
      </c>
      <c r="C48" t="s">
        <v>96</v>
      </c>
      <c r="D48" t="s">
        <v>57</v>
      </c>
      <c r="E48">
        <v>1276.5700000000002</v>
      </c>
    </row>
    <row r="49" spans="1:5" x14ac:dyDescent="0.2">
      <c r="A49" t="s">
        <v>28</v>
      </c>
      <c r="B49" t="s">
        <v>10</v>
      </c>
      <c r="C49" t="s">
        <v>96</v>
      </c>
      <c r="D49" t="s">
        <v>58</v>
      </c>
      <c r="E49">
        <v>809.09000000000015</v>
      </c>
    </row>
    <row r="50" spans="1:5" x14ac:dyDescent="0.2">
      <c r="A50" t="s">
        <v>28</v>
      </c>
      <c r="B50" t="s">
        <v>10</v>
      </c>
      <c r="C50" t="s">
        <v>96</v>
      </c>
      <c r="D50" t="s">
        <v>59</v>
      </c>
      <c r="E50">
        <v>770.55</v>
      </c>
    </row>
    <row r="51" spans="1:5" x14ac:dyDescent="0.2">
      <c r="A51" t="s">
        <v>44</v>
      </c>
      <c r="B51" t="s">
        <v>29</v>
      </c>
      <c r="C51" t="s">
        <v>96</v>
      </c>
      <c r="D51" t="s">
        <v>60</v>
      </c>
      <c r="E51">
        <v>1118.1300000000001</v>
      </c>
    </row>
    <row r="52" spans="1:5" x14ac:dyDescent="0.2">
      <c r="A52" t="s">
        <v>44</v>
      </c>
      <c r="B52" t="s">
        <v>10</v>
      </c>
      <c r="C52" t="s">
        <v>96</v>
      </c>
      <c r="D52" t="s">
        <v>61</v>
      </c>
      <c r="E52">
        <v>1133.1200000000001</v>
      </c>
    </row>
    <row r="53" spans="1:5" x14ac:dyDescent="0.2">
      <c r="A53" t="s">
        <v>44</v>
      </c>
      <c r="B53" t="s">
        <v>10</v>
      </c>
      <c r="C53" t="s">
        <v>96</v>
      </c>
      <c r="D53" t="s">
        <v>62</v>
      </c>
      <c r="E53">
        <v>1249.6499999999999</v>
      </c>
    </row>
    <row r="54" spans="1:5" x14ac:dyDescent="0.2">
      <c r="A54" t="s">
        <v>44</v>
      </c>
      <c r="B54" t="s">
        <v>10</v>
      </c>
      <c r="C54" t="s">
        <v>96</v>
      </c>
      <c r="D54" t="s">
        <v>63</v>
      </c>
      <c r="E54">
        <v>2060.0099999999998</v>
      </c>
    </row>
    <row r="55" spans="1:5" x14ac:dyDescent="0.2">
      <c r="A55" t="s">
        <v>44</v>
      </c>
      <c r="B55" t="s">
        <v>10</v>
      </c>
      <c r="C55" t="s">
        <v>96</v>
      </c>
      <c r="D55" t="s">
        <v>64</v>
      </c>
      <c r="E55">
        <v>1449.81</v>
      </c>
    </row>
    <row r="56" spans="1:5" x14ac:dyDescent="0.2">
      <c r="A56" t="s">
        <v>28</v>
      </c>
      <c r="B56" t="s">
        <v>10</v>
      </c>
      <c r="C56" t="s">
        <v>96</v>
      </c>
      <c r="D56" t="s">
        <v>65</v>
      </c>
      <c r="E56">
        <v>1040.1099999999999</v>
      </c>
    </row>
    <row r="57" spans="1:5" x14ac:dyDescent="0.2">
      <c r="A57" t="s">
        <v>28</v>
      </c>
      <c r="B57" t="s">
        <v>10</v>
      </c>
      <c r="C57" t="s">
        <v>96</v>
      </c>
      <c r="D57" t="s">
        <v>66</v>
      </c>
      <c r="E57">
        <v>1012.01</v>
      </c>
    </row>
    <row r="58" spans="1:5" x14ac:dyDescent="0.2">
      <c r="A58" t="s">
        <v>28</v>
      </c>
      <c r="B58" t="s">
        <v>10</v>
      </c>
      <c r="C58" t="s">
        <v>96</v>
      </c>
      <c r="D58" t="s">
        <v>67</v>
      </c>
      <c r="E58">
        <v>989.86999999999989</v>
      </c>
    </row>
    <row r="59" spans="1:5" x14ac:dyDescent="0.2">
      <c r="A59" t="s">
        <v>28</v>
      </c>
      <c r="B59" t="s">
        <v>10</v>
      </c>
      <c r="C59" t="s">
        <v>96</v>
      </c>
      <c r="D59" t="s">
        <v>68</v>
      </c>
      <c r="E59">
        <v>505.18000000000006</v>
      </c>
    </row>
    <row r="60" spans="1:5" x14ac:dyDescent="0.2">
      <c r="A60" t="s">
        <v>28</v>
      </c>
      <c r="B60" t="s">
        <v>29</v>
      </c>
      <c r="C60" t="s">
        <v>96</v>
      </c>
      <c r="D60" t="s">
        <v>69</v>
      </c>
      <c r="E60">
        <v>1112.23</v>
      </c>
    </row>
    <row r="61" spans="1:5" x14ac:dyDescent="0.2">
      <c r="A61" t="s">
        <v>28</v>
      </c>
      <c r="B61" t="s">
        <v>29</v>
      </c>
      <c r="C61" t="s">
        <v>96</v>
      </c>
      <c r="D61" t="s">
        <v>70</v>
      </c>
      <c r="E61">
        <v>714.43000000000006</v>
      </c>
    </row>
    <row r="62" spans="1:5" x14ac:dyDescent="0.2">
      <c r="A62" t="s">
        <v>28</v>
      </c>
      <c r="B62" t="s">
        <v>29</v>
      </c>
      <c r="C62" t="s">
        <v>96</v>
      </c>
      <c r="D62" t="s">
        <v>71</v>
      </c>
      <c r="E62">
        <v>1625.0300000000002</v>
      </c>
    </row>
    <row r="63" spans="1:5" x14ac:dyDescent="0.2">
      <c r="A63" t="s">
        <v>9</v>
      </c>
      <c r="B63" t="s">
        <v>10</v>
      </c>
      <c r="C63" t="s">
        <v>96</v>
      </c>
      <c r="D63" t="s">
        <v>72</v>
      </c>
      <c r="E63">
        <v>1867.46</v>
      </c>
    </row>
    <row r="64" spans="1:5" x14ac:dyDescent="0.2">
      <c r="A64" t="s">
        <v>9</v>
      </c>
      <c r="B64" t="s">
        <v>10</v>
      </c>
      <c r="C64" t="s">
        <v>96</v>
      </c>
      <c r="D64" t="s">
        <v>73</v>
      </c>
      <c r="E64">
        <v>1479.72</v>
      </c>
    </row>
    <row r="65" spans="1:5" x14ac:dyDescent="0.2">
      <c r="A65" t="s">
        <v>9</v>
      </c>
      <c r="B65" t="s">
        <v>10</v>
      </c>
      <c r="C65" t="s">
        <v>96</v>
      </c>
      <c r="D65" t="s">
        <v>74</v>
      </c>
      <c r="E65">
        <v>1175.99</v>
      </c>
    </row>
    <row r="66" spans="1:5" x14ac:dyDescent="0.2">
      <c r="A66" t="s">
        <v>2</v>
      </c>
      <c r="B66" t="s">
        <v>29</v>
      </c>
      <c r="C66" t="s">
        <v>96</v>
      </c>
      <c r="D66" t="s">
        <v>75</v>
      </c>
      <c r="E66">
        <v>1045.67</v>
      </c>
    </row>
    <row r="67" spans="1:5" x14ac:dyDescent="0.2">
      <c r="A67" t="s">
        <v>2</v>
      </c>
      <c r="B67" t="s">
        <v>29</v>
      </c>
      <c r="C67" t="s">
        <v>96</v>
      </c>
      <c r="D67" t="s">
        <v>76</v>
      </c>
      <c r="E67">
        <v>6113.95</v>
      </c>
    </row>
    <row r="68" spans="1:5" x14ac:dyDescent="0.2">
      <c r="A68" t="s">
        <v>2</v>
      </c>
      <c r="B68" t="s">
        <v>29</v>
      </c>
      <c r="C68" t="s">
        <v>96</v>
      </c>
      <c r="D68" t="s">
        <v>77</v>
      </c>
      <c r="E68">
        <v>3333.34</v>
      </c>
    </row>
    <row r="69" spans="1:5" x14ac:dyDescent="0.2">
      <c r="A69" t="s">
        <v>2</v>
      </c>
      <c r="B69" t="s">
        <v>29</v>
      </c>
      <c r="C69" t="s">
        <v>96</v>
      </c>
      <c r="D69" t="s">
        <v>78</v>
      </c>
      <c r="E69">
        <v>1930.35</v>
      </c>
    </row>
    <row r="70" spans="1:5" x14ac:dyDescent="0.2">
      <c r="A70" t="s">
        <v>2</v>
      </c>
      <c r="B70" t="s">
        <v>3</v>
      </c>
      <c r="C70" t="s">
        <v>96</v>
      </c>
      <c r="D70" t="s">
        <v>79</v>
      </c>
      <c r="E70">
        <v>1665.73</v>
      </c>
    </row>
    <row r="71" spans="1:5" x14ac:dyDescent="0.2">
      <c r="A71" t="s">
        <v>2</v>
      </c>
      <c r="B71" t="s">
        <v>3</v>
      </c>
      <c r="C71" t="s">
        <v>96</v>
      </c>
      <c r="D71" t="s">
        <v>80</v>
      </c>
      <c r="E71">
        <v>689.8599999999999</v>
      </c>
    </row>
    <row r="72" spans="1:5" x14ac:dyDescent="0.2">
      <c r="A72" t="s">
        <v>2</v>
      </c>
      <c r="B72" t="s">
        <v>3</v>
      </c>
      <c r="C72" t="s">
        <v>96</v>
      </c>
      <c r="D72" t="s">
        <v>81</v>
      </c>
      <c r="E72">
        <v>368.59000000000003</v>
      </c>
    </row>
    <row r="73" spans="1:5" x14ac:dyDescent="0.2">
      <c r="A73" t="s">
        <v>2</v>
      </c>
      <c r="B73" t="s">
        <v>3</v>
      </c>
      <c r="C73" t="s">
        <v>96</v>
      </c>
      <c r="D73" t="s">
        <v>82</v>
      </c>
      <c r="E73">
        <v>2023.52</v>
      </c>
    </row>
    <row r="74" spans="1:5" x14ac:dyDescent="0.2">
      <c r="A74" t="s">
        <v>2</v>
      </c>
      <c r="B74" t="s">
        <v>3</v>
      </c>
      <c r="C74" t="s">
        <v>96</v>
      </c>
      <c r="D74" t="s">
        <v>83</v>
      </c>
      <c r="E74">
        <v>2072.77</v>
      </c>
    </row>
    <row r="75" spans="1:5" x14ac:dyDescent="0.2">
      <c r="A75" t="s">
        <v>2</v>
      </c>
      <c r="B75" t="s">
        <v>3</v>
      </c>
      <c r="C75" t="s">
        <v>96</v>
      </c>
      <c r="D75" t="s">
        <v>84</v>
      </c>
      <c r="E75">
        <v>1910.7</v>
      </c>
    </row>
    <row r="76" spans="1:5" x14ac:dyDescent="0.2">
      <c r="A76" t="s">
        <v>2</v>
      </c>
      <c r="B76" t="s">
        <v>3</v>
      </c>
      <c r="C76" t="s">
        <v>96</v>
      </c>
      <c r="D76" t="s">
        <v>85</v>
      </c>
      <c r="E76">
        <v>2084.8200000000002</v>
      </c>
    </row>
    <row r="77" spans="1:5" x14ac:dyDescent="0.2">
      <c r="A77" t="s">
        <v>2</v>
      </c>
      <c r="B77" t="s">
        <v>3</v>
      </c>
      <c r="C77" t="s">
        <v>96</v>
      </c>
      <c r="D77" t="s">
        <v>86</v>
      </c>
      <c r="E77">
        <v>906.15999999999985</v>
      </c>
    </row>
    <row r="78" spans="1:5" x14ac:dyDescent="0.2">
      <c r="A78" t="s">
        <v>28</v>
      </c>
      <c r="B78" t="s">
        <v>10</v>
      </c>
      <c r="C78" t="s">
        <v>96</v>
      </c>
      <c r="D78" t="s">
        <v>87</v>
      </c>
      <c r="E78">
        <v>1036.54</v>
      </c>
    </row>
    <row r="79" spans="1:5" x14ac:dyDescent="0.2">
      <c r="A79" t="s">
        <v>28</v>
      </c>
      <c r="B79" t="s">
        <v>10</v>
      </c>
      <c r="C79" t="s">
        <v>96</v>
      </c>
      <c r="D79" t="s">
        <v>88</v>
      </c>
      <c r="E79">
        <v>933.77</v>
      </c>
    </row>
    <row r="80" spans="1:5" x14ac:dyDescent="0.2">
      <c r="A80" t="s">
        <v>28</v>
      </c>
      <c r="B80" t="s">
        <v>10</v>
      </c>
      <c r="C80" t="s">
        <v>96</v>
      </c>
      <c r="D80" t="s">
        <v>89</v>
      </c>
      <c r="E80">
        <v>247.5</v>
      </c>
    </row>
    <row r="81" spans="1:5" x14ac:dyDescent="0.2">
      <c r="A81" t="s">
        <v>28</v>
      </c>
      <c r="B81" t="s">
        <v>10</v>
      </c>
      <c r="C81" t="s">
        <v>96</v>
      </c>
      <c r="D81" t="s">
        <v>90</v>
      </c>
      <c r="E81">
        <v>92.699999999999989</v>
      </c>
    </row>
    <row r="82" spans="1:5" x14ac:dyDescent="0.2">
      <c r="A82" t="s">
        <v>28</v>
      </c>
      <c r="B82" t="s">
        <v>10</v>
      </c>
      <c r="C82" t="s">
        <v>96</v>
      </c>
      <c r="D82" t="s">
        <v>91</v>
      </c>
      <c r="E82">
        <v>71.12</v>
      </c>
    </row>
    <row r="83" spans="1:5" x14ac:dyDescent="0.2">
      <c r="A83" t="s">
        <v>28</v>
      </c>
      <c r="B83" t="s">
        <v>10</v>
      </c>
      <c r="C83" t="s">
        <v>96</v>
      </c>
      <c r="D83" t="s">
        <v>92</v>
      </c>
      <c r="E83">
        <v>796.53</v>
      </c>
    </row>
    <row r="84" spans="1:5" x14ac:dyDescent="0.2">
      <c r="A84" t="s">
        <v>28</v>
      </c>
      <c r="B84" t="s">
        <v>10</v>
      </c>
      <c r="C84" t="s">
        <v>96</v>
      </c>
      <c r="D84" t="s">
        <v>93</v>
      </c>
      <c r="E84">
        <v>1359.04</v>
      </c>
    </row>
    <row r="85" spans="1:5" x14ac:dyDescent="0.2">
      <c r="A85" t="s">
        <v>28</v>
      </c>
      <c r="B85" t="s">
        <v>10</v>
      </c>
      <c r="C85" t="s">
        <v>96</v>
      </c>
      <c r="D85" t="s">
        <v>94</v>
      </c>
      <c r="E85">
        <v>1105.54</v>
      </c>
    </row>
    <row r="86" spans="1:5" x14ac:dyDescent="0.2">
      <c r="A86" t="s">
        <v>2</v>
      </c>
      <c r="B86" t="s">
        <v>12</v>
      </c>
      <c r="C86" t="s">
        <v>97</v>
      </c>
      <c r="D86" s="4">
        <v>896</v>
      </c>
      <c r="E86" s="1">
        <v>1567.1299999999999</v>
      </c>
    </row>
    <row r="87" spans="1:5" x14ac:dyDescent="0.2">
      <c r="A87" t="s">
        <v>2</v>
      </c>
      <c r="B87" t="s">
        <v>12</v>
      </c>
      <c r="C87" t="s">
        <v>97</v>
      </c>
      <c r="D87" s="4">
        <v>898</v>
      </c>
      <c r="E87" s="1">
        <v>837.35</v>
      </c>
    </row>
    <row r="88" spans="1:5" x14ac:dyDescent="0.2">
      <c r="A88" t="s">
        <v>2</v>
      </c>
      <c r="B88" t="s">
        <v>12</v>
      </c>
      <c r="C88" t="s">
        <v>97</v>
      </c>
      <c r="D88" s="4">
        <v>930</v>
      </c>
      <c r="E88" s="1">
        <v>2295.6</v>
      </c>
    </row>
    <row r="89" spans="1:5" x14ac:dyDescent="0.2">
      <c r="A89" t="s">
        <v>2</v>
      </c>
      <c r="B89" t="s">
        <v>12</v>
      </c>
      <c r="C89" t="s">
        <v>97</v>
      </c>
      <c r="D89" s="4">
        <v>936</v>
      </c>
      <c r="E89" s="1">
        <v>2005.5200000000002</v>
      </c>
    </row>
    <row r="90" spans="1:5" x14ac:dyDescent="0.2">
      <c r="A90" t="s">
        <v>28</v>
      </c>
      <c r="B90" t="s">
        <v>12</v>
      </c>
      <c r="C90" t="s">
        <v>97</v>
      </c>
      <c r="D90" s="5" t="s">
        <v>100</v>
      </c>
      <c r="E90" s="1">
        <v>1001.9</v>
      </c>
    </row>
    <row r="91" spans="1:5" x14ac:dyDescent="0.2">
      <c r="A91" t="s">
        <v>28</v>
      </c>
      <c r="B91" t="s">
        <v>12</v>
      </c>
      <c r="C91" t="s">
        <v>97</v>
      </c>
      <c r="D91" s="5" t="s">
        <v>101</v>
      </c>
      <c r="E91" s="1">
        <v>713.3</v>
      </c>
    </row>
    <row r="92" spans="1:5" x14ac:dyDescent="0.2">
      <c r="A92" t="s">
        <v>2</v>
      </c>
      <c r="B92" t="s">
        <v>29</v>
      </c>
      <c r="C92" t="s">
        <v>97</v>
      </c>
      <c r="D92" s="4" t="s">
        <v>102</v>
      </c>
      <c r="E92" s="1">
        <v>1708.18</v>
      </c>
    </row>
    <row r="93" spans="1:5" x14ac:dyDescent="0.2">
      <c r="A93" t="s">
        <v>2</v>
      </c>
      <c r="B93" t="s">
        <v>29</v>
      </c>
      <c r="C93" t="s">
        <v>97</v>
      </c>
      <c r="D93" s="4" t="s">
        <v>103</v>
      </c>
      <c r="E93" s="1">
        <v>1489.6799999999998</v>
      </c>
    </row>
    <row r="94" spans="1:5" x14ac:dyDescent="0.2">
      <c r="A94" t="s">
        <v>2</v>
      </c>
      <c r="B94" t="s">
        <v>29</v>
      </c>
      <c r="C94" t="s">
        <v>97</v>
      </c>
      <c r="D94" s="6" t="s">
        <v>104</v>
      </c>
      <c r="E94" s="1">
        <v>1666.2199999999998</v>
      </c>
    </row>
    <row r="95" spans="1:5" x14ac:dyDescent="0.2">
      <c r="A95" t="s">
        <v>2</v>
      </c>
      <c r="B95" t="s">
        <v>3</v>
      </c>
      <c r="C95" t="s">
        <v>97</v>
      </c>
      <c r="D95" s="6" t="s">
        <v>105</v>
      </c>
      <c r="E95" s="1">
        <v>1066.76</v>
      </c>
    </row>
    <row r="96" spans="1:5" x14ac:dyDescent="0.2">
      <c r="A96" t="s">
        <v>2</v>
      </c>
      <c r="B96" t="s">
        <v>3</v>
      </c>
      <c r="C96" t="s">
        <v>97</v>
      </c>
      <c r="D96" s="6" t="s">
        <v>106</v>
      </c>
      <c r="E96" s="1">
        <v>1619.74</v>
      </c>
    </row>
    <row r="97" spans="1:5" x14ac:dyDescent="0.2">
      <c r="A97" t="s">
        <v>98</v>
      </c>
      <c r="B97" t="s">
        <v>10</v>
      </c>
      <c r="C97" t="s">
        <v>97</v>
      </c>
      <c r="D97" s="5" t="s">
        <v>107</v>
      </c>
      <c r="E97" s="1">
        <v>173.82</v>
      </c>
    </row>
    <row r="98" spans="1:5" x14ac:dyDescent="0.2">
      <c r="A98" t="s">
        <v>98</v>
      </c>
      <c r="B98" t="s">
        <v>10</v>
      </c>
      <c r="C98" t="s">
        <v>97</v>
      </c>
      <c r="D98" s="5" t="s">
        <v>108</v>
      </c>
      <c r="E98" s="1">
        <v>412.41999999999996</v>
      </c>
    </row>
    <row r="99" spans="1:5" x14ac:dyDescent="0.2">
      <c r="A99" t="s">
        <v>98</v>
      </c>
      <c r="B99" t="s">
        <v>10</v>
      </c>
      <c r="C99" t="s">
        <v>97</v>
      </c>
      <c r="D99" s="5" t="s">
        <v>109</v>
      </c>
      <c r="E99" s="1">
        <v>784.92000000000007</v>
      </c>
    </row>
    <row r="100" spans="1:5" x14ac:dyDescent="0.2">
      <c r="A100" t="s">
        <v>98</v>
      </c>
      <c r="B100" t="s">
        <v>10</v>
      </c>
      <c r="C100" t="s">
        <v>97</v>
      </c>
      <c r="D100" s="5" t="s">
        <v>110</v>
      </c>
      <c r="E100" s="1">
        <v>1382.3600000000001</v>
      </c>
    </row>
    <row r="101" spans="1:5" x14ac:dyDescent="0.2">
      <c r="A101" t="s">
        <v>2</v>
      </c>
      <c r="B101" t="s">
        <v>29</v>
      </c>
      <c r="C101" t="s">
        <v>97</v>
      </c>
      <c r="D101" s="6" t="s">
        <v>111</v>
      </c>
      <c r="E101" s="1">
        <v>2001.62</v>
      </c>
    </row>
    <row r="102" spans="1:5" x14ac:dyDescent="0.2">
      <c r="A102" t="s">
        <v>2</v>
      </c>
      <c r="B102" t="s">
        <v>29</v>
      </c>
      <c r="C102" t="s">
        <v>97</v>
      </c>
      <c r="D102" s="6" t="s">
        <v>112</v>
      </c>
      <c r="E102" s="1">
        <v>1672.8</v>
      </c>
    </row>
    <row r="103" spans="1:5" x14ac:dyDescent="0.2">
      <c r="A103" t="s">
        <v>2</v>
      </c>
      <c r="B103" t="s">
        <v>29</v>
      </c>
      <c r="C103" t="s">
        <v>97</v>
      </c>
      <c r="D103" s="6" t="s">
        <v>113</v>
      </c>
      <c r="E103" s="1">
        <v>1482.92</v>
      </c>
    </row>
    <row r="104" spans="1:5" x14ac:dyDescent="0.2">
      <c r="A104" t="s">
        <v>2</v>
      </c>
      <c r="B104" t="s">
        <v>29</v>
      </c>
      <c r="C104" t="s">
        <v>97</v>
      </c>
      <c r="D104" s="6" t="s">
        <v>114</v>
      </c>
      <c r="E104" s="1">
        <v>746.41</v>
      </c>
    </row>
    <row r="105" spans="1:5" x14ac:dyDescent="0.2">
      <c r="A105" t="s">
        <v>2</v>
      </c>
      <c r="B105" t="s">
        <v>29</v>
      </c>
      <c r="C105" t="s">
        <v>97</v>
      </c>
      <c r="D105" s="6" t="s">
        <v>115</v>
      </c>
      <c r="E105" s="1">
        <v>569.4</v>
      </c>
    </row>
    <row r="106" spans="1:5" x14ac:dyDescent="0.2">
      <c r="A106" t="s">
        <v>2</v>
      </c>
      <c r="B106" t="s">
        <v>29</v>
      </c>
      <c r="C106" t="s">
        <v>97</v>
      </c>
      <c r="D106" s="6" t="s">
        <v>116</v>
      </c>
      <c r="E106" s="1">
        <v>1019.2</v>
      </c>
    </row>
    <row r="107" spans="1:5" x14ac:dyDescent="0.2">
      <c r="A107" t="s">
        <v>2</v>
      </c>
      <c r="B107" t="s">
        <v>29</v>
      </c>
      <c r="C107" t="s">
        <v>97</v>
      </c>
      <c r="D107" s="6" t="s">
        <v>117</v>
      </c>
      <c r="E107" s="1">
        <v>949.8</v>
      </c>
    </row>
    <row r="108" spans="1:5" x14ac:dyDescent="0.2">
      <c r="A108" t="s">
        <v>2</v>
      </c>
      <c r="B108" t="s">
        <v>29</v>
      </c>
      <c r="C108" t="s">
        <v>97</v>
      </c>
      <c r="D108" s="6" t="s">
        <v>118</v>
      </c>
      <c r="E108" s="1">
        <v>1453.84</v>
      </c>
    </row>
    <row r="109" spans="1:5" x14ac:dyDescent="0.2">
      <c r="A109" t="s">
        <v>98</v>
      </c>
      <c r="B109" t="s">
        <v>10</v>
      </c>
      <c r="C109" t="s">
        <v>97</v>
      </c>
      <c r="D109" s="5" t="s">
        <v>119</v>
      </c>
      <c r="E109" s="1">
        <v>143.13999999999999</v>
      </c>
    </row>
    <row r="110" spans="1:5" x14ac:dyDescent="0.2">
      <c r="A110" t="s">
        <v>98</v>
      </c>
      <c r="B110" t="s">
        <v>10</v>
      </c>
      <c r="C110" t="s">
        <v>97</v>
      </c>
      <c r="D110" s="5" t="s">
        <v>120</v>
      </c>
      <c r="E110" s="1">
        <v>440.94</v>
      </c>
    </row>
    <row r="111" spans="1:5" x14ac:dyDescent="0.2">
      <c r="A111" t="s">
        <v>98</v>
      </c>
      <c r="B111" t="s">
        <v>10</v>
      </c>
      <c r="C111" t="s">
        <v>97</v>
      </c>
      <c r="D111" s="5" t="s">
        <v>121</v>
      </c>
      <c r="E111" s="1">
        <v>1498.35</v>
      </c>
    </row>
    <row r="112" spans="1:5" x14ac:dyDescent="0.2">
      <c r="A112" t="s">
        <v>2</v>
      </c>
      <c r="B112" t="s">
        <v>29</v>
      </c>
      <c r="C112" t="s">
        <v>97</v>
      </c>
      <c r="D112" s="6" t="s">
        <v>122</v>
      </c>
      <c r="E112" s="1">
        <v>265.3</v>
      </c>
    </row>
    <row r="113" spans="1:5" x14ac:dyDescent="0.2">
      <c r="A113" t="s">
        <v>2</v>
      </c>
      <c r="B113" t="s">
        <v>29</v>
      </c>
      <c r="C113" t="s">
        <v>97</v>
      </c>
      <c r="D113" s="6" t="s">
        <v>123</v>
      </c>
      <c r="E113" s="1">
        <v>259.7</v>
      </c>
    </row>
    <row r="114" spans="1:5" x14ac:dyDescent="0.2">
      <c r="A114" t="s">
        <v>2</v>
      </c>
      <c r="B114" t="s">
        <v>29</v>
      </c>
      <c r="C114" t="s">
        <v>97</v>
      </c>
      <c r="D114" s="6" t="s">
        <v>124</v>
      </c>
      <c r="E114" s="1">
        <v>1294.56</v>
      </c>
    </row>
    <row r="115" spans="1:5" x14ac:dyDescent="0.2">
      <c r="A115" t="s">
        <v>28</v>
      </c>
      <c r="B115" t="s">
        <v>10</v>
      </c>
      <c r="C115" t="s">
        <v>97</v>
      </c>
      <c r="D115" s="5" t="s">
        <v>125</v>
      </c>
      <c r="E115" s="1">
        <v>359.84000000000003</v>
      </c>
    </row>
    <row r="116" spans="1:5" x14ac:dyDescent="0.2">
      <c r="A116" t="s">
        <v>28</v>
      </c>
      <c r="B116" t="s">
        <v>10</v>
      </c>
      <c r="C116" t="s">
        <v>97</v>
      </c>
      <c r="D116" s="5" t="s">
        <v>126</v>
      </c>
      <c r="E116" s="1">
        <v>1841.78</v>
      </c>
    </row>
    <row r="117" spans="1:5" x14ac:dyDescent="0.2">
      <c r="A117" s="7" t="s">
        <v>2</v>
      </c>
      <c r="B117" t="s">
        <v>29</v>
      </c>
      <c r="C117" t="s">
        <v>97</v>
      </c>
      <c r="D117" s="8">
        <v>825</v>
      </c>
      <c r="E117" s="1">
        <v>902.1</v>
      </c>
    </row>
    <row r="118" spans="1:5" x14ac:dyDescent="0.2">
      <c r="A118" t="s">
        <v>2</v>
      </c>
      <c r="B118" t="s">
        <v>3</v>
      </c>
      <c r="C118" t="s">
        <v>97</v>
      </c>
      <c r="D118" s="8" t="s">
        <v>127</v>
      </c>
      <c r="E118" s="1">
        <v>1515.46</v>
      </c>
    </row>
    <row r="119" spans="1:5" x14ac:dyDescent="0.2">
      <c r="A119" t="s">
        <v>2</v>
      </c>
      <c r="B119" t="s">
        <v>29</v>
      </c>
      <c r="C119" t="s">
        <v>97</v>
      </c>
      <c r="D119" s="6" t="s">
        <v>128</v>
      </c>
      <c r="E119" s="1">
        <v>861.84</v>
      </c>
    </row>
    <row r="120" spans="1:5" x14ac:dyDescent="0.2">
      <c r="A120" t="s">
        <v>2</v>
      </c>
      <c r="B120" t="s">
        <v>29</v>
      </c>
      <c r="C120" t="s">
        <v>97</v>
      </c>
      <c r="D120" s="6" t="s">
        <v>129</v>
      </c>
      <c r="E120" s="1">
        <v>836.46</v>
      </c>
    </row>
    <row r="121" spans="1:5" x14ac:dyDescent="0.2">
      <c r="A121" t="s">
        <v>2</v>
      </c>
      <c r="B121" t="s">
        <v>29</v>
      </c>
      <c r="C121" t="s">
        <v>97</v>
      </c>
      <c r="D121" s="6" t="s">
        <v>130</v>
      </c>
      <c r="E121" s="1">
        <v>1926.2799999999997</v>
      </c>
    </row>
    <row r="122" spans="1:5" x14ac:dyDescent="0.2">
      <c r="A122" t="s">
        <v>28</v>
      </c>
      <c r="B122" t="s">
        <v>12</v>
      </c>
      <c r="C122" t="s">
        <v>97</v>
      </c>
      <c r="D122" s="5" t="s">
        <v>131</v>
      </c>
      <c r="E122" s="1">
        <v>197.3</v>
      </c>
    </row>
    <row r="123" spans="1:5" x14ac:dyDescent="0.2">
      <c r="A123" t="s">
        <v>28</v>
      </c>
      <c r="B123" t="s">
        <v>12</v>
      </c>
      <c r="C123" t="s">
        <v>97</v>
      </c>
      <c r="D123" s="5" t="s">
        <v>132</v>
      </c>
      <c r="E123" s="1">
        <v>172.26</v>
      </c>
    </row>
    <row r="124" spans="1:5" x14ac:dyDescent="0.2">
      <c r="A124" t="s">
        <v>98</v>
      </c>
      <c r="C124" t="s">
        <v>97</v>
      </c>
      <c r="D124" s="5" t="s">
        <v>133</v>
      </c>
      <c r="E124" s="1">
        <v>665.38</v>
      </c>
    </row>
    <row r="125" spans="1:5" x14ac:dyDescent="0.2">
      <c r="A125" t="s">
        <v>98</v>
      </c>
      <c r="C125" t="s">
        <v>97</v>
      </c>
      <c r="D125" s="5" t="s">
        <v>134</v>
      </c>
      <c r="E125" s="1">
        <v>255.84000000000003</v>
      </c>
    </row>
    <row r="126" spans="1:5" x14ac:dyDescent="0.2">
      <c r="A126" t="s">
        <v>98</v>
      </c>
      <c r="C126" t="s">
        <v>97</v>
      </c>
      <c r="D126" s="5" t="s">
        <v>135</v>
      </c>
      <c r="E126" s="1">
        <v>794.24</v>
      </c>
    </row>
    <row r="127" spans="1:5" x14ac:dyDescent="0.2">
      <c r="A127" t="s">
        <v>98</v>
      </c>
      <c r="C127" t="s">
        <v>97</v>
      </c>
      <c r="D127" s="5" t="s">
        <v>136</v>
      </c>
      <c r="E127" s="1">
        <v>663.72</v>
      </c>
    </row>
    <row r="128" spans="1:5" x14ac:dyDescent="0.2">
      <c r="A128" t="s">
        <v>98</v>
      </c>
      <c r="C128" t="s">
        <v>97</v>
      </c>
      <c r="D128" s="5" t="s">
        <v>137</v>
      </c>
      <c r="E128" s="1">
        <v>940.54</v>
      </c>
    </row>
    <row r="129" spans="1:5" x14ac:dyDescent="0.2">
      <c r="A129" t="s">
        <v>98</v>
      </c>
      <c r="C129" t="s">
        <v>97</v>
      </c>
      <c r="D129" s="5" t="s">
        <v>138</v>
      </c>
      <c r="E129" s="1">
        <v>789</v>
      </c>
    </row>
    <row r="130" spans="1:5" x14ac:dyDescent="0.2">
      <c r="A130" t="s">
        <v>98</v>
      </c>
      <c r="C130" t="s">
        <v>97</v>
      </c>
      <c r="D130" s="5" t="s">
        <v>139</v>
      </c>
      <c r="E130" s="1">
        <v>1236.69</v>
      </c>
    </row>
    <row r="131" spans="1:5" x14ac:dyDescent="0.2">
      <c r="A131" t="s">
        <v>98</v>
      </c>
      <c r="C131" t="s">
        <v>97</v>
      </c>
      <c r="D131" s="5" t="s">
        <v>140</v>
      </c>
      <c r="E131" s="1">
        <v>1894.1399999999999</v>
      </c>
    </row>
    <row r="132" spans="1:5" x14ac:dyDescent="0.2">
      <c r="A132" t="s">
        <v>28</v>
      </c>
      <c r="B132" t="s">
        <v>12</v>
      </c>
      <c r="C132" t="s">
        <v>97</v>
      </c>
      <c r="D132" s="5" t="s">
        <v>141</v>
      </c>
      <c r="E132" s="1">
        <v>1726.02</v>
      </c>
    </row>
    <row r="133" spans="1:5" x14ac:dyDescent="0.2">
      <c r="A133" t="s">
        <v>28</v>
      </c>
      <c r="B133" t="s">
        <v>12</v>
      </c>
      <c r="C133" t="s">
        <v>97</v>
      </c>
      <c r="D133" s="9" t="s">
        <v>142</v>
      </c>
      <c r="E133" s="1">
        <v>2579.9700000000003</v>
      </c>
    </row>
    <row r="134" spans="1:5" x14ac:dyDescent="0.2">
      <c r="A134" t="s">
        <v>28</v>
      </c>
      <c r="B134" t="s">
        <v>12</v>
      </c>
      <c r="C134" t="s">
        <v>97</v>
      </c>
      <c r="D134" s="9" t="s">
        <v>143</v>
      </c>
      <c r="E134" s="1">
        <v>843.68</v>
      </c>
    </row>
    <row r="135" spans="1:5" x14ac:dyDescent="0.2">
      <c r="A135" t="s">
        <v>28</v>
      </c>
      <c r="B135" t="s">
        <v>12</v>
      </c>
      <c r="C135" t="s">
        <v>97</v>
      </c>
      <c r="D135" s="5" t="s">
        <v>144</v>
      </c>
      <c r="E135" s="1">
        <v>1630.8999999999999</v>
      </c>
    </row>
    <row r="136" spans="1:5" x14ac:dyDescent="0.2">
      <c r="A136" t="s">
        <v>28</v>
      </c>
      <c r="B136" t="s">
        <v>12</v>
      </c>
      <c r="C136" t="s">
        <v>97</v>
      </c>
      <c r="D136" s="5" t="s">
        <v>145</v>
      </c>
      <c r="E136" s="1">
        <v>1205.5899999999999</v>
      </c>
    </row>
    <row r="137" spans="1:5" x14ac:dyDescent="0.2">
      <c r="A137" t="s">
        <v>28</v>
      </c>
      <c r="B137" t="s">
        <v>12</v>
      </c>
      <c r="C137" t="s">
        <v>97</v>
      </c>
      <c r="D137" s="5" t="s">
        <v>146</v>
      </c>
      <c r="E137" s="1">
        <v>571.12</v>
      </c>
    </row>
    <row r="138" spans="1:5" x14ac:dyDescent="0.2">
      <c r="A138" t="s">
        <v>28</v>
      </c>
      <c r="B138" t="s">
        <v>12</v>
      </c>
      <c r="C138" t="s">
        <v>97</v>
      </c>
      <c r="D138" s="5" t="s">
        <v>147</v>
      </c>
      <c r="E138" s="1">
        <v>2019.8000000000002</v>
      </c>
    </row>
    <row r="139" spans="1:5" x14ac:dyDescent="0.2">
      <c r="A139" t="s">
        <v>28</v>
      </c>
      <c r="B139" t="s">
        <v>12</v>
      </c>
      <c r="C139" t="s">
        <v>97</v>
      </c>
      <c r="D139" s="5" t="s">
        <v>148</v>
      </c>
      <c r="E139" s="1">
        <v>461.78999999999996</v>
      </c>
    </row>
    <row r="140" spans="1:5" x14ac:dyDescent="0.2">
      <c r="A140" t="s">
        <v>2</v>
      </c>
      <c r="B140" t="s">
        <v>29</v>
      </c>
      <c r="C140" t="s">
        <v>97</v>
      </c>
      <c r="D140" s="6" t="s">
        <v>149</v>
      </c>
      <c r="E140" s="1">
        <v>694.6</v>
      </c>
    </row>
    <row r="141" spans="1:5" x14ac:dyDescent="0.2">
      <c r="A141" t="s">
        <v>28</v>
      </c>
      <c r="B141" t="s">
        <v>10</v>
      </c>
      <c r="C141" t="s">
        <v>97</v>
      </c>
      <c r="D141" s="5" t="s">
        <v>150</v>
      </c>
      <c r="E141" s="1">
        <v>3095.7799999999997</v>
      </c>
    </row>
    <row r="142" spans="1:5" x14ac:dyDescent="0.2">
      <c r="A142" t="s">
        <v>28</v>
      </c>
      <c r="B142" t="s">
        <v>10</v>
      </c>
      <c r="C142" t="s">
        <v>97</v>
      </c>
      <c r="D142" s="5" t="s">
        <v>151</v>
      </c>
      <c r="E142" s="1">
        <v>1457.25</v>
      </c>
    </row>
    <row r="143" spans="1:5" x14ac:dyDescent="0.2">
      <c r="A143" t="s">
        <v>28</v>
      </c>
      <c r="B143" t="s">
        <v>10</v>
      </c>
      <c r="C143" t="s">
        <v>97</v>
      </c>
      <c r="D143" s="5" t="s">
        <v>152</v>
      </c>
      <c r="E143" s="1">
        <v>6072.62</v>
      </c>
    </row>
    <row r="144" spans="1:5" x14ac:dyDescent="0.2">
      <c r="A144" t="s">
        <v>28</v>
      </c>
      <c r="B144" t="s">
        <v>10</v>
      </c>
      <c r="C144" t="s">
        <v>97</v>
      </c>
      <c r="D144" s="5" t="s">
        <v>153</v>
      </c>
      <c r="E144" s="1">
        <v>2741.0899999999997</v>
      </c>
    </row>
    <row r="145" spans="1:5" x14ac:dyDescent="0.2">
      <c r="A145" t="s">
        <v>2</v>
      </c>
      <c r="B145" t="s">
        <v>29</v>
      </c>
      <c r="C145" t="s">
        <v>97</v>
      </c>
      <c r="D145" s="6" t="s">
        <v>154</v>
      </c>
      <c r="E145" s="1">
        <v>450</v>
      </c>
    </row>
    <row r="146" spans="1:5" x14ac:dyDescent="0.2">
      <c r="A146" t="s">
        <v>2</v>
      </c>
      <c r="B146" t="s">
        <v>12</v>
      </c>
      <c r="C146" t="s">
        <v>97</v>
      </c>
      <c r="D146" s="4">
        <v>856</v>
      </c>
      <c r="E146" s="1">
        <v>1517.93</v>
      </c>
    </row>
    <row r="147" spans="1:5" x14ac:dyDescent="0.2">
      <c r="A147" t="s">
        <v>2</v>
      </c>
      <c r="B147" t="s">
        <v>12</v>
      </c>
      <c r="C147" t="s">
        <v>97</v>
      </c>
      <c r="D147" s="4">
        <v>862</v>
      </c>
      <c r="E147" s="1">
        <v>2269.66</v>
      </c>
    </row>
    <row r="148" spans="1:5" x14ac:dyDescent="0.2">
      <c r="A148" t="s">
        <v>2</v>
      </c>
      <c r="B148" t="s">
        <v>12</v>
      </c>
      <c r="C148" t="s">
        <v>97</v>
      </c>
      <c r="D148" s="4">
        <v>870</v>
      </c>
      <c r="E148" s="1">
        <v>1780.8200000000002</v>
      </c>
    </row>
    <row r="149" spans="1:5" x14ac:dyDescent="0.2">
      <c r="A149" t="s">
        <v>2</v>
      </c>
      <c r="B149" t="s">
        <v>12</v>
      </c>
      <c r="C149" t="s">
        <v>97</v>
      </c>
      <c r="D149" s="4">
        <v>872</v>
      </c>
      <c r="E149" s="1">
        <v>2071.7000000000003</v>
      </c>
    </row>
    <row r="150" spans="1:5" x14ac:dyDescent="0.2">
      <c r="A150" t="s">
        <v>2</v>
      </c>
      <c r="B150" t="s">
        <v>12</v>
      </c>
      <c r="C150" t="s">
        <v>97</v>
      </c>
      <c r="D150" s="4">
        <v>874</v>
      </c>
      <c r="E150" s="1">
        <v>1793.3800000000003</v>
      </c>
    </row>
    <row r="151" spans="1:5" x14ac:dyDescent="0.2">
      <c r="A151" t="s">
        <v>2</v>
      </c>
      <c r="B151" t="s">
        <v>12</v>
      </c>
      <c r="C151" t="s">
        <v>97</v>
      </c>
      <c r="D151" s="4">
        <v>875</v>
      </c>
      <c r="E151" s="1">
        <v>1464.84</v>
      </c>
    </row>
    <row r="152" spans="1:5" x14ac:dyDescent="0.2">
      <c r="A152" t="s">
        <v>2</v>
      </c>
      <c r="B152" t="s">
        <v>12</v>
      </c>
      <c r="C152" t="s">
        <v>97</v>
      </c>
      <c r="D152" s="4">
        <v>881</v>
      </c>
      <c r="E152" s="1">
        <v>1097.98</v>
      </c>
    </row>
    <row r="153" spans="1:5" x14ac:dyDescent="0.2">
      <c r="A153" t="s">
        <v>2</v>
      </c>
      <c r="B153" t="s">
        <v>12</v>
      </c>
      <c r="C153" t="s">
        <v>97</v>
      </c>
      <c r="D153" s="4">
        <v>885</v>
      </c>
      <c r="E153" s="1">
        <v>1026.1599999999999</v>
      </c>
    </row>
    <row r="154" spans="1:5" x14ac:dyDescent="0.2">
      <c r="A154" t="s">
        <v>2</v>
      </c>
      <c r="B154" t="s">
        <v>12</v>
      </c>
      <c r="C154" t="s">
        <v>97</v>
      </c>
      <c r="D154" s="4">
        <v>887</v>
      </c>
      <c r="E154" s="1">
        <v>961.69999999999993</v>
      </c>
    </row>
    <row r="155" spans="1:5" x14ac:dyDescent="0.2">
      <c r="A155" t="s">
        <v>2</v>
      </c>
      <c r="B155" t="s">
        <v>29</v>
      </c>
      <c r="C155" t="s">
        <v>97</v>
      </c>
      <c r="D155" s="6" t="s">
        <v>155</v>
      </c>
      <c r="E155" s="1">
        <v>346.81</v>
      </c>
    </row>
    <row r="156" spans="1:5" x14ac:dyDescent="0.2">
      <c r="A156" t="s">
        <v>2</v>
      </c>
      <c r="B156" t="s">
        <v>29</v>
      </c>
      <c r="C156" t="s">
        <v>97</v>
      </c>
      <c r="D156" s="10" t="s">
        <v>156</v>
      </c>
      <c r="E156" s="1">
        <v>413.28999999999996</v>
      </c>
    </row>
    <row r="157" spans="1:5" x14ac:dyDescent="0.2">
      <c r="A157" t="s">
        <v>2</v>
      </c>
      <c r="B157" t="s">
        <v>29</v>
      </c>
      <c r="C157" t="s">
        <v>97</v>
      </c>
      <c r="D157" s="10" t="s">
        <v>157</v>
      </c>
      <c r="E157" s="1">
        <v>380.31999999999994</v>
      </c>
    </row>
    <row r="158" spans="1:5" x14ac:dyDescent="0.2">
      <c r="A158" t="s">
        <v>2</v>
      </c>
      <c r="B158" t="s">
        <v>29</v>
      </c>
      <c r="C158" t="s">
        <v>97</v>
      </c>
      <c r="D158" s="10" t="s">
        <v>158</v>
      </c>
      <c r="E158" s="1">
        <v>509.1</v>
      </c>
    </row>
    <row r="159" spans="1:5" x14ac:dyDescent="0.2">
      <c r="A159" t="s">
        <v>2</v>
      </c>
      <c r="B159" t="s">
        <v>29</v>
      </c>
      <c r="C159" t="s">
        <v>97</v>
      </c>
      <c r="D159" s="10" t="s">
        <v>159</v>
      </c>
      <c r="E159" s="1">
        <v>540.4</v>
      </c>
    </row>
    <row r="160" spans="1:5" x14ac:dyDescent="0.2">
      <c r="A160" t="s">
        <v>2</v>
      </c>
      <c r="B160" t="s">
        <v>29</v>
      </c>
      <c r="C160" t="s">
        <v>97</v>
      </c>
      <c r="D160" s="10" t="s">
        <v>160</v>
      </c>
      <c r="E160" s="1">
        <v>1007.74</v>
      </c>
    </row>
    <row r="161" spans="1:5" x14ac:dyDescent="0.2">
      <c r="A161" t="s">
        <v>2</v>
      </c>
      <c r="B161" t="s">
        <v>29</v>
      </c>
      <c r="C161" t="s">
        <v>97</v>
      </c>
      <c r="D161" s="10" t="s">
        <v>161</v>
      </c>
      <c r="E161" s="1">
        <v>1230.8399999999999</v>
      </c>
    </row>
    <row r="162" spans="1:5" x14ac:dyDescent="0.2">
      <c r="A162" t="s">
        <v>2</v>
      </c>
      <c r="B162" t="s">
        <v>29</v>
      </c>
      <c r="C162" t="s">
        <v>97</v>
      </c>
      <c r="D162" s="10" t="s">
        <v>162</v>
      </c>
      <c r="E162" s="1">
        <v>1484.8600000000001</v>
      </c>
    </row>
    <row r="163" spans="1:5" x14ac:dyDescent="0.2">
      <c r="A163" t="s">
        <v>2</v>
      </c>
      <c r="B163" t="s">
        <v>29</v>
      </c>
      <c r="C163" t="s">
        <v>97</v>
      </c>
      <c r="D163" s="11">
        <v>834</v>
      </c>
      <c r="E163" s="1">
        <v>1425.7</v>
      </c>
    </row>
    <row r="164" spans="1:5" x14ac:dyDescent="0.2">
      <c r="A164" t="s">
        <v>2</v>
      </c>
      <c r="B164" t="s">
        <v>29</v>
      </c>
      <c r="C164" t="s">
        <v>97</v>
      </c>
      <c r="D164" s="11" t="s">
        <v>163</v>
      </c>
      <c r="E164" s="1">
        <v>3022.1399999999994</v>
      </c>
    </row>
    <row r="165" spans="1:5" x14ac:dyDescent="0.2">
      <c r="A165" t="s">
        <v>2</v>
      </c>
      <c r="B165" t="s">
        <v>29</v>
      </c>
      <c r="C165" t="s">
        <v>97</v>
      </c>
      <c r="D165" s="10" t="s">
        <v>164</v>
      </c>
      <c r="E165" s="1">
        <v>1329.8200000000002</v>
      </c>
    </row>
    <row r="166" spans="1:5" x14ac:dyDescent="0.2">
      <c r="A166" t="s">
        <v>2</v>
      </c>
      <c r="B166" t="s">
        <v>29</v>
      </c>
      <c r="C166" t="s">
        <v>97</v>
      </c>
      <c r="D166" s="10" t="s">
        <v>165</v>
      </c>
      <c r="E166" s="1">
        <v>1031.5999999999999</v>
      </c>
    </row>
    <row r="167" spans="1:5" x14ac:dyDescent="0.2">
      <c r="A167" t="s">
        <v>2</v>
      </c>
      <c r="B167" t="s">
        <v>29</v>
      </c>
      <c r="C167" t="s">
        <v>97</v>
      </c>
      <c r="D167" s="10" t="s">
        <v>166</v>
      </c>
      <c r="E167" s="1">
        <v>969.90000000000009</v>
      </c>
    </row>
    <row r="168" spans="1:5" x14ac:dyDescent="0.2">
      <c r="A168" t="s">
        <v>2</v>
      </c>
      <c r="B168" t="s">
        <v>29</v>
      </c>
      <c r="C168" t="s">
        <v>97</v>
      </c>
      <c r="D168" s="10" t="s">
        <v>167</v>
      </c>
      <c r="E168" s="1">
        <v>739.68000000000006</v>
      </c>
    </row>
    <row r="169" spans="1:5" x14ac:dyDescent="0.2">
      <c r="A169" t="s">
        <v>2</v>
      </c>
      <c r="B169" t="s">
        <v>29</v>
      </c>
      <c r="C169" t="s">
        <v>97</v>
      </c>
      <c r="D169" s="10" t="s">
        <v>168</v>
      </c>
      <c r="E169" s="1">
        <v>1048.4199999999998</v>
      </c>
    </row>
    <row r="170" spans="1:5" x14ac:dyDescent="0.2">
      <c r="A170" t="s">
        <v>2</v>
      </c>
      <c r="B170" t="s">
        <v>3</v>
      </c>
      <c r="C170" t="s">
        <v>97</v>
      </c>
      <c r="D170" s="10" t="s">
        <v>169</v>
      </c>
      <c r="E170" s="1">
        <v>1823.6400000000003</v>
      </c>
    </row>
    <row r="171" spans="1:5" x14ac:dyDescent="0.2">
      <c r="A171" t="s">
        <v>2</v>
      </c>
      <c r="B171" t="s">
        <v>10</v>
      </c>
      <c r="C171" t="s">
        <v>97</v>
      </c>
      <c r="D171" s="10" t="s">
        <v>170</v>
      </c>
      <c r="E171" s="1">
        <v>2073.14</v>
      </c>
    </row>
    <row r="172" spans="1:5" x14ac:dyDescent="0.2">
      <c r="A172" t="s">
        <v>2</v>
      </c>
      <c r="B172" t="s">
        <v>10</v>
      </c>
      <c r="C172" t="s">
        <v>97</v>
      </c>
      <c r="D172" s="10" t="s">
        <v>171</v>
      </c>
      <c r="E172" s="1">
        <v>524.16</v>
      </c>
    </row>
    <row r="173" spans="1:5" x14ac:dyDescent="0.2">
      <c r="A173" t="s">
        <v>2</v>
      </c>
      <c r="B173" t="s">
        <v>10</v>
      </c>
      <c r="C173" t="s">
        <v>97</v>
      </c>
      <c r="D173" s="10" t="s">
        <v>172</v>
      </c>
      <c r="E173" s="1">
        <v>356.40000000000003</v>
      </c>
    </row>
    <row r="174" spans="1:5" x14ac:dyDescent="0.2">
      <c r="A174" t="s">
        <v>2</v>
      </c>
      <c r="B174" t="s">
        <v>10</v>
      </c>
      <c r="C174" t="s">
        <v>97</v>
      </c>
      <c r="D174" s="10" t="s">
        <v>173</v>
      </c>
      <c r="E174" s="1">
        <v>615.56999999999994</v>
      </c>
    </row>
    <row r="175" spans="1:5" x14ac:dyDescent="0.2">
      <c r="A175" t="s">
        <v>2</v>
      </c>
      <c r="B175" t="s">
        <v>29</v>
      </c>
      <c r="C175" t="s">
        <v>97</v>
      </c>
      <c r="D175" s="10" t="s">
        <v>174</v>
      </c>
      <c r="E175" s="1">
        <v>1922.85</v>
      </c>
    </row>
    <row r="176" spans="1:5" x14ac:dyDescent="0.2">
      <c r="A176" t="s">
        <v>2</v>
      </c>
      <c r="B176" t="s">
        <v>29</v>
      </c>
      <c r="C176" t="s">
        <v>97</v>
      </c>
      <c r="D176" s="10" t="s">
        <v>175</v>
      </c>
      <c r="E176" s="1">
        <v>1359.0900000000001</v>
      </c>
    </row>
    <row r="177" spans="1:5" x14ac:dyDescent="0.2">
      <c r="A177" t="s">
        <v>2</v>
      </c>
      <c r="B177" t="s">
        <v>29</v>
      </c>
      <c r="C177" t="s">
        <v>97</v>
      </c>
      <c r="D177" s="10" t="s">
        <v>176</v>
      </c>
      <c r="E177" s="1">
        <v>1364.0600000000002</v>
      </c>
    </row>
    <row r="178" spans="1:5" x14ac:dyDescent="0.2">
      <c r="A178" t="s">
        <v>2</v>
      </c>
      <c r="B178" t="s">
        <v>29</v>
      </c>
      <c r="C178" t="s">
        <v>97</v>
      </c>
      <c r="D178" s="10" t="s">
        <v>177</v>
      </c>
      <c r="E178" s="1">
        <v>1511.08</v>
      </c>
    </row>
    <row r="179" spans="1:5" x14ac:dyDescent="0.2">
      <c r="A179" t="s">
        <v>2</v>
      </c>
      <c r="B179" t="s">
        <v>29</v>
      </c>
      <c r="C179" t="s">
        <v>97</v>
      </c>
      <c r="D179" s="10" t="s">
        <v>178</v>
      </c>
      <c r="E179" s="1">
        <v>1677.82</v>
      </c>
    </row>
    <row r="180" spans="1:5" x14ac:dyDescent="0.2">
      <c r="A180" t="s">
        <v>2</v>
      </c>
      <c r="B180" t="s">
        <v>29</v>
      </c>
      <c r="C180" t="s">
        <v>97</v>
      </c>
      <c r="D180" s="6" t="s">
        <v>179</v>
      </c>
      <c r="E180" s="1">
        <v>914.61</v>
      </c>
    </row>
    <row r="181" spans="1:5" x14ac:dyDescent="0.2">
      <c r="A181" t="s">
        <v>2</v>
      </c>
      <c r="B181" t="s">
        <v>29</v>
      </c>
      <c r="C181" t="s">
        <v>97</v>
      </c>
      <c r="D181" s="6" t="s">
        <v>180</v>
      </c>
      <c r="E181" s="1">
        <v>748.48</v>
      </c>
    </row>
    <row r="182" spans="1:5" x14ac:dyDescent="0.2">
      <c r="A182" t="s">
        <v>98</v>
      </c>
      <c r="B182" t="s">
        <v>99</v>
      </c>
      <c r="C182" t="s">
        <v>97</v>
      </c>
      <c r="D182" s="12" t="s">
        <v>181</v>
      </c>
      <c r="E182" s="1">
        <v>1332.9399999999998</v>
      </c>
    </row>
    <row r="183" spans="1:5" x14ac:dyDescent="0.2">
      <c r="A183" t="s">
        <v>2</v>
      </c>
      <c r="B183" t="s">
        <v>29</v>
      </c>
      <c r="C183" t="s">
        <v>97</v>
      </c>
      <c r="D183" s="10" t="s">
        <v>182</v>
      </c>
      <c r="E183" s="1">
        <v>683.95</v>
      </c>
    </row>
    <row r="184" spans="1:5" x14ac:dyDescent="0.2">
      <c r="A184" t="s">
        <v>2</v>
      </c>
      <c r="B184" t="s">
        <v>29</v>
      </c>
      <c r="C184" t="s">
        <v>97</v>
      </c>
      <c r="D184" s="10" t="s">
        <v>183</v>
      </c>
      <c r="E184" s="1">
        <v>150.51</v>
      </c>
    </row>
    <row r="185" spans="1:5" x14ac:dyDescent="0.2">
      <c r="A185" t="s">
        <v>2</v>
      </c>
      <c r="B185" t="s">
        <v>29</v>
      </c>
      <c r="C185" t="s">
        <v>97</v>
      </c>
      <c r="D185" s="11">
        <v>972</v>
      </c>
      <c r="E185" s="1">
        <v>1041.3800000000001</v>
      </c>
    </row>
    <row r="186" spans="1:5" x14ac:dyDescent="0.2">
      <c r="A186" t="s">
        <v>2</v>
      </c>
      <c r="B186" t="s">
        <v>29</v>
      </c>
      <c r="C186" t="s">
        <v>97</v>
      </c>
      <c r="D186" s="10" t="s">
        <v>184</v>
      </c>
      <c r="E186" s="1">
        <v>2593.11</v>
      </c>
    </row>
  </sheetData>
  <autoFilter ref="A1:E186" xr:uid="{56E3B71B-B07E-DB42-AAC9-930BE806F386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D6024-D445-2F48-8AD5-D34F6ACE974E}">
  <dimension ref="A1:H27"/>
  <sheetViews>
    <sheetView workbookViewId="0">
      <selection activeCell="E2" sqref="E2:E17"/>
    </sheetView>
  </sheetViews>
  <sheetFormatPr baseColWidth="10" defaultRowHeight="16" x14ac:dyDescent="0.2"/>
  <cols>
    <col min="1" max="1" width="19.5" customWidth="1"/>
    <col min="2" max="2" width="29.5" customWidth="1"/>
  </cols>
  <sheetData>
    <row r="1" spans="1:5" ht="48" x14ac:dyDescent="0.2">
      <c r="A1" s="2" t="s">
        <v>0</v>
      </c>
      <c r="B1" s="2" t="s">
        <v>1</v>
      </c>
      <c r="C1" s="2" t="s">
        <v>95</v>
      </c>
      <c r="D1" s="3" t="s">
        <v>4</v>
      </c>
      <c r="E1" s="1" t="s">
        <v>185</v>
      </c>
    </row>
    <row r="2" spans="1:5" x14ac:dyDescent="0.2">
      <c r="A2" t="s">
        <v>2</v>
      </c>
      <c r="B2" t="s">
        <v>3</v>
      </c>
      <c r="C2" t="s">
        <v>96</v>
      </c>
      <c r="D2" t="s">
        <v>5</v>
      </c>
      <c r="E2">
        <v>2233.6000000000004</v>
      </c>
    </row>
    <row r="3" spans="1:5" x14ac:dyDescent="0.2">
      <c r="A3" t="s">
        <v>2</v>
      </c>
      <c r="B3" t="s">
        <v>3</v>
      </c>
      <c r="C3" t="s">
        <v>96</v>
      </c>
      <c r="D3" t="s">
        <v>6</v>
      </c>
      <c r="E3">
        <v>4105.6500000000005</v>
      </c>
    </row>
    <row r="4" spans="1:5" x14ac:dyDescent="0.2">
      <c r="A4" t="s">
        <v>2</v>
      </c>
      <c r="B4" t="s">
        <v>3</v>
      </c>
      <c r="C4" t="s">
        <v>96</v>
      </c>
      <c r="D4" t="s">
        <v>7</v>
      </c>
      <c r="E4">
        <v>3646.7100000000005</v>
      </c>
    </row>
    <row r="5" spans="1:5" x14ac:dyDescent="0.2">
      <c r="A5" t="s">
        <v>2</v>
      </c>
      <c r="B5" t="s">
        <v>3</v>
      </c>
      <c r="C5" t="s">
        <v>96</v>
      </c>
      <c r="D5" t="s">
        <v>8</v>
      </c>
      <c r="E5">
        <v>3288.8700000000003</v>
      </c>
    </row>
    <row r="6" spans="1:5" x14ac:dyDescent="0.2">
      <c r="A6" t="s">
        <v>2</v>
      </c>
      <c r="B6" t="s">
        <v>3</v>
      </c>
      <c r="C6" t="s">
        <v>96</v>
      </c>
      <c r="D6" t="s">
        <v>79</v>
      </c>
      <c r="E6">
        <v>1665.73</v>
      </c>
    </row>
    <row r="7" spans="1:5" x14ac:dyDescent="0.2">
      <c r="A7" t="s">
        <v>2</v>
      </c>
      <c r="B7" t="s">
        <v>3</v>
      </c>
      <c r="C7" t="s">
        <v>96</v>
      </c>
      <c r="D7" t="s">
        <v>80</v>
      </c>
      <c r="E7">
        <v>689.8599999999999</v>
      </c>
    </row>
    <row r="8" spans="1:5" x14ac:dyDescent="0.2">
      <c r="A8" t="s">
        <v>2</v>
      </c>
      <c r="B8" t="s">
        <v>3</v>
      </c>
      <c r="C8" t="s">
        <v>96</v>
      </c>
      <c r="D8" t="s">
        <v>81</v>
      </c>
      <c r="E8">
        <v>368.59000000000003</v>
      </c>
    </row>
    <row r="9" spans="1:5" x14ac:dyDescent="0.2">
      <c r="A9" t="s">
        <v>2</v>
      </c>
      <c r="B9" t="s">
        <v>3</v>
      </c>
      <c r="C9" t="s">
        <v>96</v>
      </c>
      <c r="D9" t="s">
        <v>82</v>
      </c>
      <c r="E9">
        <v>2023.52</v>
      </c>
    </row>
    <row r="10" spans="1:5" x14ac:dyDescent="0.2">
      <c r="A10" t="s">
        <v>2</v>
      </c>
      <c r="B10" t="s">
        <v>3</v>
      </c>
      <c r="C10" t="s">
        <v>96</v>
      </c>
      <c r="D10" t="s">
        <v>83</v>
      </c>
      <c r="E10">
        <v>2072.77</v>
      </c>
    </row>
    <row r="11" spans="1:5" x14ac:dyDescent="0.2">
      <c r="A11" t="s">
        <v>2</v>
      </c>
      <c r="B11" t="s">
        <v>3</v>
      </c>
      <c r="C11" t="s">
        <v>96</v>
      </c>
      <c r="D11" t="s">
        <v>84</v>
      </c>
      <c r="E11">
        <v>1910.7</v>
      </c>
    </row>
    <row r="12" spans="1:5" x14ac:dyDescent="0.2">
      <c r="A12" t="s">
        <v>2</v>
      </c>
      <c r="B12" t="s">
        <v>3</v>
      </c>
      <c r="C12" t="s">
        <v>96</v>
      </c>
      <c r="D12" t="s">
        <v>85</v>
      </c>
      <c r="E12">
        <v>2084.8200000000002</v>
      </c>
    </row>
    <row r="13" spans="1:5" x14ac:dyDescent="0.2">
      <c r="A13" t="s">
        <v>2</v>
      </c>
      <c r="B13" t="s">
        <v>3</v>
      </c>
      <c r="C13" t="s">
        <v>96</v>
      </c>
      <c r="D13" t="s">
        <v>86</v>
      </c>
      <c r="E13">
        <v>906.15999999999985</v>
      </c>
    </row>
    <row r="14" spans="1:5" x14ac:dyDescent="0.2">
      <c r="A14" t="s">
        <v>2</v>
      </c>
      <c r="B14" t="s">
        <v>3</v>
      </c>
      <c r="C14" t="s">
        <v>97</v>
      </c>
      <c r="D14" s="6" t="s">
        <v>105</v>
      </c>
      <c r="E14" s="1">
        <v>1066.76</v>
      </c>
    </row>
    <row r="15" spans="1:5" x14ac:dyDescent="0.2">
      <c r="A15" t="s">
        <v>2</v>
      </c>
      <c r="B15" t="s">
        <v>3</v>
      </c>
      <c r="C15" t="s">
        <v>97</v>
      </c>
      <c r="D15" s="6" t="s">
        <v>106</v>
      </c>
      <c r="E15" s="1">
        <v>1619.74</v>
      </c>
    </row>
    <row r="16" spans="1:5" x14ac:dyDescent="0.2">
      <c r="A16" t="s">
        <v>2</v>
      </c>
      <c r="B16" t="s">
        <v>3</v>
      </c>
      <c r="C16" t="s">
        <v>97</v>
      </c>
      <c r="D16" s="8" t="s">
        <v>127</v>
      </c>
      <c r="E16" s="1">
        <v>1515.46</v>
      </c>
    </row>
    <row r="17" spans="1:8" x14ac:dyDescent="0.2">
      <c r="A17" t="s">
        <v>2</v>
      </c>
      <c r="B17" t="s">
        <v>3</v>
      </c>
      <c r="C17" t="s">
        <v>97</v>
      </c>
      <c r="D17" s="10" t="s">
        <v>169</v>
      </c>
      <c r="E17" s="1">
        <v>1823.6400000000003</v>
      </c>
    </row>
    <row r="19" spans="1:8" x14ac:dyDescent="0.2">
      <c r="G19" t="s">
        <v>186</v>
      </c>
      <c r="H19">
        <f>AVERAGE(E2:E17)</f>
        <v>1938.9112500000001</v>
      </c>
    </row>
    <row r="20" spans="1:8" x14ac:dyDescent="0.2">
      <c r="G20" t="s">
        <v>195</v>
      </c>
      <c r="H20">
        <f>STDEV(E2:E17)</f>
        <v>1025.9981486589866</v>
      </c>
    </row>
    <row r="21" spans="1:8" x14ac:dyDescent="0.2">
      <c r="G21" t="s">
        <v>187</v>
      </c>
      <c r="H21">
        <f>_xlfn.PERCENTILE.EXC(E2:E17,0.9)</f>
        <v>3784.3920000000007</v>
      </c>
    </row>
    <row r="22" spans="1:8" x14ac:dyDescent="0.2">
      <c r="G22" t="s">
        <v>188</v>
      </c>
      <c r="H22">
        <f>_xlfn.PERCENTILE.EXC(E3:E18,0.1)</f>
        <v>561.35199999999998</v>
      </c>
    </row>
    <row r="25" spans="1:8" x14ac:dyDescent="0.2">
      <c r="G25" t="s">
        <v>189</v>
      </c>
      <c r="H25">
        <f>H19+((H21-H19)*0.5)</f>
        <v>2861.6516250000004</v>
      </c>
    </row>
    <row r="26" spans="1:8" x14ac:dyDescent="0.2">
      <c r="G26" t="s">
        <v>190</v>
      </c>
      <c r="H26">
        <f>H19+((H21-H19)*0.75)</f>
        <v>3323.0218125000006</v>
      </c>
    </row>
    <row r="27" spans="1:8" x14ac:dyDescent="0.2">
      <c r="G27" t="s">
        <v>191</v>
      </c>
      <c r="H27">
        <f>H21</f>
        <v>3784.3920000000007</v>
      </c>
    </row>
  </sheetData>
  <autoFilter ref="A1:H1" xr:uid="{7D8D6024-D445-2F48-8AD5-D34F6ACE974E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1B1F4-BD15-7F49-8622-EE3E5E3C45B4}">
  <dimension ref="A1:H74"/>
  <sheetViews>
    <sheetView topLeftCell="A36" workbookViewId="0">
      <selection activeCell="D2" sqref="D2:D64"/>
    </sheetView>
  </sheetViews>
  <sheetFormatPr baseColWidth="10" defaultRowHeight="16" x14ac:dyDescent="0.2"/>
  <cols>
    <col min="1" max="1" width="15.5" customWidth="1"/>
    <col min="2" max="2" width="41.6640625" customWidth="1"/>
  </cols>
  <sheetData>
    <row r="1" spans="1:5" ht="48" x14ac:dyDescent="0.2">
      <c r="A1" s="2" t="s">
        <v>0</v>
      </c>
      <c r="B1" s="2" t="s">
        <v>1</v>
      </c>
      <c r="C1" s="2" t="s">
        <v>95</v>
      </c>
      <c r="D1" s="3" t="s">
        <v>4</v>
      </c>
      <c r="E1" s="1" t="s">
        <v>185</v>
      </c>
    </row>
    <row r="2" spans="1:5" x14ac:dyDescent="0.2">
      <c r="A2" t="s">
        <v>28</v>
      </c>
      <c r="B2" t="s">
        <v>29</v>
      </c>
      <c r="C2" t="s">
        <v>96</v>
      </c>
      <c r="D2" t="s">
        <v>30</v>
      </c>
      <c r="E2">
        <v>847.47</v>
      </c>
    </row>
    <row r="3" spans="1:5" x14ac:dyDescent="0.2">
      <c r="A3" t="s">
        <v>28</v>
      </c>
      <c r="B3" t="s">
        <v>29</v>
      </c>
      <c r="C3" t="s">
        <v>96</v>
      </c>
      <c r="D3" t="s">
        <v>31</v>
      </c>
      <c r="E3">
        <v>975.22</v>
      </c>
    </row>
    <row r="4" spans="1:5" x14ac:dyDescent="0.2">
      <c r="A4" t="s">
        <v>2</v>
      </c>
      <c r="B4" t="s">
        <v>29</v>
      </c>
      <c r="C4" t="s">
        <v>96</v>
      </c>
      <c r="D4" t="s">
        <v>35</v>
      </c>
      <c r="E4">
        <v>3042.14</v>
      </c>
    </row>
    <row r="5" spans="1:5" x14ac:dyDescent="0.2">
      <c r="A5" t="s">
        <v>2</v>
      </c>
      <c r="B5" t="s">
        <v>29</v>
      </c>
      <c r="C5" t="s">
        <v>96</v>
      </c>
      <c r="D5" t="s">
        <v>37</v>
      </c>
      <c r="E5">
        <v>886.07999999999993</v>
      </c>
    </row>
    <row r="6" spans="1:5" x14ac:dyDescent="0.2">
      <c r="A6" t="s">
        <v>2</v>
      </c>
      <c r="B6" t="s">
        <v>29</v>
      </c>
      <c r="C6" t="s">
        <v>96</v>
      </c>
      <c r="D6" t="s">
        <v>38</v>
      </c>
      <c r="E6">
        <v>2032.01</v>
      </c>
    </row>
    <row r="7" spans="1:5" x14ac:dyDescent="0.2">
      <c r="A7" t="s">
        <v>28</v>
      </c>
      <c r="B7" t="s">
        <v>29</v>
      </c>
      <c r="C7" t="s">
        <v>96</v>
      </c>
      <c r="D7" t="s">
        <v>48</v>
      </c>
      <c r="E7">
        <v>1309.79</v>
      </c>
    </row>
    <row r="8" spans="1:5" x14ac:dyDescent="0.2">
      <c r="A8" t="s">
        <v>2</v>
      </c>
      <c r="B8" t="s">
        <v>29</v>
      </c>
      <c r="C8" t="s">
        <v>96</v>
      </c>
      <c r="D8" t="s">
        <v>49</v>
      </c>
      <c r="E8">
        <v>1483.8999999999999</v>
      </c>
    </row>
    <row r="9" spans="1:5" x14ac:dyDescent="0.2">
      <c r="A9" t="s">
        <v>2</v>
      </c>
      <c r="B9" t="s">
        <v>29</v>
      </c>
      <c r="C9" t="s">
        <v>96</v>
      </c>
      <c r="D9" t="s">
        <v>50</v>
      </c>
      <c r="E9">
        <v>613.94000000000005</v>
      </c>
    </row>
    <row r="10" spans="1:5" x14ac:dyDescent="0.2">
      <c r="A10" t="s">
        <v>2</v>
      </c>
      <c r="B10" t="s">
        <v>29</v>
      </c>
      <c r="C10" t="s">
        <v>96</v>
      </c>
      <c r="D10" t="s">
        <v>51</v>
      </c>
      <c r="E10">
        <v>1516.41</v>
      </c>
    </row>
    <row r="11" spans="1:5" x14ac:dyDescent="0.2">
      <c r="A11" t="s">
        <v>44</v>
      </c>
      <c r="B11" t="s">
        <v>29</v>
      </c>
      <c r="C11" t="s">
        <v>96</v>
      </c>
      <c r="D11" t="s">
        <v>60</v>
      </c>
      <c r="E11">
        <v>1118.1300000000001</v>
      </c>
    </row>
    <row r="12" spans="1:5" x14ac:dyDescent="0.2">
      <c r="A12" t="s">
        <v>28</v>
      </c>
      <c r="B12" t="s">
        <v>29</v>
      </c>
      <c r="C12" t="s">
        <v>96</v>
      </c>
      <c r="D12" t="s">
        <v>69</v>
      </c>
      <c r="E12">
        <v>1112.23</v>
      </c>
    </row>
    <row r="13" spans="1:5" x14ac:dyDescent="0.2">
      <c r="A13" t="s">
        <v>28</v>
      </c>
      <c r="B13" t="s">
        <v>29</v>
      </c>
      <c r="C13" t="s">
        <v>96</v>
      </c>
      <c r="D13" t="s">
        <v>70</v>
      </c>
      <c r="E13">
        <v>714.43000000000006</v>
      </c>
    </row>
    <row r="14" spans="1:5" x14ac:dyDescent="0.2">
      <c r="A14" t="s">
        <v>28</v>
      </c>
      <c r="B14" t="s">
        <v>29</v>
      </c>
      <c r="C14" t="s">
        <v>96</v>
      </c>
      <c r="D14" t="s">
        <v>71</v>
      </c>
      <c r="E14">
        <v>1625.0300000000002</v>
      </c>
    </row>
    <row r="15" spans="1:5" x14ac:dyDescent="0.2">
      <c r="A15" t="s">
        <v>2</v>
      </c>
      <c r="B15" t="s">
        <v>29</v>
      </c>
      <c r="C15" t="s">
        <v>96</v>
      </c>
      <c r="D15" t="s">
        <v>75</v>
      </c>
      <c r="E15">
        <v>1045.67</v>
      </c>
    </row>
    <row r="16" spans="1:5" x14ac:dyDescent="0.2">
      <c r="A16" t="s">
        <v>2</v>
      </c>
      <c r="B16" t="s">
        <v>29</v>
      </c>
      <c r="C16" t="s">
        <v>96</v>
      </c>
      <c r="D16" t="s">
        <v>76</v>
      </c>
      <c r="E16">
        <v>6113.95</v>
      </c>
    </row>
    <row r="17" spans="1:5" x14ac:dyDescent="0.2">
      <c r="A17" t="s">
        <v>2</v>
      </c>
      <c r="B17" t="s">
        <v>29</v>
      </c>
      <c r="C17" t="s">
        <v>96</v>
      </c>
      <c r="D17" t="s">
        <v>77</v>
      </c>
      <c r="E17">
        <v>3333.34</v>
      </c>
    </row>
    <row r="18" spans="1:5" x14ac:dyDescent="0.2">
      <c r="A18" t="s">
        <v>2</v>
      </c>
      <c r="B18" t="s">
        <v>29</v>
      </c>
      <c r="C18" t="s">
        <v>96</v>
      </c>
      <c r="D18" t="s">
        <v>78</v>
      </c>
      <c r="E18">
        <v>1930.35</v>
      </c>
    </row>
    <row r="19" spans="1:5" x14ac:dyDescent="0.2">
      <c r="A19" t="s">
        <v>2</v>
      </c>
      <c r="B19" t="s">
        <v>29</v>
      </c>
      <c r="C19" t="s">
        <v>97</v>
      </c>
      <c r="D19" s="4" t="s">
        <v>102</v>
      </c>
      <c r="E19" s="1">
        <v>1708.18</v>
      </c>
    </row>
    <row r="20" spans="1:5" x14ac:dyDescent="0.2">
      <c r="A20" t="s">
        <v>2</v>
      </c>
      <c r="B20" t="s">
        <v>29</v>
      </c>
      <c r="C20" t="s">
        <v>97</v>
      </c>
      <c r="D20" s="4" t="s">
        <v>103</v>
      </c>
      <c r="E20" s="1">
        <v>1489.6799999999998</v>
      </c>
    </row>
    <row r="21" spans="1:5" x14ac:dyDescent="0.2">
      <c r="A21" t="s">
        <v>2</v>
      </c>
      <c r="B21" t="s">
        <v>29</v>
      </c>
      <c r="C21" t="s">
        <v>97</v>
      </c>
      <c r="D21" s="6" t="s">
        <v>104</v>
      </c>
      <c r="E21" s="1">
        <v>1666.2199999999998</v>
      </c>
    </row>
    <row r="22" spans="1:5" x14ac:dyDescent="0.2">
      <c r="A22" t="s">
        <v>2</v>
      </c>
      <c r="B22" t="s">
        <v>29</v>
      </c>
      <c r="C22" t="s">
        <v>97</v>
      </c>
      <c r="D22" s="6" t="s">
        <v>111</v>
      </c>
      <c r="E22" s="1">
        <v>2001.62</v>
      </c>
    </row>
    <row r="23" spans="1:5" x14ac:dyDescent="0.2">
      <c r="A23" t="s">
        <v>2</v>
      </c>
      <c r="B23" t="s">
        <v>29</v>
      </c>
      <c r="C23" t="s">
        <v>97</v>
      </c>
      <c r="D23" s="6" t="s">
        <v>112</v>
      </c>
      <c r="E23" s="1">
        <v>1672.8</v>
      </c>
    </row>
    <row r="24" spans="1:5" x14ac:dyDescent="0.2">
      <c r="A24" t="s">
        <v>2</v>
      </c>
      <c r="B24" t="s">
        <v>29</v>
      </c>
      <c r="C24" t="s">
        <v>97</v>
      </c>
      <c r="D24" s="6" t="s">
        <v>113</v>
      </c>
      <c r="E24" s="1">
        <v>1482.92</v>
      </c>
    </row>
    <row r="25" spans="1:5" x14ac:dyDescent="0.2">
      <c r="A25" t="s">
        <v>2</v>
      </c>
      <c r="B25" t="s">
        <v>29</v>
      </c>
      <c r="C25" t="s">
        <v>97</v>
      </c>
      <c r="D25" s="6" t="s">
        <v>114</v>
      </c>
      <c r="E25" s="1">
        <v>746.41</v>
      </c>
    </row>
    <row r="26" spans="1:5" x14ac:dyDescent="0.2">
      <c r="A26" t="s">
        <v>2</v>
      </c>
      <c r="B26" t="s">
        <v>29</v>
      </c>
      <c r="C26" t="s">
        <v>97</v>
      </c>
      <c r="D26" s="6" t="s">
        <v>115</v>
      </c>
      <c r="E26" s="1">
        <v>569.4</v>
      </c>
    </row>
    <row r="27" spans="1:5" x14ac:dyDescent="0.2">
      <c r="A27" t="s">
        <v>2</v>
      </c>
      <c r="B27" t="s">
        <v>29</v>
      </c>
      <c r="C27" t="s">
        <v>97</v>
      </c>
      <c r="D27" s="6" t="s">
        <v>116</v>
      </c>
      <c r="E27" s="1">
        <v>1019.2</v>
      </c>
    </row>
    <row r="28" spans="1:5" x14ac:dyDescent="0.2">
      <c r="A28" t="s">
        <v>2</v>
      </c>
      <c r="B28" t="s">
        <v>29</v>
      </c>
      <c r="C28" t="s">
        <v>97</v>
      </c>
      <c r="D28" s="6" t="s">
        <v>117</v>
      </c>
      <c r="E28" s="1">
        <v>949.8</v>
      </c>
    </row>
    <row r="29" spans="1:5" x14ac:dyDescent="0.2">
      <c r="A29" t="s">
        <v>2</v>
      </c>
      <c r="B29" t="s">
        <v>29</v>
      </c>
      <c r="C29" t="s">
        <v>97</v>
      </c>
      <c r="D29" s="6" t="s">
        <v>118</v>
      </c>
      <c r="E29" s="1">
        <v>1453.84</v>
      </c>
    </row>
    <row r="30" spans="1:5" x14ac:dyDescent="0.2">
      <c r="A30" t="s">
        <v>2</v>
      </c>
      <c r="B30" t="s">
        <v>29</v>
      </c>
      <c r="C30" t="s">
        <v>97</v>
      </c>
      <c r="D30" s="6" t="s">
        <v>122</v>
      </c>
      <c r="E30" s="1">
        <v>265.3</v>
      </c>
    </row>
    <row r="31" spans="1:5" x14ac:dyDescent="0.2">
      <c r="A31" t="s">
        <v>2</v>
      </c>
      <c r="B31" t="s">
        <v>29</v>
      </c>
      <c r="C31" t="s">
        <v>97</v>
      </c>
      <c r="D31" s="6" t="s">
        <v>123</v>
      </c>
      <c r="E31" s="1">
        <v>259.7</v>
      </c>
    </row>
    <row r="32" spans="1:5" x14ac:dyDescent="0.2">
      <c r="A32" t="s">
        <v>2</v>
      </c>
      <c r="B32" t="s">
        <v>29</v>
      </c>
      <c r="C32" t="s">
        <v>97</v>
      </c>
      <c r="D32" s="6" t="s">
        <v>124</v>
      </c>
      <c r="E32" s="1">
        <v>1294.56</v>
      </c>
    </row>
    <row r="33" spans="1:5" x14ac:dyDescent="0.2">
      <c r="A33" s="7" t="s">
        <v>2</v>
      </c>
      <c r="B33" t="s">
        <v>29</v>
      </c>
      <c r="C33" t="s">
        <v>97</v>
      </c>
      <c r="D33" s="8">
        <v>825</v>
      </c>
      <c r="E33" s="1">
        <v>902.1</v>
      </c>
    </row>
    <row r="34" spans="1:5" x14ac:dyDescent="0.2">
      <c r="A34" t="s">
        <v>2</v>
      </c>
      <c r="B34" t="s">
        <v>29</v>
      </c>
      <c r="C34" t="s">
        <v>97</v>
      </c>
      <c r="D34" s="6" t="s">
        <v>128</v>
      </c>
      <c r="E34" s="1">
        <v>861.84</v>
      </c>
    </row>
    <row r="35" spans="1:5" x14ac:dyDescent="0.2">
      <c r="A35" t="s">
        <v>2</v>
      </c>
      <c r="B35" t="s">
        <v>29</v>
      </c>
      <c r="C35" t="s">
        <v>97</v>
      </c>
      <c r="D35" s="6" t="s">
        <v>129</v>
      </c>
      <c r="E35" s="1">
        <v>836.46</v>
      </c>
    </row>
    <row r="36" spans="1:5" x14ac:dyDescent="0.2">
      <c r="A36" t="s">
        <v>2</v>
      </c>
      <c r="B36" t="s">
        <v>29</v>
      </c>
      <c r="C36" t="s">
        <v>97</v>
      </c>
      <c r="D36" s="6" t="s">
        <v>130</v>
      </c>
      <c r="E36" s="1">
        <v>1926.2799999999997</v>
      </c>
    </row>
    <row r="37" spans="1:5" x14ac:dyDescent="0.2">
      <c r="A37" t="s">
        <v>2</v>
      </c>
      <c r="B37" t="s">
        <v>29</v>
      </c>
      <c r="C37" t="s">
        <v>97</v>
      </c>
      <c r="D37" s="6" t="s">
        <v>149</v>
      </c>
      <c r="E37" s="1">
        <v>694.6</v>
      </c>
    </row>
    <row r="38" spans="1:5" x14ac:dyDescent="0.2">
      <c r="A38" t="s">
        <v>2</v>
      </c>
      <c r="B38" t="s">
        <v>29</v>
      </c>
      <c r="C38" t="s">
        <v>97</v>
      </c>
      <c r="D38" s="6" t="s">
        <v>154</v>
      </c>
      <c r="E38" s="1">
        <v>450</v>
      </c>
    </row>
    <row r="39" spans="1:5" x14ac:dyDescent="0.2">
      <c r="A39" t="s">
        <v>2</v>
      </c>
      <c r="B39" t="s">
        <v>29</v>
      </c>
      <c r="C39" t="s">
        <v>97</v>
      </c>
      <c r="D39" s="6" t="s">
        <v>155</v>
      </c>
      <c r="E39" s="1">
        <v>346.81</v>
      </c>
    </row>
    <row r="40" spans="1:5" x14ac:dyDescent="0.2">
      <c r="A40" t="s">
        <v>2</v>
      </c>
      <c r="B40" t="s">
        <v>29</v>
      </c>
      <c r="C40" t="s">
        <v>97</v>
      </c>
      <c r="D40" s="10" t="s">
        <v>156</v>
      </c>
      <c r="E40" s="1">
        <v>413.28999999999996</v>
      </c>
    </row>
    <row r="41" spans="1:5" x14ac:dyDescent="0.2">
      <c r="A41" t="s">
        <v>2</v>
      </c>
      <c r="B41" t="s">
        <v>29</v>
      </c>
      <c r="C41" t="s">
        <v>97</v>
      </c>
      <c r="D41" s="10" t="s">
        <v>157</v>
      </c>
      <c r="E41" s="1">
        <v>380.31999999999994</v>
      </c>
    </row>
    <row r="42" spans="1:5" x14ac:dyDescent="0.2">
      <c r="A42" t="s">
        <v>2</v>
      </c>
      <c r="B42" t="s">
        <v>29</v>
      </c>
      <c r="C42" t="s">
        <v>97</v>
      </c>
      <c r="D42" s="10" t="s">
        <v>158</v>
      </c>
      <c r="E42" s="1">
        <v>509.1</v>
      </c>
    </row>
    <row r="43" spans="1:5" x14ac:dyDescent="0.2">
      <c r="A43" t="s">
        <v>2</v>
      </c>
      <c r="B43" t="s">
        <v>29</v>
      </c>
      <c r="C43" t="s">
        <v>97</v>
      </c>
      <c r="D43" s="10" t="s">
        <v>159</v>
      </c>
      <c r="E43" s="1">
        <v>540.4</v>
      </c>
    </row>
    <row r="44" spans="1:5" x14ac:dyDescent="0.2">
      <c r="A44" t="s">
        <v>2</v>
      </c>
      <c r="B44" t="s">
        <v>29</v>
      </c>
      <c r="C44" t="s">
        <v>97</v>
      </c>
      <c r="D44" s="10" t="s">
        <v>160</v>
      </c>
      <c r="E44" s="1">
        <v>1007.74</v>
      </c>
    </row>
    <row r="45" spans="1:5" x14ac:dyDescent="0.2">
      <c r="A45" t="s">
        <v>2</v>
      </c>
      <c r="B45" t="s">
        <v>29</v>
      </c>
      <c r="C45" t="s">
        <v>97</v>
      </c>
      <c r="D45" s="10" t="s">
        <v>161</v>
      </c>
      <c r="E45" s="1">
        <v>1230.8399999999999</v>
      </c>
    </row>
    <row r="46" spans="1:5" x14ac:dyDescent="0.2">
      <c r="A46" t="s">
        <v>2</v>
      </c>
      <c r="B46" t="s">
        <v>29</v>
      </c>
      <c r="C46" t="s">
        <v>97</v>
      </c>
      <c r="D46" s="10" t="s">
        <v>162</v>
      </c>
      <c r="E46" s="1">
        <v>1484.8600000000001</v>
      </c>
    </row>
    <row r="47" spans="1:5" x14ac:dyDescent="0.2">
      <c r="A47" t="s">
        <v>2</v>
      </c>
      <c r="B47" t="s">
        <v>29</v>
      </c>
      <c r="C47" t="s">
        <v>97</v>
      </c>
      <c r="D47" s="11">
        <v>834</v>
      </c>
      <c r="E47" s="1">
        <v>1425.7</v>
      </c>
    </row>
    <row r="48" spans="1:5" x14ac:dyDescent="0.2">
      <c r="A48" t="s">
        <v>2</v>
      </c>
      <c r="B48" t="s">
        <v>29</v>
      </c>
      <c r="C48" t="s">
        <v>97</v>
      </c>
      <c r="D48" s="11" t="s">
        <v>163</v>
      </c>
      <c r="E48" s="1">
        <v>3022.1399999999994</v>
      </c>
    </row>
    <row r="49" spans="1:5" x14ac:dyDescent="0.2">
      <c r="A49" t="s">
        <v>2</v>
      </c>
      <c r="B49" t="s">
        <v>29</v>
      </c>
      <c r="C49" t="s">
        <v>97</v>
      </c>
      <c r="D49" s="10" t="s">
        <v>164</v>
      </c>
      <c r="E49" s="1">
        <v>1329.8200000000002</v>
      </c>
    </row>
    <row r="50" spans="1:5" x14ac:dyDescent="0.2">
      <c r="A50" t="s">
        <v>2</v>
      </c>
      <c r="B50" t="s">
        <v>29</v>
      </c>
      <c r="C50" t="s">
        <v>97</v>
      </c>
      <c r="D50" s="10" t="s">
        <v>165</v>
      </c>
      <c r="E50" s="1">
        <v>1031.5999999999999</v>
      </c>
    </row>
    <row r="51" spans="1:5" x14ac:dyDescent="0.2">
      <c r="A51" t="s">
        <v>2</v>
      </c>
      <c r="B51" t="s">
        <v>29</v>
      </c>
      <c r="C51" t="s">
        <v>97</v>
      </c>
      <c r="D51" s="10" t="s">
        <v>166</v>
      </c>
      <c r="E51" s="1">
        <v>969.90000000000009</v>
      </c>
    </row>
    <row r="52" spans="1:5" x14ac:dyDescent="0.2">
      <c r="A52" t="s">
        <v>2</v>
      </c>
      <c r="B52" t="s">
        <v>29</v>
      </c>
      <c r="C52" t="s">
        <v>97</v>
      </c>
      <c r="D52" s="10" t="s">
        <v>167</v>
      </c>
      <c r="E52" s="1">
        <v>739.68000000000006</v>
      </c>
    </row>
    <row r="53" spans="1:5" x14ac:dyDescent="0.2">
      <c r="A53" t="s">
        <v>2</v>
      </c>
      <c r="B53" t="s">
        <v>29</v>
      </c>
      <c r="C53" t="s">
        <v>97</v>
      </c>
      <c r="D53" s="10" t="s">
        <v>168</v>
      </c>
      <c r="E53" s="1">
        <v>1048.4199999999998</v>
      </c>
    </row>
    <row r="54" spans="1:5" x14ac:dyDescent="0.2">
      <c r="A54" t="s">
        <v>2</v>
      </c>
      <c r="B54" t="s">
        <v>29</v>
      </c>
      <c r="C54" t="s">
        <v>97</v>
      </c>
      <c r="D54" s="10" t="s">
        <v>174</v>
      </c>
      <c r="E54" s="1">
        <v>1922.85</v>
      </c>
    </row>
    <row r="55" spans="1:5" x14ac:dyDescent="0.2">
      <c r="A55" t="s">
        <v>2</v>
      </c>
      <c r="B55" t="s">
        <v>29</v>
      </c>
      <c r="C55" t="s">
        <v>97</v>
      </c>
      <c r="D55" s="10" t="s">
        <v>175</v>
      </c>
      <c r="E55" s="1">
        <v>1359.0900000000001</v>
      </c>
    </row>
    <row r="56" spans="1:5" x14ac:dyDescent="0.2">
      <c r="A56" t="s">
        <v>2</v>
      </c>
      <c r="B56" t="s">
        <v>29</v>
      </c>
      <c r="C56" t="s">
        <v>97</v>
      </c>
      <c r="D56" s="10" t="s">
        <v>176</v>
      </c>
      <c r="E56" s="1">
        <v>1364.0600000000002</v>
      </c>
    </row>
    <row r="57" spans="1:5" x14ac:dyDescent="0.2">
      <c r="A57" t="s">
        <v>2</v>
      </c>
      <c r="B57" t="s">
        <v>29</v>
      </c>
      <c r="C57" t="s">
        <v>97</v>
      </c>
      <c r="D57" s="10" t="s">
        <v>177</v>
      </c>
      <c r="E57" s="1">
        <v>1511.08</v>
      </c>
    </row>
    <row r="58" spans="1:5" x14ac:dyDescent="0.2">
      <c r="A58" t="s">
        <v>2</v>
      </c>
      <c r="B58" t="s">
        <v>29</v>
      </c>
      <c r="C58" t="s">
        <v>97</v>
      </c>
      <c r="D58" s="10" t="s">
        <v>178</v>
      </c>
      <c r="E58" s="1">
        <v>1677.82</v>
      </c>
    </row>
    <row r="59" spans="1:5" x14ac:dyDescent="0.2">
      <c r="A59" t="s">
        <v>2</v>
      </c>
      <c r="B59" t="s">
        <v>29</v>
      </c>
      <c r="C59" t="s">
        <v>97</v>
      </c>
      <c r="D59" s="6" t="s">
        <v>179</v>
      </c>
      <c r="E59" s="1">
        <v>914.61</v>
      </c>
    </row>
    <row r="60" spans="1:5" x14ac:dyDescent="0.2">
      <c r="A60" t="s">
        <v>2</v>
      </c>
      <c r="B60" t="s">
        <v>29</v>
      </c>
      <c r="C60" t="s">
        <v>97</v>
      </c>
      <c r="D60" s="6" t="s">
        <v>180</v>
      </c>
      <c r="E60" s="1">
        <v>748.48</v>
      </c>
    </row>
    <row r="61" spans="1:5" x14ac:dyDescent="0.2">
      <c r="A61" t="s">
        <v>2</v>
      </c>
      <c r="B61" t="s">
        <v>29</v>
      </c>
      <c r="C61" t="s">
        <v>97</v>
      </c>
      <c r="D61" s="10" t="s">
        <v>182</v>
      </c>
      <c r="E61" s="1">
        <v>683.95</v>
      </c>
    </row>
    <row r="62" spans="1:5" x14ac:dyDescent="0.2">
      <c r="A62" t="s">
        <v>2</v>
      </c>
      <c r="B62" t="s">
        <v>29</v>
      </c>
      <c r="C62" t="s">
        <v>97</v>
      </c>
      <c r="D62" s="10" t="s">
        <v>183</v>
      </c>
      <c r="E62" s="1">
        <v>150.51</v>
      </c>
    </row>
    <row r="63" spans="1:5" x14ac:dyDescent="0.2">
      <c r="A63" t="s">
        <v>2</v>
      </c>
      <c r="B63" t="s">
        <v>29</v>
      </c>
      <c r="C63" t="s">
        <v>97</v>
      </c>
      <c r="D63" s="11">
        <v>972</v>
      </c>
      <c r="E63" s="1">
        <v>1041.3800000000001</v>
      </c>
    </row>
    <row r="64" spans="1:5" x14ac:dyDescent="0.2">
      <c r="A64" t="s">
        <v>2</v>
      </c>
      <c r="B64" t="s">
        <v>29</v>
      </c>
      <c r="C64" t="s">
        <v>97</v>
      </c>
      <c r="D64" s="10" t="s">
        <v>184</v>
      </c>
      <c r="E64" s="1">
        <v>2593.11</v>
      </c>
    </row>
    <row r="66" spans="7:8" x14ac:dyDescent="0.2">
      <c r="G66" t="s">
        <v>186</v>
      </c>
      <c r="H66">
        <f>AVERAGE(E2:E64)</f>
        <v>1292.0406349206344</v>
      </c>
    </row>
    <row r="67" spans="7:8" x14ac:dyDescent="0.2">
      <c r="G67" t="s">
        <v>195</v>
      </c>
      <c r="H67">
        <f>STDEV(E2:E64)</f>
        <v>907.29235054332469</v>
      </c>
    </row>
    <row r="68" spans="7:8" x14ac:dyDescent="0.2">
      <c r="G68" t="s">
        <v>187</v>
      </c>
      <c r="H68">
        <f>_xlfn.PERCENTILE.EXC(E49:E64,0.9)</f>
        <v>2123.9280000000003</v>
      </c>
    </row>
    <row r="69" spans="7:8" x14ac:dyDescent="0.2">
      <c r="G69" t="s">
        <v>188</v>
      </c>
      <c r="H69">
        <f>_xlfn.PERCENTILE.EXC(E50:E65,0.1)</f>
        <v>470.57400000000007</v>
      </c>
    </row>
    <row r="72" spans="7:8" x14ac:dyDescent="0.2">
      <c r="G72" t="s">
        <v>189</v>
      </c>
      <c r="H72">
        <f>H66+((H68-H66)*0.5)</f>
        <v>1707.9843174603175</v>
      </c>
    </row>
    <row r="73" spans="7:8" x14ac:dyDescent="0.2">
      <c r="G73" t="s">
        <v>190</v>
      </c>
      <c r="H73">
        <f>H66+((H68-H66)*0.75)</f>
        <v>1915.9561587301589</v>
      </c>
    </row>
    <row r="74" spans="7:8" x14ac:dyDescent="0.2">
      <c r="G74" t="s">
        <v>191</v>
      </c>
      <c r="H74">
        <f>H68</f>
        <v>2123.9280000000003</v>
      </c>
    </row>
  </sheetData>
  <autoFilter ref="A1:E64" xr:uid="{D771B1F4-BD15-7F49-8622-EE3E5E3C45B4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20D22-4732-A344-8003-2FB5F187479B}">
  <dimension ref="A1:H37"/>
  <sheetViews>
    <sheetView workbookViewId="0">
      <selection activeCell="E3" sqref="E3:E28"/>
    </sheetView>
  </sheetViews>
  <sheetFormatPr baseColWidth="10" defaultRowHeight="16" x14ac:dyDescent="0.2"/>
  <cols>
    <col min="1" max="1" width="20.83203125" customWidth="1"/>
    <col min="2" max="2" width="29.1640625" customWidth="1"/>
  </cols>
  <sheetData>
    <row r="1" spans="1:5" ht="48" x14ac:dyDescent="0.2">
      <c r="A1" s="13" t="s">
        <v>0</v>
      </c>
      <c r="B1" s="13" t="s">
        <v>1</v>
      </c>
      <c r="C1" s="13" t="s">
        <v>95</v>
      </c>
      <c r="D1" s="14" t="s">
        <v>4</v>
      </c>
      <c r="E1" s="15" t="s">
        <v>185</v>
      </c>
    </row>
    <row r="2" spans="1:5" x14ac:dyDescent="0.2">
      <c r="A2" s="16" t="s">
        <v>2</v>
      </c>
      <c r="B2" s="16" t="s">
        <v>12</v>
      </c>
      <c r="C2" s="16" t="s">
        <v>96</v>
      </c>
      <c r="D2" s="16" t="s">
        <v>13</v>
      </c>
      <c r="E2" s="16">
        <v>1935.01</v>
      </c>
    </row>
    <row r="3" spans="1:5" x14ac:dyDescent="0.2">
      <c r="A3" s="16" t="s">
        <v>2</v>
      </c>
      <c r="B3" s="16" t="s">
        <v>12</v>
      </c>
      <c r="C3" s="16" t="s">
        <v>96</v>
      </c>
      <c r="D3" s="16" t="s">
        <v>14</v>
      </c>
      <c r="E3" s="16">
        <v>1263.8</v>
      </c>
    </row>
    <row r="4" spans="1:5" x14ac:dyDescent="0.2">
      <c r="A4" s="16" t="s">
        <v>2</v>
      </c>
      <c r="B4" s="16" t="s">
        <v>12</v>
      </c>
      <c r="C4" s="16" t="s">
        <v>97</v>
      </c>
      <c r="D4" s="17">
        <v>896</v>
      </c>
      <c r="E4" s="15">
        <v>1567.13</v>
      </c>
    </row>
    <row r="5" spans="1:5" x14ac:dyDescent="0.2">
      <c r="A5" s="16" t="s">
        <v>2</v>
      </c>
      <c r="B5" s="16" t="s">
        <v>12</v>
      </c>
      <c r="C5" s="16" t="s">
        <v>97</v>
      </c>
      <c r="D5" s="17">
        <v>898</v>
      </c>
      <c r="E5" s="15">
        <v>837.35</v>
      </c>
    </row>
    <row r="6" spans="1:5" x14ac:dyDescent="0.2">
      <c r="A6" s="16" t="s">
        <v>2</v>
      </c>
      <c r="B6" s="16" t="s">
        <v>12</v>
      </c>
      <c r="C6" s="16" t="s">
        <v>97</v>
      </c>
      <c r="D6" s="17">
        <v>930</v>
      </c>
      <c r="E6" s="15">
        <v>2295.6</v>
      </c>
    </row>
    <row r="7" spans="1:5" x14ac:dyDescent="0.2">
      <c r="A7" s="16" t="s">
        <v>2</v>
      </c>
      <c r="B7" s="16" t="s">
        <v>12</v>
      </c>
      <c r="C7" s="16" t="s">
        <v>97</v>
      </c>
      <c r="D7" s="17">
        <v>936</v>
      </c>
      <c r="E7" s="15">
        <v>2005.52</v>
      </c>
    </row>
    <row r="8" spans="1:5" x14ac:dyDescent="0.2">
      <c r="A8" s="16" t="s">
        <v>28</v>
      </c>
      <c r="B8" s="16" t="s">
        <v>12</v>
      </c>
      <c r="C8" s="16" t="s">
        <v>97</v>
      </c>
      <c r="D8" s="18" t="s">
        <v>100</v>
      </c>
      <c r="E8" s="15">
        <v>1001.9</v>
      </c>
    </row>
    <row r="9" spans="1:5" x14ac:dyDescent="0.2">
      <c r="A9" s="16" t="s">
        <v>28</v>
      </c>
      <c r="B9" s="16" t="s">
        <v>12</v>
      </c>
      <c r="C9" s="16" t="s">
        <v>97</v>
      </c>
      <c r="D9" s="18" t="s">
        <v>101</v>
      </c>
      <c r="E9" s="15">
        <v>713.3</v>
      </c>
    </row>
    <row r="10" spans="1:5" x14ac:dyDescent="0.2">
      <c r="A10" s="16" t="s">
        <v>28</v>
      </c>
      <c r="B10" s="16" t="s">
        <v>12</v>
      </c>
      <c r="C10" s="16" t="s">
        <v>97</v>
      </c>
      <c r="D10" s="18" t="s">
        <v>131</v>
      </c>
      <c r="E10" s="15">
        <v>197.3</v>
      </c>
    </row>
    <row r="11" spans="1:5" x14ac:dyDescent="0.2">
      <c r="A11" s="16" t="s">
        <v>28</v>
      </c>
      <c r="B11" s="16" t="s">
        <v>12</v>
      </c>
      <c r="C11" s="16" t="s">
        <v>97</v>
      </c>
      <c r="D11" s="18" t="s">
        <v>132</v>
      </c>
      <c r="E11" s="15">
        <v>172.26</v>
      </c>
    </row>
    <row r="12" spans="1:5" x14ac:dyDescent="0.2">
      <c r="A12" s="16" t="s">
        <v>28</v>
      </c>
      <c r="B12" s="16" t="s">
        <v>12</v>
      </c>
      <c r="C12" s="16" t="s">
        <v>97</v>
      </c>
      <c r="D12" s="18" t="s">
        <v>141</v>
      </c>
      <c r="E12" s="15">
        <v>1726.02</v>
      </c>
    </row>
    <row r="13" spans="1:5" x14ac:dyDescent="0.2">
      <c r="A13" s="16" t="s">
        <v>28</v>
      </c>
      <c r="B13" s="16" t="s">
        <v>12</v>
      </c>
      <c r="C13" s="16" t="s">
        <v>97</v>
      </c>
      <c r="D13" s="19" t="s">
        <v>142</v>
      </c>
      <c r="E13" s="15">
        <v>2579.9699999999998</v>
      </c>
    </row>
    <row r="14" spans="1:5" x14ac:dyDescent="0.2">
      <c r="A14" s="16" t="s">
        <v>28</v>
      </c>
      <c r="B14" s="16" t="s">
        <v>12</v>
      </c>
      <c r="C14" s="16" t="s">
        <v>97</v>
      </c>
      <c r="D14" s="19" t="s">
        <v>143</v>
      </c>
      <c r="E14" s="15">
        <v>843.68</v>
      </c>
    </row>
    <row r="15" spans="1:5" x14ac:dyDescent="0.2">
      <c r="A15" s="16" t="s">
        <v>28</v>
      </c>
      <c r="B15" s="16" t="s">
        <v>12</v>
      </c>
      <c r="C15" s="16" t="s">
        <v>97</v>
      </c>
      <c r="D15" s="18" t="s">
        <v>144</v>
      </c>
      <c r="E15" s="15">
        <v>1630.9</v>
      </c>
    </row>
    <row r="16" spans="1:5" x14ac:dyDescent="0.2">
      <c r="A16" s="16" t="s">
        <v>28</v>
      </c>
      <c r="B16" s="16" t="s">
        <v>12</v>
      </c>
      <c r="C16" s="16" t="s">
        <v>97</v>
      </c>
      <c r="D16" s="18" t="s">
        <v>145</v>
      </c>
      <c r="E16" s="15">
        <v>1205.5899999999999</v>
      </c>
    </row>
    <row r="17" spans="1:8" x14ac:dyDescent="0.2">
      <c r="A17" s="16" t="s">
        <v>28</v>
      </c>
      <c r="B17" s="16" t="s">
        <v>12</v>
      </c>
      <c r="C17" s="16" t="s">
        <v>97</v>
      </c>
      <c r="D17" s="18" t="s">
        <v>146</v>
      </c>
      <c r="E17" s="15">
        <v>571.12</v>
      </c>
    </row>
    <row r="18" spans="1:8" x14ac:dyDescent="0.2">
      <c r="A18" s="16" t="s">
        <v>28</v>
      </c>
      <c r="B18" s="16" t="s">
        <v>12</v>
      </c>
      <c r="C18" s="16" t="s">
        <v>97</v>
      </c>
      <c r="D18" s="18" t="s">
        <v>147</v>
      </c>
      <c r="E18" s="15">
        <v>2019.8</v>
      </c>
    </row>
    <row r="19" spans="1:8" x14ac:dyDescent="0.2">
      <c r="A19" s="16" t="s">
        <v>28</v>
      </c>
      <c r="B19" s="16" t="s">
        <v>12</v>
      </c>
      <c r="C19" s="16" t="s">
        <v>97</v>
      </c>
      <c r="D19" s="18" t="s">
        <v>148</v>
      </c>
      <c r="E19" s="15">
        <v>461.79</v>
      </c>
    </row>
    <row r="20" spans="1:8" x14ac:dyDescent="0.2">
      <c r="A20" s="16" t="s">
        <v>2</v>
      </c>
      <c r="B20" s="16" t="s">
        <v>12</v>
      </c>
      <c r="C20" s="16" t="s">
        <v>97</v>
      </c>
      <c r="D20" s="17">
        <v>856</v>
      </c>
      <c r="E20" s="15">
        <v>1517.93</v>
      </c>
    </row>
    <row r="21" spans="1:8" x14ac:dyDescent="0.2">
      <c r="A21" s="16" t="s">
        <v>2</v>
      </c>
      <c r="B21" s="16" t="s">
        <v>12</v>
      </c>
      <c r="C21" s="16" t="s">
        <v>97</v>
      </c>
      <c r="D21" s="17">
        <v>862</v>
      </c>
      <c r="E21" s="15">
        <v>2269.66</v>
      </c>
    </row>
    <row r="22" spans="1:8" x14ac:dyDescent="0.2">
      <c r="A22" s="16" t="s">
        <v>2</v>
      </c>
      <c r="B22" s="16" t="s">
        <v>12</v>
      </c>
      <c r="C22" s="16" t="s">
        <v>97</v>
      </c>
      <c r="D22" s="17">
        <v>870</v>
      </c>
      <c r="E22" s="15">
        <v>1780.82</v>
      </c>
    </row>
    <row r="23" spans="1:8" x14ac:dyDescent="0.2">
      <c r="A23" s="16" t="s">
        <v>2</v>
      </c>
      <c r="B23" s="16" t="s">
        <v>12</v>
      </c>
      <c r="C23" s="16" t="s">
        <v>97</v>
      </c>
      <c r="D23" s="17">
        <v>872</v>
      </c>
      <c r="E23" s="15">
        <v>2071.6999999999998</v>
      </c>
    </row>
    <row r="24" spans="1:8" x14ac:dyDescent="0.2">
      <c r="A24" s="16" t="s">
        <v>2</v>
      </c>
      <c r="B24" s="16" t="s">
        <v>12</v>
      </c>
      <c r="C24" s="16" t="s">
        <v>97</v>
      </c>
      <c r="D24" s="17">
        <v>874</v>
      </c>
      <c r="E24" s="15">
        <v>1793.38</v>
      </c>
    </row>
    <row r="25" spans="1:8" x14ac:dyDescent="0.2">
      <c r="A25" s="16" t="s">
        <v>2</v>
      </c>
      <c r="B25" s="16" t="s">
        <v>12</v>
      </c>
      <c r="C25" s="16" t="s">
        <v>97</v>
      </c>
      <c r="D25" s="17">
        <v>875</v>
      </c>
      <c r="E25" s="15">
        <v>1464.84</v>
      </c>
    </row>
    <row r="26" spans="1:8" x14ac:dyDescent="0.2">
      <c r="A26" s="16" t="s">
        <v>2</v>
      </c>
      <c r="B26" s="16" t="s">
        <v>12</v>
      </c>
      <c r="C26" s="16" t="s">
        <v>97</v>
      </c>
      <c r="D26" s="17">
        <v>881</v>
      </c>
      <c r="E26" s="15">
        <v>1097.98</v>
      </c>
    </row>
    <row r="27" spans="1:8" x14ac:dyDescent="0.2">
      <c r="A27" s="16" t="s">
        <v>2</v>
      </c>
      <c r="B27" s="16" t="s">
        <v>12</v>
      </c>
      <c r="C27" s="16" t="s">
        <v>97</v>
      </c>
      <c r="D27" s="17">
        <v>885</v>
      </c>
      <c r="E27" s="15">
        <v>1026.1600000000001</v>
      </c>
    </row>
    <row r="28" spans="1:8" x14ac:dyDescent="0.2">
      <c r="A28" s="16" t="s">
        <v>2</v>
      </c>
      <c r="B28" s="16" t="s">
        <v>12</v>
      </c>
      <c r="C28" s="16" t="s">
        <v>97</v>
      </c>
      <c r="D28" s="17">
        <v>887</v>
      </c>
      <c r="E28" s="15">
        <v>961.7</v>
      </c>
    </row>
    <row r="29" spans="1:8" x14ac:dyDescent="0.2">
      <c r="G29" t="s">
        <v>186</v>
      </c>
      <c r="H29">
        <f>AVERAGE(E2:E28)</f>
        <v>1370.8225925925929</v>
      </c>
    </row>
    <row r="30" spans="1:8" x14ac:dyDescent="0.2">
      <c r="G30" t="s">
        <v>195</v>
      </c>
      <c r="H30">
        <f>STDEV(E3:E29)</f>
        <v>658.71054349399424</v>
      </c>
    </row>
    <row r="31" spans="1:8" x14ac:dyDescent="0.2">
      <c r="G31" t="s">
        <v>187</v>
      </c>
      <c r="H31">
        <f>_xlfn.PERCENTILE.EXC(E2:E28,0.9)</f>
        <v>2274.848</v>
      </c>
    </row>
    <row r="32" spans="1:8" x14ac:dyDescent="0.2">
      <c r="G32" t="s">
        <v>188</v>
      </c>
      <c r="H32">
        <f>_xlfn.PERCENTILE.EXC(E2:E28,0.1)</f>
        <v>408.89200000000005</v>
      </c>
    </row>
    <row r="35" spans="7:8" x14ac:dyDescent="0.2">
      <c r="G35" t="s">
        <v>189</v>
      </c>
      <c r="H35">
        <f>H29+((H31-H29)*0.5)</f>
        <v>1822.8352962962963</v>
      </c>
    </row>
    <row r="36" spans="7:8" x14ac:dyDescent="0.2">
      <c r="G36" t="s">
        <v>190</v>
      </c>
      <c r="H36">
        <f>H29+((H31-H29)*0.75)</f>
        <v>2048.8416481481481</v>
      </c>
    </row>
    <row r="37" spans="7:8" x14ac:dyDescent="0.2">
      <c r="G37" t="s">
        <v>191</v>
      </c>
      <c r="H37">
        <f>H31</f>
        <v>2274.848</v>
      </c>
    </row>
  </sheetData>
  <autoFilter ref="A1:E1" xr:uid="{23020D22-4732-A344-8003-2FB5F187479B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A41502-6064-C843-BDAB-040C5F9CEB6B}">
  <dimension ref="A1:H80"/>
  <sheetViews>
    <sheetView topLeftCell="A47" workbookViewId="0">
      <selection activeCell="D2" sqref="D2:D71"/>
    </sheetView>
  </sheetViews>
  <sheetFormatPr baseColWidth="10" defaultRowHeight="16" x14ac:dyDescent="0.2"/>
  <cols>
    <col min="1" max="1" width="20" customWidth="1"/>
    <col min="2" max="2" width="38.33203125" customWidth="1"/>
  </cols>
  <sheetData>
    <row r="1" spans="1:5" ht="48" x14ac:dyDescent="0.2">
      <c r="A1" s="2" t="s">
        <v>0</v>
      </c>
      <c r="B1" s="2" t="s">
        <v>1</v>
      </c>
      <c r="C1" s="2" t="s">
        <v>95</v>
      </c>
      <c r="D1" s="3" t="s">
        <v>4</v>
      </c>
      <c r="E1" s="1" t="s">
        <v>185</v>
      </c>
    </row>
    <row r="2" spans="1:5" x14ac:dyDescent="0.2">
      <c r="A2" t="s">
        <v>9</v>
      </c>
      <c r="B2" t="s">
        <v>10</v>
      </c>
      <c r="C2" t="s">
        <v>96</v>
      </c>
      <c r="D2" t="s">
        <v>11</v>
      </c>
      <c r="E2">
        <v>1150.56</v>
      </c>
    </row>
    <row r="3" spans="1:5" x14ac:dyDescent="0.2">
      <c r="A3" t="s">
        <v>9</v>
      </c>
      <c r="B3" t="s">
        <v>10</v>
      </c>
      <c r="C3" t="s">
        <v>96</v>
      </c>
      <c r="D3" t="s">
        <v>15</v>
      </c>
      <c r="E3">
        <v>1866.9600000000003</v>
      </c>
    </row>
    <row r="4" spans="1:5" x14ac:dyDescent="0.2">
      <c r="A4" t="s">
        <v>9</v>
      </c>
      <c r="B4" t="s">
        <v>10</v>
      </c>
      <c r="C4" t="s">
        <v>96</v>
      </c>
      <c r="D4" t="s">
        <v>16</v>
      </c>
      <c r="E4">
        <v>1106.99</v>
      </c>
    </row>
    <row r="5" spans="1:5" x14ac:dyDescent="0.2">
      <c r="A5" t="s">
        <v>9</v>
      </c>
      <c r="B5" t="s">
        <v>10</v>
      </c>
      <c r="C5" t="s">
        <v>96</v>
      </c>
      <c r="D5" t="s">
        <v>17</v>
      </c>
      <c r="E5">
        <v>1301.06</v>
      </c>
    </row>
    <row r="6" spans="1:5" x14ac:dyDescent="0.2">
      <c r="A6" t="s">
        <v>9</v>
      </c>
      <c r="B6" t="s">
        <v>10</v>
      </c>
      <c r="C6" t="s">
        <v>96</v>
      </c>
      <c r="D6" t="s">
        <v>18</v>
      </c>
      <c r="E6">
        <v>1468.06</v>
      </c>
    </row>
    <row r="7" spans="1:5" x14ac:dyDescent="0.2">
      <c r="A7" t="s">
        <v>9</v>
      </c>
      <c r="B7" t="s">
        <v>10</v>
      </c>
      <c r="C7" t="s">
        <v>96</v>
      </c>
      <c r="D7" t="s">
        <v>19</v>
      </c>
      <c r="E7">
        <v>1281.2</v>
      </c>
    </row>
    <row r="8" spans="1:5" x14ac:dyDescent="0.2">
      <c r="A8" t="s">
        <v>9</v>
      </c>
      <c r="B8" t="s">
        <v>10</v>
      </c>
      <c r="C8" t="s">
        <v>96</v>
      </c>
      <c r="D8" t="s">
        <v>20</v>
      </c>
      <c r="E8">
        <v>1021.55</v>
      </c>
    </row>
    <row r="9" spans="1:5" x14ac:dyDescent="0.2">
      <c r="A9" t="s">
        <v>9</v>
      </c>
      <c r="B9" t="s">
        <v>10</v>
      </c>
      <c r="C9" t="s">
        <v>96</v>
      </c>
      <c r="D9" t="s">
        <v>21</v>
      </c>
      <c r="E9">
        <v>988.42</v>
      </c>
    </row>
    <row r="10" spans="1:5" x14ac:dyDescent="0.2">
      <c r="A10" t="s">
        <v>9</v>
      </c>
      <c r="B10" t="s">
        <v>10</v>
      </c>
      <c r="C10" t="s">
        <v>96</v>
      </c>
      <c r="D10" t="s">
        <v>22</v>
      </c>
      <c r="E10">
        <v>988.42</v>
      </c>
    </row>
    <row r="11" spans="1:5" x14ac:dyDescent="0.2">
      <c r="A11" t="s">
        <v>9</v>
      </c>
      <c r="B11" t="s">
        <v>10</v>
      </c>
      <c r="C11" t="s">
        <v>96</v>
      </c>
      <c r="D11" t="s">
        <v>23</v>
      </c>
      <c r="E11">
        <v>1004.0299999999999</v>
      </c>
    </row>
    <row r="12" spans="1:5" x14ac:dyDescent="0.2">
      <c r="A12" t="s">
        <v>9</v>
      </c>
      <c r="B12" t="s">
        <v>10</v>
      </c>
      <c r="C12" t="s">
        <v>96</v>
      </c>
      <c r="D12" t="s">
        <v>24</v>
      </c>
      <c r="E12">
        <v>1029.3900000000001</v>
      </c>
    </row>
    <row r="13" spans="1:5" x14ac:dyDescent="0.2">
      <c r="A13" t="s">
        <v>9</v>
      </c>
      <c r="B13" t="s">
        <v>10</v>
      </c>
      <c r="C13" t="s">
        <v>96</v>
      </c>
      <c r="D13" t="s">
        <v>25</v>
      </c>
      <c r="E13">
        <v>2251.8199999999997</v>
      </c>
    </row>
    <row r="14" spans="1:5" x14ac:dyDescent="0.2">
      <c r="A14" t="s">
        <v>9</v>
      </c>
      <c r="B14" t="s">
        <v>10</v>
      </c>
      <c r="C14" t="s">
        <v>96</v>
      </c>
      <c r="D14" t="s">
        <v>26</v>
      </c>
      <c r="E14">
        <v>1729.8899999999999</v>
      </c>
    </row>
    <row r="15" spans="1:5" x14ac:dyDescent="0.2">
      <c r="A15" t="s">
        <v>9</v>
      </c>
      <c r="B15" t="s">
        <v>10</v>
      </c>
      <c r="C15" t="s">
        <v>96</v>
      </c>
      <c r="D15" t="s">
        <v>27</v>
      </c>
      <c r="E15">
        <v>261.8</v>
      </c>
    </row>
    <row r="16" spans="1:5" x14ac:dyDescent="0.2">
      <c r="A16" t="s">
        <v>9</v>
      </c>
      <c r="B16" t="s">
        <v>10</v>
      </c>
      <c r="C16" t="s">
        <v>96</v>
      </c>
      <c r="D16" t="s">
        <v>32</v>
      </c>
      <c r="E16">
        <v>782.57</v>
      </c>
    </row>
    <row r="17" spans="1:5" x14ac:dyDescent="0.2">
      <c r="A17" t="s">
        <v>9</v>
      </c>
      <c r="B17" t="s">
        <v>10</v>
      </c>
      <c r="C17" t="s">
        <v>96</v>
      </c>
      <c r="D17" t="s">
        <v>33</v>
      </c>
      <c r="E17">
        <v>993</v>
      </c>
    </row>
    <row r="18" spans="1:5" x14ac:dyDescent="0.2">
      <c r="A18" t="s">
        <v>9</v>
      </c>
      <c r="B18" t="s">
        <v>10</v>
      </c>
      <c r="C18" t="s">
        <v>96</v>
      </c>
      <c r="D18" t="s">
        <v>34</v>
      </c>
      <c r="E18">
        <v>824.04</v>
      </c>
    </row>
    <row r="19" spans="1:5" x14ac:dyDescent="0.2">
      <c r="A19" t="s">
        <v>9</v>
      </c>
      <c r="B19" t="s">
        <v>10</v>
      </c>
      <c r="C19" t="s">
        <v>96</v>
      </c>
      <c r="D19" t="s">
        <v>36</v>
      </c>
      <c r="E19">
        <v>1143.8500000000001</v>
      </c>
    </row>
    <row r="20" spans="1:5" x14ac:dyDescent="0.2">
      <c r="A20" t="s">
        <v>2</v>
      </c>
      <c r="B20" t="s">
        <v>10</v>
      </c>
      <c r="C20" t="s">
        <v>96</v>
      </c>
      <c r="D20" t="s">
        <v>39</v>
      </c>
      <c r="E20">
        <v>169.73999999999998</v>
      </c>
    </row>
    <row r="21" spans="1:5" x14ac:dyDescent="0.2">
      <c r="A21" t="s">
        <v>2</v>
      </c>
      <c r="B21" t="s">
        <v>10</v>
      </c>
      <c r="C21" t="s">
        <v>96</v>
      </c>
      <c r="D21" t="s">
        <v>40</v>
      </c>
      <c r="E21">
        <v>1756.27</v>
      </c>
    </row>
    <row r="22" spans="1:5" x14ac:dyDescent="0.2">
      <c r="A22" t="s">
        <v>2</v>
      </c>
      <c r="B22" t="s">
        <v>10</v>
      </c>
      <c r="C22" t="s">
        <v>96</v>
      </c>
      <c r="D22" t="s">
        <v>41</v>
      </c>
      <c r="E22">
        <v>1218.6599999999999</v>
      </c>
    </row>
    <row r="23" spans="1:5" x14ac:dyDescent="0.2">
      <c r="A23" t="s">
        <v>2</v>
      </c>
      <c r="B23" t="s">
        <v>10</v>
      </c>
      <c r="C23" t="s">
        <v>96</v>
      </c>
      <c r="D23" t="s">
        <v>42</v>
      </c>
      <c r="E23">
        <v>2289.25</v>
      </c>
    </row>
    <row r="24" spans="1:5" x14ac:dyDescent="0.2">
      <c r="A24" t="s">
        <v>2</v>
      </c>
      <c r="B24" t="s">
        <v>10</v>
      </c>
      <c r="C24" t="s">
        <v>96</v>
      </c>
      <c r="D24" t="s">
        <v>43</v>
      </c>
      <c r="E24">
        <v>1529.82</v>
      </c>
    </row>
    <row r="25" spans="1:5" x14ac:dyDescent="0.2">
      <c r="A25" t="s">
        <v>44</v>
      </c>
      <c r="B25" t="s">
        <v>10</v>
      </c>
      <c r="C25" t="s">
        <v>96</v>
      </c>
      <c r="D25" t="s">
        <v>45</v>
      </c>
      <c r="E25">
        <v>1940.35</v>
      </c>
    </row>
    <row r="26" spans="1:5" x14ac:dyDescent="0.2">
      <c r="A26" t="s">
        <v>44</v>
      </c>
      <c r="B26" t="s">
        <v>10</v>
      </c>
      <c r="C26" t="s">
        <v>96</v>
      </c>
      <c r="D26" t="s">
        <v>46</v>
      </c>
      <c r="E26">
        <v>1016.3499999999999</v>
      </c>
    </row>
    <row r="27" spans="1:5" x14ac:dyDescent="0.2">
      <c r="A27" t="s">
        <v>44</v>
      </c>
      <c r="B27" t="s">
        <v>10</v>
      </c>
      <c r="C27" t="s">
        <v>96</v>
      </c>
      <c r="D27" t="s">
        <v>47</v>
      </c>
      <c r="E27">
        <v>1206.5400000000002</v>
      </c>
    </row>
    <row r="28" spans="1:5" x14ac:dyDescent="0.2">
      <c r="A28" t="s">
        <v>28</v>
      </c>
      <c r="B28" t="s">
        <v>10</v>
      </c>
      <c r="C28" t="s">
        <v>96</v>
      </c>
      <c r="D28" t="s">
        <v>52</v>
      </c>
      <c r="E28">
        <v>737.11</v>
      </c>
    </row>
    <row r="29" spans="1:5" x14ac:dyDescent="0.2">
      <c r="A29" t="s">
        <v>28</v>
      </c>
      <c r="B29" t="s">
        <v>10</v>
      </c>
      <c r="C29" t="s">
        <v>96</v>
      </c>
      <c r="D29" t="s">
        <v>53</v>
      </c>
      <c r="E29">
        <v>739.99</v>
      </c>
    </row>
    <row r="30" spans="1:5" x14ac:dyDescent="0.2">
      <c r="A30" t="s">
        <v>28</v>
      </c>
      <c r="B30" t="s">
        <v>10</v>
      </c>
      <c r="C30" t="s">
        <v>96</v>
      </c>
      <c r="D30" t="s">
        <v>54</v>
      </c>
      <c r="E30">
        <v>638.8599999999999</v>
      </c>
    </row>
    <row r="31" spans="1:5" x14ac:dyDescent="0.2">
      <c r="A31" t="s">
        <v>28</v>
      </c>
      <c r="B31" t="s">
        <v>10</v>
      </c>
      <c r="C31" t="s">
        <v>96</v>
      </c>
      <c r="D31" t="s">
        <v>55</v>
      </c>
      <c r="E31">
        <v>979.95999999999992</v>
      </c>
    </row>
    <row r="32" spans="1:5" x14ac:dyDescent="0.2">
      <c r="A32" t="s">
        <v>28</v>
      </c>
      <c r="B32" t="s">
        <v>10</v>
      </c>
      <c r="C32" t="s">
        <v>96</v>
      </c>
      <c r="D32" t="s">
        <v>56</v>
      </c>
      <c r="E32">
        <v>726.6</v>
      </c>
    </row>
    <row r="33" spans="1:5" x14ac:dyDescent="0.2">
      <c r="A33" t="s">
        <v>28</v>
      </c>
      <c r="B33" t="s">
        <v>10</v>
      </c>
      <c r="C33" t="s">
        <v>96</v>
      </c>
      <c r="D33" t="s">
        <v>57</v>
      </c>
      <c r="E33">
        <v>1276.5700000000002</v>
      </c>
    </row>
    <row r="34" spans="1:5" x14ac:dyDescent="0.2">
      <c r="A34" t="s">
        <v>28</v>
      </c>
      <c r="B34" t="s">
        <v>10</v>
      </c>
      <c r="C34" t="s">
        <v>96</v>
      </c>
      <c r="D34" t="s">
        <v>58</v>
      </c>
      <c r="E34">
        <v>809.09000000000015</v>
      </c>
    </row>
    <row r="35" spans="1:5" x14ac:dyDescent="0.2">
      <c r="A35" t="s">
        <v>28</v>
      </c>
      <c r="B35" t="s">
        <v>10</v>
      </c>
      <c r="C35" t="s">
        <v>96</v>
      </c>
      <c r="D35" t="s">
        <v>59</v>
      </c>
      <c r="E35">
        <v>770.55</v>
      </c>
    </row>
    <row r="36" spans="1:5" x14ac:dyDescent="0.2">
      <c r="A36" t="s">
        <v>44</v>
      </c>
      <c r="B36" t="s">
        <v>10</v>
      </c>
      <c r="C36" t="s">
        <v>96</v>
      </c>
      <c r="D36" t="s">
        <v>61</v>
      </c>
      <c r="E36">
        <v>1133.1200000000001</v>
      </c>
    </row>
    <row r="37" spans="1:5" x14ac:dyDescent="0.2">
      <c r="A37" t="s">
        <v>44</v>
      </c>
      <c r="B37" t="s">
        <v>10</v>
      </c>
      <c r="C37" t="s">
        <v>96</v>
      </c>
      <c r="D37" t="s">
        <v>62</v>
      </c>
      <c r="E37">
        <v>1249.6499999999999</v>
      </c>
    </row>
    <row r="38" spans="1:5" x14ac:dyDescent="0.2">
      <c r="A38" t="s">
        <v>44</v>
      </c>
      <c r="B38" t="s">
        <v>10</v>
      </c>
      <c r="C38" t="s">
        <v>96</v>
      </c>
      <c r="D38" t="s">
        <v>63</v>
      </c>
      <c r="E38">
        <v>2060.0099999999998</v>
      </c>
    </row>
    <row r="39" spans="1:5" x14ac:dyDescent="0.2">
      <c r="A39" t="s">
        <v>44</v>
      </c>
      <c r="B39" t="s">
        <v>10</v>
      </c>
      <c r="C39" t="s">
        <v>96</v>
      </c>
      <c r="D39" t="s">
        <v>64</v>
      </c>
      <c r="E39">
        <v>1449.81</v>
      </c>
    </row>
    <row r="40" spans="1:5" x14ac:dyDescent="0.2">
      <c r="A40" t="s">
        <v>28</v>
      </c>
      <c r="B40" t="s">
        <v>10</v>
      </c>
      <c r="C40" t="s">
        <v>96</v>
      </c>
      <c r="D40" t="s">
        <v>65</v>
      </c>
      <c r="E40">
        <v>1040.1099999999999</v>
      </c>
    </row>
    <row r="41" spans="1:5" x14ac:dyDescent="0.2">
      <c r="A41" t="s">
        <v>28</v>
      </c>
      <c r="B41" t="s">
        <v>10</v>
      </c>
      <c r="C41" t="s">
        <v>96</v>
      </c>
      <c r="D41" t="s">
        <v>66</v>
      </c>
      <c r="E41">
        <v>1012.01</v>
      </c>
    </row>
    <row r="42" spans="1:5" x14ac:dyDescent="0.2">
      <c r="A42" t="s">
        <v>28</v>
      </c>
      <c r="B42" t="s">
        <v>10</v>
      </c>
      <c r="C42" t="s">
        <v>96</v>
      </c>
      <c r="D42" t="s">
        <v>67</v>
      </c>
      <c r="E42">
        <v>989.86999999999989</v>
      </c>
    </row>
    <row r="43" spans="1:5" x14ac:dyDescent="0.2">
      <c r="A43" t="s">
        <v>28</v>
      </c>
      <c r="B43" t="s">
        <v>10</v>
      </c>
      <c r="C43" t="s">
        <v>96</v>
      </c>
      <c r="D43" t="s">
        <v>68</v>
      </c>
      <c r="E43">
        <v>505.18000000000006</v>
      </c>
    </row>
    <row r="44" spans="1:5" x14ac:dyDescent="0.2">
      <c r="A44" t="s">
        <v>9</v>
      </c>
      <c r="B44" t="s">
        <v>10</v>
      </c>
      <c r="C44" t="s">
        <v>96</v>
      </c>
      <c r="D44" t="s">
        <v>72</v>
      </c>
      <c r="E44">
        <v>1867.46</v>
      </c>
    </row>
    <row r="45" spans="1:5" x14ac:dyDescent="0.2">
      <c r="A45" t="s">
        <v>9</v>
      </c>
      <c r="B45" t="s">
        <v>10</v>
      </c>
      <c r="C45" t="s">
        <v>96</v>
      </c>
      <c r="D45" t="s">
        <v>73</v>
      </c>
      <c r="E45">
        <v>1479.72</v>
      </c>
    </row>
    <row r="46" spans="1:5" x14ac:dyDescent="0.2">
      <c r="A46" t="s">
        <v>9</v>
      </c>
      <c r="B46" t="s">
        <v>10</v>
      </c>
      <c r="C46" t="s">
        <v>96</v>
      </c>
      <c r="D46" t="s">
        <v>74</v>
      </c>
      <c r="E46">
        <v>1175.99</v>
      </c>
    </row>
    <row r="47" spans="1:5" x14ac:dyDescent="0.2">
      <c r="A47" t="s">
        <v>28</v>
      </c>
      <c r="B47" t="s">
        <v>10</v>
      </c>
      <c r="C47" t="s">
        <v>96</v>
      </c>
      <c r="D47" t="s">
        <v>87</v>
      </c>
      <c r="E47">
        <v>1036.54</v>
      </c>
    </row>
    <row r="48" spans="1:5" x14ac:dyDescent="0.2">
      <c r="A48" t="s">
        <v>28</v>
      </c>
      <c r="B48" t="s">
        <v>10</v>
      </c>
      <c r="C48" t="s">
        <v>96</v>
      </c>
      <c r="D48" t="s">
        <v>88</v>
      </c>
      <c r="E48">
        <v>933.77</v>
      </c>
    </row>
    <row r="49" spans="1:5" x14ac:dyDescent="0.2">
      <c r="A49" t="s">
        <v>28</v>
      </c>
      <c r="B49" t="s">
        <v>10</v>
      </c>
      <c r="C49" t="s">
        <v>96</v>
      </c>
      <c r="D49" t="s">
        <v>89</v>
      </c>
      <c r="E49">
        <v>247.5</v>
      </c>
    </row>
    <row r="50" spans="1:5" x14ac:dyDescent="0.2">
      <c r="A50" t="s">
        <v>28</v>
      </c>
      <c r="B50" t="s">
        <v>10</v>
      </c>
      <c r="C50" t="s">
        <v>96</v>
      </c>
      <c r="D50" t="s">
        <v>90</v>
      </c>
      <c r="E50">
        <v>92.699999999999989</v>
      </c>
    </row>
    <row r="51" spans="1:5" x14ac:dyDescent="0.2">
      <c r="A51" t="s">
        <v>28</v>
      </c>
      <c r="B51" t="s">
        <v>10</v>
      </c>
      <c r="C51" t="s">
        <v>96</v>
      </c>
      <c r="D51" t="s">
        <v>91</v>
      </c>
      <c r="E51">
        <v>71.12</v>
      </c>
    </row>
    <row r="52" spans="1:5" x14ac:dyDescent="0.2">
      <c r="A52" t="s">
        <v>28</v>
      </c>
      <c r="B52" t="s">
        <v>10</v>
      </c>
      <c r="C52" t="s">
        <v>96</v>
      </c>
      <c r="D52" t="s">
        <v>92</v>
      </c>
      <c r="E52">
        <v>796.53</v>
      </c>
    </row>
    <row r="53" spans="1:5" x14ac:dyDescent="0.2">
      <c r="A53" t="s">
        <v>28</v>
      </c>
      <c r="B53" t="s">
        <v>10</v>
      </c>
      <c r="C53" t="s">
        <v>96</v>
      </c>
      <c r="D53" t="s">
        <v>93</v>
      </c>
      <c r="E53">
        <v>1359.04</v>
      </c>
    </row>
    <row r="54" spans="1:5" x14ac:dyDescent="0.2">
      <c r="A54" t="s">
        <v>28</v>
      </c>
      <c r="B54" t="s">
        <v>10</v>
      </c>
      <c r="C54" t="s">
        <v>96</v>
      </c>
      <c r="D54" t="s">
        <v>94</v>
      </c>
      <c r="E54">
        <v>1105.54</v>
      </c>
    </row>
    <row r="55" spans="1:5" x14ac:dyDescent="0.2">
      <c r="A55" t="s">
        <v>98</v>
      </c>
      <c r="B55" t="s">
        <v>10</v>
      </c>
      <c r="C55" t="s">
        <v>97</v>
      </c>
      <c r="D55" s="5" t="s">
        <v>107</v>
      </c>
      <c r="E55" s="1">
        <v>173.82</v>
      </c>
    </row>
    <row r="56" spans="1:5" x14ac:dyDescent="0.2">
      <c r="A56" t="s">
        <v>98</v>
      </c>
      <c r="B56" t="s">
        <v>10</v>
      </c>
      <c r="C56" t="s">
        <v>97</v>
      </c>
      <c r="D56" s="5" t="s">
        <v>108</v>
      </c>
      <c r="E56" s="1">
        <v>412.41999999999996</v>
      </c>
    </row>
    <row r="57" spans="1:5" x14ac:dyDescent="0.2">
      <c r="A57" t="s">
        <v>98</v>
      </c>
      <c r="B57" t="s">
        <v>10</v>
      </c>
      <c r="C57" t="s">
        <v>97</v>
      </c>
      <c r="D57" s="5" t="s">
        <v>109</v>
      </c>
      <c r="E57" s="1">
        <v>784.92000000000007</v>
      </c>
    </row>
    <row r="58" spans="1:5" x14ac:dyDescent="0.2">
      <c r="A58" t="s">
        <v>98</v>
      </c>
      <c r="B58" t="s">
        <v>10</v>
      </c>
      <c r="C58" t="s">
        <v>97</v>
      </c>
      <c r="D58" s="5" t="s">
        <v>110</v>
      </c>
      <c r="E58" s="1">
        <v>1382.3600000000001</v>
      </c>
    </row>
    <row r="59" spans="1:5" x14ac:dyDescent="0.2">
      <c r="A59" t="s">
        <v>98</v>
      </c>
      <c r="B59" t="s">
        <v>10</v>
      </c>
      <c r="C59" t="s">
        <v>97</v>
      </c>
      <c r="D59" s="5" t="s">
        <v>119</v>
      </c>
      <c r="E59" s="1">
        <v>143.13999999999999</v>
      </c>
    </row>
    <row r="60" spans="1:5" x14ac:dyDescent="0.2">
      <c r="A60" t="s">
        <v>98</v>
      </c>
      <c r="B60" t="s">
        <v>10</v>
      </c>
      <c r="C60" t="s">
        <v>97</v>
      </c>
      <c r="D60" s="5" t="s">
        <v>120</v>
      </c>
      <c r="E60" s="1">
        <v>440.94</v>
      </c>
    </row>
    <row r="61" spans="1:5" x14ac:dyDescent="0.2">
      <c r="A61" t="s">
        <v>98</v>
      </c>
      <c r="B61" t="s">
        <v>10</v>
      </c>
      <c r="C61" t="s">
        <v>97</v>
      </c>
      <c r="D61" s="5" t="s">
        <v>121</v>
      </c>
      <c r="E61" s="1">
        <v>1498.35</v>
      </c>
    </row>
    <row r="62" spans="1:5" x14ac:dyDescent="0.2">
      <c r="A62" t="s">
        <v>28</v>
      </c>
      <c r="B62" t="s">
        <v>10</v>
      </c>
      <c r="C62" t="s">
        <v>97</v>
      </c>
      <c r="D62" s="5" t="s">
        <v>125</v>
      </c>
      <c r="E62" s="1">
        <v>359.84000000000003</v>
      </c>
    </row>
    <row r="63" spans="1:5" x14ac:dyDescent="0.2">
      <c r="A63" t="s">
        <v>28</v>
      </c>
      <c r="B63" t="s">
        <v>10</v>
      </c>
      <c r="C63" t="s">
        <v>97</v>
      </c>
      <c r="D63" s="5" t="s">
        <v>126</v>
      </c>
      <c r="E63" s="1">
        <v>1841.78</v>
      </c>
    </row>
    <row r="64" spans="1:5" x14ac:dyDescent="0.2">
      <c r="A64" t="s">
        <v>28</v>
      </c>
      <c r="B64" t="s">
        <v>10</v>
      </c>
      <c r="C64" t="s">
        <v>97</v>
      </c>
      <c r="D64" s="5" t="s">
        <v>150</v>
      </c>
      <c r="E64" s="1">
        <v>3095.7799999999997</v>
      </c>
    </row>
    <row r="65" spans="1:8" x14ac:dyDescent="0.2">
      <c r="A65" t="s">
        <v>28</v>
      </c>
      <c r="B65" t="s">
        <v>10</v>
      </c>
      <c r="C65" t="s">
        <v>97</v>
      </c>
      <c r="D65" s="5" t="s">
        <v>151</v>
      </c>
      <c r="E65" s="1">
        <v>1457.25</v>
      </c>
    </row>
    <row r="66" spans="1:8" x14ac:dyDescent="0.2">
      <c r="A66" t="s">
        <v>28</v>
      </c>
      <c r="B66" t="s">
        <v>10</v>
      </c>
      <c r="C66" t="s">
        <v>97</v>
      </c>
      <c r="D66" s="5" t="s">
        <v>152</v>
      </c>
      <c r="E66" s="1">
        <v>6072.62</v>
      </c>
    </row>
    <row r="67" spans="1:8" x14ac:dyDescent="0.2">
      <c r="A67" t="s">
        <v>28</v>
      </c>
      <c r="B67" t="s">
        <v>10</v>
      </c>
      <c r="C67" t="s">
        <v>97</v>
      </c>
      <c r="D67" s="5" t="s">
        <v>153</v>
      </c>
      <c r="E67" s="1">
        <v>2741.0899999999997</v>
      </c>
    </row>
    <row r="68" spans="1:8" x14ac:dyDescent="0.2">
      <c r="A68" t="s">
        <v>2</v>
      </c>
      <c r="B68" t="s">
        <v>10</v>
      </c>
      <c r="C68" t="s">
        <v>97</v>
      </c>
      <c r="D68" s="10" t="s">
        <v>170</v>
      </c>
      <c r="E68" s="1">
        <v>2073.14</v>
      </c>
    </row>
    <row r="69" spans="1:8" x14ac:dyDescent="0.2">
      <c r="A69" t="s">
        <v>2</v>
      </c>
      <c r="B69" t="s">
        <v>10</v>
      </c>
      <c r="C69" t="s">
        <v>97</v>
      </c>
      <c r="D69" s="10" t="s">
        <v>171</v>
      </c>
      <c r="E69" s="1">
        <v>524.16</v>
      </c>
    </row>
    <row r="70" spans="1:8" x14ac:dyDescent="0.2">
      <c r="A70" t="s">
        <v>2</v>
      </c>
      <c r="B70" t="s">
        <v>10</v>
      </c>
      <c r="C70" t="s">
        <v>97</v>
      </c>
      <c r="D70" s="10" t="s">
        <v>172</v>
      </c>
      <c r="E70" s="1">
        <v>356.40000000000003</v>
      </c>
    </row>
    <row r="71" spans="1:8" x14ac:dyDescent="0.2">
      <c r="A71" t="s">
        <v>2</v>
      </c>
      <c r="B71" t="s">
        <v>10</v>
      </c>
      <c r="C71" t="s">
        <v>97</v>
      </c>
      <c r="D71" s="10" t="s">
        <v>173</v>
      </c>
      <c r="E71" s="1">
        <v>615.56999999999994</v>
      </c>
    </row>
    <row r="72" spans="1:8" x14ac:dyDescent="0.2">
      <c r="G72" t="s">
        <v>186</v>
      </c>
      <c r="H72">
        <f>AVERAGE(E2:E71)</f>
        <v>1179.693857142857</v>
      </c>
    </row>
    <row r="73" spans="1:8" x14ac:dyDescent="0.2">
      <c r="G73" t="s">
        <v>195</v>
      </c>
      <c r="H73">
        <f>STDEV(E2:E71)</f>
        <v>854.57333278039948</v>
      </c>
    </row>
    <row r="74" spans="1:8" x14ac:dyDescent="0.2">
      <c r="G74" t="s">
        <v>187</v>
      </c>
      <c r="H74">
        <f>_xlfn.PERCENTILE.EXC(E2:E71,0.9)</f>
        <v>2048.0439999999994</v>
      </c>
    </row>
    <row r="75" spans="1:8" x14ac:dyDescent="0.2">
      <c r="G75" t="s">
        <v>188</v>
      </c>
      <c r="H75">
        <f>_xlfn.PERCENTILE.EXC(E2:E71,0.1)</f>
        <v>271.26000000000005</v>
      </c>
    </row>
    <row r="78" spans="1:8" x14ac:dyDescent="0.2">
      <c r="G78" t="s">
        <v>189</v>
      </c>
      <c r="H78">
        <f>H72+((H74-H72)*0.5)</f>
        <v>1613.8689285714281</v>
      </c>
    </row>
    <row r="79" spans="1:8" x14ac:dyDescent="0.2">
      <c r="G79" t="s">
        <v>190</v>
      </c>
      <c r="H79">
        <f>H72+((H74-H72)*0.75)</f>
        <v>1830.9564642857138</v>
      </c>
    </row>
    <row r="80" spans="1:8" x14ac:dyDescent="0.2">
      <c r="G80" t="s">
        <v>191</v>
      </c>
      <c r="H80">
        <f>H74</f>
        <v>2048.0439999999994</v>
      </c>
    </row>
  </sheetData>
  <autoFilter ref="A1:E71" xr:uid="{3FA41502-6064-C843-BDAB-040C5F9CEB6B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0D5A5D-74AF-7E4D-AB0A-4434B0DA4BF5}">
  <dimension ref="A1:I5"/>
  <sheetViews>
    <sheetView workbookViewId="0">
      <selection activeCell="B1" sqref="B1:B1048576"/>
    </sheetView>
  </sheetViews>
  <sheetFormatPr baseColWidth="10" defaultRowHeight="16" x14ac:dyDescent="0.2"/>
  <cols>
    <col min="1" max="1" width="39.1640625" customWidth="1"/>
    <col min="7" max="7" width="15.1640625" customWidth="1"/>
  </cols>
  <sheetData>
    <row r="1" spans="1:9" x14ac:dyDescent="0.2">
      <c r="B1" t="s">
        <v>192</v>
      </c>
      <c r="C1" t="s">
        <v>195</v>
      </c>
      <c r="D1" t="s">
        <v>187</v>
      </c>
      <c r="E1" t="s">
        <v>188</v>
      </c>
      <c r="F1" t="s">
        <v>193</v>
      </c>
      <c r="G1" t="s">
        <v>194</v>
      </c>
      <c r="H1" t="s">
        <v>189</v>
      </c>
      <c r="I1" t="s">
        <v>190</v>
      </c>
    </row>
    <row r="2" spans="1:9" x14ac:dyDescent="0.2">
      <c r="A2" t="s">
        <v>3</v>
      </c>
      <c r="B2">
        <f>LHH!H19</f>
        <v>1938.9112500000001</v>
      </c>
      <c r="C2">
        <f>LHH!H20</f>
        <v>1025.9981486589866</v>
      </c>
      <c r="D2">
        <f>LHH!H21</f>
        <v>3784.3920000000007</v>
      </c>
      <c r="E2">
        <f>LHH!H22</f>
        <v>561.35199999999998</v>
      </c>
      <c r="F2">
        <f>D2-B2</f>
        <v>1845.4807500000006</v>
      </c>
      <c r="G2">
        <f>1-(B2/D2)</f>
        <v>0.48765581102591915</v>
      </c>
      <c r="H2">
        <f>LHH!H25</f>
        <v>2861.6516250000004</v>
      </c>
      <c r="I2">
        <f>LHH!H26</f>
        <v>3323.0218125000006</v>
      </c>
    </row>
    <row r="3" spans="1:9" x14ac:dyDescent="0.2">
      <c r="A3" t="s">
        <v>29</v>
      </c>
      <c r="B3">
        <f>LHSHSH!H66</f>
        <v>1292.0406349206344</v>
      </c>
      <c r="C3">
        <f>LHSHSH!H67</f>
        <v>907.29235054332469</v>
      </c>
      <c r="D3">
        <f>LHSHSH!H68</f>
        <v>2123.9280000000003</v>
      </c>
      <c r="E3">
        <f>LHSHSH!H69</f>
        <v>470.57400000000007</v>
      </c>
      <c r="F3">
        <f>D3-B3</f>
        <v>831.88736507936596</v>
      </c>
      <c r="G3">
        <f>1-(B3/D3)</f>
        <v>0.39167399510688017</v>
      </c>
      <c r="H3">
        <f>LHSHSH!H72</f>
        <v>1707.9843174603175</v>
      </c>
      <c r="I3">
        <f>LHSHSH!H73</f>
        <v>1915.9561587301589</v>
      </c>
    </row>
    <row r="4" spans="1:9" x14ac:dyDescent="0.2">
      <c r="A4" s="16" t="s">
        <v>12</v>
      </c>
      <c r="B4">
        <f>UMH!H29</f>
        <v>1370.8225925925929</v>
      </c>
      <c r="C4">
        <f>UMH!H30</f>
        <v>658.71054349399424</v>
      </c>
      <c r="D4">
        <f>UMH!H31</f>
        <v>2274.848</v>
      </c>
      <c r="E4">
        <f>UMH!H32</f>
        <v>408.89200000000005</v>
      </c>
      <c r="F4">
        <f>D4-B4</f>
        <v>904.0254074074071</v>
      </c>
      <c r="G4">
        <f>1-(B4/D4)</f>
        <v>0.39740035703809973</v>
      </c>
      <c r="H4">
        <f>UMH!H35</f>
        <v>1822.8352962962963</v>
      </c>
      <c r="I4">
        <f>UMH!H36</f>
        <v>2048.8416481481481</v>
      </c>
    </row>
    <row r="5" spans="1:9" x14ac:dyDescent="0.2">
      <c r="A5" t="s">
        <v>10</v>
      </c>
      <c r="B5">
        <f>UMSHSH!H72</f>
        <v>1179.693857142857</v>
      </c>
      <c r="C5">
        <f>UMSHSH!H73</f>
        <v>854.57333278039948</v>
      </c>
      <c r="D5">
        <f>UMSHSH!H74</f>
        <v>2048.0439999999994</v>
      </c>
      <c r="E5">
        <f>UMSHSH!H75</f>
        <v>271.26000000000005</v>
      </c>
      <c r="F5">
        <f>D5-B5</f>
        <v>868.35014285714237</v>
      </c>
      <c r="G5">
        <f>1-(B5/D5)</f>
        <v>0.42398998403215094</v>
      </c>
      <c r="H5">
        <f>UMSHSH!H78</f>
        <v>1613.8689285714281</v>
      </c>
      <c r="I5">
        <f>UMSHSH!H79</f>
        <v>1830.9564642857138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all</vt:lpstr>
      <vt:lpstr>LHH</vt:lpstr>
      <vt:lpstr>LHSHSH</vt:lpstr>
      <vt:lpstr>UMH</vt:lpstr>
      <vt:lpstr>UMSHSH</vt:lpstr>
      <vt:lpstr>yield_gap_calcs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Graham, Michael (ILRI)</cp:lastModifiedBy>
  <dcterms:created xsi:type="dcterms:W3CDTF">2023-04-14T07:51:26Z</dcterms:created>
  <dcterms:modified xsi:type="dcterms:W3CDTF">2023-10-05T11:16:49Z</dcterms:modified>
</cp:coreProperties>
</file>