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tfb64483/Data/PanEntero_HIPPO/mcule_quotes/"/>
    </mc:Choice>
  </mc:AlternateContent>
  <xr:revisionPtr revIDLastSave="0" documentId="13_ncr:1_{901BE8BB-381B-CA41-A0AE-575774CB289D}" xr6:coauthVersionLast="47" xr6:coauthVersionMax="47" xr10:uidLastSave="{00000000-0000-0000-0000-000000000000}"/>
  <bookViews>
    <workbookView xWindow="0" yWindow="500" windowWidth="35840" windowHeight="21900" activeTab="3" xr2:uid="{00000000-000D-0000-FFFF-FFFF00000000}"/>
  </bookViews>
  <sheets>
    <sheet name="Quote" sheetId="1" r:id="rId1"/>
    <sheet name="List of suppliers" sheetId="2" r:id="rId2"/>
    <sheet name="List of catalogs" sheetId="3" r:id="rId3"/>
    <sheet name="List of produc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6" i="4" l="1"/>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100-00000100000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200-00000100000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300-000001000000}">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<sst xmlns="http://schemas.openxmlformats.org/spreadsheetml/2006/main" count="388" uniqueCount="219">
  <si>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</si>
  <si>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</si>
  <si>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</si>
  <si>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</si>
  <si>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</si>
  <si>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</si>
  <si>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</si>
  <si>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</si>
  <si>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</si>
  <si>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</si>
  <si>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</si>
  <si>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</si>
  <si>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</si>
  <si>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</si>
  <si>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</si>
  <si>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</si>
  <si>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I-83407</t>
  </si>
  <si>
    <t>Warren Thompson</t>
  </si>
  <si>
    <t>30 days net or prepayment</t>
  </si>
  <si>
    <t>36 working days after purchase order accepted</t>
  </si>
  <si>
    <t>Dry powder/film in supplier vial</t>
  </si>
  <si>
    <t>United Kingdom</t>
  </si>
  <si>
    <t>Item</t>
  </si>
  <si>
    <t>Number of products</t>
  </si>
  <si>
    <t>Amount / product (mg)</t>
  </si>
  <si>
    <t>Average product price (USD)</t>
  </si>
  <si>
    <t>Price (USD)</t>
  </si>
  <si>
    <t>Products</t>
  </si>
  <si>
    <t>200 - 1000</t>
  </si>
  <si>
    <t>Shipping 
(from 7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</si>
  <si>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</si>
  <si>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</si>
  <si>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</si>
  <si>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</si>
  <si>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</si>
  <si>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</si>
  <si>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13 product(s) (marked as "in stock") the current stock amount is unknown but they can usually be delivered as requested.
</t>
  </si>
  <si>
    <t>9 product(s) (marked as "potentially purchasable") need to be synthesized or have uncertain stock availability, they
have a delivery rate of 60-80%.</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</si>
  <si>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</si>
  <si>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</si>
  <si>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</si>
  <si>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</si>
  <si>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</si>
  <si>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</si>
  <si>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</si>
  <si>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</si>
  <si>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</si>
  <si>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</si>
  <si>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</si>
  <si>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</si>
  <si>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BLD pharm</t>
  </si>
  <si>
    <t>FluoroChem</t>
  </si>
  <si>
    <t>Combi-Blocks</t>
  </si>
  <si>
    <t>Life Chemicals</t>
  </si>
  <si>
    <t>AK Scientific</t>
  </si>
  <si>
    <t>HTS Biochemie Innovationen GmbH</t>
  </si>
  <si>
    <t>Crea-Chim</t>
  </si>
  <si>
    <t>Catalog</t>
  </si>
  <si>
    <t>In-stock building blocks</t>
  </si>
  <si>
    <t>Non-stock building blocks</t>
  </si>
  <si>
    <t>General BB</t>
  </si>
  <si>
    <t>Building Block in stock</t>
  </si>
  <si>
    <t>Building Blocks</t>
  </si>
  <si>
    <t>Building Blocks - virtual</t>
  </si>
  <si>
    <t>HTS compounds</t>
  </si>
  <si>
    <t>In Stock BB</t>
  </si>
  <si>
    <t>Stock Compounds</t>
  </si>
  <si>
    <t>#</t>
  </si>
  <si>
    <t>Quoted Mcule ID</t>
  </si>
  <si>
    <t>Quoted product</t>
  </si>
  <si>
    <t>Quoted product SMILES</t>
  </si>
  <si>
    <t>Available amount (mg)</t>
  </si>
  <si>
    <t>Quoted Amount (mg)</t>
  </si>
  <si>
    <t>Product price (USD)</t>
  </si>
  <si>
    <t>Guaranteed purity (%)</t>
  </si>
  <si>
    <t>Query Mcule ID</t>
  </si>
  <si>
    <t>Query SMILES</t>
  </si>
  <si>
    <t>Query input index</t>
  </si>
  <si>
    <t>MCULE-2855915743</t>
  </si>
  <si>
    <t>P-861300293</t>
  </si>
  <si>
    <t>C1=NN(C)C(N)=C1NC(=O)OC(C)(C)C</t>
  </si>
  <si>
    <t>Potentially purchasable (60-80%)</t>
  </si>
  <si>
    <t>MCULE-3537499782</t>
  </si>
  <si>
    <t>P-865986576</t>
  </si>
  <si>
    <t>O=C(NC1C=CN=C(N)C=1)OC(C)(C)C</t>
  </si>
  <si>
    <t>In stock</t>
  </si>
  <si>
    <t>MCULE-9007154365</t>
  </si>
  <si>
    <t>P-580707069</t>
  </si>
  <si>
    <t>CC(OC(NC1=C(N)C=C(F)C=C1)=O)(C)C</t>
  </si>
  <si>
    <t>MCULE-8295936189</t>
  </si>
  <si>
    <t>P-853424579</t>
  </si>
  <si>
    <t>C(C)(O)=O</t>
  </si>
  <si>
    <t>MCULE-1872991976</t>
  </si>
  <si>
    <t>P-588245871</t>
  </si>
  <si>
    <t>CC(OC(NC1C=CN=CC=1N)=O)(C)C</t>
  </si>
  <si>
    <t>MCULE-9769579345</t>
  </si>
  <si>
    <t>P-869316334</t>
  </si>
  <si>
    <t>CN(C(C1=C(Cl)C=CC=C1)=O)C</t>
  </si>
  <si>
    <t>MCULE-9759155882</t>
  </si>
  <si>
    <t>P-580701740</t>
  </si>
  <si>
    <t>C(=O)(OC(C)(C)C)NC1C=CC=C(N)C=1</t>
  </si>
  <si>
    <t>MCULE-5742364680</t>
  </si>
  <si>
    <t>P-580723177</t>
  </si>
  <si>
    <t>CC(OC(NC1=C(N)C=CC=C1)=O)(C)C</t>
  </si>
  <si>
    <t>MCULE-3532110520</t>
  </si>
  <si>
    <t>P-590614754</t>
  </si>
  <si>
    <t>[Na+].C([O-])(=O)CC#N</t>
  </si>
  <si>
    <t>MCULE-3440765061</t>
  </si>
  <si>
    <t>N#CCC(O)=O</t>
  </si>
  <si>
    <t>MCULE-9053231360</t>
  </si>
  <si>
    <t>P-580705588</t>
  </si>
  <si>
    <t>C1(N)=C(C)C=CC(O)=C1</t>
  </si>
  <si>
    <t>MCULE-2628343404</t>
  </si>
  <si>
    <t>P-580705585</t>
  </si>
  <si>
    <t>CC1=C(N)C(O)=CC=C1</t>
  </si>
  <si>
    <t>MCULE-9462061229</t>
  </si>
  <si>
    <t>P-613258077</t>
  </si>
  <si>
    <t>C1=C(OCC2C=CC=CC=2)C=CNC1=O</t>
  </si>
  <si>
    <t>MCULE-5197001608</t>
  </si>
  <si>
    <t>P-580696553</t>
  </si>
  <si>
    <t>C1(O)=C(C)C=CC(N)=C1</t>
  </si>
  <si>
    <t>MCULE-1647241504</t>
  </si>
  <si>
    <t>P-584629128</t>
  </si>
  <si>
    <t>OC1C=C(N)C(C)=CN=1</t>
  </si>
  <si>
    <t>MCULE-9380082051</t>
  </si>
  <si>
    <t>P-580705586</t>
  </si>
  <si>
    <t>C1(O)C=C(C)C=CC=1N</t>
  </si>
  <si>
    <t>MCULE-7258655186</t>
  </si>
  <si>
    <t>P-580708848</t>
  </si>
  <si>
    <t>NC1=C(Br)C(O)=CC=C1</t>
  </si>
  <si>
    <t>MCULE-2780567509</t>
  </si>
  <si>
    <t>P-584628272</t>
  </si>
  <si>
    <t>C([O-])(=O)CO.[Na+]</t>
  </si>
  <si>
    <t>MCULE-9792551388</t>
  </si>
  <si>
    <t>OCC(O)=O</t>
  </si>
  <si>
    <t>MCULE-4482863367</t>
  </si>
  <si>
    <t>P-580735205</t>
  </si>
  <si>
    <t>NC1=C(O)C=C(F)C=C1</t>
  </si>
  <si>
    <t>MCULE-5210081454</t>
  </si>
  <si>
    <t>P-580695729</t>
  </si>
  <si>
    <t>C1(N)=C(C=CC=C1N)O</t>
  </si>
  <si>
    <t>MCULE-1322598195</t>
  </si>
  <si>
    <t>P-580716713</t>
  </si>
  <si>
    <t>O=C(NC1C(C)=CC=C(N)C=1)OC(C)(C)C</t>
  </si>
  <si>
    <t>MCULE-7937942950</t>
  </si>
  <si>
    <t>P-580733367</t>
  </si>
  <si>
    <t>CC1=CC(O)=CC(N)=C1</t>
  </si>
  <si>
    <t>MCULE-2434243781</t>
  </si>
  <si>
    <t>P-580733363</t>
  </si>
  <si>
    <t>N1C=C(O)C=C(N)C=1</t>
  </si>
  <si>
    <t>MCULE-7219403568</t>
  </si>
  <si>
    <t>P-872931278</t>
  </si>
  <si>
    <t>O=C(NC1C(N)=CC=CC=1F)OC(C)(C)C</t>
  </si>
  <si>
    <t>MCULE-3328005298</t>
  </si>
  <si>
    <t>P-613258154</t>
  </si>
  <si>
    <t>N1=CC(C)=CC(O)=C1N</t>
  </si>
  <si>
    <t>MCULE-7408885661</t>
  </si>
  <si>
    <t>P-890246312</t>
  </si>
  <si>
    <t>C1(N)=C(C)C=C(C=C1O)C</t>
  </si>
  <si>
    <t>MCULE-2201399371</t>
  </si>
  <si>
    <t>P-878232854</t>
  </si>
  <si>
    <t>C1(N)=C(F)C=CC(O)=C1</t>
  </si>
  <si>
    <t>MCULE-3808302764</t>
  </si>
  <si>
    <t>P-890226495</t>
  </si>
  <si>
    <t>C1(=O)NC=CC(N)=C1</t>
  </si>
  <si>
    <t>C1C(=CC=NC=1O)N</t>
  </si>
  <si>
    <t>MCULE-3892736144</t>
  </si>
  <si>
    <t>P-590750240</t>
  </si>
  <si>
    <t>CC(C)([Si](C)(OC1C(F)=CC=C(O)C=1)C)C</t>
  </si>
  <si>
    <t>MCULE-2114351094</t>
  </si>
  <si>
    <t>P-591096840</t>
  </si>
  <si>
    <t>C1(O)=C(C)C=CC(OCC2C=CC=CC=2)=C1</t>
  </si>
  <si>
    <t>MCULE-4372516277</t>
  </si>
  <si>
    <t>P-590894660</t>
  </si>
  <si>
    <t>O=C(NC1C(N)=CC=CC=1C)OC(C)(C)C</t>
  </si>
  <si>
    <t>MCULE-2857461468</t>
  </si>
  <si>
    <t>P-868624950</t>
  </si>
  <si>
    <t>CC(OC(NC1=C(F)C=CC(N)=C1)=O)(C)C</t>
  </si>
  <si>
    <t>MCULE-2085216449</t>
  </si>
  <si>
    <t>P-868653451</t>
  </si>
  <si>
    <t>C(OC1C=C(C)C=C(O)C=1)C1=CC=CC=C1</t>
  </si>
  <si>
    <t>MCULE-7204182083</t>
  </si>
  <si>
    <t>P-868653422</t>
  </si>
  <si>
    <t>CC1C=CC(O)=CC=1OCC1C=CC=CC=1</t>
  </si>
  <si>
    <t>MCULE-7494083227</t>
  </si>
  <si>
    <t>P-868653477</t>
  </si>
  <si>
    <t>CC([Si](OC1=CC(O)=CC=C1)(C)C)(C)C</t>
  </si>
  <si>
    <t>MCULE-8097997001</t>
  </si>
  <si>
    <t>P-862082682</t>
  </si>
  <si>
    <t>C(CS)(O)=O</t>
  </si>
  <si>
    <t>MCULE-8467057778</t>
  </si>
  <si>
    <t>P-889384379</t>
  </si>
  <si>
    <t>O=C(NC1C(N)=CC=C(C)C=1)OC(C)(C)C</t>
  </si>
  <si>
    <t>MCULE-5788870741</t>
  </si>
  <si>
    <t>P-889394396</t>
  </si>
  <si>
    <t>O=C(NC1C(N)=CC(C)=CC=1)OC(C)(C)C</t>
  </si>
  <si>
    <t>MCULE-2668051367</t>
  </si>
  <si>
    <t>P-889308485</t>
  </si>
  <si>
    <t>O(C1=CN=CC(=C1)O)CC1C=CC=CC=1</t>
  </si>
  <si>
    <t>MCULE-6867263123</t>
  </si>
  <si>
    <t>P-889285612</t>
  </si>
  <si>
    <t>C1(=O)C(O)CCN1C</t>
  </si>
  <si>
    <t>MCULE-6385976928</t>
  </si>
  <si>
    <t>P-889116508</t>
  </si>
  <si>
    <t>O=C(NC1C=C(N)C(C)=CC=1)OC(C)(C)C</t>
  </si>
  <si>
    <t>MCULE-7578442073</t>
  </si>
  <si>
    <t>P-613284713</t>
  </si>
  <si>
    <t>NC1=C(O)C=CC=C1</t>
  </si>
  <si>
    <t>MCULE-7576733778</t>
  </si>
  <si>
    <t>P-467930559</t>
  </si>
  <si>
    <t>C1=C(C=CC=C1N)O</t>
  </si>
  <si>
    <t>MCULE-5387481824</t>
  </si>
  <si>
    <t>P-613284283</t>
  </si>
  <si>
    <t>C(O)(=O)C1CCCO1</t>
  </si>
  <si>
    <t>MCULE-7886658975</t>
  </si>
  <si>
    <t>P-14054918</t>
  </si>
  <si>
    <t>N1(CCOCC1)C(CCl)=O</t>
  </si>
  <si>
    <t>unit price</t>
  </si>
  <si>
    <t>lead_time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</si>
</sst>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
      <sz val="11"/>
      <color rgb="FFFF0000"/>
      <name val="Calibri"/>
      <family val="2"/>
      <scheme val="minor"/>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wrapText="1"/>
    </xf>
    <xf numFmtId="0" fontId="0" fillId="0" borderId="1" xfId="0" applyBorder="1" applyAlignment="1">
      <alignment horizontal="left" wrapText="1"/>
    </xf>
    <xf numFmtId="0" fontId="1" fillId="0" borderId="1" xfId="0" applyFont="1" applyBorder="1" applyAlignment="1">
      <alignment horizontal="left"/>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xf numFmtId="0" fontId="0" fillId="0" borderId="0" xfId="0"/>
    <xf numFmtId="0" fontId="1" fillId="0" borderId="0" xfId="0" applyFont="1"/>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3" fillId="0" borderId="0" xfId="0" applyFont="1"/>
    <xf numFmtId="0" fontId="4" fillId="0" borderId="0" xfId="0" applyFont="1"/>
    <xf numFmtId="0" fontId="5" fillId="0" borderId="0" xfId="0" applyFont="1" applyAlignment="1">
      <alignment wrapText="1"/>
    </xf>
    <xf numFmtId="2" fontId="0" fillId="0" borderId="0" xfId="0" applyNumberFormat="1"/>
    <xf numFmtId="0" fontId="8" fillId="0" borderId="2" xfId="0" applyFont="1" applyBorder="1" applyAlignment="1">
      <alignment horizontal="left"/>
    </xf>
    <xf numFmtId="0" fontId="1" fillId="2" borderId="2" xfId="0" applyFont="1" applyFill="1" applyBorder="1" applyAlignment="1">
      <alignment horizontal="right" wrapText="1"/>
    </xf>
    <xf numFmtId="0" fontId="0" fillId="0" borderId="2" xfId="0" applyBorder="1" applyAlignment="1">
      <alignment horizontal="right"/>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cule.com/quote/I-8340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3" Type="http://schemas.openxmlformats.org/officeDocument/2006/relationships/hyperlink" Target="https://mcule.com/P-580696553/" TargetMode="External"/><Relationship Id="rId18" Type="http://schemas.openxmlformats.org/officeDocument/2006/relationships/hyperlink" Target="https://mcule.com/P-580735205/" TargetMode="External"/><Relationship Id="rId26" Type="http://schemas.openxmlformats.org/officeDocument/2006/relationships/hyperlink" Target="https://mcule.com/P-878232854/" TargetMode="External"/><Relationship Id="rId39" Type="http://schemas.openxmlformats.org/officeDocument/2006/relationships/hyperlink" Target="https://mcule.com/P-889285612/" TargetMode="External"/><Relationship Id="rId21" Type="http://schemas.openxmlformats.org/officeDocument/2006/relationships/hyperlink" Target="https://mcule.com/P-580733367/" TargetMode="External"/><Relationship Id="rId34" Type="http://schemas.openxmlformats.org/officeDocument/2006/relationships/hyperlink" Target="https://mcule.com/P-868653477/" TargetMode="External"/><Relationship Id="rId42" Type="http://schemas.openxmlformats.org/officeDocument/2006/relationships/hyperlink" Target="https://mcule.com/P-467930559/" TargetMode="External"/><Relationship Id="rId7" Type="http://schemas.openxmlformats.org/officeDocument/2006/relationships/hyperlink" Target="https://mcule.com/P-580701740/" TargetMode="External"/><Relationship Id="rId2" Type="http://schemas.openxmlformats.org/officeDocument/2006/relationships/hyperlink" Target="https://mcule.com/P-865986576/" TargetMode="External"/><Relationship Id="rId16" Type="http://schemas.openxmlformats.org/officeDocument/2006/relationships/hyperlink" Target="https://mcule.com/P-580708848/" TargetMode="External"/><Relationship Id="rId29" Type="http://schemas.openxmlformats.org/officeDocument/2006/relationships/hyperlink" Target="https://mcule.com/P-591096840/" TargetMode="External"/><Relationship Id="rId1" Type="http://schemas.openxmlformats.org/officeDocument/2006/relationships/hyperlink" Target="https://mcule.com/P-861300293/" TargetMode="External"/><Relationship Id="rId6" Type="http://schemas.openxmlformats.org/officeDocument/2006/relationships/hyperlink" Target="https://mcule.com/P-869316334/" TargetMode="External"/><Relationship Id="rId11" Type="http://schemas.openxmlformats.org/officeDocument/2006/relationships/hyperlink" Target="https://mcule.com/P-580705585/" TargetMode="External"/><Relationship Id="rId24" Type="http://schemas.openxmlformats.org/officeDocument/2006/relationships/hyperlink" Target="https://mcule.com/P-613258154/" TargetMode="External"/><Relationship Id="rId32" Type="http://schemas.openxmlformats.org/officeDocument/2006/relationships/hyperlink" Target="https://mcule.com/P-868653451/" TargetMode="External"/><Relationship Id="rId37" Type="http://schemas.openxmlformats.org/officeDocument/2006/relationships/hyperlink" Target="https://mcule.com/P-889394396/" TargetMode="External"/><Relationship Id="rId40" Type="http://schemas.openxmlformats.org/officeDocument/2006/relationships/hyperlink" Target="https://mcule.com/P-889116508/" TargetMode="External"/><Relationship Id="rId45" Type="http://schemas.openxmlformats.org/officeDocument/2006/relationships/vmlDrawing" Target="../drawings/vmlDrawing3.vml"/><Relationship Id="rId5" Type="http://schemas.openxmlformats.org/officeDocument/2006/relationships/hyperlink" Target="https://mcule.com/P-588245871/" TargetMode="External"/><Relationship Id="rId15" Type="http://schemas.openxmlformats.org/officeDocument/2006/relationships/hyperlink" Target="https://mcule.com/P-580705586/" TargetMode="External"/><Relationship Id="rId23" Type="http://schemas.openxmlformats.org/officeDocument/2006/relationships/hyperlink" Target="https://mcule.com/P-872931278/" TargetMode="External"/><Relationship Id="rId28" Type="http://schemas.openxmlformats.org/officeDocument/2006/relationships/hyperlink" Target="https://mcule.com/P-590750240/" TargetMode="External"/><Relationship Id="rId36" Type="http://schemas.openxmlformats.org/officeDocument/2006/relationships/hyperlink" Target="https://mcule.com/P-889384379/" TargetMode="External"/><Relationship Id="rId10" Type="http://schemas.openxmlformats.org/officeDocument/2006/relationships/hyperlink" Target="https://mcule.com/P-580705588/" TargetMode="External"/><Relationship Id="rId19" Type="http://schemas.openxmlformats.org/officeDocument/2006/relationships/hyperlink" Target="https://mcule.com/P-580695729/" TargetMode="External"/><Relationship Id="rId31" Type="http://schemas.openxmlformats.org/officeDocument/2006/relationships/hyperlink" Target="https://mcule.com/P-868624950/" TargetMode="External"/><Relationship Id="rId44" Type="http://schemas.openxmlformats.org/officeDocument/2006/relationships/hyperlink" Target="https://mcule.com/P-14054918/" TargetMode="External"/><Relationship Id="rId4" Type="http://schemas.openxmlformats.org/officeDocument/2006/relationships/hyperlink" Target="https://mcule.com/P-853424579/" TargetMode="External"/><Relationship Id="rId9" Type="http://schemas.openxmlformats.org/officeDocument/2006/relationships/hyperlink" Target="https://mcule.com/P-590614754/" TargetMode="External"/><Relationship Id="rId14" Type="http://schemas.openxmlformats.org/officeDocument/2006/relationships/hyperlink" Target="https://mcule.com/P-584629128/" TargetMode="External"/><Relationship Id="rId22" Type="http://schemas.openxmlformats.org/officeDocument/2006/relationships/hyperlink" Target="https://mcule.com/P-580733363/" TargetMode="External"/><Relationship Id="rId27" Type="http://schemas.openxmlformats.org/officeDocument/2006/relationships/hyperlink" Target="https://mcule.com/P-890226495/" TargetMode="External"/><Relationship Id="rId30" Type="http://schemas.openxmlformats.org/officeDocument/2006/relationships/hyperlink" Target="https://mcule.com/P-590894660/" TargetMode="External"/><Relationship Id="rId35" Type="http://schemas.openxmlformats.org/officeDocument/2006/relationships/hyperlink" Target="https://mcule.com/P-862082682/" TargetMode="External"/><Relationship Id="rId43" Type="http://schemas.openxmlformats.org/officeDocument/2006/relationships/hyperlink" Target="https://mcule.com/P-613284283/" TargetMode="External"/><Relationship Id="rId8" Type="http://schemas.openxmlformats.org/officeDocument/2006/relationships/hyperlink" Target="https://mcule.com/P-580723177/" TargetMode="External"/><Relationship Id="rId3" Type="http://schemas.openxmlformats.org/officeDocument/2006/relationships/hyperlink" Target="https://mcule.com/P-580707069/" TargetMode="External"/><Relationship Id="rId12" Type="http://schemas.openxmlformats.org/officeDocument/2006/relationships/hyperlink" Target="https://mcule.com/P-613258077/" TargetMode="External"/><Relationship Id="rId17" Type="http://schemas.openxmlformats.org/officeDocument/2006/relationships/hyperlink" Target="https://mcule.com/P-584628272/" TargetMode="External"/><Relationship Id="rId25" Type="http://schemas.openxmlformats.org/officeDocument/2006/relationships/hyperlink" Target="https://mcule.com/P-890246312/" TargetMode="External"/><Relationship Id="rId33" Type="http://schemas.openxmlformats.org/officeDocument/2006/relationships/hyperlink" Target="https://mcule.com/P-868653422/" TargetMode="External"/><Relationship Id="rId38" Type="http://schemas.openxmlformats.org/officeDocument/2006/relationships/hyperlink" Target="https://mcule.com/P-889308485/" TargetMode="External"/><Relationship Id="rId46" Type="http://schemas.openxmlformats.org/officeDocument/2006/relationships/comments" Target="../comments3.xml"/><Relationship Id="rId20" Type="http://schemas.openxmlformats.org/officeDocument/2006/relationships/hyperlink" Target="https://mcule.com/P-580716713/" TargetMode="External"/><Relationship Id="rId41" Type="http://schemas.openxmlformats.org/officeDocument/2006/relationships/hyperlink" Target="https://mcule.com/P-613284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1"/>
  <sheetViews>
    <sheetView workbookViewId="0">
      <selection activeCell="A31" sqref="A31:E31"/>
    </sheetView>
  </sheetViews>
  <sheetFormatPr baseColWidth="10" defaultColWidth="8.83203125" defaultRowHeight="15" x14ac:dyDescent="0.2"/>
  <cols>
    <col min="1" max="1" width="32.6640625" customWidth="1"/>
    <col min="2" max="2" width="11.6640625" customWidth="1"/>
    <col min="3" max="3" width="25.6640625" customWidth="1"/>
    <col min="4" max="4" width="26.6640625" customWidth="1"/>
    <col min="5" max="6" width="20.6640625" customWidth="1"/>
  </cols>
  <sheetData>
    <row r="1" spans="1:5" ht="60" customHeight="1" x14ac:dyDescent="0.2">
      <c r="A1" s="8"/>
      <c r="B1" s="8"/>
      <c r="C1" s="8"/>
      <c r="D1" s="8"/>
      <c r="E1" s="8"/>
    </row>
    <row r="2" spans="1:5" ht="16" x14ac:dyDescent="0.2">
      <c r="A2" s="9" t="s">
        <v>0</v>
      </c>
      <c r="B2" s="9"/>
      <c r="C2" s="2" t="s">
        <v>8</v>
      </c>
      <c r="D2" s="10" t="s">
        <v>16</v>
      </c>
      <c r="E2" s="11"/>
    </row>
    <row r="3" spans="1:5" ht="16" x14ac:dyDescent="0.2">
      <c r="A3" s="8" t="s">
        <v>1</v>
      </c>
      <c r="B3" s="8"/>
      <c r="C3" s="2" t="s">
        <v>9</v>
      </c>
      <c r="D3" s="11" t="s">
        <v>17</v>
      </c>
      <c r="E3" s="11"/>
    </row>
    <row r="4" spans="1:5" ht="16" x14ac:dyDescent="0.2">
      <c r="A4" s="8" t="s">
        <v>2</v>
      </c>
      <c r="B4" s="8"/>
      <c r="C4" s="2" t="s">
        <v>10</v>
      </c>
      <c r="D4" s="11">
        <v>45434</v>
      </c>
      <c r="E4" s="11"/>
    </row>
    <row r="5" spans="1:5" ht="16" x14ac:dyDescent="0.2">
      <c r="A5" s="8" t="s">
        <v>3</v>
      </c>
      <c r="B5" s="8"/>
      <c r="C5" s="2" t="s">
        <v>11</v>
      </c>
      <c r="D5" s="11">
        <v>45464</v>
      </c>
      <c r="E5" s="11"/>
    </row>
    <row r="6" spans="1:5" ht="30" customHeight="1" x14ac:dyDescent="0.2">
      <c r="A6" s="8" t="s">
        <v>4</v>
      </c>
      <c r="B6" s="8"/>
      <c r="C6" s="2" t="s">
        <v>12</v>
      </c>
      <c r="D6" s="11" t="s">
        <v>18</v>
      </c>
      <c r="E6" s="11"/>
    </row>
    <row r="7" spans="1:5" ht="16" x14ac:dyDescent="0.2">
      <c r="C7" s="2" t="s">
        <v>13</v>
      </c>
      <c r="D7" s="11" t="s">
        <v>19</v>
      </c>
      <c r="E7" s="11"/>
    </row>
    <row r="8" spans="1:5" ht="16" x14ac:dyDescent="0.2">
      <c r="A8" s="8" t="s">
        <v>5</v>
      </c>
      <c r="B8" s="8"/>
      <c r="C8" s="2" t="s">
        <v>14</v>
      </c>
      <c r="D8" s="11" t="s">
        <v>20</v>
      </c>
      <c r="E8" s="11"/>
    </row>
    <row r="9" spans="1:5" ht="16" x14ac:dyDescent="0.2">
      <c r="A9" s="8" t="s">
        <v>6</v>
      </c>
      <c r="B9" s="8"/>
      <c r="C9" s="2" t="s">
        <v>15</v>
      </c>
      <c r="D9" s="11" t="s">
        <v>21</v>
      </c>
      <c r="E9" s="11"/>
    </row>
    <row r="10" spans="1:5" x14ac:dyDescent="0.2">
      <c r="A10" s="8" t="s">
        <v>7</v>
      </c>
      <c r="B10" s="8"/>
    </row>
    <row r="13" spans="1:5" ht="30" customHeight="1" x14ac:dyDescent="0.2">
      <c r="A13" s="2" t="s">
        <v>22</v>
      </c>
      <c r="B13" s="2" t="s">
        <v>23</v>
      </c>
      <c r="C13" s="2" t="s">
        <v>24</v>
      </c>
      <c r="D13" s="2" t="s">
        <v>25</v>
      </c>
      <c r="E13" s="2" t="s">
        <v>26</v>
      </c>
    </row>
    <row r="14" spans="1:5" ht="16" x14ac:dyDescent="0.2">
      <c r="A14" s="3" t="s">
        <v>27</v>
      </c>
      <c r="B14" s="3">
        <v>44</v>
      </c>
      <c r="C14" s="3" t="s">
        <v>28</v>
      </c>
      <c r="D14" s="3">
        <v>168.44</v>
      </c>
      <c r="E14" s="3">
        <v>7411.23</v>
      </c>
    </row>
    <row r="15" spans="1:5" ht="30" customHeight="1" x14ac:dyDescent="0.2">
      <c r="A15" s="3" t="s">
        <v>29</v>
      </c>
      <c r="B15" s="3"/>
      <c r="C15" s="3"/>
      <c r="D15" s="3"/>
      <c r="E15" s="3">
        <v>582.51</v>
      </c>
    </row>
    <row r="16" spans="1:5" ht="16" x14ac:dyDescent="0.2">
      <c r="A16" s="3" t="s">
        <v>30</v>
      </c>
      <c r="B16" s="3"/>
      <c r="C16" s="3"/>
      <c r="D16" s="3"/>
      <c r="E16" s="3">
        <v>129.58000000000001</v>
      </c>
    </row>
    <row r="17" spans="1:8" x14ac:dyDescent="0.2">
      <c r="A17" s="4" t="s">
        <v>31</v>
      </c>
      <c r="B17" s="4"/>
      <c r="C17" s="4"/>
      <c r="D17" s="4"/>
      <c r="E17" s="4">
        <v>8123.32</v>
      </c>
    </row>
    <row r="18" spans="1:8" x14ac:dyDescent="0.2">
      <c r="A18" s="12" t="s">
        <v>32</v>
      </c>
      <c r="B18" s="12"/>
      <c r="C18" s="12"/>
      <c r="D18" s="12"/>
      <c r="E18" s="12"/>
      <c r="F18" s="12"/>
      <c r="G18" s="12"/>
      <c r="H18" s="12"/>
    </row>
    <row r="20" spans="1:8" x14ac:dyDescent="0.2">
      <c r="A20" s="13" t="s">
        <v>33</v>
      </c>
      <c r="B20" s="13"/>
      <c r="C20" s="13"/>
      <c r="D20" s="13"/>
      <c r="E20" s="13"/>
    </row>
    <row r="21" spans="1:8" x14ac:dyDescent="0.2">
      <c r="A21" s="14" t="s">
        <v>34</v>
      </c>
      <c r="B21" s="14"/>
      <c r="C21" s="14"/>
      <c r="D21" s="14"/>
      <c r="E21" s="14"/>
    </row>
    <row r="22" spans="1:8" x14ac:dyDescent="0.2">
      <c r="A22" s="14" t="s">
        <v>35</v>
      </c>
      <c r="B22" s="14"/>
      <c r="C22" s="14"/>
      <c r="D22" s="14"/>
      <c r="E22" s="14"/>
    </row>
    <row r="23" spans="1:8" ht="30" customHeight="1" x14ac:dyDescent="0.2">
      <c r="A23" s="14" t="s">
        <v>36</v>
      </c>
      <c r="B23" s="14"/>
      <c r="C23" s="14"/>
      <c r="D23" s="14"/>
      <c r="E23" s="14"/>
    </row>
    <row r="24" spans="1:8" ht="30" customHeight="1" x14ac:dyDescent="0.2">
      <c r="A24" s="14" t="s">
        <v>37</v>
      </c>
      <c r="B24" s="14"/>
      <c r="C24" s="14"/>
      <c r="D24" s="14"/>
      <c r="E24" s="14"/>
    </row>
    <row r="25" spans="1:8" x14ac:dyDescent="0.2">
      <c r="A25" s="14" t="s">
        <v>38</v>
      </c>
      <c r="B25" s="14"/>
      <c r="C25" s="14"/>
      <c r="D25" s="14"/>
      <c r="E25" s="14"/>
    </row>
    <row r="26" spans="1:8" x14ac:dyDescent="0.2">
      <c r="A26" s="14" t="s">
        <v>39</v>
      </c>
      <c r="B26" s="14"/>
      <c r="C26" s="14"/>
      <c r="D26" s="14"/>
      <c r="E26" s="14"/>
    </row>
    <row r="27" spans="1:8" x14ac:dyDescent="0.2">
      <c r="A27" s="14" t="s">
        <v>40</v>
      </c>
      <c r="B27" s="14"/>
      <c r="C27" s="14"/>
      <c r="D27" s="14"/>
      <c r="E27" s="14"/>
    </row>
    <row r="28" spans="1:8" x14ac:dyDescent="0.2">
      <c r="A28" s="14" t="s">
        <v>41</v>
      </c>
      <c r="B28" s="14"/>
      <c r="C28" s="14"/>
      <c r="D28" s="14"/>
      <c r="E28" s="14"/>
    </row>
    <row r="29" spans="1:8" x14ac:dyDescent="0.2">
      <c r="A29" s="14" t="s">
        <v>42</v>
      </c>
      <c r="B29" s="14"/>
      <c r="C29" s="14"/>
      <c r="D29" s="14"/>
      <c r="E29" s="14"/>
    </row>
    <row r="31" spans="1:8" x14ac:dyDescent="0.2">
      <c r="A31" s="14" t="s">
        <v>43</v>
      </c>
      <c r="B31" s="14"/>
      <c r="C31" s="14"/>
      <c r="D31" s="14"/>
      <c r="E31" s="14"/>
    </row>
  </sheetData>
  <mergeCells count="29">
    <mergeCell ref="A29:E29"/>
    <mergeCell ref="A31:E31"/>
    <mergeCell ref="A24:E24"/>
    <mergeCell ref="A25:E25"/>
    <mergeCell ref="A26:E26"/>
    <mergeCell ref="A27:E27"/>
    <mergeCell ref="A28:E28"/>
    <mergeCell ref="A18:H18"/>
    <mergeCell ref="A20:E20"/>
    <mergeCell ref="A21:E21"/>
    <mergeCell ref="A22:E22"/>
    <mergeCell ref="A23:E23"/>
    <mergeCell ref="A6:B6"/>
    <mergeCell ref="A8:B8"/>
    <mergeCell ref="A9:B9"/>
    <mergeCell ref="A10:B10"/>
    <mergeCell ref="D2:E2"/>
    <mergeCell ref="D3:E3"/>
    <mergeCell ref="D4:E4"/>
    <mergeCell ref="D5:E5"/>
    <mergeCell ref="D6:E6"/>
    <mergeCell ref="D7:E7"/>
    <mergeCell ref="D8:E8"/>
    <mergeCell ref="D9:E9"/>
    <mergeCell ref="A1:E1"/>
    <mergeCell ref="A2:B2"/>
    <mergeCell ref="A3:B3"/>
    <mergeCell ref="A4:B4"/>
    <mergeCell ref="A5:B5"/>
  </mergeCells>
  <hyperlinks>
    <hyperlink ref="D2" r:id="rId1"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8"/>
  <sheetViews>
    <sheetView workbookViewId="0"/>
  </sheetViews>
  <sheetFormatPr baseColWidth="10" defaultColWidth="8.83203125" defaultRowHeight="15" x14ac:dyDescent="0.2"/>
  <cols>
    <col min="1" max="13" width="20.6640625" customWidth="1"/>
  </cols>
  <sheetData>
    <row r="1" spans="1:8" s="1" customFormat="1" ht="45" customHeight="1" x14ac:dyDescent="0.2">
      <c r="A1" s="5" t="s">
        <v>44</v>
      </c>
      <c r="B1" s="5" t="s">
        <v>23</v>
      </c>
      <c r="C1" s="5" t="s">
        <v>25</v>
      </c>
      <c r="D1" s="5" t="s">
        <v>45</v>
      </c>
      <c r="E1" s="5" t="s">
        <v>46</v>
      </c>
      <c r="F1" s="5" t="s">
        <v>47</v>
      </c>
      <c r="G1" s="5" t="s">
        <v>48</v>
      </c>
      <c r="H1" s="5" t="s">
        <v>49</v>
      </c>
    </row>
    <row r="2" spans="1:8" x14ac:dyDescent="0.2">
      <c r="A2" s="6" t="s">
        <v>50</v>
      </c>
      <c r="B2" s="6">
        <v>25</v>
      </c>
      <c r="C2" s="6">
        <v>113.5992</v>
      </c>
      <c r="D2" s="6">
        <v>2839.98</v>
      </c>
      <c r="E2" s="6">
        <v>1.3</v>
      </c>
      <c r="F2" s="6">
        <v>-2859.75</v>
      </c>
      <c r="G2" s="6">
        <v>-114.39</v>
      </c>
      <c r="H2" s="6">
        <v>23</v>
      </c>
    </row>
    <row r="3" spans="1:8" x14ac:dyDescent="0.2">
      <c r="A3" s="6" t="s">
        <v>51</v>
      </c>
      <c r="B3" s="6">
        <v>6</v>
      </c>
      <c r="C3" s="6">
        <v>347.98333333333329</v>
      </c>
      <c r="D3" s="6">
        <v>2087.9</v>
      </c>
      <c r="E3" s="6">
        <v>36.729999999999997</v>
      </c>
      <c r="F3" s="6">
        <v>-2138.44</v>
      </c>
      <c r="G3" s="6">
        <v>-356.40666666666669</v>
      </c>
      <c r="H3" s="6">
        <v>34</v>
      </c>
    </row>
    <row r="4" spans="1:8" x14ac:dyDescent="0.2">
      <c r="A4" s="6" t="s">
        <v>52</v>
      </c>
      <c r="B4" s="6">
        <v>4</v>
      </c>
      <c r="C4" s="6">
        <v>368.875</v>
      </c>
      <c r="D4" s="6">
        <v>1475.5</v>
      </c>
      <c r="E4" s="6">
        <v>151.96</v>
      </c>
      <c r="F4" s="6">
        <v>-1638.04</v>
      </c>
      <c r="G4" s="6">
        <v>-409.51</v>
      </c>
      <c r="H4" s="6">
        <v>10</v>
      </c>
    </row>
    <row r="5" spans="1:8" x14ac:dyDescent="0.2">
      <c r="A5" s="6" t="s">
        <v>53</v>
      </c>
      <c r="B5" s="6">
        <v>4</v>
      </c>
      <c r="C5" s="6">
        <v>25.217500000000001</v>
      </c>
      <c r="D5" s="6">
        <v>100.87</v>
      </c>
      <c r="E5" s="6">
        <v>98.89</v>
      </c>
      <c r="F5" s="6">
        <v>-201.06</v>
      </c>
      <c r="G5" s="6">
        <v>-50.265000000000001</v>
      </c>
      <c r="H5" s="6">
        <v>36</v>
      </c>
    </row>
    <row r="6" spans="1:8" x14ac:dyDescent="0.2">
      <c r="A6" s="6" t="s">
        <v>54</v>
      </c>
      <c r="B6" s="6">
        <v>3</v>
      </c>
      <c r="C6" s="6">
        <v>63.593333333333327</v>
      </c>
      <c r="D6" s="6">
        <v>190.78</v>
      </c>
      <c r="E6" s="6">
        <v>131.16</v>
      </c>
      <c r="F6" s="6">
        <v>-324.02999999999997</v>
      </c>
      <c r="G6" s="6">
        <v>-108.01</v>
      </c>
      <c r="H6" s="6">
        <v>18</v>
      </c>
    </row>
    <row r="7" spans="1:8" x14ac:dyDescent="0.2">
      <c r="A7" s="6" t="s">
        <v>55</v>
      </c>
      <c r="B7" s="6">
        <v>1</v>
      </c>
      <c r="C7" s="6">
        <v>300.2</v>
      </c>
      <c r="D7" s="6">
        <v>300.2</v>
      </c>
      <c r="E7" s="6">
        <v>70.64</v>
      </c>
      <c r="F7" s="6">
        <v>-373.25</v>
      </c>
      <c r="G7" s="6">
        <v>-373.25</v>
      </c>
      <c r="H7" s="6">
        <v>20</v>
      </c>
    </row>
    <row r="8" spans="1:8" x14ac:dyDescent="0.2">
      <c r="A8" s="6" t="s">
        <v>56</v>
      </c>
      <c r="B8" s="6">
        <v>1</v>
      </c>
      <c r="C8" s="6">
        <v>416</v>
      </c>
      <c r="D8" s="6">
        <v>416</v>
      </c>
      <c r="E8" s="6">
        <v>91.83</v>
      </c>
      <c r="F8" s="6">
        <v>-511.13</v>
      </c>
      <c r="G8" s="6">
        <v>-511.13</v>
      </c>
      <c r="H8" s="6">
        <v>34</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1"/>
  <sheetViews>
    <sheetView workbookViewId="0"/>
  </sheetViews>
  <sheetFormatPr baseColWidth="10" defaultColWidth="8.83203125" defaultRowHeight="15" x14ac:dyDescent="0.2"/>
  <cols>
    <col min="1" max="13" width="20.6640625" customWidth="1"/>
  </cols>
  <sheetData>
    <row r="1" spans="1:8" s="1" customFormat="1" ht="45" customHeight="1" x14ac:dyDescent="0.2">
      <c r="A1" s="5" t="s">
        <v>44</v>
      </c>
      <c r="B1" s="5" t="s">
        <v>57</v>
      </c>
      <c r="C1" s="5" t="s">
        <v>23</v>
      </c>
      <c r="D1" s="5" t="s">
        <v>25</v>
      </c>
      <c r="E1" s="5" t="s">
        <v>45</v>
      </c>
      <c r="F1" s="5" t="s">
        <v>47</v>
      </c>
      <c r="G1" s="5" t="s">
        <v>48</v>
      </c>
      <c r="H1" s="5" t="s">
        <v>49</v>
      </c>
    </row>
    <row r="2" spans="1:8" x14ac:dyDescent="0.2">
      <c r="A2" s="6" t="s">
        <v>50</v>
      </c>
      <c r="B2" s="6" t="s">
        <v>58</v>
      </c>
      <c r="C2" s="6">
        <v>20</v>
      </c>
      <c r="D2" s="6">
        <v>73.164000000000001</v>
      </c>
      <c r="E2" s="6">
        <v>1463.28</v>
      </c>
      <c r="F2" s="6">
        <v>-1472.79</v>
      </c>
      <c r="G2" s="6">
        <v>-73.639499999999998</v>
      </c>
      <c r="H2" s="6">
        <v>14</v>
      </c>
    </row>
    <row r="3" spans="1:8" x14ac:dyDescent="0.2">
      <c r="A3" s="6" t="s">
        <v>50</v>
      </c>
      <c r="B3" s="6" t="s">
        <v>59</v>
      </c>
      <c r="C3" s="6">
        <v>5</v>
      </c>
      <c r="D3" s="6">
        <v>275.33999999999997</v>
      </c>
      <c r="E3" s="6">
        <v>1376.7</v>
      </c>
      <c r="F3" s="6">
        <v>-1385.65</v>
      </c>
      <c r="G3" s="6">
        <v>-277.13</v>
      </c>
      <c r="H3" s="6">
        <v>23</v>
      </c>
    </row>
    <row r="4" spans="1:8" x14ac:dyDescent="0.2">
      <c r="A4" s="6" t="s">
        <v>51</v>
      </c>
      <c r="B4" s="6" t="s">
        <v>60</v>
      </c>
      <c r="C4" s="6">
        <v>5</v>
      </c>
      <c r="D4" s="6">
        <v>406.08800000000002</v>
      </c>
      <c r="E4" s="6">
        <v>2030.44</v>
      </c>
      <c r="F4" s="6">
        <v>-2043.64</v>
      </c>
      <c r="G4" s="6">
        <v>-408.72800000000001</v>
      </c>
      <c r="H4" s="6">
        <v>34</v>
      </c>
    </row>
    <row r="5" spans="1:8" x14ac:dyDescent="0.2">
      <c r="A5" s="6" t="s">
        <v>52</v>
      </c>
      <c r="B5" s="6" t="s">
        <v>61</v>
      </c>
      <c r="C5" s="6">
        <v>4</v>
      </c>
      <c r="D5" s="6">
        <v>368.875</v>
      </c>
      <c r="E5" s="6">
        <v>1475.5</v>
      </c>
      <c r="F5" s="6">
        <v>-1638.04</v>
      </c>
      <c r="G5" s="6">
        <v>-409.51</v>
      </c>
      <c r="H5" s="6">
        <v>10</v>
      </c>
    </row>
    <row r="6" spans="1:8" x14ac:dyDescent="0.2">
      <c r="A6" s="6" t="s">
        <v>54</v>
      </c>
      <c r="B6" s="6" t="s">
        <v>62</v>
      </c>
      <c r="C6" s="6">
        <v>3</v>
      </c>
      <c r="D6" s="6">
        <v>63.593333333333327</v>
      </c>
      <c r="E6" s="6">
        <v>190.78</v>
      </c>
      <c r="F6" s="6">
        <v>-324.02999999999997</v>
      </c>
      <c r="G6" s="6">
        <v>-108.01</v>
      </c>
      <c r="H6" s="6">
        <v>18</v>
      </c>
    </row>
    <row r="7" spans="1:8" x14ac:dyDescent="0.2">
      <c r="A7" s="6" t="s">
        <v>53</v>
      </c>
      <c r="B7" s="6" t="s">
        <v>63</v>
      </c>
      <c r="C7" s="6">
        <v>3</v>
      </c>
      <c r="D7" s="6">
        <v>25.216666666666669</v>
      </c>
      <c r="E7" s="6">
        <v>75.650000000000006</v>
      </c>
      <c r="F7" s="6">
        <v>-76.14</v>
      </c>
      <c r="G7" s="6">
        <v>-25.38</v>
      </c>
      <c r="H7" s="6">
        <v>36</v>
      </c>
    </row>
    <row r="8" spans="1:8" x14ac:dyDescent="0.2">
      <c r="A8" s="6" t="s">
        <v>56</v>
      </c>
      <c r="B8" s="6" t="s">
        <v>64</v>
      </c>
      <c r="C8" s="6">
        <v>1</v>
      </c>
      <c r="D8" s="6">
        <v>416</v>
      </c>
      <c r="E8" s="6">
        <v>416</v>
      </c>
      <c r="F8" s="6">
        <v>-511.13</v>
      </c>
      <c r="G8" s="6">
        <v>-511.13</v>
      </c>
      <c r="H8" s="6">
        <v>34</v>
      </c>
    </row>
    <row r="9" spans="1:8" x14ac:dyDescent="0.2">
      <c r="A9" s="6" t="s">
        <v>53</v>
      </c>
      <c r="B9" s="6" t="s">
        <v>62</v>
      </c>
      <c r="C9" s="6">
        <v>1</v>
      </c>
      <c r="D9" s="6">
        <v>25.22</v>
      </c>
      <c r="E9" s="6">
        <v>25.22</v>
      </c>
      <c r="F9" s="6">
        <v>-25.38</v>
      </c>
      <c r="G9" s="6">
        <v>-25.38</v>
      </c>
      <c r="H9" s="6">
        <v>16</v>
      </c>
    </row>
    <row r="10" spans="1:8" x14ac:dyDescent="0.2">
      <c r="A10" s="6" t="s">
        <v>51</v>
      </c>
      <c r="B10" s="6" t="s">
        <v>65</v>
      </c>
      <c r="C10" s="6">
        <v>1</v>
      </c>
      <c r="D10" s="6">
        <v>57.46</v>
      </c>
      <c r="E10" s="6">
        <v>57.46</v>
      </c>
      <c r="F10" s="6">
        <v>-57.83</v>
      </c>
      <c r="G10" s="6">
        <v>-57.83</v>
      </c>
      <c r="H10" s="6">
        <v>9</v>
      </c>
    </row>
    <row r="11" spans="1:8" x14ac:dyDescent="0.2">
      <c r="A11" s="6" t="s">
        <v>55</v>
      </c>
      <c r="B11" s="6" t="s">
        <v>66</v>
      </c>
      <c r="C11" s="6">
        <v>1</v>
      </c>
      <c r="D11" s="6">
        <v>300.2</v>
      </c>
      <c r="E11" s="6">
        <v>300.2</v>
      </c>
      <c r="F11" s="6">
        <v>-373.25</v>
      </c>
      <c r="G11" s="6">
        <v>-373.25</v>
      </c>
      <c r="H11" s="6">
        <v>20</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6"/>
  <sheetViews>
    <sheetView tabSelected="1" workbookViewId="0">
      <selection activeCell="K24" sqref="K24"/>
    </sheetView>
  </sheetViews>
  <sheetFormatPr baseColWidth="10" defaultColWidth="8.83203125" defaultRowHeight="15" x14ac:dyDescent="0.2"/>
  <cols>
    <col min="1" max="1" width="4.6640625" customWidth="1"/>
    <col min="2" max="2" width="17.1640625" bestFit="1" customWidth="1"/>
    <col min="3" max="3" width="10" bestFit="1" customWidth="1"/>
    <col min="4" max="4" width="30" bestFit="1" customWidth="1"/>
    <col min="5" max="5" width="28.5" bestFit="1" customWidth="1"/>
    <col min="6" max="6" width="26.6640625" bestFit="1" customWidth="1"/>
    <col min="7" max="7" width="11.1640625" bestFit="1" customWidth="1"/>
    <col min="8" max="8" width="9.6640625" customWidth="1"/>
    <col min="9" max="9" width="16.6640625" bestFit="1" customWidth="1"/>
    <col min="10" max="10" width="9.83203125" bestFit="1" customWidth="1"/>
    <col min="11" max="11" width="17.1640625" bestFit="1" customWidth="1"/>
    <col min="12" max="12" width="30" bestFit="1" customWidth="1"/>
    <col min="13" max="13" width="10.5" style="19" bestFit="1" customWidth="1"/>
  </cols>
  <sheetData>
    <row r="1" spans="1:15" s="1" customFormat="1" ht="45" customHeight="1" x14ac:dyDescent="0.2">
      <c r="A1" s="5" t="s">
        <v>67</v>
      </c>
      <c r="B1" s="5" t="s">
        <v>68</v>
      </c>
      <c r="C1" s="5" t="s">
        <v>69</v>
      </c>
      <c r="D1" s="5" t="s">
        <v>70</v>
      </c>
      <c r="E1" s="5" t="s">
        <v>44</v>
      </c>
      <c r="F1" s="5" t="s">
        <v>71</v>
      </c>
      <c r="G1" s="5" t="s">
        <v>72</v>
      </c>
      <c r="H1" s="5" t="s">
        <v>73</v>
      </c>
      <c r="I1" s="5" t="s">
        <v>47</v>
      </c>
      <c r="J1" s="5" t="s">
        <v>74</v>
      </c>
      <c r="K1" s="5" t="s">
        <v>75</v>
      </c>
      <c r="L1" s="5" t="s">
        <v>76</v>
      </c>
      <c r="M1" s="17" t="s">
        <v>77</v>
      </c>
      <c r="N1" s="1" t="s">
        <v>217</v>
      </c>
      <c r="O1" s="1" t="s">
        <v>218</v>
      </c>
    </row>
    <row r="2" spans="1:15" x14ac:dyDescent="0.2">
      <c r="A2" s="6">
        <v>1</v>
      </c>
      <c r="B2" s="6" t="s">
        <v>78</v>
      </c>
      <c r="C2" s="7" t="s">
        <v>79</v>
      </c>
      <c r="D2" s="6" t="s">
        <v>80</v>
      </c>
      <c r="E2" s="6" t="s">
        <v>56</v>
      </c>
      <c r="F2" s="6" t="s">
        <v>81</v>
      </c>
      <c r="G2" s="16">
        <v>200</v>
      </c>
      <c r="H2" s="6">
        <v>416</v>
      </c>
      <c r="I2" s="6">
        <v>-511.13</v>
      </c>
      <c r="J2" s="6">
        <v>90</v>
      </c>
      <c r="K2" s="6" t="s">
        <v>78</v>
      </c>
      <c r="L2" s="6" t="s">
        <v>80</v>
      </c>
      <c r="M2" s="18">
        <v>2</v>
      </c>
      <c r="N2" s="15">
        <f>H2/G2</f>
        <v>2.08</v>
      </c>
      <c r="O2">
        <f>VLOOKUP('List of products'!$E2,'List of suppliers'!$A$2:$H$12,8,FALSE)</f>
        <v>34</v>
      </c>
    </row>
    <row r="3" spans="1:15" x14ac:dyDescent="0.2">
      <c r="A3" s="6">
        <v>2</v>
      </c>
      <c r="B3" s="6" t="s">
        <v>82</v>
      </c>
      <c r="C3" s="7" t="s">
        <v>83</v>
      </c>
      <c r="D3" s="6" t="s">
        <v>84</v>
      </c>
      <c r="E3" s="6" t="s">
        <v>55</v>
      </c>
      <c r="F3" s="6" t="s">
        <v>85</v>
      </c>
      <c r="G3" s="16">
        <v>200</v>
      </c>
      <c r="H3" s="6">
        <v>300.2</v>
      </c>
      <c r="I3" s="6">
        <v>-373.25</v>
      </c>
      <c r="J3" s="6">
        <v>90</v>
      </c>
      <c r="K3" s="6" t="s">
        <v>82</v>
      </c>
      <c r="L3" s="6" t="s">
        <v>84</v>
      </c>
      <c r="M3" s="18">
        <v>8</v>
      </c>
      <c r="N3" s="15">
        <f t="shared" ref="N3:N45" si="0">H3/G3</f>
        <v>1.5009999999999999</v>
      </c>
      <c r="O3">
        <f>VLOOKUP('List of products'!$E3,'List of suppliers'!$A$2:$H$12,8,FALSE)</f>
        <v>20</v>
      </c>
    </row>
    <row r="4" spans="1:15" x14ac:dyDescent="0.2">
      <c r="A4" s="6">
        <v>3</v>
      </c>
      <c r="B4" s="6" t="s">
        <v>86</v>
      </c>
      <c r="C4" s="7" t="s">
        <v>87</v>
      </c>
      <c r="D4" s="6" t="s">
        <v>88</v>
      </c>
      <c r="E4" s="6" t="s">
        <v>50</v>
      </c>
      <c r="F4" s="6">
        <v>250</v>
      </c>
      <c r="G4" s="16">
        <v>250</v>
      </c>
      <c r="H4" s="6">
        <v>53.04</v>
      </c>
      <c r="I4" s="6">
        <v>-53.38</v>
      </c>
      <c r="J4" s="6">
        <v>98</v>
      </c>
      <c r="K4" s="6" t="s">
        <v>86</v>
      </c>
      <c r="L4" s="6" t="s">
        <v>88</v>
      </c>
      <c r="M4" s="18">
        <v>26</v>
      </c>
      <c r="N4" s="15">
        <f t="shared" si="0"/>
        <v>0.21215999999999999</v>
      </c>
      <c r="O4">
        <f>VLOOKUP('List of products'!$E4,'List of suppliers'!$A$2:$H$12,8,FALSE)</f>
        <v>23</v>
      </c>
    </row>
    <row r="5" spans="1:15" x14ac:dyDescent="0.2">
      <c r="A5" s="6">
        <v>4</v>
      </c>
      <c r="B5" s="6" t="s">
        <v>89</v>
      </c>
      <c r="C5" s="7" t="s">
        <v>90</v>
      </c>
      <c r="D5" s="6" t="s">
        <v>91</v>
      </c>
      <c r="E5" s="6" t="s">
        <v>54</v>
      </c>
      <c r="F5" s="6" t="s">
        <v>85</v>
      </c>
      <c r="G5" s="6">
        <v>1000</v>
      </c>
      <c r="H5" s="6">
        <v>16.579999999999998</v>
      </c>
      <c r="I5" s="6">
        <v>-16.68</v>
      </c>
      <c r="J5" s="6">
        <v>99</v>
      </c>
      <c r="K5" s="6" t="s">
        <v>89</v>
      </c>
      <c r="L5" s="6" t="s">
        <v>91</v>
      </c>
      <c r="M5" s="18">
        <v>18</v>
      </c>
      <c r="N5" s="15">
        <f t="shared" si="0"/>
        <v>1.6579999999999998E-2</v>
      </c>
      <c r="O5">
        <f>VLOOKUP('List of products'!$E5,'List of suppliers'!$A$2:$H$12,8,FALSE)</f>
        <v>18</v>
      </c>
    </row>
    <row r="6" spans="1:15" x14ac:dyDescent="0.2">
      <c r="A6" s="6">
        <v>5</v>
      </c>
      <c r="B6" s="6" t="s">
        <v>92</v>
      </c>
      <c r="C6" s="7" t="s">
        <v>93</v>
      </c>
      <c r="D6" s="6" t="s">
        <v>94</v>
      </c>
      <c r="E6" s="6" t="s">
        <v>54</v>
      </c>
      <c r="F6" s="6" t="s">
        <v>85</v>
      </c>
      <c r="G6" s="6">
        <v>1000</v>
      </c>
      <c r="H6" s="6">
        <v>66.3</v>
      </c>
      <c r="I6" s="6">
        <v>-66.73</v>
      </c>
      <c r="J6" s="6">
        <v>98</v>
      </c>
      <c r="K6" s="6" t="s">
        <v>92</v>
      </c>
      <c r="L6" s="6" t="s">
        <v>94</v>
      </c>
      <c r="M6" s="18">
        <v>32</v>
      </c>
      <c r="N6" s="15">
        <f t="shared" si="0"/>
        <v>6.6299999999999998E-2</v>
      </c>
      <c r="O6">
        <f>VLOOKUP('List of products'!$E6,'List of suppliers'!$A$2:$H$12,8,FALSE)</f>
        <v>18</v>
      </c>
    </row>
    <row r="7" spans="1:15" x14ac:dyDescent="0.2">
      <c r="A7" s="6">
        <v>6</v>
      </c>
      <c r="B7" s="6" t="s">
        <v>95</v>
      </c>
      <c r="C7" s="7" t="s">
        <v>96</v>
      </c>
      <c r="D7" s="6" t="s">
        <v>97</v>
      </c>
      <c r="E7" s="6" t="s">
        <v>54</v>
      </c>
      <c r="F7" s="6" t="s">
        <v>85</v>
      </c>
      <c r="G7" s="6">
        <v>1000</v>
      </c>
      <c r="H7" s="6">
        <v>107.9</v>
      </c>
      <c r="I7" s="6">
        <v>-108.6</v>
      </c>
      <c r="J7" s="6">
        <v>95</v>
      </c>
      <c r="K7" s="6" t="s">
        <v>95</v>
      </c>
      <c r="L7" s="6" t="s">
        <v>97</v>
      </c>
      <c r="M7" s="18">
        <v>37</v>
      </c>
      <c r="N7" s="15">
        <f t="shared" si="0"/>
        <v>0.10790000000000001</v>
      </c>
      <c r="O7">
        <f>VLOOKUP('List of products'!$E7,'List of suppliers'!$A$2:$H$12,8,FALSE)</f>
        <v>18</v>
      </c>
    </row>
    <row r="8" spans="1:15" x14ac:dyDescent="0.2">
      <c r="A8" s="6">
        <v>7</v>
      </c>
      <c r="B8" s="6" t="s">
        <v>98</v>
      </c>
      <c r="C8" s="7" t="s">
        <v>99</v>
      </c>
      <c r="D8" s="6" t="s">
        <v>100</v>
      </c>
      <c r="E8" s="6" t="s">
        <v>50</v>
      </c>
      <c r="F8" s="6">
        <v>292000</v>
      </c>
      <c r="G8" s="6">
        <v>1000</v>
      </c>
      <c r="H8" s="6">
        <v>5.2</v>
      </c>
      <c r="I8" s="6">
        <v>-5.23</v>
      </c>
      <c r="J8" s="6">
        <v>98</v>
      </c>
      <c r="K8" s="6" t="s">
        <v>98</v>
      </c>
      <c r="L8" s="6" t="s">
        <v>100</v>
      </c>
      <c r="M8" s="18">
        <v>4</v>
      </c>
      <c r="N8" s="15">
        <f t="shared" si="0"/>
        <v>5.1999999999999998E-3</v>
      </c>
      <c r="O8">
        <f>VLOOKUP('List of products'!$E8,'List of suppliers'!$A$2:$H$12,8,FALSE)</f>
        <v>23</v>
      </c>
    </row>
    <row r="9" spans="1:15" x14ac:dyDescent="0.2">
      <c r="A9" s="6">
        <v>8</v>
      </c>
      <c r="B9" s="6" t="s">
        <v>101</v>
      </c>
      <c r="C9" s="7" t="s">
        <v>102</v>
      </c>
      <c r="D9" s="6" t="s">
        <v>103</v>
      </c>
      <c r="E9" s="6" t="s">
        <v>50</v>
      </c>
      <c r="F9" s="6">
        <v>238250</v>
      </c>
      <c r="G9" s="6">
        <v>1000</v>
      </c>
      <c r="H9" s="6">
        <v>6.24</v>
      </c>
      <c r="I9" s="6">
        <v>-6.28</v>
      </c>
      <c r="J9" s="6">
        <v>97</v>
      </c>
      <c r="K9" s="6" t="s">
        <v>101</v>
      </c>
      <c r="L9" s="6" t="s">
        <v>103</v>
      </c>
      <c r="M9" s="18">
        <v>25</v>
      </c>
      <c r="N9" s="15">
        <f t="shared" si="0"/>
        <v>6.2399999999999999E-3</v>
      </c>
      <c r="O9">
        <f>VLOOKUP('List of products'!$E9,'List of suppliers'!$A$2:$H$12,8,FALSE)</f>
        <v>23</v>
      </c>
    </row>
    <row r="10" spans="1:15" x14ac:dyDescent="0.2">
      <c r="A10" s="6">
        <v>9</v>
      </c>
      <c r="B10" s="6" t="s">
        <v>104</v>
      </c>
      <c r="C10" s="7" t="s">
        <v>105</v>
      </c>
      <c r="D10" s="6" t="s">
        <v>106</v>
      </c>
      <c r="E10" s="6" t="s">
        <v>50</v>
      </c>
      <c r="F10" s="6">
        <v>347000</v>
      </c>
      <c r="G10" s="6">
        <v>1000</v>
      </c>
      <c r="H10" s="6">
        <v>6.24</v>
      </c>
      <c r="I10" s="6">
        <v>-6.28</v>
      </c>
      <c r="J10" s="6">
        <v>95</v>
      </c>
      <c r="K10" s="6" t="s">
        <v>107</v>
      </c>
      <c r="L10" s="6" t="s">
        <v>108</v>
      </c>
      <c r="M10" s="18">
        <v>3</v>
      </c>
      <c r="N10" s="15">
        <f t="shared" si="0"/>
        <v>6.2399999999999999E-3</v>
      </c>
      <c r="O10">
        <f>VLOOKUP('List of products'!$E10,'List of suppliers'!$A$2:$H$12,8,FALSE)</f>
        <v>23</v>
      </c>
    </row>
    <row r="11" spans="1:15" x14ac:dyDescent="0.2">
      <c r="A11" s="6">
        <v>10</v>
      </c>
      <c r="B11" s="6" t="s">
        <v>109</v>
      </c>
      <c r="C11" s="7" t="s">
        <v>110</v>
      </c>
      <c r="D11" s="6" t="s">
        <v>111</v>
      </c>
      <c r="E11" s="6" t="s">
        <v>50</v>
      </c>
      <c r="F11" s="6">
        <v>239500</v>
      </c>
      <c r="G11" s="6">
        <v>1000</v>
      </c>
      <c r="H11" s="6">
        <v>7.28</v>
      </c>
      <c r="I11" s="6">
        <v>-7.33</v>
      </c>
      <c r="J11" s="6">
        <v>98</v>
      </c>
      <c r="K11" s="6" t="s">
        <v>109</v>
      </c>
      <c r="L11" s="6" t="s">
        <v>111</v>
      </c>
      <c r="M11" s="18">
        <v>14</v>
      </c>
      <c r="N11" s="15">
        <f t="shared" si="0"/>
        <v>7.28E-3</v>
      </c>
      <c r="O11">
        <f>VLOOKUP('List of products'!$E11,'List of suppliers'!$A$2:$H$12,8,FALSE)</f>
        <v>23</v>
      </c>
    </row>
    <row r="12" spans="1:15" x14ac:dyDescent="0.2">
      <c r="A12" s="6">
        <v>11</v>
      </c>
      <c r="B12" s="6" t="s">
        <v>112</v>
      </c>
      <c r="C12" s="7" t="s">
        <v>113</v>
      </c>
      <c r="D12" s="6" t="s">
        <v>114</v>
      </c>
      <c r="E12" s="6" t="s">
        <v>50</v>
      </c>
      <c r="F12" s="6">
        <v>295500</v>
      </c>
      <c r="G12" s="6">
        <v>1000</v>
      </c>
      <c r="H12" s="6">
        <v>10.4</v>
      </c>
      <c r="I12" s="6">
        <v>-10.47</v>
      </c>
      <c r="J12" s="6">
        <v>97</v>
      </c>
      <c r="K12" s="6" t="s">
        <v>112</v>
      </c>
      <c r="L12" s="6" t="s">
        <v>114</v>
      </c>
      <c r="M12" s="18">
        <v>23</v>
      </c>
      <c r="N12" s="15">
        <f t="shared" si="0"/>
        <v>1.04E-2</v>
      </c>
      <c r="O12">
        <f>VLOOKUP('List of products'!$E12,'List of suppliers'!$A$2:$H$12,8,FALSE)</f>
        <v>23</v>
      </c>
    </row>
    <row r="13" spans="1:15" x14ac:dyDescent="0.2">
      <c r="A13" s="6">
        <v>12</v>
      </c>
      <c r="B13" s="6" t="s">
        <v>115</v>
      </c>
      <c r="C13" s="7" t="s">
        <v>116</v>
      </c>
      <c r="D13" s="6" t="s">
        <v>117</v>
      </c>
      <c r="E13" s="6" t="s">
        <v>50</v>
      </c>
      <c r="F13" s="6">
        <v>36250</v>
      </c>
      <c r="G13" s="6">
        <v>1000</v>
      </c>
      <c r="H13" s="6">
        <v>10.4</v>
      </c>
      <c r="I13" s="6">
        <v>-10.47</v>
      </c>
      <c r="J13" s="6">
        <v>98</v>
      </c>
      <c r="K13" s="6" t="s">
        <v>115</v>
      </c>
      <c r="L13" s="6" t="s">
        <v>117</v>
      </c>
      <c r="M13" s="18">
        <v>35</v>
      </c>
      <c r="N13" s="15">
        <f t="shared" si="0"/>
        <v>1.04E-2</v>
      </c>
      <c r="O13">
        <f>VLOOKUP('List of products'!$E13,'List of suppliers'!$A$2:$H$12,8,FALSE)</f>
        <v>23</v>
      </c>
    </row>
    <row r="14" spans="1:15" x14ac:dyDescent="0.2">
      <c r="A14" s="6">
        <v>13</v>
      </c>
      <c r="B14" s="6" t="s">
        <v>118</v>
      </c>
      <c r="C14" s="7" t="s">
        <v>119</v>
      </c>
      <c r="D14" s="6" t="s">
        <v>120</v>
      </c>
      <c r="E14" s="6" t="s">
        <v>50</v>
      </c>
      <c r="F14" s="6">
        <v>1875000</v>
      </c>
      <c r="G14" s="6">
        <v>1000</v>
      </c>
      <c r="H14" s="6">
        <v>11.44</v>
      </c>
      <c r="I14" s="6">
        <v>-11.51</v>
      </c>
      <c r="J14" s="6">
        <v>95</v>
      </c>
      <c r="K14" s="6" t="s">
        <v>118</v>
      </c>
      <c r="L14" s="6" t="s">
        <v>120</v>
      </c>
      <c r="M14" s="18">
        <v>15</v>
      </c>
      <c r="N14" s="15">
        <f t="shared" si="0"/>
        <v>1.1439999999999999E-2</v>
      </c>
      <c r="O14">
        <f>VLOOKUP('List of products'!$E14,'List of suppliers'!$A$2:$H$12,8,FALSE)</f>
        <v>23</v>
      </c>
    </row>
    <row r="15" spans="1:15" x14ac:dyDescent="0.2">
      <c r="A15" s="6">
        <v>14</v>
      </c>
      <c r="B15" s="6" t="s">
        <v>121</v>
      </c>
      <c r="C15" s="7" t="s">
        <v>122</v>
      </c>
      <c r="D15" s="6" t="s">
        <v>123</v>
      </c>
      <c r="E15" s="6" t="s">
        <v>50</v>
      </c>
      <c r="F15" s="6">
        <v>28250</v>
      </c>
      <c r="G15" s="6">
        <v>1000</v>
      </c>
      <c r="H15" s="6">
        <v>11.44</v>
      </c>
      <c r="I15" s="6">
        <v>-11.51</v>
      </c>
      <c r="J15" s="6">
        <v>95</v>
      </c>
      <c r="K15" s="6" t="s">
        <v>121</v>
      </c>
      <c r="L15" s="6" t="s">
        <v>123</v>
      </c>
      <c r="M15" s="18">
        <v>10</v>
      </c>
      <c r="N15" s="15">
        <f t="shared" si="0"/>
        <v>1.1439999999999999E-2</v>
      </c>
      <c r="O15">
        <f>VLOOKUP('List of products'!$E15,'List of suppliers'!$A$2:$H$12,8,FALSE)</f>
        <v>23</v>
      </c>
    </row>
    <row r="16" spans="1:15" x14ac:dyDescent="0.2">
      <c r="A16" s="6">
        <v>15</v>
      </c>
      <c r="B16" s="6" t="s">
        <v>124</v>
      </c>
      <c r="C16" s="7" t="s">
        <v>125</v>
      </c>
      <c r="D16" s="6" t="s">
        <v>126</v>
      </c>
      <c r="E16" s="6" t="s">
        <v>50</v>
      </c>
      <c r="F16" s="6">
        <v>705000</v>
      </c>
      <c r="G16" s="6">
        <v>1000</v>
      </c>
      <c r="H16" s="6">
        <v>11.44</v>
      </c>
      <c r="I16" s="6">
        <v>-11.51</v>
      </c>
      <c r="J16" s="6">
        <v>98</v>
      </c>
      <c r="K16" s="6" t="s">
        <v>124</v>
      </c>
      <c r="L16" s="6" t="s">
        <v>126</v>
      </c>
      <c r="M16" s="18">
        <v>40</v>
      </c>
      <c r="N16" s="15">
        <f t="shared" si="0"/>
        <v>1.1439999999999999E-2</v>
      </c>
      <c r="O16">
        <f>VLOOKUP('List of products'!$E16,'List of suppliers'!$A$2:$H$12,8,FALSE)</f>
        <v>23</v>
      </c>
    </row>
    <row r="17" spans="1:15" x14ac:dyDescent="0.2">
      <c r="A17" s="6">
        <v>16</v>
      </c>
      <c r="B17" s="6" t="s">
        <v>127</v>
      </c>
      <c r="C17" s="7" t="s">
        <v>128</v>
      </c>
      <c r="D17" s="6" t="s">
        <v>129</v>
      </c>
      <c r="E17" s="6" t="s">
        <v>50</v>
      </c>
      <c r="F17" s="6">
        <v>94450</v>
      </c>
      <c r="G17" s="6">
        <v>1000</v>
      </c>
      <c r="H17" s="6">
        <v>48.88</v>
      </c>
      <c r="I17" s="6">
        <v>-49.2</v>
      </c>
      <c r="J17" s="6">
        <v>95</v>
      </c>
      <c r="K17" s="6" t="s">
        <v>127</v>
      </c>
      <c r="L17" s="6" t="s">
        <v>129</v>
      </c>
      <c r="M17" s="18">
        <v>38</v>
      </c>
      <c r="N17" s="15">
        <f t="shared" si="0"/>
        <v>4.888E-2</v>
      </c>
      <c r="O17">
        <f>VLOOKUP('List of products'!$E17,'List of suppliers'!$A$2:$H$12,8,FALSE)</f>
        <v>23</v>
      </c>
    </row>
    <row r="18" spans="1:15" x14ac:dyDescent="0.2">
      <c r="A18" s="6">
        <v>17</v>
      </c>
      <c r="B18" s="6" t="s">
        <v>130</v>
      </c>
      <c r="C18" s="7" t="s">
        <v>131</v>
      </c>
      <c r="D18" s="6" t="s">
        <v>132</v>
      </c>
      <c r="E18" s="6" t="s">
        <v>50</v>
      </c>
      <c r="F18" s="6">
        <v>2725000</v>
      </c>
      <c r="G18" s="6">
        <v>1000</v>
      </c>
      <c r="H18" s="6">
        <v>20.8</v>
      </c>
      <c r="I18" s="6">
        <v>-20.94</v>
      </c>
      <c r="J18" s="6">
        <v>98</v>
      </c>
      <c r="K18" s="6" t="s">
        <v>133</v>
      </c>
      <c r="L18" s="6" t="s">
        <v>134</v>
      </c>
      <c r="M18" s="18">
        <v>9</v>
      </c>
      <c r="N18" s="15">
        <f t="shared" si="0"/>
        <v>2.0799999999999999E-2</v>
      </c>
      <c r="O18">
        <f>VLOOKUP('List of products'!$E18,'List of suppliers'!$A$2:$H$12,8,FALSE)</f>
        <v>23</v>
      </c>
    </row>
    <row r="19" spans="1:15" x14ac:dyDescent="0.2">
      <c r="A19" s="6">
        <v>18</v>
      </c>
      <c r="B19" s="6" t="s">
        <v>135</v>
      </c>
      <c r="C19" s="7" t="s">
        <v>136</v>
      </c>
      <c r="D19" s="6" t="s">
        <v>137</v>
      </c>
      <c r="E19" s="6" t="s">
        <v>50</v>
      </c>
      <c r="F19" s="6">
        <v>850000</v>
      </c>
      <c r="G19" s="6">
        <v>1000</v>
      </c>
      <c r="H19" s="6">
        <v>22.88</v>
      </c>
      <c r="I19" s="6">
        <v>-23.03</v>
      </c>
      <c r="J19" s="6">
        <v>98</v>
      </c>
      <c r="K19" s="6" t="s">
        <v>135</v>
      </c>
      <c r="L19" s="6" t="s">
        <v>137</v>
      </c>
      <c r="M19" s="18">
        <v>41</v>
      </c>
      <c r="N19" s="15">
        <f t="shared" si="0"/>
        <v>2.2879999999999998E-2</v>
      </c>
      <c r="O19">
        <f>VLOOKUP('List of products'!$E19,'List of suppliers'!$A$2:$H$12,8,FALSE)</f>
        <v>23</v>
      </c>
    </row>
    <row r="20" spans="1:15" x14ac:dyDescent="0.2">
      <c r="A20" s="6">
        <v>19</v>
      </c>
      <c r="B20" s="6" t="s">
        <v>138</v>
      </c>
      <c r="C20" s="7" t="s">
        <v>139</v>
      </c>
      <c r="D20" s="6" t="s">
        <v>140</v>
      </c>
      <c r="E20" s="6" t="s">
        <v>50</v>
      </c>
      <c r="F20" s="6">
        <v>40000</v>
      </c>
      <c r="G20" s="6">
        <v>1000</v>
      </c>
      <c r="H20" s="6">
        <v>23.92</v>
      </c>
      <c r="I20" s="6">
        <v>-24.08</v>
      </c>
      <c r="J20" s="6">
        <v>97</v>
      </c>
      <c r="K20" s="6" t="s">
        <v>138</v>
      </c>
      <c r="L20" s="6" t="s">
        <v>140</v>
      </c>
      <c r="M20" s="18">
        <v>16</v>
      </c>
      <c r="N20" s="15">
        <f t="shared" si="0"/>
        <v>2.392E-2</v>
      </c>
      <c r="O20">
        <f>VLOOKUP('List of products'!$E20,'List of suppliers'!$A$2:$H$12,8,FALSE)</f>
        <v>23</v>
      </c>
    </row>
    <row r="21" spans="1:15" x14ac:dyDescent="0.2">
      <c r="A21" s="6">
        <v>20</v>
      </c>
      <c r="B21" s="6" t="s">
        <v>141</v>
      </c>
      <c r="C21" s="7" t="s">
        <v>142</v>
      </c>
      <c r="D21" s="6" t="s">
        <v>143</v>
      </c>
      <c r="E21" s="6" t="s">
        <v>50</v>
      </c>
      <c r="F21" s="6">
        <v>7250</v>
      </c>
      <c r="G21" s="6">
        <v>1000</v>
      </c>
      <c r="H21" s="6">
        <v>28.08</v>
      </c>
      <c r="I21" s="6">
        <v>-28.26</v>
      </c>
      <c r="J21" s="6">
        <v>97</v>
      </c>
      <c r="K21" s="6" t="s">
        <v>141</v>
      </c>
      <c r="L21" s="6" t="s">
        <v>143</v>
      </c>
      <c r="M21" s="18">
        <v>6</v>
      </c>
      <c r="N21" s="15">
        <f t="shared" si="0"/>
        <v>2.8079999999999997E-2</v>
      </c>
      <c r="O21">
        <f>VLOOKUP('List of products'!$E21,'List of suppliers'!$A$2:$H$12,8,FALSE)</f>
        <v>23</v>
      </c>
    </row>
    <row r="22" spans="1:15" x14ac:dyDescent="0.2">
      <c r="A22" s="6">
        <v>21</v>
      </c>
      <c r="B22" s="6" t="s">
        <v>144</v>
      </c>
      <c r="C22" s="7" t="s">
        <v>145</v>
      </c>
      <c r="D22" s="6" t="s">
        <v>146</v>
      </c>
      <c r="E22" s="6" t="s">
        <v>50</v>
      </c>
      <c r="F22" s="6">
        <v>5000</v>
      </c>
      <c r="G22" s="6">
        <v>1000</v>
      </c>
      <c r="H22" s="6">
        <v>64.48</v>
      </c>
      <c r="I22" s="6">
        <v>-64.900000000000006</v>
      </c>
      <c r="J22" s="6">
        <v>97</v>
      </c>
      <c r="K22" s="6" t="s">
        <v>144</v>
      </c>
      <c r="L22" s="6" t="s">
        <v>146</v>
      </c>
      <c r="M22" s="18">
        <v>12</v>
      </c>
      <c r="N22" s="15">
        <f t="shared" si="0"/>
        <v>6.448000000000001E-2</v>
      </c>
      <c r="O22">
        <f>VLOOKUP('List of products'!$E22,'List of suppliers'!$A$2:$H$12,8,FALSE)</f>
        <v>23</v>
      </c>
    </row>
    <row r="23" spans="1:15" x14ac:dyDescent="0.2">
      <c r="A23" s="6">
        <v>22</v>
      </c>
      <c r="B23" s="6" t="s">
        <v>147</v>
      </c>
      <c r="C23" s="7" t="s">
        <v>148</v>
      </c>
      <c r="D23" s="6" t="s">
        <v>149</v>
      </c>
      <c r="E23" s="6" t="s">
        <v>50</v>
      </c>
      <c r="F23" s="6">
        <v>12250</v>
      </c>
      <c r="G23" s="6">
        <v>1000</v>
      </c>
      <c r="H23" s="6">
        <v>98.8</v>
      </c>
      <c r="I23" s="6">
        <v>-99.44</v>
      </c>
      <c r="J23" s="6">
        <v>97</v>
      </c>
      <c r="K23" s="6" t="s">
        <v>147</v>
      </c>
      <c r="L23" s="6" t="s">
        <v>149</v>
      </c>
      <c r="M23" s="18">
        <v>20</v>
      </c>
      <c r="N23" s="15">
        <f t="shared" si="0"/>
        <v>9.8799999999999999E-2</v>
      </c>
      <c r="O23">
        <f>VLOOKUP('List of products'!$E23,'List of suppliers'!$A$2:$H$12,8,FALSE)</f>
        <v>23</v>
      </c>
    </row>
    <row r="24" spans="1:15" x14ac:dyDescent="0.2">
      <c r="A24" s="6">
        <v>23</v>
      </c>
      <c r="B24" s="6" t="s">
        <v>150</v>
      </c>
      <c r="C24" s="7" t="s">
        <v>151</v>
      </c>
      <c r="D24" s="6" t="s">
        <v>152</v>
      </c>
      <c r="E24" s="6" t="s">
        <v>50</v>
      </c>
      <c r="F24" s="6">
        <v>1000</v>
      </c>
      <c r="G24" s="6">
        <v>1000</v>
      </c>
      <c r="H24" s="6">
        <v>245.44</v>
      </c>
      <c r="I24" s="6">
        <v>-247.04</v>
      </c>
      <c r="J24" s="6">
        <v>96</v>
      </c>
      <c r="K24" s="6" t="s">
        <v>150</v>
      </c>
      <c r="L24" s="6" t="s">
        <v>152</v>
      </c>
      <c r="M24" s="18">
        <v>27</v>
      </c>
      <c r="N24" s="15">
        <f t="shared" si="0"/>
        <v>0.24543999999999999</v>
      </c>
      <c r="O24">
        <f>VLOOKUP('List of products'!$E24,'List of suppliers'!$A$2:$H$12,8,FALSE)</f>
        <v>23</v>
      </c>
    </row>
    <row r="25" spans="1:15" x14ac:dyDescent="0.2">
      <c r="A25" s="6">
        <v>24</v>
      </c>
      <c r="B25" s="6" t="s">
        <v>153</v>
      </c>
      <c r="C25" s="7" t="s">
        <v>154</v>
      </c>
      <c r="D25" s="6" t="s">
        <v>155</v>
      </c>
      <c r="E25" s="6" t="s">
        <v>50</v>
      </c>
      <c r="F25" s="6">
        <v>6960</v>
      </c>
      <c r="G25" s="6">
        <v>1000</v>
      </c>
      <c r="H25" s="6">
        <v>340.08</v>
      </c>
      <c r="I25" s="6">
        <v>-342.29</v>
      </c>
      <c r="J25" s="6">
        <v>97</v>
      </c>
      <c r="K25" s="6" t="s">
        <v>153</v>
      </c>
      <c r="L25" s="6" t="s">
        <v>155</v>
      </c>
      <c r="M25" s="18">
        <v>28</v>
      </c>
      <c r="N25" s="15">
        <f t="shared" si="0"/>
        <v>0.34007999999999999</v>
      </c>
      <c r="O25">
        <f>VLOOKUP('List of products'!$E25,'List of suppliers'!$A$2:$H$12,8,FALSE)</f>
        <v>23</v>
      </c>
    </row>
    <row r="26" spans="1:15" x14ac:dyDescent="0.2">
      <c r="A26" s="6">
        <v>25</v>
      </c>
      <c r="B26" s="6" t="s">
        <v>156</v>
      </c>
      <c r="C26" s="7" t="s">
        <v>157</v>
      </c>
      <c r="D26" s="6" t="s">
        <v>158</v>
      </c>
      <c r="E26" s="6" t="s">
        <v>50</v>
      </c>
      <c r="F26" s="6">
        <v>9000</v>
      </c>
      <c r="G26" s="6">
        <v>1000</v>
      </c>
      <c r="H26" s="6">
        <v>436.8</v>
      </c>
      <c r="I26" s="6">
        <v>-439.64</v>
      </c>
      <c r="J26" s="6">
        <v>95</v>
      </c>
      <c r="K26" s="6" t="s">
        <v>156</v>
      </c>
      <c r="L26" s="6" t="s">
        <v>158</v>
      </c>
      <c r="M26" s="18">
        <v>24</v>
      </c>
      <c r="N26" s="15">
        <f t="shared" si="0"/>
        <v>0.43680000000000002</v>
      </c>
      <c r="O26">
        <f>VLOOKUP('List of products'!$E26,'List of suppliers'!$A$2:$H$12,8,FALSE)</f>
        <v>23</v>
      </c>
    </row>
    <row r="27" spans="1:15" x14ac:dyDescent="0.2">
      <c r="A27" s="6">
        <v>26</v>
      </c>
      <c r="B27" s="6" t="s">
        <v>159</v>
      </c>
      <c r="C27" s="7" t="s">
        <v>160</v>
      </c>
      <c r="D27" s="6" t="s">
        <v>161</v>
      </c>
      <c r="E27" s="6" t="s">
        <v>50</v>
      </c>
      <c r="F27" s="16" t="s">
        <v>81</v>
      </c>
      <c r="G27" s="6">
        <v>1000</v>
      </c>
      <c r="H27" s="6">
        <v>10.4</v>
      </c>
      <c r="I27" s="6">
        <v>-10.47</v>
      </c>
      <c r="J27" s="6">
        <v>98</v>
      </c>
      <c r="K27" s="6" t="s">
        <v>159</v>
      </c>
      <c r="L27" s="6" t="s">
        <v>161</v>
      </c>
      <c r="M27" s="18">
        <v>17</v>
      </c>
      <c r="N27" s="15">
        <f t="shared" si="0"/>
        <v>1.04E-2</v>
      </c>
      <c r="O27">
        <f>VLOOKUP('List of products'!$E27,'List of suppliers'!$A$2:$H$12,8,FALSE)</f>
        <v>23</v>
      </c>
    </row>
    <row r="28" spans="1:15" x14ac:dyDescent="0.2">
      <c r="A28" s="6">
        <v>27</v>
      </c>
      <c r="B28" s="6" t="s">
        <v>162</v>
      </c>
      <c r="C28" s="7" t="s">
        <v>163</v>
      </c>
      <c r="D28" s="6" t="s">
        <v>164</v>
      </c>
      <c r="E28" s="6" t="s">
        <v>50</v>
      </c>
      <c r="F28" s="16" t="s">
        <v>81</v>
      </c>
      <c r="G28" s="6">
        <v>1000</v>
      </c>
      <c r="H28" s="6">
        <v>13</v>
      </c>
      <c r="I28" s="6">
        <v>-13.08</v>
      </c>
      <c r="J28" s="6">
        <v>97</v>
      </c>
      <c r="K28" s="6" t="s">
        <v>162</v>
      </c>
      <c r="L28" s="6" t="s">
        <v>165</v>
      </c>
      <c r="M28" s="18">
        <v>29</v>
      </c>
      <c r="N28" s="15">
        <f t="shared" si="0"/>
        <v>1.2999999999999999E-2</v>
      </c>
      <c r="O28">
        <f>VLOOKUP('List of products'!$E28,'List of suppliers'!$A$2:$H$12,8,FALSE)</f>
        <v>23</v>
      </c>
    </row>
    <row r="29" spans="1:15" x14ac:dyDescent="0.2">
      <c r="A29" s="6">
        <v>28</v>
      </c>
      <c r="B29" s="6" t="s">
        <v>166</v>
      </c>
      <c r="C29" s="7" t="s">
        <v>167</v>
      </c>
      <c r="D29" s="6" t="s">
        <v>168</v>
      </c>
      <c r="E29" s="6" t="s">
        <v>50</v>
      </c>
      <c r="F29" s="16" t="s">
        <v>81</v>
      </c>
      <c r="G29" s="6">
        <v>1000</v>
      </c>
      <c r="H29" s="6">
        <v>403</v>
      </c>
      <c r="I29" s="6">
        <v>-405.62</v>
      </c>
      <c r="J29" s="6">
        <v>95</v>
      </c>
      <c r="K29" s="6" t="s">
        <v>166</v>
      </c>
      <c r="L29" s="6" t="s">
        <v>168</v>
      </c>
      <c r="M29" s="18">
        <v>21</v>
      </c>
      <c r="N29" s="15">
        <f t="shared" si="0"/>
        <v>0.40300000000000002</v>
      </c>
      <c r="O29">
        <f>VLOOKUP('List of products'!$E29,'List of suppliers'!$A$2:$H$12,8,FALSE)</f>
        <v>23</v>
      </c>
    </row>
    <row r="30" spans="1:15" x14ac:dyDescent="0.2">
      <c r="A30" s="6">
        <v>29</v>
      </c>
      <c r="B30" s="6" t="s">
        <v>169</v>
      </c>
      <c r="C30" s="7" t="s">
        <v>170</v>
      </c>
      <c r="D30" s="6" t="s">
        <v>171</v>
      </c>
      <c r="E30" s="6" t="s">
        <v>50</v>
      </c>
      <c r="F30" s="16" t="s">
        <v>81</v>
      </c>
      <c r="G30" s="6">
        <v>1000</v>
      </c>
      <c r="H30" s="6">
        <v>466.7</v>
      </c>
      <c r="I30" s="6">
        <v>-469.73</v>
      </c>
      <c r="J30" s="6">
        <v>97</v>
      </c>
      <c r="K30" s="6" t="s">
        <v>169</v>
      </c>
      <c r="L30" s="6" t="s">
        <v>171</v>
      </c>
      <c r="M30" s="18">
        <v>43</v>
      </c>
      <c r="N30" s="15">
        <f t="shared" si="0"/>
        <v>0.4667</v>
      </c>
      <c r="O30">
        <f>VLOOKUP('List of products'!$E30,'List of suppliers'!$A$2:$H$12,8,FALSE)</f>
        <v>23</v>
      </c>
    </row>
    <row r="31" spans="1:15" x14ac:dyDescent="0.2">
      <c r="A31" s="6">
        <v>30</v>
      </c>
      <c r="B31" s="6" t="s">
        <v>172</v>
      </c>
      <c r="C31" s="7" t="s">
        <v>173</v>
      </c>
      <c r="D31" s="6" t="s">
        <v>174</v>
      </c>
      <c r="E31" s="6" t="s">
        <v>50</v>
      </c>
      <c r="F31" s="16" t="s">
        <v>81</v>
      </c>
      <c r="G31" s="6">
        <v>1000</v>
      </c>
      <c r="H31" s="6">
        <v>483.6</v>
      </c>
      <c r="I31" s="6">
        <v>-486.74</v>
      </c>
      <c r="J31" s="6">
        <v>97</v>
      </c>
      <c r="K31" s="6" t="s">
        <v>172</v>
      </c>
      <c r="L31" s="6" t="s">
        <v>174</v>
      </c>
      <c r="M31" s="18">
        <v>22</v>
      </c>
      <c r="N31" s="15">
        <f t="shared" si="0"/>
        <v>0.48360000000000003</v>
      </c>
      <c r="O31">
        <f>VLOOKUP('List of products'!$E31,'List of suppliers'!$A$2:$H$12,8,FALSE)</f>
        <v>23</v>
      </c>
    </row>
    <row r="32" spans="1:15" x14ac:dyDescent="0.2">
      <c r="A32" s="6">
        <v>31</v>
      </c>
      <c r="B32" s="6" t="s">
        <v>175</v>
      </c>
      <c r="C32" s="7" t="s">
        <v>176</v>
      </c>
      <c r="D32" s="6" t="s">
        <v>177</v>
      </c>
      <c r="E32" s="6" t="s">
        <v>52</v>
      </c>
      <c r="F32" s="6" t="s">
        <v>85</v>
      </c>
      <c r="G32" s="6">
        <v>1000</v>
      </c>
      <c r="H32" s="6">
        <v>240.5</v>
      </c>
      <c r="I32" s="6">
        <v>-242.06</v>
      </c>
      <c r="J32" s="6">
        <v>95</v>
      </c>
      <c r="K32" s="6" t="s">
        <v>175</v>
      </c>
      <c r="L32" s="6" t="s">
        <v>177</v>
      </c>
      <c r="M32" s="18">
        <v>5</v>
      </c>
      <c r="N32" s="15">
        <f t="shared" si="0"/>
        <v>0.24049999999999999</v>
      </c>
      <c r="O32">
        <f>VLOOKUP('List of products'!$E32,'List of suppliers'!$A$2:$H$12,8,FALSE)</f>
        <v>10</v>
      </c>
    </row>
    <row r="33" spans="1:15" x14ac:dyDescent="0.2">
      <c r="A33" s="6">
        <v>32</v>
      </c>
      <c r="B33" s="6" t="s">
        <v>178</v>
      </c>
      <c r="C33" s="7" t="s">
        <v>179</v>
      </c>
      <c r="D33" s="6" t="s">
        <v>180</v>
      </c>
      <c r="E33" s="6" t="s">
        <v>52</v>
      </c>
      <c r="F33" s="6" t="s">
        <v>85</v>
      </c>
      <c r="G33" s="6">
        <v>1000</v>
      </c>
      <c r="H33" s="6">
        <v>325</v>
      </c>
      <c r="I33" s="6">
        <v>-327.11</v>
      </c>
      <c r="J33" s="6">
        <v>97</v>
      </c>
      <c r="K33" s="6" t="s">
        <v>178</v>
      </c>
      <c r="L33" s="6" t="s">
        <v>180</v>
      </c>
      <c r="M33" s="18">
        <v>42</v>
      </c>
      <c r="N33" s="15">
        <f t="shared" si="0"/>
        <v>0.32500000000000001</v>
      </c>
      <c r="O33">
        <f>VLOOKUP('List of products'!$E33,'List of suppliers'!$A$2:$H$12,8,FALSE)</f>
        <v>10</v>
      </c>
    </row>
    <row r="34" spans="1:15" x14ac:dyDescent="0.2">
      <c r="A34" s="6">
        <v>33</v>
      </c>
      <c r="B34" s="6" t="s">
        <v>181</v>
      </c>
      <c r="C34" s="7" t="s">
        <v>182</v>
      </c>
      <c r="D34" s="6" t="s">
        <v>183</v>
      </c>
      <c r="E34" s="6" t="s">
        <v>52</v>
      </c>
      <c r="F34" s="6" t="s">
        <v>85</v>
      </c>
      <c r="G34" s="6">
        <v>1000</v>
      </c>
      <c r="H34" s="6">
        <v>455</v>
      </c>
      <c r="I34" s="6">
        <v>-457.96</v>
      </c>
      <c r="J34" s="6">
        <v>96</v>
      </c>
      <c r="K34" s="6" t="s">
        <v>181</v>
      </c>
      <c r="L34" s="6" t="s">
        <v>183</v>
      </c>
      <c r="M34" s="18">
        <v>44</v>
      </c>
      <c r="N34" s="15">
        <f t="shared" si="0"/>
        <v>0.45500000000000002</v>
      </c>
      <c r="O34">
        <f>VLOOKUP('List of products'!$E34,'List of suppliers'!$A$2:$H$12,8,FALSE)</f>
        <v>10</v>
      </c>
    </row>
    <row r="35" spans="1:15" x14ac:dyDescent="0.2">
      <c r="A35" s="6">
        <v>34</v>
      </c>
      <c r="B35" s="6" t="s">
        <v>184</v>
      </c>
      <c r="C35" s="7" t="s">
        <v>185</v>
      </c>
      <c r="D35" s="6" t="s">
        <v>186</v>
      </c>
      <c r="E35" s="6" t="s">
        <v>52</v>
      </c>
      <c r="F35" s="6" t="s">
        <v>85</v>
      </c>
      <c r="G35" s="6">
        <v>1000</v>
      </c>
      <c r="H35" s="6">
        <v>455</v>
      </c>
      <c r="I35" s="6">
        <v>-457.96</v>
      </c>
      <c r="J35" s="6">
        <v>96</v>
      </c>
      <c r="K35" s="6" t="s">
        <v>184</v>
      </c>
      <c r="L35" s="6" t="s">
        <v>186</v>
      </c>
      <c r="M35" s="18">
        <v>31</v>
      </c>
      <c r="N35" s="15">
        <f t="shared" si="0"/>
        <v>0.45500000000000002</v>
      </c>
      <c r="O35">
        <f>VLOOKUP('List of products'!$E35,'List of suppliers'!$A$2:$H$12,8,FALSE)</f>
        <v>10</v>
      </c>
    </row>
    <row r="36" spans="1:15" x14ac:dyDescent="0.2">
      <c r="A36" s="6">
        <v>35</v>
      </c>
      <c r="B36" s="6" t="s">
        <v>187</v>
      </c>
      <c r="C36" s="7" t="s">
        <v>188</v>
      </c>
      <c r="D36" s="6" t="s">
        <v>189</v>
      </c>
      <c r="E36" s="6" t="s">
        <v>51</v>
      </c>
      <c r="F36" s="6" t="s">
        <v>85</v>
      </c>
      <c r="G36" s="6">
        <v>1000</v>
      </c>
      <c r="H36" s="6">
        <v>21.55</v>
      </c>
      <c r="I36" s="6">
        <v>-21.69</v>
      </c>
      <c r="J36" s="6"/>
      <c r="K36" s="6" t="s">
        <v>187</v>
      </c>
      <c r="L36" s="6" t="s">
        <v>189</v>
      </c>
      <c r="M36" s="18">
        <v>19</v>
      </c>
      <c r="N36" s="15">
        <f t="shared" si="0"/>
        <v>2.155E-2</v>
      </c>
      <c r="O36">
        <f>VLOOKUP('List of products'!$E36,'List of suppliers'!$A$2:$H$12,8,FALSE)</f>
        <v>34</v>
      </c>
    </row>
    <row r="37" spans="1:15" x14ac:dyDescent="0.2">
      <c r="A37" s="6">
        <v>36</v>
      </c>
      <c r="B37" s="6" t="s">
        <v>190</v>
      </c>
      <c r="C37" s="7" t="s">
        <v>191</v>
      </c>
      <c r="D37" s="6" t="s">
        <v>192</v>
      </c>
      <c r="E37" s="6" t="s">
        <v>51</v>
      </c>
      <c r="F37" s="6" t="s">
        <v>85</v>
      </c>
      <c r="G37" s="6">
        <v>1000</v>
      </c>
      <c r="H37" s="6">
        <v>318.24</v>
      </c>
      <c r="I37" s="6">
        <v>-320.31</v>
      </c>
      <c r="J37" s="6"/>
      <c r="K37" s="6" t="s">
        <v>190</v>
      </c>
      <c r="L37" s="6" t="s">
        <v>192</v>
      </c>
      <c r="M37" s="18">
        <v>30</v>
      </c>
      <c r="N37" s="15">
        <f t="shared" si="0"/>
        <v>0.31824000000000002</v>
      </c>
      <c r="O37">
        <f>VLOOKUP('List of products'!$E37,'List of suppliers'!$A$2:$H$12,8,FALSE)</f>
        <v>34</v>
      </c>
    </row>
    <row r="38" spans="1:15" x14ac:dyDescent="0.2">
      <c r="A38" s="6">
        <v>37</v>
      </c>
      <c r="B38" s="6" t="s">
        <v>193</v>
      </c>
      <c r="C38" s="7" t="s">
        <v>194</v>
      </c>
      <c r="D38" s="6" t="s">
        <v>195</v>
      </c>
      <c r="E38" s="6" t="s">
        <v>51</v>
      </c>
      <c r="F38" s="6" t="s">
        <v>85</v>
      </c>
      <c r="G38" s="6">
        <v>1000</v>
      </c>
      <c r="H38" s="6">
        <v>480.68</v>
      </c>
      <c r="I38" s="6">
        <v>-483.8</v>
      </c>
      <c r="J38" s="6"/>
      <c r="K38" s="6" t="s">
        <v>193</v>
      </c>
      <c r="L38" s="6" t="s">
        <v>195</v>
      </c>
      <c r="M38" s="18">
        <v>34</v>
      </c>
      <c r="N38" s="15">
        <f t="shared" si="0"/>
        <v>0.48068</v>
      </c>
      <c r="O38">
        <f>VLOOKUP('List of products'!$E38,'List of suppliers'!$A$2:$H$12,8,FALSE)</f>
        <v>34</v>
      </c>
    </row>
    <row r="39" spans="1:15" x14ac:dyDescent="0.2">
      <c r="A39" s="6">
        <v>38</v>
      </c>
      <c r="B39" s="6" t="s">
        <v>196</v>
      </c>
      <c r="C39" s="7" t="s">
        <v>197</v>
      </c>
      <c r="D39" s="6" t="s">
        <v>198</v>
      </c>
      <c r="E39" s="6" t="s">
        <v>51</v>
      </c>
      <c r="F39" s="6" t="s">
        <v>85</v>
      </c>
      <c r="G39" s="6">
        <v>1000</v>
      </c>
      <c r="H39" s="6">
        <v>560.24</v>
      </c>
      <c r="I39" s="6">
        <v>-563.88</v>
      </c>
      <c r="J39" s="6"/>
      <c r="K39" s="6" t="s">
        <v>196</v>
      </c>
      <c r="L39" s="6" t="s">
        <v>198</v>
      </c>
      <c r="M39" s="18">
        <v>33</v>
      </c>
      <c r="N39" s="15">
        <f t="shared" si="0"/>
        <v>0.56023999999999996</v>
      </c>
      <c r="O39">
        <f>VLOOKUP('List of products'!$E39,'List of suppliers'!$A$2:$H$12,8,FALSE)</f>
        <v>34</v>
      </c>
    </row>
    <row r="40" spans="1:15" x14ac:dyDescent="0.2">
      <c r="A40" s="6">
        <v>39</v>
      </c>
      <c r="B40" s="6" t="s">
        <v>199</v>
      </c>
      <c r="C40" s="7" t="s">
        <v>200</v>
      </c>
      <c r="D40" s="6" t="s">
        <v>201</v>
      </c>
      <c r="E40" s="6" t="s">
        <v>51</v>
      </c>
      <c r="F40" s="6" t="s">
        <v>85</v>
      </c>
      <c r="G40" s="6">
        <v>1000</v>
      </c>
      <c r="H40" s="6">
        <v>649.74</v>
      </c>
      <c r="I40" s="6">
        <v>-653.96</v>
      </c>
      <c r="J40" s="6">
        <v>98</v>
      </c>
      <c r="K40" s="6" t="s">
        <v>199</v>
      </c>
      <c r="L40" s="6" t="s">
        <v>201</v>
      </c>
      <c r="M40" s="18">
        <v>36</v>
      </c>
      <c r="N40" s="15">
        <f t="shared" si="0"/>
        <v>0.64973999999999998</v>
      </c>
      <c r="O40">
        <f>VLOOKUP('List of products'!$E40,'List of suppliers'!$A$2:$H$12,8,FALSE)</f>
        <v>34</v>
      </c>
    </row>
    <row r="41" spans="1:15" x14ac:dyDescent="0.2">
      <c r="A41" s="6">
        <v>40</v>
      </c>
      <c r="B41" s="6" t="s">
        <v>202</v>
      </c>
      <c r="C41" s="7" t="s">
        <v>203</v>
      </c>
      <c r="D41" s="6" t="s">
        <v>204</v>
      </c>
      <c r="E41" s="6" t="s">
        <v>51</v>
      </c>
      <c r="F41" s="6">
        <v>1000</v>
      </c>
      <c r="G41" s="6">
        <v>1000</v>
      </c>
      <c r="H41" s="6">
        <v>57.46</v>
      </c>
      <c r="I41" s="6">
        <v>-57.83</v>
      </c>
      <c r="J41" s="6"/>
      <c r="K41" s="6" t="s">
        <v>202</v>
      </c>
      <c r="L41" s="6" t="s">
        <v>204</v>
      </c>
      <c r="M41" s="18">
        <v>7</v>
      </c>
      <c r="N41" s="15">
        <f t="shared" si="0"/>
        <v>5.7460000000000004E-2</v>
      </c>
      <c r="O41">
        <f>VLOOKUP('List of products'!$E41,'List of suppliers'!$A$2:$H$12,8,FALSE)</f>
        <v>34</v>
      </c>
    </row>
    <row r="42" spans="1:15" x14ac:dyDescent="0.2">
      <c r="A42" s="6">
        <v>41</v>
      </c>
      <c r="B42" s="6" t="s">
        <v>205</v>
      </c>
      <c r="C42" s="7" t="s">
        <v>206</v>
      </c>
      <c r="D42" s="6" t="s">
        <v>207</v>
      </c>
      <c r="E42" s="6" t="s">
        <v>53</v>
      </c>
      <c r="F42" s="16" t="s">
        <v>81</v>
      </c>
      <c r="G42" s="6">
        <v>1000</v>
      </c>
      <c r="H42" s="6">
        <v>25.22</v>
      </c>
      <c r="I42" s="6">
        <v>-25.38</v>
      </c>
      <c r="J42" s="6">
        <v>95</v>
      </c>
      <c r="K42" s="6" t="s">
        <v>205</v>
      </c>
      <c r="L42" s="6" t="s">
        <v>207</v>
      </c>
      <c r="M42" s="18">
        <v>39</v>
      </c>
      <c r="N42" s="15">
        <f t="shared" si="0"/>
        <v>2.5219999999999999E-2</v>
      </c>
      <c r="O42">
        <f>VLOOKUP('List of products'!$E42,'List of suppliers'!$A$2:$H$12,8,FALSE)</f>
        <v>36</v>
      </c>
    </row>
    <row r="43" spans="1:15" x14ac:dyDescent="0.2">
      <c r="A43" s="6">
        <v>42</v>
      </c>
      <c r="B43" s="6" t="s">
        <v>208</v>
      </c>
      <c r="C43" s="7" t="s">
        <v>209</v>
      </c>
      <c r="D43" s="6" t="s">
        <v>210</v>
      </c>
      <c r="E43" s="6" t="s">
        <v>53</v>
      </c>
      <c r="F43" s="16" t="s">
        <v>81</v>
      </c>
      <c r="G43" s="6">
        <v>1000</v>
      </c>
      <c r="H43" s="6">
        <v>25.22</v>
      </c>
      <c r="I43" s="6">
        <v>-25.38</v>
      </c>
      <c r="J43" s="6">
        <v>95</v>
      </c>
      <c r="K43" s="6" t="s">
        <v>208</v>
      </c>
      <c r="L43" s="6" t="s">
        <v>210</v>
      </c>
      <c r="M43" s="18">
        <v>13</v>
      </c>
      <c r="N43" s="15">
        <f t="shared" si="0"/>
        <v>2.5219999999999999E-2</v>
      </c>
      <c r="O43">
        <f>VLOOKUP('List of products'!$E43,'List of suppliers'!$A$2:$H$12,8,FALSE)</f>
        <v>36</v>
      </c>
    </row>
    <row r="44" spans="1:15" x14ac:dyDescent="0.2">
      <c r="A44" s="6">
        <v>43</v>
      </c>
      <c r="B44" s="6" t="s">
        <v>211</v>
      </c>
      <c r="C44" s="7" t="s">
        <v>212</v>
      </c>
      <c r="D44" s="6" t="s">
        <v>213</v>
      </c>
      <c r="E44" s="6" t="s">
        <v>53</v>
      </c>
      <c r="F44" s="16" t="s">
        <v>81</v>
      </c>
      <c r="G44" s="6">
        <v>1000</v>
      </c>
      <c r="H44" s="6">
        <v>25.22</v>
      </c>
      <c r="I44" s="6">
        <v>-25.38</v>
      </c>
      <c r="J44" s="6">
        <v>95</v>
      </c>
      <c r="K44" s="6" t="s">
        <v>211</v>
      </c>
      <c r="L44" s="6" t="s">
        <v>213</v>
      </c>
      <c r="M44" s="18">
        <v>1</v>
      </c>
      <c r="N44" s="15">
        <f t="shared" si="0"/>
        <v>2.5219999999999999E-2</v>
      </c>
      <c r="O44">
        <f>VLOOKUP('List of products'!$E44,'List of suppliers'!$A$2:$H$12,8,FALSE)</f>
        <v>36</v>
      </c>
    </row>
    <row r="45" spans="1:15" x14ac:dyDescent="0.2">
      <c r="A45" s="6">
        <v>44</v>
      </c>
      <c r="B45" s="6" t="s">
        <v>214</v>
      </c>
      <c r="C45" s="7" t="s">
        <v>215</v>
      </c>
      <c r="D45" s="6" t="s">
        <v>216</v>
      </c>
      <c r="E45" s="6" t="s">
        <v>53</v>
      </c>
      <c r="F45" s="6">
        <v>4787</v>
      </c>
      <c r="G45" s="6">
        <v>1000</v>
      </c>
      <c r="H45" s="6">
        <v>25.22</v>
      </c>
      <c r="I45" s="6">
        <v>-25.38</v>
      </c>
      <c r="J45" s="6">
        <v>95</v>
      </c>
      <c r="K45" s="6" t="s">
        <v>214</v>
      </c>
      <c r="L45" s="6" t="s">
        <v>216</v>
      </c>
      <c r="M45" s="18">
        <v>11</v>
      </c>
      <c r="N45" s="15">
        <f t="shared" si="0"/>
        <v>2.5219999999999999E-2</v>
      </c>
      <c r="O45">
        <f>VLOOKUP('List of products'!$E45,'List of suppliers'!$A$2:$H$12,8,FALSE)</f>
        <v>36</v>
      </c>
    </row>
    <row r="46" spans="1:15" x14ac:dyDescent="0.2">
      <c r="H46">
        <f>SUM(H2:H45)</f>
        <v>7411.2500000000009</v>
      </c>
    </row>
  </sheetData>
  <conditionalFormatting sqref="N1">
    <cfRule type="colorScale" priority="4">
      <colorScale>
        <cfvo type="min"/>
        <cfvo type="percentile" val="50"/>
        <cfvo type="max"/>
        <color rgb="FF63BE7B"/>
        <color rgb="FFFFEB84"/>
        <color rgb="FFF8696B"/>
      </colorScale>
    </cfRule>
  </conditionalFormatting>
  <conditionalFormatting sqref="O2:O45">
    <cfRule type="colorScale" priority="3">
      <colorScale>
        <cfvo type="min"/>
        <cfvo type="percentile" val="50"/>
        <cfvo type="max"/>
        <color rgb="FF63BE7B"/>
        <color rgb="FFFFEB84"/>
        <color rgb="FFF8696B"/>
      </colorScale>
    </cfRule>
  </conditionalFormatting>
  <conditionalFormatting sqref="N2:N46">
    <cfRule type="colorScale" priority="2">
      <colorScale>
        <cfvo type="min"/>
        <cfvo type="percentile" val="50"/>
        <cfvo type="max"/>
        <color rgb="FF63BE7B"/>
        <color rgb="FFFFEB84"/>
        <color rgb="FFF8696B"/>
      </colorScale>
    </cfRule>
  </conditionalFormatting>
  <conditionalFormatting sqref="I2:I45">
    <cfRule type="colorScale" priority="1">
      <colorScale>
        <cfvo type="min"/>
        <cfvo type="percentile" val="50"/>
        <cfvo type="max"/>
        <color rgb="FFF8696B"/>
        <color rgb="FFFFEB84"/>
        <color rgb="FF63BE7B"/>
      </colorScale>
    </cfRule>
  </conditionalFormatting>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s>
  <pageMargins left="0.7" right="0.7" top="0.75" bottom="0.75" header="0.3" footer="0.3"/>
  <pageSetup paperSize="9" fitToHeight="0" orientation="portrait"/>
  <legacy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I-83407</dc:title>
  <dc:creator>mcule.com</dc:creator>
  <cp:lastModifiedBy>Winokan, Max S Dr (PG/R - Maths &amp; Physics)</cp:lastModifiedBy>
  <dcterms:created xsi:type="dcterms:W3CDTF">2024-05-24T09:18:54Z</dcterms:created>
  <dcterms:modified xsi:type="dcterms:W3CDTF">2024-05-24T09:28:13Z</dcterms:modified>
</cp:coreProperties>
</file>