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tfb64483/Data/PanEntero_HIPPO/mcule_quotes/"/>
    </mc:Choice>
  </mc:AlternateContent>
  <xr:revisionPtr revIDLastSave="0" documentId="13_ncr:1_{323C9186-9DCE-A142-8DA0-2E8C3895C487}" xr6:coauthVersionLast="47" xr6:coauthVersionMax="47" xr10:uidLastSave="{00000000-0000-0000-0000-000000000000}"/>
  <bookViews>
    <workbookView xWindow="0" yWindow="500" windowWidth="35840" windowHeight="21900" activeTab="3" xr2:uid="{00000000-000D-0000-FFFF-FFFF00000000}"/>
  </bookViews>
  <sheets>
    <sheet name="Quote" sheetId="1" r:id="rId1"/>
    <sheet name="List of suppliers" sheetId="2" r:id="rId2"/>
    <sheet name="List of catalogs" sheetId="3" r:id="rId3"/>
    <sheet name="List of produc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6" i="4" l="1"/>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100-000001000000}">
      <text>
        <r>
          <rPr>
            <sz val="8"/>
            <color indexed="81"/>
            <rFont val="Tahoma"/>
            <family val="2"/>
          </rPr>
          <t xml:space="preserve">
        This column shows how the total price will change
        upon removal of the supplier from the quote.
        In addition to the product price this may include
        the effect of delivery cost, packaging fees,
        small / minimum order fees and price jumps.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200-000001000000}">
      <text>
        <r>
          <rPr>
            <sz val="8"/>
            <color indexed="81"/>
            <rFont val="Tahoma"/>
            <family val="2"/>
          </rPr>
          <t xml:space="preserve">
        This column shows how the total price will change
        upon removal of the catalog from the quote.
        In addition to the product price this may include
        the effect of delivery cost, packaging fees,
        small / minimum order fees and price jumps.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300-000001000000}">
      <text>
        <r>
          <rPr>
            <sz val="8"/>
            <color rgb="FF000000"/>
            <rFont val="Tahoma"/>
            <family val="2"/>
          </rPr>
          <t xml:space="preserve">
</t>
        </r>
        <r>
          <rPr>
            <sz val="8"/>
            <color rgb="FF000000"/>
            <rFont val="Tahoma"/>
            <family val="2"/>
          </rPr>
          <t xml:space="preserve">        This column shows how the total price will change
</t>
        </r>
        <r>
          <rPr>
            <sz val="8"/>
            <color rgb="FF000000"/>
            <rFont val="Tahoma"/>
            <family val="2"/>
          </rPr>
          <t xml:space="preserve">        upon removal of the product from the quote.
</t>
        </r>
        <r>
          <rPr>
            <sz val="8"/>
            <color rgb="FF000000"/>
            <rFont val="Tahoma"/>
            <family val="2"/>
          </rPr>
          <t xml:space="preserve">
</t>
        </r>
        <r>
          <rPr>
            <sz val="8"/>
            <color rgb="FF000000"/>
            <rFont val="Tahoma"/>
            <family val="2"/>
          </rPr>
          <t xml:space="preserve">        In addition to the product price this may include
</t>
        </r>
        <r>
          <rPr>
            <sz val="8"/>
            <color rgb="FF000000"/>
            <rFont val="Tahoma"/>
            <family val="2"/>
          </rPr>
          <t xml:space="preserve">        the effect of delivery cost, packaging fees,
</t>
        </r>
        <r>
          <rPr>
            <sz val="8"/>
            <color rgb="FF000000"/>
            <rFont val="Tahoma"/>
            <family val="2"/>
          </rPr>
          <t xml:space="preserve">        small / minimum order fees and price jumps.
</t>
        </r>
        <r>
          <rPr>
            <sz val="8"/>
            <color rgb="FF000000"/>
            <rFont val="Tahoma"/>
            <family val="2"/>
          </rPr>
          <t xml:space="preserve">        </t>
        </r>
      </text>
    </comment>
  </commentList>
</comments>
</file>

<file path=xl/sharedStrings.xml><?xml version="1.0" encoding="utf-8"?>
<sst xmlns="http://schemas.openxmlformats.org/spreadsheetml/2006/main" count="411" uniqueCount="222">
  <si>
    <t>mcule.com Kft.</t>
  </si>
  <si>
    <t>Bartók Béla út 105-113.</t>
  </si>
  <si>
    <t>H-1115, Budapest</t>
  </si>
  <si>
    <t>Hungary</t>
  </si>
  <si>
    <t>Tax ID: HU23383540</t>
  </si>
  <si>
    <t>Email: order@mcule.com</t>
  </si>
  <si>
    <t>Phone:</t>
  </si>
  <si>
    <t>+36-1-781-5983</t>
  </si>
  <si>
    <t>Quotation reference</t>
  </si>
  <si>
    <t>Customer</t>
  </si>
  <si>
    <t>Quotation date</t>
  </si>
  <si>
    <t>Valid until</t>
  </si>
  <si>
    <t>Payment terms</t>
  </si>
  <si>
    <t>Estimated delivery time</t>
  </si>
  <si>
    <t>Delivery format</t>
  </si>
  <si>
    <t>Shipping country</t>
  </si>
  <si>
    <t>I-83408</t>
  </si>
  <si>
    <t>Warren Thompson</t>
  </si>
  <si>
    <t>30 days net or prepayment</t>
  </si>
  <si>
    <t>19 working days after purchase order accepted</t>
  </si>
  <si>
    <t>Dry powder/film in supplier vial</t>
  </si>
  <si>
    <t>United Kingdom</t>
  </si>
  <si>
    <t>Item</t>
  </si>
  <si>
    <t>Number of products</t>
  </si>
  <si>
    <t>Amount / product (mg)</t>
  </si>
  <si>
    <t>Average product price (USD)</t>
  </si>
  <si>
    <t>Price (USD)</t>
  </si>
  <si>
    <t>Products</t>
  </si>
  <si>
    <t>200 - 1000</t>
  </si>
  <si>
    <t>Shipping 
(from 11 suppliers to Mcule)</t>
  </si>
  <si>
    <t>Shipping &amp; package consolidation</t>
  </si>
  <si>
    <t>Total</t>
  </si>
  <si>
    <t>New customers are eligible for a 10% discount if indicated at the time of ordering.</t>
  </si>
  <si>
    <t>Please note:</t>
  </si>
  <si>
    <t>Controlled substances may be removed upon placement of an order.</t>
  </si>
  <si>
    <t>The product(s) might be sold out at time of ordering or will not pass quality control.</t>
  </si>
  <si>
    <t xml:space="preserve">For 40 product(s) (marked as "in stock") the current stock amount is unknown but they can usually be delivered as requested.
</t>
  </si>
  <si>
    <t>Total price includes all import customs duties for US and EU customers.</t>
  </si>
  <si>
    <t>For US and non-Hungarian EU (with valid VAT number) customers no taxes apply.</t>
  </si>
  <si>
    <t>EU customers without valid VAT number and Hungarian customers, please add 27% VAT.</t>
  </si>
  <si>
    <t>The estimated delivery time does not include the time needed for the import customs clearance to United Kingdom.</t>
  </si>
  <si>
    <t>Due to the war in Ukraine, we experience delivery issues that might increase the delivery time of some orders.</t>
  </si>
  <si>
    <t>Detailed list of products / suppliers / catalogs can be found on the corresponding sheet.</t>
  </si>
  <si>
    <t>Supplier</t>
  </si>
  <si>
    <t>Total product price (USD)</t>
  </si>
  <si>
    <t>Shipping cost (USD)</t>
  </si>
  <si>
    <t>Total price change if excluded (USD)</t>
  </si>
  <si>
    <t>Average total price change upon exclusion of one product (USD)</t>
  </si>
  <si>
    <t>Delivery time (working days)</t>
  </si>
  <si>
    <t>AA Blocks</t>
  </si>
  <si>
    <t>AK Scientific</t>
  </si>
  <si>
    <t>eNovation Chemicals LLC</t>
  </si>
  <si>
    <t>Combi-Blocks</t>
  </si>
  <si>
    <t>Glentham Life Sciences</t>
  </si>
  <si>
    <t>Atlantic Research Chemicals Ltd</t>
  </si>
  <si>
    <t>MedKoo</t>
  </si>
  <si>
    <t>AEchem</t>
  </si>
  <si>
    <t>Crea-Chim</t>
  </si>
  <si>
    <t>TargetMol</t>
  </si>
  <si>
    <t>Angene</t>
  </si>
  <si>
    <t>Catalog</t>
  </si>
  <si>
    <t>AA Blocks - in stock</t>
  </si>
  <si>
    <t>Building Blocks</t>
  </si>
  <si>
    <t>Building Blocks in stock</t>
  </si>
  <si>
    <t>Building Block in stock</t>
  </si>
  <si>
    <t>Compounds maintained in stock</t>
  </si>
  <si>
    <t>In-stock Building Blocks</t>
  </si>
  <si>
    <t>In stock compounds</t>
  </si>
  <si>
    <t>Building blocks</t>
  </si>
  <si>
    <t>Prepacked BB compounds with prompt delivery</t>
  </si>
  <si>
    <t>Screening Compounds - stock amount</t>
  </si>
  <si>
    <t>#</t>
  </si>
  <si>
    <t>Quoted Mcule ID</t>
  </si>
  <si>
    <t>Quoted product</t>
  </si>
  <si>
    <t>Quoted product SMILES</t>
  </si>
  <si>
    <t>Available amount (mg)</t>
  </si>
  <si>
    <t>Quoted Amount (mg)</t>
  </si>
  <si>
    <t>Product price (USD)</t>
  </si>
  <si>
    <t>Guaranteed purity (%)</t>
  </si>
  <si>
    <t>Query Mcule ID</t>
  </si>
  <si>
    <t>Query SMILES</t>
  </si>
  <si>
    <t>Query input index</t>
  </si>
  <si>
    <t>MCULE-7258655186</t>
  </si>
  <si>
    <t>P-875687982</t>
  </si>
  <si>
    <t>NC1=C(Br)C(O)=CC=C1</t>
  </si>
  <si>
    <t>In stock</t>
  </si>
  <si>
    <t>MCULE-3328005298</t>
  </si>
  <si>
    <t>P-875712453</t>
  </si>
  <si>
    <t>N1=CC(C)=CC(O)=C1N</t>
  </si>
  <si>
    <t>MCULE-4482863367</t>
  </si>
  <si>
    <t>P-464631019</t>
  </si>
  <si>
    <t>NC1=C(O)C=C(F)C=C1</t>
  </si>
  <si>
    <t>MCULE-7408885661</t>
  </si>
  <si>
    <t>P-875788371</t>
  </si>
  <si>
    <t>C1(N)=C(C)C=C(C=C1O)C</t>
  </si>
  <si>
    <t>MCULE-2857461468</t>
  </si>
  <si>
    <t>P-875799242</t>
  </si>
  <si>
    <t>CC(OC(NC1=C(F)C=CC(N)=C1)=O)(C)C</t>
  </si>
  <si>
    <t>MCULE-2114351094</t>
  </si>
  <si>
    <t>P-875857060</t>
  </si>
  <si>
    <t>C1(O)=C(C)C=CC(OCC2C=CC=CC=2)=C1</t>
  </si>
  <si>
    <t>MCULE-2668051367</t>
  </si>
  <si>
    <t>P-890177615</t>
  </si>
  <si>
    <t>O(C1=CN=CC(=C1)O)CC1C=CC=CC=1</t>
  </si>
  <si>
    <t>MCULE-1872991976</t>
  </si>
  <si>
    <t>P-875711830</t>
  </si>
  <si>
    <t>CC(OC(NC1C=CN=CC=1N)=O)(C)C</t>
  </si>
  <si>
    <t>MCULE-9007154365</t>
  </si>
  <si>
    <t>P-875808499</t>
  </si>
  <si>
    <t>CC(OC(NC1=C(N)C=C(F)C=C1)=O)(C)C</t>
  </si>
  <si>
    <t>MCULE-8295936189</t>
  </si>
  <si>
    <t>P-875726202</t>
  </si>
  <si>
    <t>C(C)(O)=O</t>
  </si>
  <si>
    <t>MCULE-7937942950</t>
  </si>
  <si>
    <t>P-875755202</t>
  </si>
  <si>
    <t>CC1=CC(O)=CC(N)=C1</t>
  </si>
  <si>
    <t>MCULE-1647241504</t>
  </si>
  <si>
    <t>P-875729967</t>
  </si>
  <si>
    <t>C1(=O)NC=C(C)C(N)=C1</t>
  </si>
  <si>
    <t>OC1C=C(N)C(C)=CN=1</t>
  </si>
  <si>
    <t>MCULE-3537499782</t>
  </si>
  <si>
    <t>P-875697747</t>
  </si>
  <si>
    <t>O=C(NC1C=CN=C(N)C=1)OC(C)(C)C</t>
  </si>
  <si>
    <t>MCULE-6385976928</t>
  </si>
  <si>
    <t>P-875760438</t>
  </si>
  <si>
    <t>O=C(NC1C=C(N)C(C)=CC=1)OC(C)(C)C</t>
  </si>
  <si>
    <t>MCULE-1322598195</t>
  </si>
  <si>
    <t>P-875766196</t>
  </si>
  <si>
    <t>O=C(NC1C(C)=CC=C(N)C=1)OC(C)(C)C</t>
  </si>
  <si>
    <t>MCULE-2434243781</t>
  </si>
  <si>
    <t>P-597028158</t>
  </si>
  <si>
    <t>N1C=C(O)C=C(N)C=1</t>
  </si>
  <si>
    <t>MCULE-5210081454</t>
  </si>
  <si>
    <t>P-597026689</t>
  </si>
  <si>
    <t>C1(N)=C(C=CC=C1N)O</t>
  </si>
  <si>
    <t>MCULE-9380082051</t>
  </si>
  <si>
    <t>P-869195232</t>
  </si>
  <si>
    <t>C1(O)C=C(C)C=CC=1N</t>
  </si>
  <si>
    <t>MCULE-3808302764</t>
  </si>
  <si>
    <t>P-869182812</t>
  </si>
  <si>
    <t>C1C(=CC=NC=1O)N</t>
  </si>
  <si>
    <t>MCULE-5742364680</t>
  </si>
  <si>
    <t>P-869188846</t>
  </si>
  <si>
    <t>CC(OC(NC1=C(N)C=CC=C1)=O)(C)C</t>
  </si>
  <si>
    <t>MCULE-2201399371</t>
  </si>
  <si>
    <t>P-535626943</t>
  </si>
  <si>
    <t>C1(N)=C(F)C=CC(O)=C1</t>
  </si>
  <si>
    <t>MCULE-5197001608</t>
  </si>
  <si>
    <t>P-869182108</t>
  </si>
  <si>
    <t>C1(O)=C(C)C=CC(N)=C1</t>
  </si>
  <si>
    <t>MCULE-9053231360</t>
  </si>
  <si>
    <t>P-535626941</t>
  </si>
  <si>
    <t>C1(N)=C(C)C=CC(O)=C1</t>
  </si>
  <si>
    <t>MCULE-7886658975</t>
  </si>
  <si>
    <t>P-869190200</t>
  </si>
  <si>
    <t>N1(CCOCC1)C(CCl)=O</t>
  </si>
  <si>
    <t>MCULE-9759155882</t>
  </si>
  <si>
    <t>P-535626193</t>
  </si>
  <si>
    <t>C(=O)(OC(C)(C)C)NC1C=CC=C(N)C=1</t>
  </si>
  <si>
    <t>MCULE-1599151422</t>
  </si>
  <si>
    <t>P-888827979</t>
  </si>
  <si>
    <t>O=C1[C@H](O)CCN1C</t>
  </si>
  <si>
    <t>MCULE-6867263123</t>
  </si>
  <si>
    <t>C1(=O)C(O)CCN1C</t>
  </si>
  <si>
    <t>MCULE-9462061229</t>
  </si>
  <si>
    <t>P-481174121</t>
  </si>
  <si>
    <t>C1=C(OCC2C=CC=CC=2)C=CNC1=O</t>
  </si>
  <si>
    <t>MCULE-2628343404</t>
  </si>
  <si>
    <t>P-481173867</t>
  </si>
  <si>
    <t>CC1=C(N)C(O)=CC=C1</t>
  </si>
  <si>
    <t>MCULE-5387481824</t>
  </si>
  <si>
    <t>P-481169614</t>
  </si>
  <si>
    <t>C(O)(=O)C1CCCO1</t>
  </si>
  <si>
    <t>MCULE-7204182083</t>
  </si>
  <si>
    <t>P-868653422</t>
  </si>
  <si>
    <t>CC1C=CC(O)=CC=1OCC1C=CC=CC=1</t>
  </si>
  <si>
    <t>MCULE-2085216449</t>
  </si>
  <si>
    <t>P-868653451</t>
  </si>
  <si>
    <t>C(OC1C=C(C)C=C(O)C=1)C1=CC=CC=C1</t>
  </si>
  <si>
    <t>MCULE-9769579345</t>
  </si>
  <si>
    <t>P-868560839</t>
  </si>
  <si>
    <t>CN(C(C1=C(Cl)C=CC=C1)=O)C</t>
  </si>
  <si>
    <t>MCULE-3892736144</t>
  </si>
  <si>
    <t>P-868653485</t>
  </si>
  <si>
    <t>CC(C)([Si](C)(OC1C(F)=CC=C(O)C=1)C)C</t>
  </si>
  <si>
    <t>MCULE-2855915743</t>
  </si>
  <si>
    <t>P-872920606</t>
  </si>
  <si>
    <t>C1=NN(C)C(N)=C1NC(=O)OC(C)(C)C</t>
  </si>
  <si>
    <t>MCULE-5788870741</t>
  </si>
  <si>
    <t>P-615461567</t>
  </si>
  <si>
    <t>O=C(NC1C(N)=CC(C)=CC=1)OC(C)(C)C</t>
  </si>
  <si>
    <t>MCULE-7494083227</t>
  </si>
  <si>
    <t>P-886895080</t>
  </si>
  <si>
    <t>CC([Si](OC1=CC(O)=CC=C1)(C)C)(C)C</t>
  </si>
  <si>
    <t>MCULE-8467057778</t>
  </si>
  <si>
    <t>P-615461511</t>
  </si>
  <si>
    <t>O=C(NC1C(N)=CC=C(C)C=1)OC(C)(C)C</t>
  </si>
  <si>
    <t>MCULE-7219403568</t>
  </si>
  <si>
    <t>P-615461922</t>
  </si>
  <si>
    <t>O=C(NC1C(N)=CC=CC=1F)OC(C)(C)C</t>
  </si>
  <si>
    <t>MCULE-4372516277</t>
  </si>
  <si>
    <t>P-615461580</t>
  </si>
  <si>
    <t>O=C(NC1C(N)=CC=CC=1C)OC(C)(C)C</t>
  </si>
  <si>
    <t>MCULE-7578442073</t>
  </si>
  <si>
    <t>P-870662833</t>
  </si>
  <si>
    <t>NC1=C(O)C=CC=C1</t>
  </si>
  <si>
    <t>MCULE-5989133747</t>
  </si>
  <si>
    <t>P-608220877</t>
  </si>
  <si>
    <t>C(CS)(=O)[O-].[Na+]</t>
  </si>
  <si>
    <t>MCULE-8097997001</t>
  </si>
  <si>
    <t>C(CS)(O)=O</t>
  </si>
  <si>
    <t>MCULE-9792551388</t>
  </si>
  <si>
    <t>P-608220427</t>
  </si>
  <si>
    <t>OCC(O)=O</t>
  </si>
  <si>
    <t>MCULE-7576733778</t>
  </si>
  <si>
    <t>P-584613850</t>
  </si>
  <si>
    <t>C1=C(C=CC=C1N)O</t>
  </si>
  <si>
    <t>MCULE-3440765061</t>
  </si>
  <si>
    <t>P-584617364</t>
  </si>
  <si>
    <t>N#CCC(O)=O</t>
  </si>
  <si>
    <t>unit price</t>
  </si>
  <si>
    <t>lead_time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</si>
</sst>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0" x14ac:knownFonts="1">
    <font>
      <sz val="11"/>
      <color theme="1"/>
      <name val="Calibri"/>
      <family val="2"/>
      <scheme val="minor"/>
    </font>
    <font>
      <b/>
      <sz val="11"/>
      <color theme="1"/>
      <name val="Calibri"/>
      <family val="2"/>
      <scheme val="minor"/>
    </font>
    <font>
      <u/>
      <sz val="11"/>
      <color rgb="FF004CB4"/>
      <name val="Calibri"/>
      <family val="2"/>
      <scheme val="minor"/>
    </font>
    <font>
      <i/>
      <sz val="10"/>
      <color rgb="FF0087B4"/>
      <name val="Calibri"/>
      <family val="2"/>
      <scheme val="minor"/>
    </font>
    <font>
      <b/>
      <sz val="10"/>
      <color theme="1"/>
      <name val="Calibri"/>
      <family val="2"/>
      <scheme val="minor"/>
    </font>
    <font>
      <sz val="10"/>
      <color theme="1"/>
      <name val="Calibri"/>
      <family val="2"/>
      <scheme val="minor"/>
    </font>
    <font>
      <u/>
      <sz val="10"/>
      <color rgb="FF004CB4"/>
      <name val="Calibri"/>
      <family val="2"/>
      <scheme val="minor"/>
    </font>
    <font>
      <sz val="8"/>
      <color indexed="81"/>
      <name val="Tahoma"/>
      <family val="2"/>
    </font>
    <font>
      <sz val="11"/>
      <color rgb="FFFF0000"/>
      <name val="Calibri"/>
      <family val="2"/>
      <scheme val="minor"/>
    </font>
    <font>
      <sz val="8"/>
      <color rgb="FF000000"/>
      <name val="Tahoma"/>
      <family val="2"/>
    </font>
  </fonts>
  <fills count="3">
    <fill>
      <patternFill patternType="none"/>
    </fill>
    <fill>
      <patternFill patternType="gray125"/>
    </fill>
    <fill>
      <patternFill patternType="solid">
        <fgColor rgb="FFF5F5F5"/>
        <bgColor indexed="64"/>
      </patternFill>
    </fill>
  </fills>
  <borders count="3">
    <border>
      <left/>
      <right/>
      <top/>
      <bottom/>
      <diagonal/>
    </border>
    <border>
      <left style="hair">
        <color rgb="FF666666"/>
      </left>
      <right style="hair">
        <color rgb="FF666666"/>
      </right>
      <top style="hair">
        <color rgb="FF666666"/>
      </top>
      <bottom style="hair">
        <color rgb="FF666666"/>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16">
    <xf numFmtId="0" fontId="0" fillId="0" borderId="0" xfId="0"/>
    <xf numFmtId="0" fontId="1" fillId="0" borderId="0" xfId="0" applyFont="1"/>
    <xf numFmtId="0" fontId="1" fillId="2" borderId="1" xfId="0" applyFont="1" applyFill="1" applyBorder="1" applyAlignment="1">
      <alignment wrapText="1"/>
    </xf>
    <xf numFmtId="0" fontId="0" fillId="0" borderId="1" xfId="0" applyBorder="1" applyAlignment="1">
      <alignment horizontal="left" wrapText="1"/>
    </xf>
    <xf numFmtId="0" fontId="1" fillId="0" borderId="1" xfId="0" applyFont="1" applyBorder="1" applyAlignment="1">
      <alignment horizontal="left"/>
    </xf>
    <xf numFmtId="0" fontId="1" fillId="2" borderId="2" xfId="0" applyFont="1" applyFill="1" applyBorder="1" applyAlignment="1">
      <alignment horizontal="left" wrapText="1"/>
    </xf>
    <xf numFmtId="0" fontId="0" fillId="0" borderId="2" xfId="0" applyBorder="1" applyAlignment="1">
      <alignment horizontal="left"/>
    </xf>
    <xf numFmtId="0" fontId="6" fillId="0" borderId="0" xfId="0" applyFont="1" applyAlignment="1">
      <alignment wrapText="1"/>
    </xf>
    <xf numFmtId="0" fontId="0" fillId="0" borderId="0" xfId="0"/>
    <xf numFmtId="0" fontId="1" fillId="0" borderId="0" xfId="0" applyFont="1"/>
    <xf numFmtId="164" fontId="2" fillId="0" borderId="1" xfId="0" applyNumberFormat="1" applyFont="1" applyBorder="1" applyAlignment="1">
      <alignment horizontal="left" wrapText="1"/>
    </xf>
    <xf numFmtId="164" fontId="0" fillId="0" borderId="1" xfId="0" applyNumberFormat="1" applyBorder="1" applyAlignment="1">
      <alignment horizontal="left" wrapText="1"/>
    </xf>
    <xf numFmtId="0" fontId="3" fillId="0" borderId="0" xfId="0" applyFont="1"/>
    <xf numFmtId="0" fontId="4" fillId="0" borderId="0" xfId="0" applyFont="1"/>
    <xf numFmtId="0" fontId="5" fillId="0" borderId="0" xfId="0" applyFont="1" applyAlignment="1">
      <alignment wrapText="1"/>
    </xf>
    <xf numFmtId="0" fontId="8" fillId="0" borderId="2"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421950</xdr:colOff>
      <xdr:row>0</xdr:row>
      <xdr:rowOff>673016</xdr:rowOff>
    </xdr:to>
    <xdr:pic>
      <xdr:nvPicPr>
        <xdr:cNvPr id="2" name="Picture 1"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603175" cy="67301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cule.com/quote/I-83408/"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3" Type="http://schemas.openxmlformats.org/officeDocument/2006/relationships/hyperlink" Target="https://mcule.com/P-875697747/" TargetMode="External"/><Relationship Id="rId18" Type="http://schemas.openxmlformats.org/officeDocument/2006/relationships/hyperlink" Target="https://mcule.com/P-869195232/" TargetMode="External"/><Relationship Id="rId26" Type="http://schemas.openxmlformats.org/officeDocument/2006/relationships/hyperlink" Target="https://mcule.com/P-888827979/" TargetMode="External"/><Relationship Id="rId39" Type="http://schemas.openxmlformats.org/officeDocument/2006/relationships/hyperlink" Target="https://mcule.com/P-615461580/" TargetMode="External"/><Relationship Id="rId21" Type="http://schemas.openxmlformats.org/officeDocument/2006/relationships/hyperlink" Target="https://mcule.com/P-535626943/" TargetMode="External"/><Relationship Id="rId34" Type="http://schemas.openxmlformats.org/officeDocument/2006/relationships/hyperlink" Target="https://mcule.com/P-872920606/" TargetMode="External"/><Relationship Id="rId42" Type="http://schemas.openxmlformats.org/officeDocument/2006/relationships/hyperlink" Target="https://mcule.com/P-608220427/" TargetMode="External"/><Relationship Id="rId7" Type="http://schemas.openxmlformats.org/officeDocument/2006/relationships/hyperlink" Target="https://mcule.com/P-890177615/" TargetMode="External"/><Relationship Id="rId2" Type="http://schemas.openxmlformats.org/officeDocument/2006/relationships/hyperlink" Target="https://mcule.com/P-875712453/" TargetMode="External"/><Relationship Id="rId16" Type="http://schemas.openxmlformats.org/officeDocument/2006/relationships/hyperlink" Target="https://mcule.com/P-597028158/" TargetMode="External"/><Relationship Id="rId29" Type="http://schemas.openxmlformats.org/officeDocument/2006/relationships/hyperlink" Target="https://mcule.com/P-481169614/" TargetMode="External"/><Relationship Id="rId1" Type="http://schemas.openxmlformats.org/officeDocument/2006/relationships/hyperlink" Target="https://mcule.com/P-875687982/" TargetMode="External"/><Relationship Id="rId6" Type="http://schemas.openxmlformats.org/officeDocument/2006/relationships/hyperlink" Target="https://mcule.com/P-875857060/" TargetMode="External"/><Relationship Id="rId11" Type="http://schemas.openxmlformats.org/officeDocument/2006/relationships/hyperlink" Target="https://mcule.com/P-875755202/" TargetMode="External"/><Relationship Id="rId24" Type="http://schemas.openxmlformats.org/officeDocument/2006/relationships/hyperlink" Target="https://mcule.com/P-869190200/" TargetMode="External"/><Relationship Id="rId32" Type="http://schemas.openxmlformats.org/officeDocument/2006/relationships/hyperlink" Target="https://mcule.com/P-868560839/" TargetMode="External"/><Relationship Id="rId37" Type="http://schemas.openxmlformats.org/officeDocument/2006/relationships/hyperlink" Target="https://mcule.com/P-615461511/" TargetMode="External"/><Relationship Id="rId40" Type="http://schemas.openxmlformats.org/officeDocument/2006/relationships/hyperlink" Target="https://mcule.com/P-870662833/" TargetMode="External"/><Relationship Id="rId45" Type="http://schemas.openxmlformats.org/officeDocument/2006/relationships/vmlDrawing" Target="../drawings/vmlDrawing3.vml"/><Relationship Id="rId5" Type="http://schemas.openxmlformats.org/officeDocument/2006/relationships/hyperlink" Target="https://mcule.com/P-875799242/" TargetMode="External"/><Relationship Id="rId15" Type="http://schemas.openxmlformats.org/officeDocument/2006/relationships/hyperlink" Target="https://mcule.com/P-875766196/" TargetMode="External"/><Relationship Id="rId23" Type="http://schemas.openxmlformats.org/officeDocument/2006/relationships/hyperlink" Target="https://mcule.com/P-535626941/" TargetMode="External"/><Relationship Id="rId28" Type="http://schemas.openxmlformats.org/officeDocument/2006/relationships/hyperlink" Target="https://mcule.com/P-481173867/" TargetMode="External"/><Relationship Id="rId36" Type="http://schemas.openxmlformats.org/officeDocument/2006/relationships/hyperlink" Target="https://mcule.com/P-886895080/" TargetMode="External"/><Relationship Id="rId10" Type="http://schemas.openxmlformats.org/officeDocument/2006/relationships/hyperlink" Target="https://mcule.com/P-875726202/" TargetMode="External"/><Relationship Id="rId19" Type="http://schemas.openxmlformats.org/officeDocument/2006/relationships/hyperlink" Target="https://mcule.com/P-869182812/" TargetMode="External"/><Relationship Id="rId31" Type="http://schemas.openxmlformats.org/officeDocument/2006/relationships/hyperlink" Target="https://mcule.com/P-868653451/" TargetMode="External"/><Relationship Id="rId44" Type="http://schemas.openxmlformats.org/officeDocument/2006/relationships/hyperlink" Target="https://mcule.com/P-584617364/" TargetMode="External"/><Relationship Id="rId4" Type="http://schemas.openxmlformats.org/officeDocument/2006/relationships/hyperlink" Target="https://mcule.com/P-875788371/" TargetMode="External"/><Relationship Id="rId9" Type="http://schemas.openxmlformats.org/officeDocument/2006/relationships/hyperlink" Target="https://mcule.com/P-875808499/" TargetMode="External"/><Relationship Id="rId14" Type="http://schemas.openxmlformats.org/officeDocument/2006/relationships/hyperlink" Target="https://mcule.com/P-875760438/" TargetMode="External"/><Relationship Id="rId22" Type="http://schemas.openxmlformats.org/officeDocument/2006/relationships/hyperlink" Target="https://mcule.com/P-869182108/" TargetMode="External"/><Relationship Id="rId27" Type="http://schemas.openxmlformats.org/officeDocument/2006/relationships/hyperlink" Target="https://mcule.com/P-481174121/" TargetMode="External"/><Relationship Id="rId30" Type="http://schemas.openxmlformats.org/officeDocument/2006/relationships/hyperlink" Target="https://mcule.com/P-868653422/" TargetMode="External"/><Relationship Id="rId35" Type="http://schemas.openxmlformats.org/officeDocument/2006/relationships/hyperlink" Target="https://mcule.com/P-615461567/" TargetMode="External"/><Relationship Id="rId43" Type="http://schemas.openxmlformats.org/officeDocument/2006/relationships/hyperlink" Target="https://mcule.com/P-584613850/" TargetMode="External"/><Relationship Id="rId8" Type="http://schemas.openxmlformats.org/officeDocument/2006/relationships/hyperlink" Target="https://mcule.com/P-875711830/" TargetMode="External"/><Relationship Id="rId3" Type="http://schemas.openxmlformats.org/officeDocument/2006/relationships/hyperlink" Target="https://mcule.com/P-464631019/" TargetMode="External"/><Relationship Id="rId12" Type="http://schemas.openxmlformats.org/officeDocument/2006/relationships/hyperlink" Target="https://mcule.com/P-875729967/" TargetMode="External"/><Relationship Id="rId17" Type="http://schemas.openxmlformats.org/officeDocument/2006/relationships/hyperlink" Target="https://mcule.com/P-597026689/" TargetMode="External"/><Relationship Id="rId25" Type="http://schemas.openxmlformats.org/officeDocument/2006/relationships/hyperlink" Target="https://mcule.com/P-535626193/" TargetMode="External"/><Relationship Id="rId33" Type="http://schemas.openxmlformats.org/officeDocument/2006/relationships/hyperlink" Target="https://mcule.com/P-868653485/" TargetMode="External"/><Relationship Id="rId38" Type="http://schemas.openxmlformats.org/officeDocument/2006/relationships/hyperlink" Target="https://mcule.com/P-615461922/" TargetMode="External"/><Relationship Id="rId46" Type="http://schemas.openxmlformats.org/officeDocument/2006/relationships/comments" Target="../comments3.xml"/><Relationship Id="rId20" Type="http://schemas.openxmlformats.org/officeDocument/2006/relationships/hyperlink" Target="https://mcule.com/P-869188846/" TargetMode="External"/><Relationship Id="rId41" Type="http://schemas.openxmlformats.org/officeDocument/2006/relationships/hyperlink" Target="https://mcule.com/P-6082208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0"/>
  <sheetViews>
    <sheetView workbookViewId="0">
      <selection sqref="A1:E1"/>
    </sheetView>
  </sheetViews>
  <sheetFormatPr baseColWidth="10" defaultColWidth="8.83203125" defaultRowHeight="15" x14ac:dyDescent="0.2"/>
  <cols>
    <col min="1" max="1" width="32.6640625" customWidth="1"/>
    <col min="2" max="2" width="11.6640625" customWidth="1"/>
    <col min="3" max="3" width="25.6640625" customWidth="1"/>
    <col min="4" max="4" width="26.6640625" customWidth="1"/>
    <col min="5" max="6" width="20.6640625" customWidth="1"/>
  </cols>
  <sheetData>
    <row r="1" spans="1:5" ht="60" customHeight="1" x14ac:dyDescent="0.2">
      <c r="A1" s="8"/>
      <c r="B1" s="8"/>
      <c r="C1" s="8"/>
      <c r="D1" s="8"/>
      <c r="E1" s="8"/>
    </row>
    <row r="2" spans="1:5" ht="16" x14ac:dyDescent="0.2">
      <c r="A2" s="9" t="s">
        <v>0</v>
      </c>
      <c r="B2" s="9"/>
      <c r="C2" s="2" t="s">
        <v>8</v>
      </c>
      <c r="D2" s="10" t="s">
        <v>16</v>
      </c>
      <c r="E2" s="11"/>
    </row>
    <row r="3" spans="1:5" ht="16" x14ac:dyDescent="0.2">
      <c r="A3" s="8" t="s">
        <v>1</v>
      </c>
      <c r="B3" s="8"/>
      <c r="C3" s="2" t="s">
        <v>9</v>
      </c>
      <c r="D3" s="11" t="s">
        <v>17</v>
      </c>
      <c r="E3" s="11"/>
    </row>
    <row r="4" spans="1:5" ht="16" x14ac:dyDescent="0.2">
      <c r="A4" s="8" t="s">
        <v>2</v>
      </c>
      <c r="B4" s="8"/>
      <c r="C4" s="2" t="s">
        <v>10</v>
      </c>
      <c r="D4" s="11">
        <v>45434</v>
      </c>
      <c r="E4" s="11"/>
    </row>
    <row r="5" spans="1:5" ht="16" x14ac:dyDescent="0.2">
      <c r="A5" s="8" t="s">
        <v>3</v>
      </c>
      <c r="B5" s="8"/>
      <c r="C5" s="2" t="s">
        <v>11</v>
      </c>
      <c r="D5" s="11">
        <v>45464</v>
      </c>
      <c r="E5" s="11"/>
    </row>
    <row r="6" spans="1:5" ht="30" customHeight="1" x14ac:dyDescent="0.2">
      <c r="A6" s="8" t="s">
        <v>4</v>
      </c>
      <c r="B6" s="8"/>
      <c r="C6" s="2" t="s">
        <v>12</v>
      </c>
      <c r="D6" s="11" t="s">
        <v>18</v>
      </c>
      <c r="E6" s="11"/>
    </row>
    <row r="7" spans="1:5" ht="16" x14ac:dyDescent="0.2">
      <c r="C7" s="2" t="s">
        <v>13</v>
      </c>
      <c r="D7" s="11" t="s">
        <v>19</v>
      </c>
      <c r="E7" s="11"/>
    </row>
    <row r="8" spans="1:5" ht="16" x14ac:dyDescent="0.2">
      <c r="A8" s="8" t="s">
        <v>5</v>
      </c>
      <c r="B8" s="8"/>
      <c r="C8" s="2" t="s">
        <v>14</v>
      </c>
      <c r="D8" s="11" t="s">
        <v>20</v>
      </c>
      <c r="E8" s="11"/>
    </row>
    <row r="9" spans="1:5" ht="16" x14ac:dyDescent="0.2">
      <c r="A9" s="8" t="s">
        <v>6</v>
      </c>
      <c r="B9" s="8"/>
      <c r="C9" s="2" t="s">
        <v>15</v>
      </c>
      <c r="D9" s="11" t="s">
        <v>21</v>
      </c>
      <c r="E9" s="11"/>
    </row>
    <row r="10" spans="1:5" x14ac:dyDescent="0.2">
      <c r="A10" s="8" t="s">
        <v>7</v>
      </c>
      <c r="B10" s="8"/>
    </row>
    <row r="13" spans="1:5" ht="30" customHeight="1" x14ac:dyDescent="0.2">
      <c r="A13" s="2" t="s">
        <v>22</v>
      </c>
      <c r="B13" s="2" t="s">
        <v>23</v>
      </c>
      <c r="C13" s="2" t="s">
        <v>24</v>
      </c>
      <c r="D13" s="2" t="s">
        <v>25</v>
      </c>
      <c r="E13" s="2" t="s">
        <v>26</v>
      </c>
    </row>
    <row r="14" spans="1:5" ht="16" x14ac:dyDescent="0.2">
      <c r="A14" s="3" t="s">
        <v>27</v>
      </c>
      <c r="B14" s="3">
        <v>44</v>
      </c>
      <c r="C14" s="3" t="s">
        <v>28</v>
      </c>
      <c r="D14" s="3">
        <v>276.64</v>
      </c>
      <c r="E14" s="3">
        <v>12172.32</v>
      </c>
    </row>
    <row r="15" spans="1:5" ht="30" customHeight="1" x14ac:dyDescent="0.2">
      <c r="A15" s="3" t="s">
        <v>29</v>
      </c>
      <c r="B15" s="3"/>
      <c r="C15" s="3"/>
      <c r="D15" s="3"/>
      <c r="E15" s="3">
        <v>1569.23</v>
      </c>
    </row>
    <row r="16" spans="1:5" ht="16" x14ac:dyDescent="0.2">
      <c r="A16" s="3" t="s">
        <v>30</v>
      </c>
      <c r="B16" s="3"/>
      <c r="C16" s="3"/>
      <c r="D16" s="3"/>
      <c r="E16" s="3">
        <v>166.94</v>
      </c>
    </row>
    <row r="17" spans="1:8" x14ac:dyDescent="0.2">
      <c r="A17" s="4" t="s">
        <v>31</v>
      </c>
      <c r="B17" s="4"/>
      <c r="C17" s="4"/>
      <c r="D17" s="4"/>
      <c r="E17" s="4">
        <v>13908.49</v>
      </c>
    </row>
    <row r="18" spans="1:8" x14ac:dyDescent="0.2">
      <c r="A18" s="12" t="s">
        <v>32</v>
      </c>
      <c r="B18" s="12"/>
      <c r="C18" s="12"/>
      <c r="D18" s="12"/>
      <c r="E18" s="12"/>
      <c r="F18" s="12"/>
      <c r="G18" s="12"/>
      <c r="H18" s="12"/>
    </row>
    <row r="20" spans="1:8" x14ac:dyDescent="0.2">
      <c r="A20" s="13" t="s">
        <v>33</v>
      </c>
      <c r="B20" s="13"/>
      <c r="C20" s="13"/>
      <c r="D20" s="13"/>
      <c r="E20" s="13"/>
    </row>
    <row r="21" spans="1:8" x14ac:dyDescent="0.2">
      <c r="A21" s="14" t="s">
        <v>34</v>
      </c>
      <c r="B21" s="14"/>
      <c r="C21" s="14"/>
      <c r="D21" s="14"/>
      <c r="E21" s="14"/>
    </row>
    <row r="22" spans="1:8" x14ac:dyDescent="0.2">
      <c r="A22" s="14" t="s">
        <v>35</v>
      </c>
      <c r="B22" s="14"/>
      <c r="C22" s="14"/>
      <c r="D22" s="14"/>
      <c r="E22" s="14"/>
    </row>
    <row r="23" spans="1:8" ht="30" customHeight="1" x14ac:dyDescent="0.2">
      <c r="A23" s="14" t="s">
        <v>36</v>
      </c>
      <c r="B23" s="14"/>
      <c r="C23" s="14"/>
      <c r="D23" s="14"/>
      <c r="E23" s="14"/>
    </row>
    <row r="24" spans="1:8" x14ac:dyDescent="0.2">
      <c r="A24" s="14" t="s">
        <v>37</v>
      </c>
      <c r="B24" s="14"/>
      <c r="C24" s="14"/>
      <c r="D24" s="14"/>
      <c r="E24" s="14"/>
    </row>
    <row r="25" spans="1:8" x14ac:dyDescent="0.2">
      <c r="A25" s="14" t="s">
        <v>38</v>
      </c>
      <c r="B25" s="14"/>
      <c r="C25" s="14"/>
      <c r="D25" s="14"/>
      <c r="E25" s="14"/>
    </row>
    <row r="26" spans="1:8" x14ac:dyDescent="0.2">
      <c r="A26" s="14" t="s">
        <v>39</v>
      </c>
      <c r="B26" s="14"/>
      <c r="C26" s="14"/>
      <c r="D26" s="14"/>
      <c r="E26" s="14"/>
    </row>
    <row r="27" spans="1:8" x14ac:dyDescent="0.2">
      <c r="A27" s="14" t="s">
        <v>40</v>
      </c>
      <c r="B27" s="14"/>
      <c r="C27" s="14"/>
      <c r="D27" s="14"/>
      <c r="E27" s="14"/>
    </row>
    <row r="28" spans="1:8" x14ac:dyDescent="0.2">
      <c r="A28" s="14" t="s">
        <v>41</v>
      </c>
      <c r="B28" s="14"/>
      <c r="C28" s="14"/>
      <c r="D28" s="14"/>
      <c r="E28" s="14"/>
    </row>
    <row r="30" spans="1:8" x14ac:dyDescent="0.2">
      <c r="A30" s="14" t="s">
        <v>42</v>
      </c>
      <c r="B30" s="14"/>
      <c r="C30" s="14"/>
      <c r="D30" s="14"/>
      <c r="E30" s="14"/>
    </row>
  </sheetData>
  <mergeCells count="28">
    <mergeCell ref="A30:E30"/>
    <mergeCell ref="A24:E24"/>
    <mergeCell ref="A25:E25"/>
    <mergeCell ref="A26:E26"/>
    <mergeCell ref="A27:E27"/>
    <mergeCell ref="A28:E28"/>
    <mergeCell ref="A18:H18"/>
    <mergeCell ref="A20:E20"/>
    <mergeCell ref="A21:E21"/>
    <mergeCell ref="A22:E22"/>
    <mergeCell ref="A23:E23"/>
    <mergeCell ref="A6:B6"/>
    <mergeCell ref="A8:B8"/>
    <mergeCell ref="A9:B9"/>
    <mergeCell ref="A10:B10"/>
    <mergeCell ref="D2:E2"/>
    <mergeCell ref="D3:E3"/>
    <mergeCell ref="D4:E4"/>
    <mergeCell ref="D5:E5"/>
    <mergeCell ref="D6:E6"/>
    <mergeCell ref="D7:E7"/>
    <mergeCell ref="D8:E8"/>
    <mergeCell ref="D9:E9"/>
    <mergeCell ref="A1:E1"/>
    <mergeCell ref="A2:B2"/>
    <mergeCell ref="A3:B3"/>
    <mergeCell ref="A4:B4"/>
    <mergeCell ref="A5:B5"/>
  </mergeCells>
  <hyperlinks>
    <hyperlink ref="D2" r:id="rId1" xr:uid="{00000000-0004-0000-0000-000000000000}"/>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2"/>
  <sheetViews>
    <sheetView workbookViewId="0"/>
  </sheetViews>
  <sheetFormatPr baseColWidth="10" defaultColWidth="8.83203125" defaultRowHeight="15" x14ac:dyDescent="0.2"/>
  <cols>
    <col min="1" max="13" width="20.6640625" customWidth="1"/>
  </cols>
  <sheetData>
    <row r="1" spans="1:8" s="1" customFormat="1" ht="45" customHeight="1" x14ac:dyDescent="0.2">
      <c r="A1" s="5" t="s">
        <v>43</v>
      </c>
      <c r="B1" s="5" t="s">
        <v>23</v>
      </c>
      <c r="C1" s="5" t="s">
        <v>25</v>
      </c>
      <c r="D1" s="5" t="s">
        <v>44</v>
      </c>
      <c r="E1" s="5" t="s">
        <v>45</v>
      </c>
      <c r="F1" s="5" t="s">
        <v>46</v>
      </c>
      <c r="G1" s="5" t="s">
        <v>47</v>
      </c>
      <c r="H1" s="5" t="s">
        <v>48</v>
      </c>
    </row>
    <row r="2" spans="1:8" x14ac:dyDescent="0.2">
      <c r="A2" s="6" t="s">
        <v>49</v>
      </c>
      <c r="B2" s="6">
        <v>14</v>
      </c>
      <c r="C2" s="6">
        <v>312.92642857142857</v>
      </c>
      <c r="D2" s="6">
        <v>4380.97</v>
      </c>
      <c r="E2" s="6">
        <v>156.51</v>
      </c>
      <c r="F2" s="6">
        <v>-4566.9799999999996</v>
      </c>
      <c r="G2" s="6">
        <v>-326.21285714285722</v>
      </c>
      <c r="H2" s="6">
        <v>14</v>
      </c>
    </row>
    <row r="3" spans="1:8" x14ac:dyDescent="0.2">
      <c r="A3" s="6" t="s">
        <v>50</v>
      </c>
      <c r="B3" s="6">
        <v>8</v>
      </c>
      <c r="C3" s="6">
        <v>14.3</v>
      </c>
      <c r="D3" s="6">
        <v>114.4</v>
      </c>
      <c r="E3" s="6">
        <v>131.16</v>
      </c>
      <c r="F3" s="6">
        <v>-247.16</v>
      </c>
      <c r="G3" s="6">
        <v>-30.895</v>
      </c>
      <c r="H3" s="6">
        <v>17</v>
      </c>
    </row>
    <row r="4" spans="1:8" x14ac:dyDescent="0.2">
      <c r="A4" s="6" t="s">
        <v>51</v>
      </c>
      <c r="B4" s="6">
        <v>5</v>
      </c>
      <c r="C4" s="6">
        <v>578.5</v>
      </c>
      <c r="D4" s="6">
        <v>2892.5</v>
      </c>
      <c r="E4" s="6">
        <v>299.3</v>
      </c>
      <c r="F4" s="6">
        <v>-3212.54</v>
      </c>
      <c r="G4" s="6">
        <v>-642.50800000000004</v>
      </c>
      <c r="H4" s="6">
        <v>15</v>
      </c>
    </row>
    <row r="5" spans="1:8" x14ac:dyDescent="0.2">
      <c r="A5" s="6" t="s">
        <v>52</v>
      </c>
      <c r="B5" s="6">
        <v>4</v>
      </c>
      <c r="C5" s="6">
        <v>318.5</v>
      </c>
      <c r="D5" s="6">
        <v>1274</v>
      </c>
      <c r="E5" s="6">
        <v>151.96</v>
      </c>
      <c r="F5" s="6">
        <v>-1435.23</v>
      </c>
      <c r="G5" s="6">
        <v>-358.8075</v>
      </c>
      <c r="H5" s="6">
        <v>10</v>
      </c>
    </row>
    <row r="6" spans="1:8" x14ac:dyDescent="0.2">
      <c r="A6" s="6" t="s">
        <v>53</v>
      </c>
      <c r="B6" s="6">
        <v>3</v>
      </c>
      <c r="C6" s="6">
        <v>38.25</v>
      </c>
      <c r="D6" s="6">
        <v>114.75</v>
      </c>
      <c r="E6" s="6">
        <v>60.96</v>
      </c>
      <c r="F6" s="6">
        <v>-176.85</v>
      </c>
      <c r="G6" s="6">
        <v>-58.95</v>
      </c>
      <c r="H6" s="6">
        <v>7</v>
      </c>
    </row>
    <row r="7" spans="1:8" x14ac:dyDescent="0.2">
      <c r="A7" s="6" t="s">
        <v>54</v>
      </c>
      <c r="B7" s="6">
        <v>3</v>
      </c>
      <c r="C7" s="6">
        <v>100.2833333333333</v>
      </c>
      <c r="D7" s="6">
        <v>300.85000000000002</v>
      </c>
      <c r="E7" s="6">
        <v>125.96</v>
      </c>
      <c r="F7" s="6">
        <v>-429.58</v>
      </c>
      <c r="G7" s="6">
        <v>-143.1933333333333</v>
      </c>
      <c r="H7" s="6">
        <v>7</v>
      </c>
    </row>
    <row r="8" spans="1:8" x14ac:dyDescent="0.2">
      <c r="A8" s="6" t="s">
        <v>55</v>
      </c>
      <c r="B8" s="6">
        <v>2</v>
      </c>
      <c r="C8" s="6">
        <v>320.87</v>
      </c>
      <c r="D8" s="6">
        <v>641.74</v>
      </c>
      <c r="E8" s="6">
        <v>142.44</v>
      </c>
      <c r="F8" s="6">
        <v>-789.27</v>
      </c>
      <c r="G8" s="6">
        <v>-394.63499999999999</v>
      </c>
      <c r="H8" s="6">
        <v>9</v>
      </c>
    </row>
    <row r="9" spans="1:8" x14ac:dyDescent="0.2">
      <c r="A9" s="6" t="s">
        <v>56</v>
      </c>
      <c r="B9" s="6">
        <v>2</v>
      </c>
      <c r="C9" s="6">
        <v>358.60500000000002</v>
      </c>
      <c r="D9" s="6">
        <v>717.21</v>
      </c>
      <c r="E9" s="6">
        <v>215.66</v>
      </c>
      <c r="F9" s="6">
        <v>-938.94</v>
      </c>
      <c r="G9" s="6">
        <v>-469.47</v>
      </c>
      <c r="H9" s="6">
        <v>17</v>
      </c>
    </row>
    <row r="10" spans="1:8" x14ac:dyDescent="0.2">
      <c r="A10" s="6" t="s">
        <v>57</v>
      </c>
      <c r="B10" s="6">
        <v>1</v>
      </c>
      <c r="C10" s="6">
        <v>774.17</v>
      </c>
      <c r="D10" s="6">
        <v>774.17</v>
      </c>
      <c r="E10" s="6">
        <v>91.83</v>
      </c>
      <c r="F10" s="6">
        <v>-871.62</v>
      </c>
      <c r="G10" s="6">
        <v>-871.62</v>
      </c>
      <c r="H10" s="6">
        <v>8</v>
      </c>
    </row>
    <row r="11" spans="1:8" x14ac:dyDescent="0.2">
      <c r="A11" s="6" t="s">
        <v>58</v>
      </c>
      <c r="B11" s="6">
        <v>1</v>
      </c>
      <c r="C11" s="6">
        <v>391.95</v>
      </c>
      <c r="D11" s="6">
        <v>391.95</v>
      </c>
      <c r="E11" s="6">
        <v>67.459999999999994</v>
      </c>
      <c r="F11" s="6">
        <v>-462.4</v>
      </c>
      <c r="G11" s="6">
        <v>-462.4</v>
      </c>
      <c r="H11" s="6">
        <v>10</v>
      </c>
    </row>
    <row r="12" spans="1:8" x14ac:dyDescent="0.2">
      <c r="A12" s="6" t="s">
        <v>59</v>
      </c>
      <c r="B12" s="6">
        <v>1</v>
      </c>
      <c r="C12" s="6">
        <v>569.79</v>
      </c>
      <c r="D12" s="6">
        <v>569.79</v>
      </c>
      <c r="E12" s="6">
        <v>125.96</v>
      </c>
      <c r="F12" s="6">
        <v>-700.28</v>
      </c>
      <c r="G12" s="6">
        <v>-700.28</v>
      </c>
      <c r="H12" s="6">
        <v>19</v>
      </c>
    </row>
  </sheetData>
  <pageMargins left="0.7" right="0.7" top="0.75" bottom="0.75" header="0.3" footer="0.3"/>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2"/>
  <sheetViews>
    <sheetView workbookViewId="0"/>
  </sheetViews>
  <sheetFormatPr baseColWidth="10" defaultColWidth="8.83203125" defaultRowHeight="15" x14ac:dyDescent="0.2"/>
  <cols>
    <col min="1" max="13" width="20.6640625" customWidth="1"/>
  </cols>
  <sheetData>
    <row r="1" spans="1:8" s="1" customFormat="1" ht="45" customHeight="1" x14ac:dyDescent="0.2">
      <c r="A1" s="5" t="s">
        <v>43</v>
      </c>
      <c r="B1" s="5" t="s">
        <v>60</v>
      </c>
      <c r="C1" s="5" t="s">
        <v>23</v>
      </c>
      <c r="D1" s="5" t="s">
        <v>25</v>
      </c>
      <c r="E1" s="5" t="s">
        <v>44</v>
      </c>
      <c r="F1" s="5" t="s">
        <v>46</v>
      </c>
      <c r="G1" s="5" t="s">
        <v>47</v>
      </c>
      <c r="H1" s="5" t="s">
        <v>48</v>
      </c>
    </row>
    <row r="2" spans="1:8" x14ac:dyDescent="0.2">
      <c r="A2" s="6" t="s">
        <v>49</v>
      </c>
      <c r="B2" s="6" t="s">
        <v>61</v>
      </c>
      <c r="C2" s="6">
        <v>14</v>
      </c>
      <c r="D2" s="6">
        <v>312.92642857142857</v>
      </c>
      <c r="E2" s="6">
        <v>4380.97</v>
      </c>
      <c r="F2" s="6">
        <v>-4566.9799999999996</v>
      </c>
      <c r="G2" s="6">
        <v>-326.21285714285722</v>
      </c>
      <c r="H2" s="6">
        <v>14</v>
      </c>
    </row>
    <row r="3" spans="1:8" x14ac:dyDescent="0.2">
      <c r="A3" s="6" t="s">
        <v>50</v>
      </c>
      <c r="B3" s="6" t="s">
        <v>62</v>
      </c>
      <c r="C3" s="6">
        <v>8</v>
      </c>
      <c r="D3" s="6">
        <v>14.3</v>
      </c>
      <c r="E3" s="6">
        <v>114.4</v>
      </c>
      <c r="F3" s="6">
        <v>-247.16</v>
      </c>
      <c r="G3" s="6">
        <v>-30.895</v>
      </c>
      <c r="H3" s="6">
        <v>17</v>
      </c>
    </row>
    <row r="4" spans="1:8" x14ac:dyDescent="0.2">
      <c r="A4" s="6" t="s">
        <v>51</v>
      </c>
      <c r="B4" s="6" t="s">
        <v>63</v>
      </c>
      <c r="C4" s="6">
        <v>5</v>
      </c>
      <c r="D4" s="6">
        <v>578.5</v>
      </c>
      <c r="E4" s="6">
        <v>2892.5</v>
      </c>
      <c r="F4" s="6">
        <v>-3212.54</v>
      </c>
      <c r="G4" s="6">
        <v>-642.50800000000004</v>
      </c>
      <c r="H4" s="6">
        <v>15</v>
      </c>
    </row>
    <row r="5" spans="1:8" x14ac:dyDescent="0.2">
      <c r="A5" s="6" t="s">
        <v>52</v>
      </c>
      <c r="B5" s="6" t="s">
        <v>64</v>
      </c>
      <c r="C5" s="6">
        <v>4</v>
      </c>
      <c r="D5" s="6">
        <v>318.5</v>
      </c>
      <c r="E5" s="6">
        <v>1274</v>
      </c>
      <c r="F5" s="6">
        <v>-1435.23</v>
      </c>
      <c r="G5" s="6">
        <v>-358.8075</v>
      </c>
      <c r="H5" s="6">
        <v>10</v>
      </c>
    </row>
    <row r="6" spans="1:8" x14ac:dyDescent="0.2">
      <c r="A6" s="6" t="s">
        <v>53</v>
      </c>
      <c r="B6" s="6" t="s">
        <v>65</v>
      </c>
      <c r="C6" s="6">
        <v>3</v>
      </c>
      <c r="D6" s="6">
        <v>27.416666666666671</v>
      </c>
      <c r="E6" s="6">
        <v>82.25</v>
      </c>
      <c r="F6" s="6">
        <v>-176.85</v>
      </c>
      <c r="G6" s="6">
        <v>-58.95</v>
      </c>
      <c r="H6" s="6">
        <v>7</v>
      </c>
    </row>
    <row r="7" spans="1:8" x14ac:dyDescent="0.2">
      <c r="A7" s="6" t="s">
        <v>54</v>
      </c>
      <c r="B7" s="6" t="s">
        <v>66</v>
      </c>
      <c r="C7" s="6">
        <v>3</v>
      </c>
      <c r="D7" s="6">
        <v>100.2833333333333</v>
      </c>
      <c r="E7" s="6">
        <v>300.85000000000002</v>
      </c>
      <c r="F7" s="6">
        <v>-429.58</v>
      </c>
      <c r="G7" s="6">
        <v>-143.1933333333333</v>
      </c>
      <c r="H7" s="6">
        <v>7</v>
      </c>
    </row>
    <row r="8" spans="1:8" x14ac:dyDescent="0.2">
      <c r="A8" s="6" t="s">
        <v>55</v>
      </c>
      <c r="B8" s="6" t="s">
        <v>67</v>
      </c>
      <c r="C8" s="6">
        <v>2</v>
      </c>
      <c r="D8" s="6">
        <v>320.87</v>
      </c>
      <c r="E8" s="6">
        <v>641.74</v>
      </c>
      <c r="F8" s="6">
        <v>-789.27</v>
      </c>
      <c r="G8" s="6">
        <v>-394.63499999999999</v>
      </c>
      <c r="H8" s="6">
        <v>9</v>
      </c>
    </row>
    <row r="9" spans="1:8" x14ac:dyDescent="0.2">
      <c r="A9" s="6" t="s">
        <v>56</v>
      </c>
      <c r="B9" s="6" t="s">
        <v>68</v>
      </c>
      <c r="C9" s="6">
        <v>2</v>
      </c>
      <c r="D9" s="6">
        <v>358.60500000000002</v>
      </c>
      <c r="E9" s="6">
        <v>717.21</v>
      </c>
      <c r="F9" s="6">
        <v>-938.94</v>
      </c>
      <c r="G9" s="6">
        <v>-469.47</v>
      </c>
      <c r="H9" s="6">
        <v>17</v>
      </c>
    </row>
    <row r="10" spans="1:8" x14ac:dyDescent="0.2">
      <c r="A10" s="6" t="s">
        <v>57</v>
      </c>
      <c r="B10" s="6" t="s">
        <v>69</v>
      </c>
      <c r="C10" s="6">
        <v>1</v>
      </c>
      <c r="D10" s="6">
        <v>774.17</v>
      </c>
      <c r="E10" s="6">
        <v>774.17</v>
      </c>
      <c r="F10" s="6">
        <v>-871.62</v>
      </c>
      <c r="G10" s="6">
        <v>-871.62</v>
      </c>
      <c r="H10" s="6">
        <v>8</v>
      </c>
    </row>
    <row r="11" spans="1:8" x14ac:dyDescent="0.2">
      <c r="A11" s="6" t="s">
        <v>58</v>
      </c>
      <c r="B11" s="6" t="s">
        <v>70</v>
      </c>
      <c r="C11" s="6">
        <v>1</v>
      </c>
      <c r="D11" s="6">
        <v>391.95</v>
      </c>
      <c r="E11" s="6">
        <v>391.95</v>
      </c>
      <c r="F11" s="6">
        <v>-462.4</v>
      </c>
      <c r="G11" s="6">
        <v>-462.4</v>
      </c>
      <c r="H11" s="6">
        <v>10</v>
      </c>
    </row>
    <row r="12" spans="1:8" x14ac:dyDescent="0.2">
      <c r="A12" s="6" t="s">
        <v>59</v>
      </c>
      <c r="B12" s="6" t="s">
        <v>63</v>
      </c>
      <c r="C12" s="6">
        <v>1</v>
      </c>
      <c r="D12" s="6">
        <v>569.79</v>
      </c>
      <c r="E12" s="6">
        <v>569.79</v>
      </c>
      <c r="F12" s="6">
        <v>-700.28</v>
      </c>
      <c r="G12" s="6">
        <v>-700.28</v>
      </c>
      <c r="H12" s="6">
        <v>19</v>
      </c>
    </row>
  </sheetData>
  <pageMargins left="0.7" right="0.7" top="0.75" bottom="0.75" header="0.3" footer="0.3"/>
  <pageSetup paperSize="9" fitToHeight="0"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6"/>
  <sheetViews>
    <sheetView tabSelected="1" workbookViewId="0">
      <selection activeCell="I46" sqref="I46"/>
    </sheetView>
  </sheetViews>
  <sheetFormatPr baseColWidth="10" defaultColWidth="8.83203125" defaultRowHeight="15" x14ac:dyDescent="0.2"/>
  <cols>
    <col min="1" max="1" width="4.6640625" customWidth="1"/>
    <col min="2" max="2" width="17.1640625" bestFit="1" customWidth="1"/>
    <col min="3" max="3" width="10" bestFit="1" customWidth="1"/>
    <col min="4" max="4" width="30" bestFit="1" customWidth="1"/>
    <col min="5" max="5" width="25.33203125" bestFit="1" customWidth="1"/>
    <col min="6" max="6" width="10.83203125" bestFit="1" customWidth="1"/>
    <col min="7" max="7" width="11.1640625" bestFit="1" customWidth="1"/>
    <col min="8" max="8" width="9.6640625" customWidth="1"/>
    <col min="9" max="9" width="16.6640625" bestFit="1" customWidth="1"/>
    <col min="10" max="10" width="18.1640625" bestFit="1" customWidth="1"/>
    <col min="11" max="11" width="17.1640625" bestFit="1" customWidth="1"/>
    <col min="12" max="12" width="30" bestFit="1" customWidth="1"/>
    <col min="13" max="13" width="15.1640625" bestFit="1" customWidth="1"/>
  </cols>
  <sheetData>
    <row r="1" spans="1:15" s="1" customFormat="1" ht="45" customHeight="1" x14ac:dyDescent="0.2">
      <c r="A1" s="5" t="s">
        <v>71</v>
      </c>
      <c r="B1" s="5" t="s">
        <v>72</v>
      </c>
      <c r="C1" s="5" t="s">
        <v>73</v>
      </c>
      <c r="D1" s="5" t="s">
        <v>74</v>
      </c>
      <c r="E1" s="5" t="s">
        <v>43</v>
      </c>
      <c r="F1" s="5" t="s">
        <v>75</v>
      </c>
      <c r="G1" s="5" t="s">
        <v>76</v>
      </c>
      <c r="H1" s="5" t="s">
        <v>77</v>
      </c>
      <c r="I1" s="5" t="s">
        <v>46</v>
      </c>
      <c r="J1" s="5" t="s">
        <v>78</v>
      </c>
      <c r="K1" s="5" t="s">
        <v>79</v>
      </c>
      <c r="L1" s="5" t="s">
        <v>80</v>
      </c>
      <c r="M1" s="5" t="s">
        <v>81</v>
      </c>
      <c r="N1" s="1" t="s">
        <v>220</v>
      </c>
      <c r="O1" s="1" t="s">
        <v>221</v>
      </c>
    </row>
    <row r="2" spans="1:15" x14ac:dyDescent="0.2">
      <c r="A2" s="6">
        <v>1</v>
      </c>
      <c r="B2" s="6" t="s">
        <v>82</v>
      </c>
      <c r="C2" s="7" t="s">
        <v>83</v>
      </c>
      <c r="D2" s="6" t="s">
        <v>84</v>
      </c>
      <c r="E2" s="6" t="s">
        <v>49</v>
      </c>
      <c r="F2" s="6" t="s">
        <v>85</v>
      </c>
      <c r="G2" s="15">
        <v>200</v>
      </c>
      <c r="H2" s="6">
        <v>16.89</v>
      </c>
      <c r="I2" s="6">
        <v>-17</v>
      </c>
      <c r="J2" s="6"/>
      <c r="K2" s="6" t="s">
        <v>82</v>
      </c>
      <c r="L2" s="6" t="s">
        <v>84</v>
      </c>
      <c r="M2" s="6">
        <v>38</v>
      </c>
      <c r="N2">
        <f>H2/G2</f>
        <v>8.4449999999999997E-2</v>
      </c>
      <c r="O2">
        <f>VLOOKUP('List of products'!$E2,'List of suppliers'!$A$2:$H$12,8,TRUE)</f>
        <v>14</v>
      </c>
    </row>
    <row r="3" spans="1:15" x14ac:dyDescent="0.2">
      <c r="A3" s="6">
        <v>2</v>
      </c>
      <c r="B3" s="6" t="s">
        <v>86</v>
      </c>
      <c r="C3" s="7" t="s">
        <v>87</v>
      </c>
      <c r="D3" s="6" t="s">
        <v>88</v>
      </c>
      <c r="E3" s="6" t="s">
        <v>49</v>
      </c>
      <c r="F3" s="6" t="s">
        <v>85</v>
      </c>
      <c r="G3" s="15">
        <v>200</v>
      </c>
      <c r="H3" s="6">
        <v>185.77</v>
      </c>
      <c r="I3" s="6">
        <v>-186.97</v>
      </c>
      <c r="J3" s="6"/>
      <c r="K3" s="6" t="s">
        <v>86</v>
      </c>
      <c r="L3" s="6" t="s">
        <v>88</v>
      </c>
      <c r="M3" s="6">
        <v>28</v>
      </c>
      <c r="N3">
        <f t="shared" ref="N3:N45" si="0">H3/G3</f>
        <v>0.92885000000000006</v>
      </c>
      <c r="O3">
        <f>VLOOKUP('List of products'!$E3,'List of suppliers'!$A$2:$H$12,8,TRUE)</f>
        <v>14</v>
      </c>
    </row>
    <row r="4" spans="1:15" x14ac:dyDescent="0.2">
      <c r="A4" s="6">
        <v>3</v>
      </c>
      <c r="B4" s="6" t="s">
        <v>89</v>
      </c>
      <c r="C4" s="7" t="s">
        <v>90</v>
      </c>
      <c r="D4" s="6" t="s">
        <v>91</v>
      </c>
      <c r="E4" s="6" t="s">
        <v>58</v>
      </c>
      <c r="F4" s="6" t="s">
        <v>85</v>
      </c>
      <c r="G4" s="15">
        <v>400</v>
      </c>
      <c r="H4" s="6">
        <v>391.95</v>
      </c>
      <c r="I4" s="6">
        <v>-462.4</v>
      </c>
      <c r="J4" s="6">
        <v>95</v>
      </c>
      <c r="K4" s="6" t="s">
        <v>89</v>
      </c>
      <c r="L4" s="6" t="s">
        <v>91</v>
      </c>
      <c r="M4" s="6">
        <v>41</v>
      </c>
      <c r="N4">
        <f t="shared" si="0"/>
        <v>0.97987499999999994</v>
      </c>
      <c r="O4">
        <f>VLOOKUP('List of products'!$E4,'List of suppliers'!$A$2:$H$12,8,TRUE)</f>
        <v>10</v>
      </c>
    </row>
    <row r="5" spans="1:15" x14ac:dyDescent="0.2">
      <c r="A5" s="6">
        <v>4</v>
      </c>
      <c r="B5" s="6" t="s">
        <v>92</v>
      </c>
      <c r="C5" s="7" t="s">
        <v>93</v>
      </c>
      <c r="D5" s="6" t="s">
        <v>94</v>
      </c>
      <c r="E5" s="6" t="s">
        <v>49</v>
      </c>
      <c r="F5" s="6" t="s">
        <v>85</v>
      </c>
      <c r="G5" s="15">
        <v>500</v>
      </c>
      <c r="H5" s="6">
        <v>844.39</v>
      </c>
      <c r="I5" s="6">
        <v>-849.88</v>
      </c>
      <c r="J5" s="6"/>
      <c r="K5" s="6" t="s">
        <v>92</v>
      </c>
      <c r="L5" s="6" t="s">
        <v>94</v>
      </c>
      <c r="M5" s="6">
        <v>24</v>
      </c>
      <c r="N5">
        <f t="shared" si="0"/>
        <v>1.6887799999999999</v>
      </c>
      <c r="O5">
        <f>VLOOKUP('List of products'!$E5,'List of suppliers'!$A$2:$H$12,8,TRUE)</f>
        <v>14</v>
      </c>
    </row>
    <row r="6" spans="1:15" x14ac:dyDescent="0.2">
      <c r="A6" s="6">
        <v>5</v>
      </c>
      <c r="B6" s="6" t="s">
        <v>95</v>
      </c>
      <c r="C6" s="7" t="s">
        <v>96</v>
      </c>
      <c r="D6" s="6" t="s">
        <v>97</v>
      </c>
      <c r="E6" s="6" t="s">
        <v>49</v>
      </c>
      <c r="F6" s="6" t="s">
        <v>85</v>
      </c>
      <c r="G6" s="15">
        <v>500</v>
      </c>
      <c r="H6" s="6">
        <v>472.86</v>
      </c>
      <c r="I6" s="6">
        <v>-475.93</v>
      </c>
      <c r="J6" s="6"/>
      <c r="K6" s="6" t="s">
        <v>95</v>
      </c>
      <c r="L6" s="6" t="s">
        <v>97</v>
      </c>
      <c r="M6" s="6">
        <v>5</v>
      </c>
      <c r="N6">
        <f t="shared" si="0"/>
        <v>0.94572000000000001</v>
      </c>
      <c r="O6">
        <f>VLOOKUP('List of products'!$E6,'List of suppliers'!$A$2:$H$12,8,TRUE)</f>
        <v>14</v>
      </c>
    </row>
    <row r="7" spans="1:15" x14ac:dyDescent="0.2">
      <c r="A7" s="6">
        <v>6</v>
      </c>
      <c r="B7" s="6" t="s">
        <v>98</v>
      </c>
      <c r="C7" s="7" t="s">
        <v>99</v>
      </c>
      <c r="D7" s="6" t="s">
        <v>100</v>
      </c>
      <c r="E7" s="6" t="s">
        <v>49</v>
      </c>
      <c r="F7" s="6" t="s">
        <v>85</v>
      </c>
      <c r="G7" s="6">
        <v>1000</v>
      </c>
      <c r="H7" s="6">
        <v>893.65</v>
      </c>
      <c r="I7" s="6">
        <v>-899.45</v>
      </c>
      <c r="J7" s="6"/>
      <c r="K7" s="6" t="s">
        <v>98</v>
      </c>
      <c r="L7" s="6" t="s">
        <v>100</v>
      </c>
      <c r="M7" s="6">
        <v>43</v>
      </c>
      <c r="N7">
        <f t="shared" si="0"/>
        <v>0.89364999999999994</v>
      </c>
      <c r="O7">
        <f>VLOOKUP('List of products'!$E7,'List of suppliers'!$A$2:$H$12,8,TRUE)</f>
        <v>14</v>
      </c>
    </row>
    <row r="8" spans="1:15" x14ac:dyDescent="0.2">
      <c r="A8" s="6">
        <v>7</v>
      </c>
      <c r="B8" s="6" t="s">
        <v>101</v>
      </c>
      <c r="C8" s="7" t="s">
        <v>102</v>
      </c>
      <c r="D8" s="6" t="s">
        <v>103</v>
      </c>
      <c r="E8" s="6" t="s">
        <v>49</v>
      </c>
      <c r="F8" s="6" t="s">
        <v>85</v>
      </c>
      <c r="G8" s="6">
        <v>1000</v>
      </c>
      <c r="H8" s="6">
        <v>616.4</v>
      </c>
      <c r="I8" s="6">
        <v>-620.41</v>
      </c>
      <c r="J8" s="6"/>
      <c r="K8" s="6" t="s">
        <v>101</v>
      </c>
      <c r="L8" s="6" t="s">
        <v>103</v>
      </c>
      <c r="M8" s="6">
        <v>33</v>
      </c>
      <c r="N8">
        <f t="shared" si="0"/>
        <v>0.61639999999999995</v>
      </c>
      <c r="O8">
        <f>VLOOKUP('List of products'!$E8,'List of suppliers'!$A$2:$H$12,8,TRUE)</f>
        <v>14</v>
      </c>
    </row>
    <row r="9" spans="1:15" x14ac:dyDescent="0.2">
      <c r="A9" s="6">
        <v>8</v>
      </c>
      <c r="B9" s="6" t="s">
        <v>104</v>
      </c>
      <c r="C9" s="7" t="s">
        <v>105</v>
      </c>
      <c r="D9" s="6" t="s">
        <v>106</v>
      </c>
      <c r="E9" s="6" t="s">
        <v>49</v>
      </c>
      <c r="F9" s="6" t="s">
        <v>85</v>
      </c>
      <c r="G9" s="6">
        <v>1000</v>
      </c>
      <c r="H9" s="6">
        <v>94.29</v>
      </c>
      <c r="I9" s="6">
        <v>-94.9</v>
      </c>
      <c r="J9" s="6"/>
      <c r="K9" s="6" t="s">
        <v>104</v>
      </c>
      <c r="L9" s="6" t="s">
        <v>106</v>
      </c>
      <c r="M9" s="6">
        <v>32</v>
      </c>
      <c r="N9">
        <f t="shared" si="0"/>
        <v>9.4290000000000013E-2</v>
      </c>
      <c r="O9">
        <f>VLOOKUP('List of products'!$E9,'List of suppliers'!$A$2:$H$12,8,TRUE)</f>
        <v>14</v>
      </c>
    </row>
    <row r="10" spans="1:15" x14ac:dyDescent="0.2">
      <c r="A10" s="6">
        <v>9</v>
      </c>
      <c r="B10" s="6" t="s">
        <v>107</v>
      </c>
      <c r="C10" s="7" t="s">
        <v>108</v>
      </c>
      <c r="D10" s="6" t="s">
        <v>109</v>
      </c>
      <c r="E10" s="6" t="s">
        <v>49</v>
      </c>
      <c r="F10" s="6" t="s">
        <v>85</v>
      </c>
      <c r="G10" s="6">
        <v>1000</v>
      </c>
      <c r="H10" s="6">
        <v>67.55</v>
      </c>
      <c r="I10" s="6">
        <v>-67.989999999999995</v>
      </c>
      <c r="J10" s="6"/>
      <c r="K10" s="6" t="s">
        <v>107</v>
      </c>
      <c r="L10" s="6" t="s">
        <v>109</v>
      </c>
      <c r="M10" s="6">
        <v>26</v>
      </c>
      <c r="N10">
        <f t="shared" si="0"/>
        <v>6.7549999999999999E-2</v>
      </c>
      <c r="O10">
        <f>VLOOKUP('List of products'!$E10,'List of suppliers'!$A$2:$H$12,8,TRUE)</f>
        <v>14</v>
      </c>
    </row>
    <row r="11" spans="1:15" x14ac:dyDescent="0.2">
      <c r="A11" s="6">
        <v>10</v>
      </c>
      <c r="B11" s="6" t="s">
        <v>110</v>
      </c>
      <c r="C11" s="7" t="s">
        <v>111</v>
      </c>
      <c r="D11" s="6" t="s">
        <v>112</v>
      </c>
      <c r="E11" s="6" t="s">
        <v>49</v>
      </c>
      <c r="F11" s="6" t="s">
        <v>85</v>
      </c>
      <c r="G11" s="6">
        <v>1000</v>
      </c>
      <c r="H11" s="6">
        <v>22.52</v>
      </c>
      <c r="I11" s="6">
        <v>-22.66</v>
      </c>
      <c r="J11" s="6"/>
      <c r="K11" s="6" t="s">
        <v>110</v>
      </c>
      <c r="L11" s="6" t="s">
        <v>112</v>
      </c>
      <c r="M11" s="6">
        <v>18</v>
      </c>
      <c r="N11">
        <f t="shared" si="0"/>
        <v>2.2519999999999998E-2</v>
      </c>
      <c r="O11">
        <f>VLOOKUP('List of products'!$E11,'List of suppliers'!$A$2:$H$12,8,TRUE)</f>
        <v>14</v>
      </c>
    </row>
    <row r="12" spans="1:15" x14ac:dyDescent="0.2">
      <c r="A12" s="6">
        <v>11</v>
      </c>
      <c r="B12" s="6" t="s">
        <v>113</v>
      </c>
      <c r="C12" s="7" t="s">
        <v>114</v>
      </c>
      <c r="D12" s="6" t="s">
        <v>115</v>
      </c>
      <c r="E12" s="6" t="s">
        <v>49</v>
      </c>
      <c r="F12" s="6" t="s">
        <v>85</v>
      </c>
      <c r="G12" s="6">
        <v>1000</v>
      </c>
      <c r="H12" s="6">
        <v>67.55</v>
      </c>
      <c r="I12" s="6">
        <v>-67.989999999999995</v>
      </c>
      <c r="J12" s="6"/>
      <c r="K12" s="6" t="s">
        <v>113</v>
      </c>
      <c r="L12" s="6" t="s">
        <v>115</v>
      </c>
      <c r="M12" s="6">
        <v>12</v>
      </c>
      <c r="N12">
        <f t="shared" si="0"/>
        <v>6.7549999999999999E-2</v>
      </c>
      <c r="O12">
        <f>VLOOKUP('List of products'!$E12,'List of suppliers'!$A$2:$H$12,8,TRUE)</f>
        <v>14</v>
      </c>
    </row>
    <row r="13" spans="1:15" x14ac:dyDescent="0.2">
      <c r="A13" s="6">
        <v>12</v>
      </c>
      <c r="B13" s="6" t="s">
        <v>116</v>
      </c>
      <c r="C13" s="7" t="s">
        <v>117</v>
      </c>
      <c r="D13" s="6" t="s">
        <v>118</v>
      </c>
      <c r="E13" s="6" t="s">
        <v>49</v>
      </c>
      <c r="F13" s="6" t="s">
        <v>85</v>
      </c>
      <c r="G13" s="6">
        <v>1000</v>
      </c>
      <c r="H13" s="6">
        <v>12.67</v>
      </c>
      <c r="I13" s="6">
        <v>-12.75</v>
      </c>
      <c r="J13" s="6"/>
      <c r="K13" s="6" t="s">
        <v>116</v>
      </c>
      <c r="L13" s="6" t="s">
        <v>119</v>
      </c>
      <c r="M13" s="6">
        <v>10</v>
      </c>
      <c r="N13">
        <f t="shared" si="0"/>
        <v>1.2670000000000001E-2</v>
      </c>
      <c r="O13">
        <f>VLOOKUP('List of products'!$E13,'List of suppliers'!$A$2:$H$12,8,TRUE)</f>
        <v>14</v>
      </c>
    </row>
    <row r="14" spans="1:15" x14ac:dyDescent="0.2">
      <c r="A14" s="6">
        <v>13</v>
      </c>
      <c r="B14" s="6" t="s">
        <v>120</v>
      </c>
      <c r="C14" s="7" t="s">
        <v>121</v>
      </c>
      <c r="D14" s="6" t="s">
        <v>122</v>
      </c>
      <c r="E14" s="6" t="s">
        <v>49</v>
      </c>
      <c r="F14" s="6" t="s">
        <v>85</v>
      </c>
      <c r="G14" s="6">
        <v>1000</v>
      </c>
      <c r="H14" s="6">
        <v>1004.82</v>
      </c>
      <c r="I14" s="6">
        <v>-1011.35</v>
      </c>
      <c r="J14" s="6"/>
      <c r="K14" s="6" t="s">
        <v>120</v>
      </c>
      <c r="L14" s="6" t="s">
        <v>122</v>
      </c>
      <c r="M14" s="6">
        <v>8</v>
      </c>
      <c r="N14">
        <f t="shared" si="0"/>
        <v>1.00482</v>
      </c>
      <c r="O14">
        <f>VLOOKUP('List of products'!$E14,'List of suppliers'!$A$2:$H$12,8,TRUE)</f>
        <v>14</v>
      </c>
    </row>
    <row r="15" spans="1:15" x14ac:dyDescent="0.2">
      <c r="A15" s="6">
        <v>14</v>
      </c>
      <c r="B15" s="6" t="s">
        <v>123</v>
      </c>
      <c r="C15" s="7" t="s">
        <v>124</v>
      </c>
      <c r="D15" s="6" t="s">
        <v>125</v>
      </c>
      <c r="E15" s="6" t="s">
        <v>49</v>
      </c>
      <c r="F15" s="6" t="s">
        <v>85</v>
      </c>
      <c r="G15" s="6">
        <v>1000</v>
      </c>
      <c r="H15" s="6">
        <v>50.66</v>
      </c>
      <c r="I15" s="6">
        <v>-50.99</v>
      </c>
      <c r="J15" s="6"/>
      <c r="K15" s="6" t="s">
        <v>123</v>
      </c>
      <c r="L15" s="6" t="s">
        <v>125</v>
      </c>
      <c r="M15" s="6">
        <v>7</v>
      </c>
      <c r="N15">
        <f t="shared" si="0"/>
        <v>5.0659999999999997E-2</v>
      </c>
      <c r="O15">
        <f>VLOOKUP('List of products'!$E15,'List of suppliers'!$A$2:$H$12,8,TRUE)</f>
        <v>14</v>
      </c>
    </row>
    <row r="16" spans="1:15" x14ac:dyDescent="0.2">
      <c r="A16" s="6">
        <v>15</v>
      </c>
      <c r="B16" s="6" t="s">
        <v>126</v>
      </c>
      <c r="C16" s="7" t="s">
        <v>127</v>
      </c>
      <c r="D16" s="6" t="s">
        <v>128</v>
      </c>
      <c r="E16" s="6" t="s">
        <v>49</v>
      </c>
      <c r="F16" s="6" t="s">
        <v>85</v>
      </c>
      <c r="G16" s="6">
        <v>1000</v>
      </c>
      <c r="H16" s="6">
        <v>30.96</v>
      </c>
      <c r="I16" s="6">
        <v>-31.16</v>
      </c>
      <c r="J16" s="6"/>
      <c r="K16" s="6" t="s">
        <v>126</v>
      </c>
      <c r="L16" s="6" t="s">
        <v>128</v>
      </c>
      <c r="M16" s="6">
        <v>6</v>
      </c>
      <c r="N16">
        <f t="shared" si="0"/>
        <v>3.0960000000000001E-2</v>
      </c>
      <c r="O16">
        <f>VLOOKUP('List of products'!$E16,'List of suppliers'!$A$2:$H$12,8,TRUE)</f>
        <v>14</v>
      </c>
    </row>
    <row r="17" spans="1:15" x14ac:dyDescent="0.2">
      <c r="A17" s="6">
        <v>16</v>
      </c>
      <c r="B17" s="6" t="s">
        <v>129</v>
      </c>
      <c r="C17" s="7" t="s">
        <v>130</v>
      </c>
      <c r="D17" s="6" t="s">
        <v>131</v>
      </c>
      <c r="E17" s="6" t="s">
        <v>56</v>
      </c>
      <c r="F17" s="6" t="s">
        <v>85</v>
      </c>
      <c r="G17" s="6">
        <v>1000</v>
      </c>
      <c r="H17" s="6">
        <v>138.06</v>
      </c>
      <c r="I17" s="6">
        <v>-138.96</v>
      </c>
      <c r="J17" s="6">
        <v>95</v>
      </c>
      <c r="K17" s="6" t="s">
        <v>129</v>
      </c>
      <c r="L17" s="6" t="s">
        <v>131</v>
      </c>
      <c r="M17" s="6">
        <v>20</v>
      </c>
      <c r="N17">
        <f t="shared" si="0"/>
        <v>0.13806000000000002</v>
      </c>
      <c r="O17">
        <f>VLOOKUP('List of products'!$E17,'List of suppliers'!$A$2:$H$12,8,TRUE)</f>
        <v>14</v>
      </c>
    </row>
    <row r="18" spans="1:15" x14ac:dyDescent="0.2">
      <c r="A18" s="6">
        <v>17</v>
      </c>
      <c r="B18" s="6" t="s">
        <v>132</v>
      </c>
      <c r="C18" s="7" t="s">
        <v>133</v>
      </c>
      <c r="D18" s="6" t="s">
        <v>134</v>
      </c>
      <c r="E18" s="6" t="s">
        <v>56</v>
      </c>
      <c r="F18" s="6" t="s">
        <v>85</v>
      </c>
      <c r="G18" s="6">
        <v>1000</v>
      </c>
      <c r="H18" s="6">
        <v>579.15</v>
      </c>
      <c r="I18" s="6">
        <v>-582.91</v>
      </c>
      <c r="J18" s="6">
        <v>95</v>
      </c>
      <c r="K18" s="6" t="s">
        <v>132</v>
      </c>
      <c r="L18" s="6" t="s">
        <v>134</v>
      </c>
      <c r="M18" s="6">
        <v>16</v>
      </c>
      <c r="N18">
        <f t="shared" si="0"/>
        <v>0.57914999999999994</v>
      </c>
      <c r="O18">
        <f>VLOOKUP('List of products'!$E18,'List of suppliers'!$A$2:$H$12,8,TRUE)</f>
        <v>14</v>
      </c>
    </row>
    <row r="19" spans="1:15" x14ac:dyDescent="0.2">
      <c r="A19" s="6">
        <v>18</v>
      </c>
      <c r="B19" s="6" t="s">
        <v>135</v>
      </c>
      <c r="C19" s="7" t="s">
        <v>136</v>
      </c>
      <c r="D19" s="6" t="s">
        <v>137</v>
      </c>
      <c r="E19" s="6" t="s">
        <v>50</v>
      </c>
      <c r="F19" s="6" t="s">
        <v>85</v>
      </c>
      <c r="G19" s="6">
        <v>1000</v>
      </c>
      <c r="H19" s="6">
        <v>14.3</v>
      </c>
      <c r="I19" s="6">
        <v>-14.39</v>
      </c>
      <c r="J19" s="6">
        <v>95</v>
      </c>
      <c r="K19" s="6" t="s">
        <v>135</v>
      </c>
      <c r="L19" s="6" t="s">
        <v>137</v>
      </c>
      <c r="M19" s="6">
        <v>40</v>
      </c>
      <c r="N19">
        <f t="shared" si="0"/>
        <v>1.43E-2</v>
      </c>
      <c r="O19">
        <f>VLOOKUP('List of products'!$E19,'List of suppliers'!$A$2:$H$12,8,TRUE)</f>
        <v>17</v>
      </c>
    </row>
    <row r="20" spans="1:15" x14ac:dyDescent="0.2">
      <c r="A20" s="6">
        <v>19</v>
      </c>
      <c r="B20" s="6" t="s">
        <v>138</v>
      </c>
      <c r="C20" s="7" t="s">
        <v>139</v>
      </c>
      <c r="D20" s="6" t="s">
        <v>140</v>
      </c>
      <c r="E20" s="6" t="s">
        <v>50</v>
      </c>
      <c r="F20" s="6" t="s">
        <v>85</v>
      </c>
      <c r="G20" s="6">
        <v>1000</v>
      </c>
      <c r="H20" s="6">
        <v>14.3</v>
      </c>
      <c r="I20" s="6">
        <v>-14.39</v>
      </c>
      <c r="J20" s="6">
        <v>95</v>
      </c>
      <c r="K20" s="6" t="s">
        <v>138</v>
      </c>
      <c r="L20" s="6" t="s">
        <v>140</v>
      </c>
      <c r="M20" s="6">
        <v>29</v>
      </c>
      <c r="N20">
        <f t="shared" si="0"/>
        <v>1.43E-2</v>
      </c>
      <c r="O20">
        <f>VLOOKUP('List of products'!$E20,'List of suppliers'!$A$2:$H$12,8,TRUE)</f>
        <v>17</v>
      </c>
    </row>
    <row r="21" spans="1:15" x14ac:dyDescent="0.2">
      <c r="A21" s="6">
        <v>20</v>
      </c>
      <c r="B21" s="6" t="s">
        <v>141</v>
      </c>
      <c r="C21" s="7" t="s">
        <v>142</v>
      </c>
      <c r="D21" s="6" t="s">
        <v>143</v>
      </c>
      <c r="E21" s="6" t="s">
        <v>50</v>
      </c>
      <c r="F21" s="6" t="s">
        <v>85</v>
      </c>
      <c r="G21" s="6">
        <v>1000</v>
      </c>
      <c r="H21" s="6">
        <v>14.3</v>
      </c>
      <c r="I21" s="6">
        <v>-14.39</v>
      </c>
      <c r="J21" s="6">
        <v>95</v>
      </c>
      <c r="K21" s="6" t="s">
        <v>141</v>
      </c>
      <c r="L21" s="6" t="s">
        <v>143</v>
      </c>
      <c r="M21" s="6">
        <v>25</v>
      </c>
      <c r="N21">
        <f t="shared" si="0"/>
        <v>1.43E-2</v>
      </c>
      <c r="O21">
        <f>VLOOKUP('List of products'!$E21,'List of suppliers'!$A$2:$H$12,8,TRUE)</f>
        <v>17</v>
      </c>
    </row>
    <row r="22" spans="1:15" x14ac:dyDescent="0.2">
      <c r="A22" s="6">
        <v>21</v>
      </c>
      <c r="B22" s="6" t="s">
        <v>144</v>
      </c>
      <c r="C22" s="7" t="s">
        <v>145</v>
      </c>
      <c r="D22" s="6" t="s">
        <v>146</v>
      </c>
      <c r="E22" s="6" t="s">
        <v>50</v>
      </c>
      <c r="F22" s="6" t="s">
        <v>85</v>
      </c>
      <c r="G22" s="6">
        <v>1000</v>
      </c>
      <c r="H22" s="6">
        <v>14.3</v>
      </c>
      <c r="I22" s="6">
        <v>-14.39</v>
      </c>
      <c r="J22" s="6">
        <v>95</v>
      </c>
      <c r="K22" s="6" t="s">
        <v>144</v>
      </c>
      <c r="L22" s="6" t="s">
        <v>146</v>
      </c>
      <c r="M22" s="6">
        <v>17</v>
      </c>
      <c r="N22">
        <f t="shared" si="0"/>
        <v>1.43E-2</v>
      </c>
      <c r="O22">
        <f>VLOOKUP('List of products'!$E22,'List of suppliers'!$A$2:$H$12,8,TRUE)</f>
        <v>17</v>
      </c>
    </row>
    <row r="23" spans="1:15" x14ac:dyDescent="0.2">
      <c r="A23" s="6">
        <v>22</v>
      </c>
      <c r="B23" s="6" t="s">
        <v>147</v>
      </c>
      <c r="C23" s="7" t="s">
        <v>148</v>
      </c>
      <c r="D23" s="6" t="s">
        <v>149</v>
      </c>
      <c r="E23" s="6" t="s">
        <v>50</v>
      </c>
      <c r="F23" s="6" t="s">
        <v>85</v>
      </c>
      <c r="G23" s="6">
        <v>1000</v>
      </c>
      <c r="H23" s="6">
        <v>14.3</v>
      </c>
      <c r="I23" s="6">
        <v>-14.39</v>
      </c>
      <c r="J23" s="6">
        <v>95</v>
      </c>
      <c r="K23" s="6" t="s">
        <v>147</v>
      </c>
      <c r="L23" s="6" t="s">
        <v>149</v>
      </c>
      <c r="M23" s="6">
        <v>15</v>
      </c>
      <c r="N23">
        <f t="shared" si="0"/>
        <v>1.43E-2</v>
      </c>
      <c r="O23">
        <f>VLOOKUP('List of products'!$E23,'List of suppliers'!$A$2:$H$12,8,TRUE)</f>
        <v>17</v>
      </c>
    </row>
    <row r="24" spans="1:15" x14ac:dyDescent="0.2">
      <c r="A24" s="6">
        <v>23</v>
      </c>
      <c r="B24" s="6" t="s">
        <v>150</v>
      </c>
      <c r="C24" s="7" t="s">
        <v>151</v>
      </c>
      <c r="D24" s="6" t="s">
        <v>152</v>
      </c>
      <c r="E24" s="6" t="s">
        <v>50</v>
      </c>
      <c r="F24" s="6" t="s">
        <v>85</v>
      </c>
      <c r="G24" s="6">
        <v>1000</v>
      </c>
      <c r="H24" s="6">
        <v>14.3</v>
      </c>
      <c r="I24" s="6">
        <v>-14.39</v>
      </c>
      <c r="J24" s="6">
        <v>95</v>
      </c>
      <c r="K24" s="6" t="s">
        <v>150</v>
      </c>
      <c r="L24" s="6" t="s">
        <v>152</v>
      </c>
      <c r="M24" s="6">
        <v>14</v>
      </c>
      <c r="N24">
        <f t="shared" si="0"/>
        <v>1.43E-2</v>
      </c>
      <c r="O24">
        <f>VLOOKUP('List of products'!$E24,'List of suppliers'!$A$2:$H$12,8,TRUE)</f>
        <v>17</v>
      </c>
    </row>
    <row r="25" spans="1:15" x14ac:dyDescent="0.2">
      <c r="A25" s="6">
        <v>24</v>
      </c>
      <c r="B25" s="6" t="s">
        <v>153</v>
      </c>
      <c r="C25" s="7" t="s">
        <v>154</v>
      </c>
      <c r="D25" s="6" t="s">
        <v>155</v>
      </c>
      <c r="E25" s="6" t="s">
        <v>50</v>
      </c>
      <c r="F25" s="6" t="s">
        <v>85</v>
      </c>
      <c r="G25" s="6">
        <v>1000</v>
      </c>
      <c r="H25" s="6">
        <v>14.3</v>
      </c>
      <c r="I25" s="6">
        <v>-14.39</v>
      </c>
      <c r="J25" s="6">
        <v>95</v>
      </c>
      <c r="K25" s="6" t="s">
        <v>153</v>
      </c>
      <c r="L25" s="6" t="s">
        <v>155</v>
      </c>
      <c r="M25" s="6">
        <v>11</v>
      </c>
      <c r="N25">
        <f t="shared" si="0"/>
        <v>1.43E-2</v>
      </c>
      <c r="O25">
        <f>VLOOKUP('List of products'!$E25,'List of suppliers'!$A$2:$H$12,8,TRUE)</f>
        <v>17</v>
      </c>
    </row>
    <row r="26" spans="1:15" x14ac:dyDescent="0.2">
      <c r="A26" s="6">
        <v>25</v>
      </c>
      <c r="B26" s="6" t="s">
        <v>156</v>
      </c>
      <c r="C26" s="7" t="s">
        <v>157</v>
      </c>
      <c r="D26" s="6" t="s">
        <v>158</v>
      </c>
      <c r="E26" s="6" t="s">
        <v>50</v>
      </c>
      <c r="F26" s="6" t="s">
        <v>85</v>
      </c>
      <c r="G26" s="6">
        <v>1000</v>
      </c>
      <c r="H26" s="6">
        <v>14.3</v>
      </c>
      <c r="I26" s="6">
        <v>-14.39</v>
      </c>
      <c r="J26" s="6">
        <v>95</v>
      </c>
      <c r="K26" s="6" t="s">
        <v>156</v>
      </c>
      <c r="L26" s="6" t="s">
        <v>158</v>
      </c>
      <c r="M26" s="6">
        <v>4</v>
      </c>
      <c r="N26">
        <f t="shared" si="0"/>
        <v>1.43E-2</v>
      </c>
      <c r="O26">
        <f>VLOOKUP('List of products'!$E26,'List of suppliers'!$A$2:$H$12,8,TRUE)</f>
        <v>17</v>
      </c>
    </row>
    <row r="27" spans="1:15" x14ac:dyDescent="0.2">
      <c r="A27" s="6">
        <v>26</v>
      </c>
      <c r="B27" s="6" t="s">
        <v>159</v>
      </c>
      <c r="C27" s="7" t="s">
        <v>160</v>
      </c>
      <c r="D27" s="6" t="s">
        <v>161</v>
      </c>
      <c r="E27" s="6" t="s">
        <v>59</v>
      </c>
      <c r="F27" s="6">
        <v>1000</v>
      </c>
      <c r="G27" s="6">
        <v>1000</v>
      </c>
      <c r="H27" s="6">
        <v>569.79</v>
      </c>
      <c r="I27" s="6">
        <v>-700.28</v>
      </c>
      <c r="J27" s="6">
        <v>95</v>
      </c>
      <c r="K27" s="6" t="s">
        <v>162</v>
      </c>
      <c r="L27" s="6" t="s">
        <v>163</v>
      </c>
      <c r="M27" s="6">
        <v>36</v>
      </c>
      <c r="N27">
        <f t="shared" si="0"/>
        <v>0.56979000000000002</v>
      </c>
      <c r="O27">
        <f>VLOOKUP('List of products'!$E27,'List of suppliers'!$A$2:$H$12,8,TRUE)</f>
        <v>17</v>
      </c>
    </row>
    <row r="28" spans="1:15" x14ac:dyDescent="0.2">
      <c r="A28" s="6">
        <v>27</v>
      </c>
      <c r="B28" s="6" t="s">
        <v>164</v>
      </c>
      <c r="C28" s="7" t="s">
        <v>165</v>
      </c>
      <c r="D28" s="6" t="s">
        <v>166</v>
      </c>
      <c r="E28" s="6" t="s">
        <v>54</v>
      </c>
      <c r="F28" s="6">
        <v>5250</v>
      </c>
      <c r="G28" s="6">
        <v>1000</v>
      </c>
      <c r="H28" s="6">
        <v>207.19</v>
      </c>
      <c r="I28" s="6">
        <v>-208.54</v>
      </c>
      <c r="J28" s="6">
        <v>95</v>
      </c>
      <c r="K28" s="6" t="s">
        <v>164</v>
      </c>
      <c r="L28" s="6" t="s">
        <v>166</v>
      </c>
      <c r="M28" s="6">
        <v>35</v>
      </c>
      <c r="N28">
        <f t="shared" si="0"/>
        <v>0.20718999999999999</v>
      </c>
      <c r="O28">
        <f>VLOOKUP('List of products'!$E28,'List of suppliers'!$A$2:$H$12,8,TRUE)</f>
        <v>7</v>
      </c>
    </row>
    <row r="29" spans="1:15" x14ac:dyDescent="0.2">
      <c r="A29" s="6">
        <v>28</v>
      </c>
      <c r="B29" s="6" t="s">
        <v>167</v>
      </c>
      <c r="C29" s="7" t="s">
        <v>168</v>
      </c>
      <c r="D29" s="6" t="s">
        <v>169</v>
      </c>
      <c r="E29" s="6" t="s">
        <v>54</v>
      </c>
      <c r="F29" s="6">
        <v>175000</v>
      </c>
      <c r="G29" s="6">
        <v>1000</v>
      </c>
      <c r="H29" s="6">
        <v>70.45</v>
      </c>
      <c r="I29" s="6">
        <v>-70.900000000000006</v>
      </c>
      <c r="J29" s="6">
        <v>95</v>
      </c>
      <c r="K29" s="6" t="s">
        <v>167</v>
      </c>
      <c r="L29" s="6" t="s">
        <v>169</v>
      </c>
      <c r="M29" s="6">
        <v>23</v>
      </c>
      <c r="N29">
        <f t="shared" si="0"/>
        <v>7.0449999999999999E-2</v>
      </c>
      <c r="O29">
        <f>VLOOKUP('List of products'!$E29,'List of suppliers'!$A$2:$H$12,8,TRUE)</f>
        <v>7</v>
      </c>
    </row>
    <row r="30" spans="1:15" x14ac:dyDescent="0.2">
      <c r="A30" s="6">
        <v>29</v>
      </c>
      <c r="B30" s="6" t="s">
        <v>170</v>
      </c>
      <c r="C30" s="7" t="s">
        <v>171</v>
      </c>
      <c r="D30" s="6" t="s">
        <v>172</v>
      </c>
      <c r="E30" s="6" t="s">
        <v>54</v>
      </c>
      <c r="F30" s="6">
        <v>35000</v>
      </c>
      <c r="G30" s="6">
        <v>1000</v>
      </c>
      <c r="H30" s="6">
        <v>23.21</v>
      </c>
      <c r="I30" s="6">
        <v>-23.36</v>
      </c>
      <c r="J30" s="6">
        <v>95</v>
      </c>
      <c r="K30" s="6" t="s">
        <v>170</v>
      </c>
      <c r="L30" s="6" t="s">
        <v>172</v>
      </c>
      <c r="M30" s="6">
        <v>1</v>
      </c>
      <c r="N30">
        <f t="shared" si="0"/>
        <v>2.3210000000000001E-2</v>
      </c>
      <c r="O30">
        <f>VLOOKUP('List of products'!$E30,'List of suppliers'!$A$2:$H$12,8,TRUE)</f>
        <v>7</v>
      </c>
    </row>
    <row r="31" spans="1:15" x14ac:dyDescent="0.2">
      <c r="A31" s="6">
        <v>30</v>
      </c>
      <c r="B31" s="6" t="s">
        <v>173</v>
      </c>
      <c r="C31" s="7" t="s">
        <v>174</v>
      </c>
      <c r="D31" s="6" t="s">
        <v>175</v>
      </c>
      <c r="E31" s="6" t="s">
        <v>52</v>
      </c>
      <c r="F31" s="6" t="s">
        <v>85</v>
      </c>
      <c r="G31" s="6">
        <v>1000</v>
      </c>
      <c r="H31" s="6">
        <v>455</v>
      </c>
      <c r="I31" s="6">
        <v>-457.96</v>
      </c>
      <c r="J31" s="6">
        <v>96</v>
      </c>
      <c r="K31" s="6" t="s">
        <v>173</v>
      </c>
      <c r="L31" s="6" t="s">
        <v>175</v>
      </c>
      <c r="M31" s="6">
        <v>44</v>
      </c>
      <c r="N31">
        <f t="shared" si="0"/>
        <v>0.45500000000000002</v>
      </c>
      <c r="O31">
        <f>VLOOKUP('List of products'!$E31,'List of suppliers'!$A$2:$H$12,8,TRUE)</f>
        <v>7</v>
      </c>
    </row>
    <row r="32" spans="1:15" x14ac:dyDescent="0.2">
      <c r="A32" s="6">
        <v>31</v>
      </c>
      <c r="B32" s="6" t="s">
        <v>176</v>
      </c>
      <c r="C32" s="7" t="s">
        <v>177</v>
      </c>
      <c r="D32" s="6" t="s">
        <v>178</v>
      </c>
      <c r="E32" s="6" t="s">
        <v>52</v>
      </c>
      <c r="F32" s="6" t="s">
        <v>85</v>
      </c>
      <c r="G32" s="6">
        <v>1000</v>
      </c>
      <c r="H32" s="6">
        <v>325</v>
      </c>
      <c r="I32" s="6">
        <v>-327.11</v>
      </c>
      <c r="J32" s="6">
        <v>97</v>
      </c>
      <c r="K32" s="6" t="s">
        <v>176</v>
      </c>
      <c r="L32" s="6" t="s">
        <v>178</v>
      </c>
      <c r="M32" s="6">
        <v>42</v>
      </c>
      <c r="N32">
        <f t="shared" si="0"/>
        <v>0.32500000000000001</v>
      </c>
      <c r="O32">
        <f>VLOOKUP('List of products'!$E32,'List of suppliers'!$A$2:$H$12,8,TRUE)</f>
        <v>7</v>
      </c>
    </row>
    <row r="33" spans="1:15" x14ac:dyDescent="0.2">
      <c r="A33" s="6">
        <v>32</v>
      </c>
      <c r="B33" s="6" t="s">
        <v>179</v>
      </c>
      <c r="C33" s="7" t="s">
        <v>180</v>
      </c>
      <c r="D33" s="6" t="s">
        <v>181</v>
      </c>
      <c r="E33" s="6" t="s">
        <v>52</v>
      </c>
      <c r="F33" s="6" t="s">
        <v>85</v>
      </c>
      <c r="G33" s="6">
        <v>1000</v>
      </c>
      <c r="H33" s="6">
        <v>78</v>
      </c>
      <c r="I33" s="6">
        <v>-78.510000000000005</v>
      </c>
      <c r="J33" s="6">
        <v>98</v>
      </c>
      <c r="K33" s="6" t="s">
        <v>179</v>
      </c>
      <c r="L33" s="6" t="s">
        <v>181</v>
      </c>
      <c r="M33" s="6">
        <v>37</v>
      </c>
      <c r="N33">
        <f t="shared" si="0"/>
        <v>7.8E-2</v>
      </c>
      <c r="O33">
        <f>VLOOKUP('List of products'!$E33,'List of suppliers'!$A$2:$H$12,8,TRUE)</f>
        <v>7</v>
      </c>
    </row>
    <row r="34" spans="1:15" x14ac:dyDescent="0.2">
      <c r="A34" s="6">
        <v>33</v>
      </c>
      <c r="B34" s="6" t="s">
        <v>182</v>
      </c>
      <c r="C34" s="7" t="s">
        <v>183</v>
      </c>
      <c r="D34" s="6" t="s">
        <v>184</v>
      </c>
      <c r="E34" s="6" t="s">
        <v>52</v>
      </c>
      <c r="F34" s="6" t="s">
        <v>85</v>
      </c>
      <c r="G34" s="6">
        <v>1000</v>
      </c>
      <c r="H34" s="6">
        <v>416</v>
      </c>
      <c r="I34" s="6">
        <v>-418.7</v>
      </c>
      <c r="J34" s="6">
        <v>96</v>
      </c>
      <c r="K34" s="6" t="s">
        <v>182</v>
      </c>
      <c r="L34" s="6" t="s">
        <v>184</v>
      </c>
      <c r="M34" s="6">
        <v>21</v>
      </c>
      <c r="N34">
        <f t="shared" si="0"/>
        <v>0.41599999999999998</v>
      </c>
      <c r="O34">
        <f>VLOOKUP('List of products'!$E34,'List of suppliers'!$A$2:$H$12,8,TRUE)</f>
        <v>7</v>
      </c>
    </row>
    <row r="35" spans="1:15" x14ac:dyDescent="0.2">
      <c r="A35" s="6">
        <v>34</v>
      </c>
      <c r="B35" s="6" t="s">
        <v>185</v>
      </c>
      <c r="C35" s="7" t="s">
        <v>186</v>
      </c>
      <c r="D35" s="6" t="s">
        <v>187</v>
      </c>
      <c r="E35" s="6" t="s">
        <v>57</v>
      </c>
      <c r="F35" s="6" t="s">
        <v>85</v>
      </c>
      <c r="G35" s="6">
        <v>1000</v>
      </c>
      <c r="H35" s="6">
        <v>774.17</v>
      </c>
      <c r="I35" s="6">
        <v>-871.62</v>
      </c>
      <c r="J35" s="6">
        <v>95</v>
      </c>
      <c r="K35" s="6" t="s">
        <v>185</v>
      </c>
      <c r="L35" s="6" t="s">
        <v>187</v>
      </c>
      <c r="M35" s="6">
        <v>2</v>
      </c>
      <c r="N35">
        <f t="shared" si="0"/>
        <v>0.77416999999999991</v>
      </c>
      <c r="O35">
        <f>VLOOKUP('List of products'!$E35,'List of suppliers'!$A$2:$H$12,8,TRUE)</f>
        <v>8</v>
      </c>
    </row>
    <row r="36" spans="1:15" x14ac:dyDescent="0.2">
      <c r="A36" s="6">
        <v>35</v>
      </c>
      <c r="B36" s="6" t="s">
        <v>188</v>
      </c>
      <c r="C36" s="7" t="s">
        <v>189</v>
      </c>
      <c r="D36" s="6" t="s">
        <v>190</v>
      </c>
      <c r="E36" s="6" t="s">
        <v>51</v>
      </c>
      <c r="F36" s="6" t="s">
        <v>85</v>
      </c>
      <c r="G36" s="6">
        <v>1000</v>
      </c>
      <c r="H36" s="6">
        <v>455</v>
      </c>
      <c r="I36" s="6">
        <v>-466.68</v>
      </c>
      <c r="J36" s="6">
        <v>95</v>
      </c>
      <c r="K36" s="6" t="s">
        <v>188</v>
      </c>
      <c r="L36" s="6" t="s">
        <v>190</v>
      </c>
      <c r="M36" s="6">
        <v>34</v>
      </c>
      <c r="N36">
        <f t="shared" si="0"/>
        <v>0.45500000000000002</v>
      </c>
      <c r="O36">
        <f>VLOOKUP('List of products'!$E36,'List of suppliers'!$A$2:$H$12,8,TRUE)</f>
        <v>8</v>
      </c>
    </row>
    <row r="37" spans="1:15" x14ac:dyDescent="0.2">
      <c r="A37" s="6">
        <v>36</v>
      </c>
      <c r="B37" s="6" t="s">
        <v>191</v>
      </c>
      <c r="C37" s="7" t="s">
        <v>192</v>
      </c>
      <c r="D37" s="6" t="s">
        <v>193</v>
      </c>
      <c r="E37" s="6" t="s">
        <v>51</v>
      </c>
      <c r="F37" s="6" t="s">
        <v>85</v>
      </c>
      <c r="G37" s="6">
        <v>1000</v>
      </c>
      <c r="H37" s="6">
        <v>487.5</v>
      </c>
      <c r="I37" s="6">
        <v>-499.39</v>
      </c>
      <c r="J37" s="6">
        <v>96</v>
      </c>
      <c r="K37" s="6" t="s">
        <v>191</v>
      </c>
      <c r="L37" s="6" t="s">
        <v>193</v>
      </c>
      <c r="M37" s="6">
        <v>31</v>
      </c>
      <c r="N37">
        <f t="shared" si="0"/>
        <v>0.48749999999999999</v>
      </c>
      <c r="O37">
        <f>VLOOKUP('List of products'!$E37,'List of suppliers'!$A$2:$H$12,8,TRUE)</f>
        <v>8</v>
      </c>
    </row>
    <row r="38" spans="1:15" x14ac:dyDescent="0.2">
      <c r="A38" s="6">
        <v>37</v>
      </c>
      <c r="B38" s="6" t="s">
        <v>194</v>
      </c>
      <c r="C38" s="7" t="s">
        <v>195</v>
      </c>
      <c r="D38" s="6" t="s">
        <v>196</v>
      </c>
      <c r="E38" s="6" t="s">
        <v>51</v>
      </c>
      <c r="F38" s="6" t="s">
        <v>85</v>
      </c>
      <c r="G38" s="6">
        <v>1000</v>
      </c>
      <c r="H38" s="6">
        <v>455</v>
      </c>
      <c r="I38" s="6">
        <v>-466.68</v>
      </c>
      <c r="J38" s="6">
        <v>95</v>
      </c>
      <c r="K38" s="6" t="s">
        <v>194</v>
      </c>
      <c r="L38" s="6" t="s">
        <v>196</v>
      </c>
      <c r="M38" s="6">
        <v>30</v>
      </c>
      <c r="N38">
        <f t="shared" si="0"/>
        <v>0.45500000000000002</v>
      </c>
      <c r="O38">
        <f>VLOOKUP('List of products'!$E38,'List of suppliers'!$A$2:$H$12,8,TRUE)</f>
        <v>8</v>
      </c>
    </row>
    <row r="39" spans="1:15" x14ac:dyDescent="0.2">
      <c r="A39" s="6">
        <v>38</v>
      </c>
      <c r="B39" s="6" t="s">
        <v>197</v>
      </c>
      <c r="C39" s="7" t="s">
        <v>198</v>
      </c>
      <c r="D39" s="6" t="s">
        <v>199</v>
      </c>
      <c r="E39" s="6" t="s">
        <v>51</v>
      </c>
      <c r="F39" s="6" t="s">
        <v>85</v>
      </c>
      <c r="G39" s="6">
        <v>1000</v>
      </c>
      <c r="H39" s="6">
        <v>604.5</v>
      </c>
      <c r="I39" s="6">
        <v>-617.15</v>
      </c>
      <c r="J39" s="6">
        <v>95</v>
      </c>
      <c r="K39" s="6" t="s">
        <v>197</v>
      </c>
      <c r="L39" s="6" t="s">
        <v>199</v>
      </c>
      <c r="M39" s="6">
        <v>27</v>
      </c>
      <c r="N39">
        <f t="shared" si="0"/>
        <v>0.60450000000000004</v>
      </c>
      <c r="O39">
        <f>VLOOKUP('List of products'!$E39,'List of suppliers'!$A$2:$H$12,8,TRUE)</f>
        <v>8</v>
      </c>
    </row>
    <row r="40" spans="1:15" x14ac:dyDescent="0.2">
      <c r="A40" s="6">
        <v>39</v>
      </c>
      <c r="B40" s="6" t="s">
        <v>200</v>
      </c>
      <c r="C40" s="7" t="s">
        <v>201</v>
      </c>
      <c r="D40" s="6" t="s">
        <v>202</v>
      </c>
      <c r="E40" s="6" t="s">
        <v>51</v>
      </c>
      <c r="F40" s="6" t="s">
        <v>85</v>
      </c>
      <c r="G40" s="6">
        <v>1000</v>
      </c>
      <c r="H40" s="6">
        <v>890.5</v>
      </c>
      <c r="I40" s="6">
        <v>-905.01</v>
      </c>
      <c r="J40" s="6">
        <v>95</v>
      </c>
      <c r="K40" s="6" t="s">
        <v>200</v>
      </c>
      <c r="L40" s="6" t="s">
        <v>202</v>
      </c>
      <c r="M40" s="6">
        <v>22</v>
      </c>
      <c r="N40">
        <f t="shared" si="0"/>
        <v>0.89049999999999996</v>
      </c>
      <c r="O40">
        <f>VLOOKUP('List of products'!$E40,'List of suppliers'!$A$2:$H$12,8,TRUE)</f>
        <v>8</v>
      </c>
    </row>
    <row r="41" spans="1:15" x14ac:dyDescent="0.2">
      <c r="A41" s="6">
        <v>40</v>
      </c>
      <c r="B41" s="6" t="s">
        <v>203</v>
      </c>
      <c r="C41" s="7" t="s">
        <v>204</v>
      </c>
      <c r="D41" s="6" t="s">
        <v>205</v>
      </c>
      <c r="E41" s="6" t="s">
        <v>53</v>
      </c>
      <c r="F41" s="6" t="s">
        <v>85</v>
      </c>
      <c r="G41" s="6">
        <v>1000</v>
      </c>
      <c r="H41" s="6">
        <v>38.32</v>
      </c>
      <c r="I41" s="6">
        <v>-27.67</v>
      </c>
      <c r="J41" s="6">
        <v>98</v>
      </c>
      <c r="K41" s="6" t="s">
        <v>203</v>
      </c>
      <c r="L41" s="6" t="s">
        <v>205</v>
      </c>
      <c r="M41" s="6">
        <v>39</v>
      </c>
      <c r="N41">
        <f t="shared" si="0"/>
        <v>3.832E-2</v>
      </c>
      <c r="O41">
        <f>VLOOKUP('List of products'!$E41,'List of suppliers'!$A$2:$H$12,8,TRUE)</f>
        <v>8</v>
      </c>
    </row>
    <row r="42" spans="1:15" x14ac:dyDescent="0.2">
      <c r="A42" s="6">
        <v>41</v>
      </c>
      <c r="B42" s="6" t="s">
        <v>206</v>
      </c>
      <c r="C42" s="7" t="s">
        <v>207</v>
      </c>
      <c r="D42" s="6" t="s">
        <v>208</v>
      </c>
      <c r="E42" s="6" t="s">
        <v>53</v>
      </c>
      <c r="F42" s="6" t="s">
        <v>85</v>
      </c>
      <c r="G42" s="6">
        <v>1000</v>
      </c>
      <c r="H42" s="6">
        <v>31.73</v>
      </c>
      <c r="I42" s="6">
        <v>-21.03</v>
      </c>
      <c r="J42" s="6">
        <v>98</v>
      </c>
      <c r="K42" s="6" t="s">
        <v>209</v>
      </c>
      <c r="L42" s="6" t="s">
        <v>210</v>
      </c>
      <c r="M42" s="6">
        <v>19</v>
      </c>
      <c r="N42">
        <f t="shared" si="0"/>
        <v>3.1730000000000001E-2</v>
      </c>
      <c r="O42">
        <f>VLOOKUP('List of products'!$E42,'List of suppliers'!$A$2:$H$12,8,TRUE)</f>
        <v>8</v>
      </c>
    </row>
    <row r="43" spans="1:15" x14ac:dyDescent="0.2">
      <c r="A43" s="6">
        <v>42</v>
      </c>
      <c r="B43" s="6" t="s">
        <v>211</v>
      </c>
      <c r="C43" s="7" t="s">
        <v>212</v>
      </c>
      <c r="D43" s="6" t="s">
        <v>213</v>
      </c>
      <c r="E43" s="6" t="s">
        <v>53</v>
      </c>
      <c r="F43" s="6" t="s">
        <v>85</v>
      </c>
      <c r="G43" s="6">
        <v>1000</v>
      </c>
      <c r="H43" s="6">
        <v>44.7</v>
      </c>
      <c r="I43" s="6">
        <v>-34.08</v>
      </c>
      <c r="J43" s="6">
        <v>99</v>
      </c>
      <c r="K43" s="6" t="s">
        <v>211</v>
      </c>
      <c r="L43" s="6" t="s">
        <v>213</v>
      </c>
      <c r="M43" s="6">
        <v>9</v>
      </c>
      <c r="N43">
        <f t="shared" si="0"/>
        <v>4.4700000000000004E-2</v>
      </c>
      <c r="O43">
        <f>VLOOKUP('List of products'!$E43,'List of suppliers'!$A$2:$H$12,8,TRUE)</f>
        <v>8</v>
      </c>
    </row>
    <row r="44" spans="1:15" x14ac:dyDescent="0.2">
      <c r="A44" s="6">
        <v>43</v>
      </c>
      <c r="B44" s="6" t="s">
        <v>214</v>
      </c>
      <c r="C44" s="7" t="s">
        <v>215</v>
      </c>
      <c r="D44" s="6" t="s">
        <v>216</v>
      </c>
      <c r="E44" s="6" t="s">
        <v>55</v>
      </c>
      <c r="F44" s="6" t="s">
        <v>85</v>
      </c>
      <c r="G44" s="6">
        <v>1000</v>
      </c>
      <c r="H44" s="6">
        <v>307.5</v>
      </c>
      <c r="I44" s="6">
        <v>-309.5</v>
      </c>
      <c r="J44" s="6">
        <v>95</v>
      </c>
      <c r="K44" s="6" t="s">
        <v>214</v>
      </c>
      <c r="L44" s="6" t="s">
        <v>216</v>
      </c>
      <c r="M44" s="6">
        <v>13</v>
      </c>
      <c r="N44">
        <f t="shared" si="0"/>
        <v>0.3075</v>
      </c>
      <c r="O44">
        <f>VLOOKUP('List of products'!$E44,'List of suppliers'!$A$2:$H$12,8,TRUE)</f>
        <v>8</v>
      </c>
    </row>
    <row r="45" spans="1:15" x14ac:dyDescent="0.2">
      <c r="A45" s="6">
        <v>44</v>
      </c>
      <c r="B45" s="6" t="s">
        <v>217</v>
      </c>
      <c r="C45" s="7" t="s">
        <v>218</v>
      </c>
      <c r="D45" s="6" t="s">
        <v>219</v>
      </c>
      <c r="E45" s="6" t="s">
        <v>55</v>
      </c>
      <c r="F45" s="6" t="s">
        <v>85</v>
      </c>
      <c r="G45" s="6">
        <v>1000</v>
      </c>
      <c r="H45" s="6">
        <v>334.24</v>
      </c>
      <c r="I45" s="6">
        <v>-336.41</v>
      </c>
      <c r="J45" s="6">
        <v>95</v>
      </c>
      <c r="K45" s="6" t="s">
        <v>217</v>
      </c>
      <c r="L45" s="6" t="s">
        <v>219</v>
      </c>
      <c r="M45" s="6">
        <v>3</v>
      </c>
      <c r="N45">
        <f t="shared" si="0"/>
        <v>0.33423999999999998</v>
      </c>
      <c r="O45">
        <f>VLOOKUP('List of products'!$E45,'List of suppliers'!$A$2:$H$12,8,TRUE)</f>
        <v>8</v>
      </c>
    </row>
    <row r="46" spans="1:15" x14ac:dyDescent="0.2">
      <c r="H46">
        <f>SUM(H2:H45)</f>
        <v>12172.34</v>
      </c>
    </row>
  </sheetData>
  <conditionalFormatting sqref="N1:N1048576">
    <cfRule type="colorScale" priority="3">
      <colorScale>
        <cfvo type="min"/>
        <cfvo type="percentile" val="50"/>
        <cfvo type="max"/>
        <color rgb="FF63BE7B"/>
        <color rgb="FFFFEB84"/>
        <color rgb="FFF8696B"/>
      </colorScale>
    </cfRule>
  </conditionalFormatting>
  <conditionalFormatting sqref="O2:O45">
    <cfRule type="colorScale" priority="2">
      <colorScale>
        <cfvo type="min"/>
        <cfvo type="percentile" val="50"/>
        <cfvo type="max"/>
        <color rgb="FF63BE7B"/>
        <color rgb="FFFFEB84"/>
        <color rgb="FFF8696B"/>
      </colorScale>
    </cfRule>
  </conditionalFormatting>
  <conditionalFormatting sqref="I2:I45">
    <cfRule type="colorScale" priority="1">
      <colorScale>
        <cfvo type="min"/>
        <cfvo type="percentile" val="50"/>
        <cfvo type="max"/>
        <color rgb="FFF8696B"/>
        <color rgb="FFFFEB84"/>
        <color rgb="FF63BE7B"/>
      </colorScale>
    </cfRule>
  </conditionalFormatting>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s>
  <pageMargins left="0.7" right="0.7" top="0.75" bottom="0.75" header="0.3" footer="0.3"/>
  <pageSetup paperSize="9" fitToHeight="0" orientation="portrait"/>
  <legacy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Quote</vt:lpstr>
      <vt:lpstr>List of suppliers</vt:lpstr>
      <vt:lpstr>List of catalogs</vt:lpstr>
      <vt:lpstr>List of products</vt:lpstr>
    </vt:vector>
  </TitlesOfParts>
  <Company>mcule.com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I-83408</dc:title>
  <dc:creator>mcule.com</dc:creator>
  <cp:lastModifiedBy>Winokan, Max S Dr (PG/R - Maths &amp; Physics)</cp:lastModifiedBy>
  <dcterms:created xsi:type="dcterms:W3CDTF">2024-05-24T09:18:58Z</dcterms:created>
  <dcterms:modified xsi:type="dcterms:W3CDTF">2024-05-24T09:28:20Z</dcterms:modified>
</cp:coreProperties>
</file>