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purl.oclc.org/ooxml/officeDocument/relationships/officeDocument" Target="xl/workbook.xml"/><Relationship Id="rId4" Type="http://purl.oclc.org/ooxml/officeDocument/relationships/extendedProperties" Target="docProps/app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583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ansys-my.sharepoint.com/personal/marc_wintermantel_ansys_com/Documents/Documents/fusion_post/Mazak/"/>
    </mc:Choice>
  </mc:AlternateContent>
  <xr:revisionPtr revIDLastSave="0" documentId="10_ncr:8_{0C2EF6EA-4A1E-4019-BED2-E2A7D32D8222}" xr6:coauthVersionLast="47" xr6:coauthVersionMax="47" xr10:uidLastSave="{00000000-0000-0000-0000-000000000000}"/>
  <bookViews>
    <workbookView xWindow="-110" yWindow="-110" windowWidth="38620" windowHeight="21220" activeTab="6" xr2:uid="{00000000-000D-0000-FFFF-FFFF00000000}"/>
  </bookViews>
  <sheets>
    <sheet name="Parallelism" sheetId="1" r:id="rId1"/>
    <sheet name="Concnetricity SP1" sheetId="2" r:id="rId2"/>
    <sheet name="Concnetricity SP2" sheetId="3" r:id="rId3"/>
    <sheet name="Spindle Axis Offset" sheetId="4" r:id="rId4"/>
    <sheet name="ToolEye" sheetId="5" r:id="rId5"/>
    <sheet name="ToolTipCalculation" sheetId="6" r:id="rId6"/>
    <sheet name="Sheet7" sheetId="7" r:id="rId7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15" i="6" l="1"/>
  <c r="B13" i="6"/>
  <c r="C30" i="5"/>
  <c r="C26" i="4"/>
  <c r="C25" i="4"/>
  <c r="C16" i="5"/>
  <c r="B33" i="3"/>
  <c r="B32" i="3"/>
  <c r="B28" i="3"/>
  <c r="B27" i="3"/>
  <c r="B24" i="2"/>
  <c r="B23" i="2"/>
  <c r="C14" i="2" s="1"/>
  <c r="D14" i="2" s="1"/>
  <c r="E14" i="2" s="1"/>
  <c r="F14" i="2" s="1"/>
  <c r="G14" i="2" s="1"/>
  <c r="H14" i="2" s="1"/>
  <c r="I14" i="2" s="1"/>
  <c r="B17" i="1"/>
  <c r="B9" i="1"/>
  <c r="C27" i="4" l="1"/>
  <c r="B34" i="3"/>
  <c r="B29" i="3"/>
  <c r="C15" i="2"/>
  <c r="D15" i="2" s="1"/>
  <c r="E15" i="2" s="1"/>
  <c r="F15" i="2" s="1"/>
  <c r="G15" i="2" s="1"/>
  <c r="H15" i="2" s="1"/>
  <c r="I15" i="2" s="1"/>
</calcChain>
</file>

<file path=xl/sharedStrings.xml><?xml version="1.0" encoding="utf-8"?>
<sst xmlns="http://purl.oclc.org/ooxml/spreadsheetml/main" count="108" uniqueCount="84">
  <si>
    <t>SP1</t>
  </si>
  <si>
    <t>First Z-position [mm]</t>
  </si>
  <si>
    <t>First Diameter [mm]</t>
  </si>
  <si>
    <t>Second Z-position [mm]</t>
  </si>
  <si>
    <t>Second Diameter [mm]</t>
  </si>
  <si>
    <t>Taper [mm / 100mmm]</t>
  </si>
  <si>
    <t>Parallelism</t>
  </si>
  <si>
    <t>SP2</t>
  </si>
  <si>
    <t>Concentricity SP1</t>
  </si>
  <si>
    <t>C-Axis</t>
  </si>
  <si>
    <t>0 deg</t>
  </si>
  <si>
    <t>90 deg</t>
  </si>
  <si>
    <t>180 deg</t>
  </si>
  <si>
    <t>270 deg</t>
  </si>
  <si>
    <t>BS13 X-1</t>
  </si>
  <si>
    <t>BS13 4-1</t>
  </si>
  <si>
    <t>Measurement</t>
  </si>
  <si>
    <t>X-Offset</t>
  </si>
  <si>
    <t>Y-Offset</t>
  </si>
  <si>
    <t>2. Milling a cylindrical Pocket at (X0, Y0)</t>
  </si>
  <si>
    <t>3. Measuring concentricity at C0, C90, C180, C270 by placing a probe onto the cylindrical surface and rotating C-axis</t>
  </si>
  <si>
    <t>6. Getting new proposed parameter values from next colum and enter them into the machine</t>
  </si>
  <si>
    <t>Adjustment Procedure</t>
  </si>
  <si>
    <t xml:space="preserve">1. Entering current parameters BS13 X-1 and BS13 X-4 into the cells B14 and B15 </t>
  </si>
  <si>
    <t>4. Entering the measured values into the rows 18-21</t>
  </si>
  <si>
    <t>5. Decide if contricity values in rows 23-24 are satisfacotry; if so stop procedure (otherwise continue)</t>
  </si>
  <si>
    <t>7. Go to step 2</t>
  </si>
  <si>
    <t>Concentricity SP2</t>
  </si>
  <si>
    <t>1. Turn clean outer diamaeter on Spindle 1 and Spindle 2</t>
  </si>
  <si>
    <t>2. Measure the turned diameters and enter them below</t>
  </si>
  <si>
    <t xml:space="preserve"> </t>
  </si>
  <si>
    <t>3. Mill a flat in x direction onto both cylinders with the end-mill at the identical X-position (see picture)</t>
  </si>
  <si>
    <t>4. Measure the distance X1 and X2 for SP2 and SP2 and enter the values into the table</t>
  </si>
  <si>
    <t>X</t>
  </si>
  <si>
    <t>Diamater</t>
  </si>
  <si>
    <t>Y</t>
  </si>
  <si>
    <t>Center - Flat SP1</t>
  </si>
  <si>
    <t>Results X-Axis</t>
  </si>
  <si>
    <t>SP2 X-Offset</t>
  </si>
  <si>
    <t>Results Y-Axis</t>
  </si>
  <si>
    <t>SP2 Y-Offset</t>
  </si>
  <si>
    <t>5. If relevant Offsets are found the machine needs mechanical re-ajustment</t>
  </si>
  <si>
    <t xml:space="preserve">6. Small errors can be corrected by correcting G55 workoffset. </t>
  </si>
  <si>
    <t>Spindle Axis Offset</t>
  </si>
  <si>
    <t>Alternative Procedure</t>
  </si>
  <si>
    <t>1. Mill X- and Y flat on SP1 and correct tool length and diameter until coordinates displayed match the measurement</t>
  </si>
  <si>
    <t>2. Mill X- and Y float on SP2 and adjust G55 until coordinates displayed match the measurement</t>
  </si>
  <si>
    <t>Turn a diameter on SP1 that you can precisely measure</t>
  </si>
  <si>
    <t>Insert a turning tool and measure it with the ToolEye</t>
  </si>
  <si>
    <t>Turned Diameter</t>
  </si>
  <si>
    <t>Measured Diameter</t>
  </si>
  <si>
    <t>Current B63</t>
  </si>
  <si>
    <t>Enter turned diameter and measured diameter in table below</t>
  </si>
  <si>
    <t>Get Parameter B63 value and enter it in table below</t>
  </si>
  <si>
    <t>New B63</t>
  </si>
  <si>
    <t>Correct B63 with resulting parameter from table below</t>
  </si>
  <si>
    <t>Tool Eye</t>
  </si>
  <si>
    <t>Turn and measure a precise diameter on SP1 and SP2</t>
  </si>
  <si>
    <t>Mill a flat with the same center offset on SP1 and SP2</t>
  </si>
  <si>
    <t>Spindle Axis offset</t>
  </si>
  <si>
    <t xml:space="preserve">The Spindle Axis Offset is the distance in space the B-axis and the milling spindle axis are missing each other. </t>
  </si>
  <si>
    <t>Adjustment Procedure X-pos</t>
  </si>
  <si>
    <t>Adjustment Procedure X-width</t>
  </si>
  <si>
    <t>X top down</t>
  </si>
  <si>
    <t>X bottom up</t>
  </si>
  <si>
    <t>B61</t>
  </si>
  <si>
    <t>Approach the ToolEye manually from top until triggered and insert according machine coordinates into table below.</t>
  </si>
  <si>
    <t>Mount a precise gage pin concentrically in a tool-holder and register it as a turning tool</t>
  </si>
  <si>
    <t>Change the tool to 13-orientation</t>
  </si>
  <si>
    <t>Approach the ToolEye manually from below until triggered and insert according machine coordinates into table below.</t>
  </si>
  <si>
    <t>Tool Tip Calculation</t>
  </si>
  <si>
    <t>Tool tip from rotation center</t>
  </si>
  <si>
    <t>Tool Z-offset</t>
  </si>
  <si>
    <t>Tool Z-wear</t>
  </si>
  <si>
    <t>B234</t>
  </si>
  <si>
    <t>A8</t>
  </si>
  <si>
    <t>B264</t>
  </si>
  <si>
    <t>#500 (Ref-offset)</t>
  </si>
  <si>
    <t>#130 (Tool length from rotation center</t>
  </si>
  <si>
    <t>Offset SP2 messen mit taster</t>
  </si>
  <si>
    <t>Alle Parameter auslesen</t>
  </si>
  <si>
    <t>Werkzeug in allen Positionen auslesen</t>
  </si>
  <si>
    <t>G54/55 für drehen ausprobieren</t>
  </si>
  <si>
    <t>G53 P12B2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</si>
</sst>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6"/>
      <color rgb="FF00B050"/>
      <name val="Calibri"/>
      <family val="2"/>
      <scheme val="minor"/>
    </font>
    <font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4" fillId="0" borderId="0" xfId="0" applyFont="1"/>
    <xf numFmtId="0" fontId="3" fillId="0" borderId="0" xfId="0" applyFont="1"/>
    <xf numFmtId="0" fontId="2" fillId="0" borderId="0" xfId="0" applyFont="1"/>
    <xf numFmtId="0" fontId="5" fillId="0" borderId="0" xfId="0" applyFont="1"/>
    <xf numFmtId="0" fontId="1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calcChain" Target="calcChain.xml"/><Relationship Id="rId5" Type="http://purl.oclc.org/ooxml/officeDocument/relationships/worksheet" Target="worksheets/sheet5.xml"/><Relationship Id="rId10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styles" Target="styles.xml"/></Relationships>
</file>

<file path=xl/drawings/_rels/drawing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purl.oclc.org/ooxml/officeDocument/relationships/image" Target="../media/image4.png"/><Relationship Id="rId1" Type="http://purl.oclc.org/ooxml/officeDocument/relationships/image" Target="../media/image3.png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577850</xdr:colOff>
      <xdr:row>11</xdr:row>
      <xdr:rowOff>152400</xdr:rowOff>
    </xdr:from>
    <xdr:to>
      <xdr:col>9</xdr:col>
      <xdr:colOff>299450</xdr:colOff>
      <xdr:row>31</xdr:row>
      <xdr:rowOff>7350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FE5BF485-D1C5-C4CC-B1C3-43A3E1AE8551}"/>
            </a:ext>
          </a:extLst>
        </xdr:cNvPr>
        <xdr:cNvGrpSpPr/>
      </xdr:nvGrpSpPr>
      <xdr:grpSpPr>
        <a:xfrm>
          <a:off x="4991100" y="2470150"/>
          <a:ext cx="2160000" cy="3868150"/>
          <a:chOff x="4991100" y="2470150"/>
          <a:chExt cx="2160000" cy="3868150"/>
        </a:xfrm>
      </xdr:grpSpPr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D332E7A2-E8F8-9B28-C97D-EFD5E9DFCA16}"/>
              </a:ext>
            </a:extLst>
          </xdr:cNvPr>
          <xdr:cNvGrpSpPr/>
        </xdr:nvGrpSpPr>
        <xdr:grpSpPr>
          <a:xfrm>
            <a:off x="4991100" y="4178300"/>
            <a:ext cx="2160000" cy="2160000"/>
            <a:chOff x="15214600" y="6711950"/>
            <a:chExt cx="2160000" cy="2160000"/>
          </a:xfrm>
        </xdr:grpSpPr>
        <xdr:sp macro="" textlink="">
          <xdr:nvSpPr>
            <xdr:cNvPr id="2" name="Chord 1">
              <a:extLst>
                <a:ext uri="{FF2B5EF4-FFF2-40B4-BE49-F238E27FC236}">
                  <a16:creationId xmlns:a16="http://schemas.microsoft.com/office/drawing/2014/main" id="{0619AC18-B4DA-AEDC-AF40-C85D5FA05C0D}"/>
                </a:ext>
              </a:extLst>
            </xdr:cNvPr>
            <xdr:cNvSpPr/>
          </xdr:nvSpPr>
          <xdr:spPr>
            <a:xfrm>
              <a:off x="15214600" y="6711950"/>
              <a:ext cx="2160000" cy="2160000"/>
            </a:xfrm>
            <a:prstGeom prst="chord">
              <a:avLst>
                <a:gd name="adj1" fmla="val 19098943"/>
                <a:gd name="adj2" fmla="val 13250057"/>
              </a:avLst>
            </a:prstGeom>
          </xdr:spPr>
          <xdr:style>
            <a:lnRef idx="2">
              <a:schemeClr val="accent6">
                <a:shade val="50%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de-CH" sz="1100"/>
            </a:p>
          </xdr:txBody>
        </xdr:sp>
        <xdr:cxnSp macro="">
          <xdr:nvCxnSpPr>
            <xdr:cNvPr id="12" name="Straight Arrow Connector 11">
              <a:extLst>
                <a:ext uri="{FF2B5EF4-FFF2-40B4-BE49-F238E27FC236}">
                  <a16:creationId xmlns:a16="http://schemas.microsoft.com/office/drawing/2014/main" id="{838584FD-15FA-5C36-6899-3427628A39D5}"/>
                </a:ext>
              </a:extLst>
            </xdr:cNvPr>
            <xdr:cNvCxnSpPr>
              <a:stCxn id="2" idx="2"/>
            </xdr:cNvCxnSpPr>
          </xdr:nvCxnSpPr>
          <xdr:spPr>
            <a:xfrm flipH="1">
              <a:off x="16287750" y="7079745"/>
              <a:ext cx="1567" cy="177215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0DA4638-AB9F-F1C4-5C3D-53A9F8F9E385}"/>
                </a:ext>
              </a:extLst>
            </xdr:cNvPr>
            <xdr:cNvSpPr txBox="1"/>
          </xdr:nvSpPr>
          <xdr:spPr>
            <a:xfrm>
              <a:off x="16452850" y="7778750"/>
              <a:ext cx="565150" cy="27305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%"/>
                </a:schemeClr>
              </a:solidFill>
            </a:ln>
          </xdr:spPr>
          <xdr:style>
            <a:lnRef idx="0">
              <a:scrgbClr r="0%" g="0%" b="0%"/>
            </a:lnRef>
            <a:fillRef idx="0">
              <a:scrgbClr r="0%" g="0%" b="0%"/>
            </a:fillRef>
            <a:effectRef idx="0">
              <a:scrgbClr r="0%" g="0%" b="0%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de-CH" sz="1100">
                  <a:solidFill>
                    <a:schemeClr val="tx1"/>
                  </a:solidFill>
                </a:rPr>
                <a:t>X1,</a:t>
              </a:r>
              <a:r>
                <a:rPr lang="de-CH" sz="1100" baseline="0%">
                  <a:solidFill>
                    <a:schemeClr val="tx1"/>
                  </a:solidFill>
                </a:rPr>
                <a:t> </a:t>
              </a:r>
              <a:r>
                <a:rPr lang="de-CH" sz="1100">
                  <a:solidFill>
                    <a:schemeClr val="tx1"/>
                  </a:solidFill>
                </a:rPr>
                <a:t>X2</a:t>
              </a:r>
              <a:r>
                <a:rPr lang="de-CH" sz="1100"/>
                <a:t>	</a:t>
              </a:r>
            </a:p>
          </xdr:txBody>
        </xdr:sp>
      </xdr:grp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76819FD2-BDD1-E987-2FCF-C952A688C62B}"/>
              </a:ext>
            </a:extLst>
          </xdr:cNvPr>
          <xdr:cNvSpPr/>
        </xdr:nvSpPr>
        <xdr:spPr>
          <a:xfrm>
            <a:off x="5715000" y="2470150"/>
            <a:ext cx="527050" cy="2082800"/>
          </a:xfrm>
          <a:prstGeom prst="rect">
            <a:avLst/>
          </a:prstGeom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CH" sz="1100"/>
          </a:p>
        </xdr:txBody>
      </xdr:sp>
    </xdr:grpSp>
    <xdr:clientData/>
  </xdr:twoCellAnchor>
  <xdr:twoCellAnchor>
    <xdr:from>
      <xdr:col>6</xdr:col>
      <xdr:colOff>76200</xdr:colOff>
      <xdr:row>38</xdr:row>
      <xdr:rowOff>82550</xdr:rowOff>
    </xdr:from>
    <xdr:to>
      <xdr:col>9</xdr:col>
      <xdr:colOff>565150</xdr:colOff>
      <xdr:row>51</xdr:row>
      <xdr:rowOff>20050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1F193F1F-C0D0-6875-AAB1-25104D1C7D77}"/>
            </a:ext>
          </a:extLst>
        </xdr:cNvPr>
        <xdr:cNvGrpSpPr/>
      </xdr:nvGrpSpPr>
      <xdr:grpSpPr>
        <a:xfrm>
          <a:off x="5099050" y="7702550"/>
          <a:ext cx="2317750" cy="2331450"/>
          <a:chOff x="5099050" y="7702550"/>
          <a:chExt cx="2317750" cy="2331450"/>
        </a:xfrm>
      </xdr:grpSpPr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924EC742-1083-76F4-3B9E-BCCF96F2748F}"/>
              </a:ext>
            </a:extLst>
          </xdr:cNvPr>
          <xdr:cNvGrpSpPr/>
        </xdr:nvGrpSpPr>
        <xdr:grpSpPr>
          <a:xfrm>
            <a:off x="5099050" y="7874000"/>
            <a:ext cx="2160000" cy="2160000"/>
            <a:chOff x="3816350" y="3054350"/>
            <a:chExt cx="2160000" cy="2160000"/>
          </a:xfrm>
        </xdr:grpSpPr>
        <xdr:sp macro="" textlink="">
          <xdr:nvSpPr>
            <xdr:cNvPr id="18" name="Chord 17">
              <a:extLst>
                <a:ext uri="{FF2B5EF4-FFF2-40B4-BE49-F238E27FC236}">
                  <a16:creationId xmlns:a16="http://schemas.microsoft.com/office/drawing/2014/main" id="{B5542DF4-858D-4531-9EA2-70B396516812}"/>
                </a:ext>
              </a:extLst>
            </xdr:cNvPr>
            <xdr:cNvSpPr/>
          </xdr:nvSpPr>
          <xdr:spPr>
            <a:xfrm rot="5400000">
              <a:off x="3816350" y="3054350"/>
              <a:ext cx="2160000" cy="2160000"/>
            </a:xfrm>
            <a:prstGeom prst="chord">
              <a:avLst>
                <a:gd name="adj1" fmla="val 19098943"/>
                <a:gd name="adj2" fmla="val 13250057"/>
              </a:avLst>
            </a:prstGeom>
          </xdr:spPr>
          <xdr:style>
            <a:lnRef idx="2">
              <a:schemeClr val="accent6">
                <a:shade val="50%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de-CH" sz="1100"/>
            </a:p>
          </xdr:txBody>
        </xdr:sp>
        <xdr:cxnSp macro="">
          <xdr:nvCxnSpPr>
            <xdr:cNvPr id="19" name="Straight Arrow Connector 18">
              <a:extLst>
                <a:ext uri="{FF2B5EF4-FFF2-40B4-BE49-F238E27FC236}">
                  <a16:creationId xmlns:a16="http://schemas.microsoft.com/office/drawing/2014/main" id="{38BFBBC8-C1FF-4AD1-B5ED-F213A5E7E3C4}"/>
                </a:ext>
              </a:extLst>
            </xdr:cNvPr>
            <xdr:cNvCxnSpPr>
              <a:stCxn id="18" idx="2"/>
            </xdr:cNvCxnSpPr>
          </xdr:nvCxnSpPr>
          <xdr:spPr>
            <a:xfrm flipH="1">
              <a:off x="3822700" y="4129067"/>
              <a:ext cx="1785855" cy="23833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251A5170-5211-AD7E-D14E-4277C4704811}"/>
                </a:ext>
              </a:extLst>
            </xdr:cNvPr>
            <xdr:cNvSpPr txBox="1"/>
          </xdr:nvSpPr>
          <xdr:spPr>
            <a:xfrm>
              <a:off x="4445000" y="3733800"/>
              <a:ext cx="615950" cy="27305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%"/>
                </a:schemeClr>
              </a:solidFill>
            </a:ln>
          </xdr:spPr>
          <xdr:style>
            <a:lnRef idx="0">
              <a:scrgbClr r="0%" g="0%" b="0%"/>
            </a:lnRef>
            <a:fillRef idx="0">
              <a:scrgbClr r="0%" g="0%" b="0%"/>
            </a:fillRef>
            <a:effectRef idx="0">
              <a:scrgbClr r="0%" g="0%" b="0%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de-CH" sz="1100"/>
                <a:t>Y1,</a:t>
              </a:r>
              <a:r>
                <a:rPr lang="de-CH" sz="1100" baseline="0%"/>
                <a:t> Y2</a:t>
              </a:r>
              <a:endParaRPr lang="de-CH" sz="1100"/>
            </a:p>
          </xdr:txBody>
        </xdr:sp>
      </xdr:grp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E81DA7EC-F12C-4A8E-9CB6-F4A5844215F1}"/>
              </a:ext>
            </a:extLst>
          </xdr:cNvPr>
          <xdr:cNvSpPr/>
        </xdr:nvSpPr>
        <xdr:spPr>
          <a:xfrm>
            <a:off x="6889750" y="7702550"/>
            <a:ext cx="527050" cy="2082800"/>
          </a:xfrm>
          <a:prstGeom prst="rect">
            <a:avLst/>
          </a:prstGeom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CH" sz="1100"/>
          </a:p>
        </xdr:txBody>
      </xdr:sp>
    </xdr:grpSp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8</xdr:col>
      <xdr:colOff>228268</xdr:colOff>
      <xdr:row>6</xdr:row>
      <xdr:rowOff>29052</xdr:rowOff>
    </xdr:from>
    <xdr:to>
      <xdr:col>11</xdr:col>
      <xdr:colOff>557974</xdr:colOff>
      <xdr:row>17</xdr:row>
      <xdr:rowOff>174359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648A3331-A95E-8C6B-10AC-CC2494DD6A00}"/>
            </a:ext>
          </a:extLst>
        </xdr:cNvPr>
        <xdr:cNvGrpSpPr/>
      </xdr:nvGrpSpPr>
      <xdr:grpSpPr>
        <a:xfrm>
          <a:off x="5445229" y="1419411"/>
          <a:ext cx="2160000" cy="2237072"/>
          <a:chOff x="4494804" y="3834902"/>
          <a:chExt cx="2160000" cy="2336679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0284389C-C07E-387D-7FBE-EB9DFC53C937}"/>
              </a:ext>
            </a:extLst>
          </xdr:cNvPr>
          <xdr:cNvGrpSpPr/>
        </xdr:nvGrpSpPr>
        <xdr:grpSpPr>
          <a:xfrm>
            <a:off x="4494804" y="4011581"/>
            <a:ext cx="2160000" cy="2160000"/>
            <a:chOff x="15214600" y="6711950"/>
            <a:chExt cx="2160000" cy="2160000"/>
          </a:xfrm>
        </xdr:grpSpPr>
        <xdr:sp macro="" textlink="">
          <xdr:nvSpPr>
            <xdr:cNvPr id="5" name="Chord 4">
              <a:extLst>
                <a:ext uri="{FF2B5EF4-FFF2-40B4-BE49-F238E27FC236}">
                  <a16:creationId xmlns:a16="http://schemas.microsoft.com/office/drawing/2014/main" id="{8F9D662A-230D-97CE-CE4B-370C01AC985A}"/>
                </a:ext>
              </a:extLst>
            </xdr:cNvPr>
            <xdr:cNvSpPr/>
          </xdr:nvSpPr>
          <xdr:spPr>
            <a:xfrm>
              <a:off x="15214600" y="6711950"/>
              <a:ext cx="2160000" cy="2160000"/>
            </a:xfrm>
            <a:prstGeom prst="chord">
              <a:avLst>
                <a:gd name="adj1" fmla="val 19098943"/>
                <a:gd name="adj2" fmla="val 13250057"/>
              </a:avLst>
            </a:prstGeom>
          </xdr:spPr>
          <xdr:style>
            <a:lnRef idx="2">
              <a:schemeClr val="accent6">
                <a:shade val="50%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de-CH" sz="1100"/>
            </a:p>
          </xdr:txBody>
        </xdr:sp>
        <xdr:cxnSp macro="">
          <xdr:nvCxnSpPr>
            <xdr:cNvPr id="6" name="Straight Arrow Connector 5">
              <a:extLst>
                <a:ext uri="{FF2B5EF4-FFF2-40B4-BE49-F238E27FC236}">
                  <a16:creationId xmlns:a16="http://schemas.microsoft.com/office/drawing/2014/main" id="{8DAAA409-4654-4EC1-F8F3-3A16DAADB6CE}"/>
                </a:ext>
              </a:extLst>
            </xdr:cNvPr>
            <xdr:cNvCxnSpPr>
              <a:stCxn id="5" idx="2"/>
            </xdr:cNvCxnSpPr>
          </xdr:nvCxnSpPr>
          <xdr:spPr>
            <a:xfrm flipH="1">
              <a:off x="16287750" y="7079745"/>
              <a:ext cx="1567" cy="177215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27F97C02-D808-6903-5642-D08ABE15E537}"/>
                </a:ext>
              </a:extLst>
            </xdr:cNvPr>
            <xdr:cNvSpPr txBox="1"/>
          </xdr:nvSpPr>
          <xdr:spPr>
            <a:xfrm>
              <a:off x="16452850" y="7778750"/>
              <a:ext cx="565150" cy="273050"/>
            </a:xfrm>
            <a:prstGeom prst="rect">
              <a:avLst/>
            </a:prstGeom>
            <a:solidFill>
              <a:schemeClr val="accent6"/>
            </a:solidFill>
            <a:ln w="9525" cmpd="sng">
              <a:solidFill>
                <a:schemeClr val="lt1">
                  <a:shade val="50%"/>
                </a:schemeClr>
              </a:solidFill>
            </a:ln>
          </xdr:spPr>
          <xdr:style>
            <a:lnRef idx="0">
              <a:scrgbClr r="0%" g="0%" b="0%"/>
            </a:lnRef>
            <a:fillRef idx="0">
              <a:scrgbClr r="0%" g="0%" b="0%"/>
            </a:fillRef>
            <a:effectRef idx="0">
              <a:scrgbClr r="0%" g="0%" b="0%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de-CH" sz="1100">
                  <a:solidFill>
                    <a:schemeClr val="tx1"/>
                  </a:solidFill>
                </a:rPr>
                <a:t>X1,</a:t>
              </a:r>
              <a:r>
                <a:rPr lang="de-CH" sz="1100" baseline="0%">
                  <a:solidFill>
                    <a:schemeClr val="tx1"/>
                  </a:solidFill>
                </a:rPr>
                <a:t> </a:t>
              </a:r>
              <a:r>
                <a:rPr lang="de-CH" sz="1100">
                  <a:solidFill>
                    <a:schemeClr val="tx1"/>
                  </a:solidFill>
                </a:rPr>
                <a:t>X2</a:t>
              </a:r>
              <a:r>
                <a:rPr lang="de-CH" sz="1100"/>
                <a:t>	</a:t>
              </a:r>
            </a:p>
          </xdr:txBody>
        </xdr:sp>
      </xdr:grp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8CA327FB-53FB-A576-36BA-F163B831F963}"/>
              </a:ext>
            </a:extLst>
          </xdr:cNvPr>
          <xdr:cNvSpPr/>
        </xdr:nvSpPr>
        <xdr:spPr>
          <a:xfrm>
            <a:off x="5279216" y="3834902"/>
            <a:ext cx="540000" cy="540000"/>
          </a:xfrm>
          <a:prstGeom prst="ellipse">
            <a:avLst/>
          </a:prstGeom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CH" sz="1100"/>
          </a:p>
        </xdr:txBody>
      </xdr:sp>
    </xdr:grpSp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6</xdr:col>
      <xdr:colOff>603250</xdr:colOff>
      <xdr:row>0</xdr:row>
      <xdr:rowOff>380053</xdr:rowOff>
    </xdr:from>
    <xdr:to>
      <xdr:col>16</xdr:col>
      <xdr:colOff>116416</xdr:colOff>
      <xdr:row>21</xdr:row>
      <xdr:rowOff>27596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43B0A4-69AA-C7AF-FA9F-9B32B6A772E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4649611" y="380053"/>
          <a:ext cx="5616222" cy="38808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16</xdr:col>
      <xdr:colOff>17250</xdr:colOff>
      <xdr:row>43</xdr:row>
      <xdr:rowOff>123111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7AFAD1-FBB1-63A3-5207-84012DEB870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4656667" y="4515556"/>
          <a:ext cx="5510000" cy="379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 editAs="oneCell">
    <xdr:from>
      <xdr:col>6</xdr:col>
      <xdr:colOff>0</xdr:colOff>
      <xdr:row>3</xdr:row>
      <xdr:rowOff>185963</xdr:rowOff>
    </xdr:from>
    <xdr:to>
      <xdr:col>16</xdr:col>
      <xdr:colOff>207857</xdr:colOff>
      <xdr:row>31</xdr:row>
      <xdr:rowOff>114201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CBF1A5-2AB0-7039-82D1-4FE447F791A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4145643" y="1034142"/>
          <a:ext cx="6285714" cy="513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16</xdr:col>
      <xdr:colOff>211667</xdr:colOff>
      <xdr:row>56</xdr:row>
      <xdr:rowOff>126631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79EEA-4DD6-A0FA-7681-585D7D3BB15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4145643" y="6427107"/>
          <a:ext cx="6289524" cy="440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workbookViewId="0">
      <selection activeCell="A4" sqref="A4"/>
    </sheetView>
  </sheetViews>
  <sheetFormatPr defaultRowHeight="14.5" x14ac:dyDescent="0.35"/>
  <cols>
    <col min="1" max="1" width="26.453125" customWidth="1"/>
  </cols>
  <sheetData>
    <row r="1" spans="1:2" ht="31" x14ac:dyDescent="0.7">
      <c r="A1" s="1" t="s">
        <v>6</v>
      </c>
    </row>
    <row r="4" spans="1:2" s="2" customFormat="1" ht="21" x14ac:dyDescent="0.5">
      <c r="A4" s="2" t="s">
        <v>0</v>
      </c>
    </row>
    <row r="5" spans="1:2" x14ac:dyDescent="0.35">
      <c r="A5" t="s">
        <v>1</v>
      </c>
      <c r="B5">
        <v>100</v>
      </c>
    </row>
    <row r="6" spans="1:2" x14ac:dyDescent="0.35">
      <c r="A6" t="s">
        <v>2</v>
      </c>
      <c r="B6">
        <v>50.000999999999998</v>
      </c>
    </row>
    <row r="7" spans="1:2" x14ac:dyDescent="0.35">
      <c r="A7" t="s">
        <v>3</v>
      </c>
      <c r="B7">
        <v>300</v>
      </c>
    </row>
    <row r="8" spans="1:2" x14ac:dyDescent="0.35">
      <c r="A8" t="s">
        <v>4</v>
      </c>
      <c r="B8">
        <v>50.01</v>
      </c>
    </row>
    <row r="9" spans="1:2" x14ac:dyDescent="0.35">
      <c r="A9" s="3" t="s">
        <v>5</v>
      </c>
      <c r="B9" s="3">
        <f>(B6-B8)/((B5-B7)/100)</f>
        <v>4.5000000000001705E-3</v>
      </c>
    </row>
    <row r="12" spans="1:2" ht="21" x14ac:dyDescent="0.5">
      <c r="A12" s="2" t="s">
        <v>7</v>
      </c>
      <c r="B12" s="2"/>
    </row>
    <row r="13" spans="1:2" x14ac:dyDescent="0.35">
      <c r="A13" t="s">
        <v>1</v>
      </c>
      <c r="B13">
        <v>100</v>
      </c>
    </row>
    <row r="14" spans="1:2" x14ac:dyDescent="0.35">
      <c r="A14" t="s">
        <v>2</v>
      </c>
      <c r="B14">
        <v>50.000999999999998</v>
      </c>
    </row>
    <row r="15" spans="1:2" x14ac:dyDescent="0.35">
      <c r="A15" t="s">
        <v>3</v>
      </c>
      <c r="B15">
        <v>300</v>
      </c>
    </row>
    <row r="16" spans="1:2" x14ac:dyDescent="0.35">
      <c r="A16" t="s">
        <v>4</v>
      </c>
      <c r="B16">
        <v>50.01</v>
      </c>
    </row>
    <row r="17" spans="1:2" x14ac:dyDescent="0.35">
      <c r="A17" s="3" t="s">
        <v>5</v>
      </c>
      <c r="B17" s="3">
        <f>-(B14-B16)/((B13-B15)/100)</f>
        <v>-4.5000000000001705E-3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"/>
  <sheetViews>
    <sheetView workbookViewId="0">
      <selection activeCell="A28" sqref="A28"/>
    </sheetView>
  </sheetViews>
  <sheetFormatPr defaultRowHeight="14.5" x14ac:dyDescent="0.35"/>
  <cols>
    <col min="1" max="1" width="28.26953125" customWidth="1"/>
  </cols>
  <sheetData>
    <row r="1" spans="1:9" ht="31" x14ac:dyDescent="0.7">
      <c r="A1" s="1" t="s">
        <v>8</v>
      </c>
    </row>
    <row r="3" spans="1:9" s="2" customFormat="1" ht="21" x14ac:dyDescent="0.5">
      <c r="A3" s="2" t="s">
        <v>22</v>
      </c>
    </row>
    <row r="5" spans="1:9" x14ac:dyDescent="0.35">
      <c r="A5" t="s">
        <v>23</v>
      </c>
    </row>
    <row r="6" spans="1:9" x14ac:dyDescent="0.35">
      <c r="A6" t="s">
        <v>19</v>
      </c>
    </row>
    <row r="7" spans="1:9" x14ac:dyDescent="0.35">
      <c r="A7" t="s">
        <v>20</v>
      </c>
    </row>
    <row r="8" spans="1:9" x14ac:dyDescent="0.35">
      <c r="A8" t="s">
        <v>24</v>
      </c>
    </row>
    <row r="9" spans="1:9" x14ac:dyDescent="0.35">
      <c r="A9" t="s">
        <v>25</v>
      </c>
    </row>
    <row r="10" spans="1:9" x14ac:dyDescent="0.35">
      <c r="A10" t="s">
        <v>21</v>
      </c>
    </row>
    <row r="11" spans="1:9" x14ac:dyDescent="0.35">
      <c r="A11" t="s">
        <v>26</v>
      </c>
    </row>
    <row r="13" spans="1:9" s="3" customFormat="1" x14ac:dyDescent="0.35">
      <c r="A13" s="3" t="s">
        <v>16</v>
      </c>
      <c r="B13" s="3">
        <v>1</v>
      </c>
      <c r="C13" s="3">
        <v>2</v>
      </c>
      <c r="D13" s="3">
        <v>3</v>
      </c>
      <c r="E13" s="3">
        <v>4</v>
      </c>
      <c r="F13" s="3">
        <v>5</v>
      </c>
      <c r="G13" s="3">
        <v>6</v>
      </c>
      <c r="H13" s="3">
        <v>7</v>
      </c>
      <c r="I13" s="3">
        <v>8</v>
      </c>
    </row>
    <row r="14" spans="1:9" x14ac:dyDescent="0.35">
      <c r="A14" t="s">
        <v>14</v>
      </c>
      <c r="B14" s="4">
        <v>4010</v>
      </c>
      <c r="C14" s="5">
        <f>B14+1000*B23</f>
        <v>3983</v>
      </c>
      <c r="D14" s="5">
        <f t="shared" ref="D14:I14" si="0">C14+1000*C23</f>
        <v>3983</v>
      </c>
      <c r="E14" s="5">
        <f t="shared" si="0"/>
        <v>3983</v>
      </c>
      <c r="F14" s="5">
        <f t="shared" si="0"/>
        <v>3983</v>
      </c>
      <c r="G14" s="5">
        <f t="shared" si="0"/>
        <v>3983</v>
      </c>
      <c r="H14" s="5">
        <f t="shared" si="0"/>
        <v>3983</v>
      </c>
      <c r="I14" s="5">
        <f t="shared" si="0"/>
        <v>3983</v>
      </c>
    </row>
    <row r="15" spans="1:9" x14ac:dyDescent="0.35">
      <c r="A15" t="s">
        <v>15</v>
      </c>
      <c r="B15" s="4">
        <v>300</v>
      </c>
      <c r="C15" s="5">
        <f>B15+1000*B24</f>
        <v>323</v>
      </c>
      <c r="D15" s="5">
        <f t="shared" ref="D15:H15" si="1">C15+1000*C24</f>
        <v>323</v>
      </c>
      <c r="E15" s="5">
        <f t="shared" si="1"/>
        <v>323</v>
      </c>
      <c r="F15" s="5">
        <f t="shared" si="1"/>
        <v>323</v>
      </c>
      <c r="G15" s="5">
        <f t="shared" si="1"/>
        <v>323</v>
      </c>
      <c r="H15" s="5">
        <f t="shared" si="1"/>
        <v>323</v>
      </c>
      <c r="I15" s="5">
        <f>H15+1000*H24</f>
        <v>323</v>
      </c>
    </row>
    <row r="17" spans="1:2" s="3" customFormat="1" x14ac:dyDescent="0.35">
      <c r="A17" s="3" t="s">
        <v>9</v>
      </c>
    </row>
    <row r="18" spans="1:2" x14ac:dyDescent="0.35">
      <c r="A18" t="s">
        <v>10</v>
      </c>
      <c r="B18" s="4">
        <v>0</v>
      </c>
    </row>
    <row r="19" spans="1:2" x14ac:dyDescent="0.35">
      <c r="A19" t="s">
        <v>11</v>
      </c>
      <c r="B19" s="4">
        <v>0.02</v>
      </c>
    </row>
    <row r="20" spans="1:2" x14ac:dyDescent="0.35">
      <c r="A20" t="s">
        <v>12</v>
      </c>
      <c r="B20" s="4">
        <v>2.7E-2</v>
      </c>
    </row>
    <row r="21" spans="1:2" x14ac:dyDescent="0.35">
      <c r="A21" t="s">
        <v>13</v>
      </c>
      <c r="B21" s="4">
        <v>-3.0000000000000001E-3</v>
      </c>
    </row>
    <row r="23" spans="1:2" x14ac:dyDescent="0.35">
      <c r="A23" t="s">
        <v>17</v>
      </c>
      <c r="B23" s="6">
        <f>B18-B20</f>
        <v>-2.7E-2</v>
      </c>
    </row>
    <row r="24" spans="1:2" x14ac:dyDescent="0.35">
      <c r="A24" t="s">
        <v>18</v>
      </c>
      <c r="B24" s="6">
        <f>B19-B21</f>
        <v>2.3E-2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4"/>
  <sheetViews>
    <sheetView topLeftCell="A2" workbookViewId="0">
      <selection activeCell="A14" sqref="A14:B29"/>
    </sheetView>
  </sheetViews>
  <sheetFormatPr defaultRowHeight="14.5" x14ac:dyDescent="0.35"/>
  <cols>
    <col min="1" max="1" width="28.26953125" customWidth="1"/>
  </cols>
  <sheetData>
    <row r="1" spans="1:16" ht="31" x14ac:dyDescent="0.7">
      <c r="A1" s="1" t="s">
        <v>27</v>
      </c>
    </row>
    <row r="3" spans="1:16" s="2" customFormat="1" ht="21" x14ac:dyDescent="0.5">
      <c r="A3" s="2" t="s">
        <v>22</v>
      </c>
      <c r="P3" s="2" t="s">
        <v>44</v>
      </c>
    </row>
    <row r="5" spans="1:16" x14ac:dyDescent="0.35">
      <c r="A5" t="s">
        <v>28</v>
      </c>
      <c r="P5" t="s">
        <v>45</v>
      </c>
    </row>
    <row r="6" spans="1:16" x14ac:dyDescent="0.35">
      <c r="A6" t="s">
        <v>29</v>
      </c>
      <c r="P6" t="s">
        <v>46</v>
      </c>
    </row>
    <row r="7" spans="1:16" x14ac:dyDescent="0.35">
      <c r="A7" t="s">
        <v>31</v>
      </c>
    </row>
    <row r="8" spans="1:16" x14ac:dyDescent="0.35">
      <c r="A8" t="s">
        <v>32</v>
      </c>
    </row>
    <row r="9" spans="1:16" x14ac:dyDescent="0.35">
      <c r="A9" t="s">
        <v>41</v>
      </c>
    </row>
    <row r="10" spans="1:16" x14ac:dyDescent="0.35">
      <c r="A10" t="s">
        <v>42</v>
      </c>
    </row>
    <row r="13" spans="1:16" s="3" customFormat="1" x14ac:dyDescent="0.35"/>
    <row r="14" spans="1:16" s="2" customFormat="1" ht="21" x14ac:dyDescent="0.5">
      <c r="A14" s="2" t="s">
        <v>0</v>
      </c>
      <c r="B14" s="7"/>
      <c r="C14" s="8"/>
      <c r="D14" s="8"/>
      <c r="E14" s="8"/>
      <c r="F14" s="8"/>
      <c r="G14" s="8"/>
      <c r="H14" s="8"/>
      <c r="I14" s="8"/>
    </row>
    <row r="15" spans="1:16" x14ac:dyDescent="0.35">
      <c r="A15" t="s">
        <v>34</v>
      </c>
      <c r="B15" s="4">
        <v>50</v>
      </c>
    </row>
    <row r="16" spans="1:16" x14ac:dyDescent="0.35">
      <c r="A16" t="s">
        <v>33</v>
      </c>
      <c r="B16" s="4">
        <v>36.002000000000002</v>
      </c>
    </row>
    <row r="17" spans="1:3" x14ac:dyDescent="0.35">
      <c r="A17" t="s">
        <v>35</v>
      </c>
      <c r="B17" s="4">
        <v>40.049999999999997</v>
      </c>
    </row>
    <row r="18" spans="1:3" x14ac:dyDescent="0.35">
      <c r="B18" s="4"/>
    </row>
    <row r="19" spans="1:3" x14ac:dyDescent="0.35">
      <c r="B19" s="4"/>
    </row>
    <row r="20" spans="1:3" ht="21" x14ac:dyDescent="0.5">
      <c r="A20" s="2" t="s">
        <v>7</v>
      </c>
      <c r="B20" s="4"/>
    </row>
    <row r="21" spans="1:3" x14ac:dyDescent="0.35">
      <c r="A21" t="s">
        <v>34</v>
      </c>
      <c r="B21" s="4">
        <v>46.033000000000001</v>
      </c>
    </row>
    <row r="22" spans="1:3" x14ac:dyDescent="0.35">
      <c r="A22" t="s">
        <v>33</v>
      </c>
      <c r="B22" s="4">
        <v>34.000999999999998</v>
      </c>
    </row>
    <row r="23" spans="1:3" x14ac:dyDescent="0.35">
      <c r="A23" t="s">
        <v>35</v>
      </c>
      <c r="B23" s="4">
        <v>38.01</v>
      </c>
    </row>
    <row r="24" spans="1:3" x14ac:dyDescent="0.35">
      <c r="B24" s="6"/>
      <c r="C24" t="s">
        <v>30</v>
      </c>
    </row>
    <row r="26" spans="1:3" s="2" customFormat="1" ht="21" x14ac:dyDescent="0.5">
      <c r="A26" s="2" t="s">
        <v>37</v>
      </c>
    </row>
    <row r="27" spans="1:3" x14ac:dyDescent="0.35">
      <c r="A27" t="s">
        <v>36</v>
      </c>
      <c r="B27" s="5">
        <f>B16-B15/2</f>
        <v>11.002000000000002</v>
      </c>
    </row>
    <row r="28" spans="1:3" x14ac:dyDescent="0.35">
      <c r="A28" t="s">
        <v>36</v>
      </c>
      <c r="B28" s="5">
        <f>B22-B21/2</f>
        <v>10.984499999999997</v>
      </c>
    </row>
    <row r="29" spans="1:3" x14ac:dyDescent="0.35">
      <c r="A29" t="s">
        <v>38</v>
      </c>
      <c r="B29" s="6">
        <f>B27-B28</f>
        <v>1.75000000000054E-2</v>
      </c>
    </row>
    <row r="30" spans="1:3" x14ac:dyDescent="0.35">
      <c r="B30" s="5"/>
    </row>
    <row r="31" spans="1:3" ht="21" x14ac:dyDescent="0.5">
      <c r="A31" s="2" t="s">
        <v>39</v>
      </c>
      <c r="B31" s="8"/>
    </row>
    <row r="32" spans="1:3" x14ac:dyDescent="0.35">
      <c r="A32" t="s">
        <v>36</v>
      </c>
      <c r="B32" s="5">
        <f>B17-B15/2</f>
        <v>15.049999999999997</v>
      </c>
    </row>
    <row r="33" spans="1:2" x14ac:dyDescent="0.35">
      <c r="A33" t="s">
        <v>36</v>
      </c>
      <c r="B33" s="5">
        <f>B23-B21/2</f>
        <v>14.993499999999997</v>
      </c>
    </row>
    <row r="34" spans="1:2" x14ac:dyDescent="0.35">
      <c r="A34" t="s">
        <v>40</v>
      </c>
      <c r="B34" s="6">
        <f>B32-B33</f>
        <v>5.6499999999999773E-2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7"/>
  <sheetViews>
    <sheetView zoomScale="153" zoomScaleNormal="153" workbookViewId="0">
      <selection activeCell="A3" sqref="A3"/>
    </sheetView>
  </sheetViews>
  <sheetFormatPr defaultRowHeight="14.5" x14ac:dyDescent="0.35"/>
  <cols>
    <col min="1" max="1" width="3.1796875" customWidth="1"/>
    <col min="2" max="2" width="19.08984375" customWidth="1"/>
  </cols>
  <sheetData>
    <row r="1" spans="1:3" ht="31" x14ac:dyDescent="0.7">
      <c r="A1" s="1" t="s">
        <v>43</v>
      </c>
    </row>
    <row r="3" spans="1:3" x14ac:dyDescent="0.35">
      <c r="A3" t="s">
        <v>60</v>
      </c>
    </row>
    <row r="5" spans="1:3" ht="21" x14ac:dyDescent="0.5">
      <c r="A5" s="2" t="s">
        <v>22</v>
      </c>
    </row>
    <row r="7" spans="1:3" x14ac:dyDescent="0.35">
      <c r="A7">
        <v>1</v>
      </c>
      <c r="B7" t="s">
        <v>57</v>
      </c>
    </row>
    <row r="8" spans="1:3" x14ac:dyDescent="0.35">
      <c r="A8">
        <v>2</v>
      </c>
      <c r="B8" t="s">
        <v>58</v>
      </c>
    </row>
    <row r="9" spans="1:3" x14ac:dyDescent="0.35">
      <c r="A9">
        <v>3</v>
      </c>
    </row>
    <row r="10" spans="1:3" x14ac:dyDescent="0.35">
      <c r="A10">
        <v>4</v>
      </c>
    </row>
    <row r="11" spans="1:3" x14ac:dyDescent="0.35">
      <c r="A11">
        <v>5</v>
      </c>
    </row>
    <row r="14" spans="1:3" ht="21" x14ac:dyDescent="0.5">
      <c r="B14" s="2" t="s">
        <v>0</v>
      </c>
      <c r="C14" s="7"/>
    </row>
    <row r="15" spans="1:3" x14ac:dyDescent="0.35">
      <c r="B15" t="s">
        <v>34</v>
      </c>
      <c r="C15" s="4">
        <v>50</v>
      </c>
    </row>
    <row r="16" spans="1:3" x14ac:dyDescent="0.35">
      <c r="B16" t="s">
        <v>33</v>
      </c>
      <c r="C16" s="4">
        <v>36.002000000000002</v>
      </c>
    </row>
    <row r="17" spans="2:3" x14ac:dyDescent="0.35">
      <c r="C17" s="4"/>
    </row>
    <row r="18" spans="2:3" x14ac:dyDescent="0.35">
      <c r="C18" s="4"/>
    </row>
    <row r="19" spans="2:3" ht="21" x14ac:dyDescent="0.5">
      <c r="B19" s="2" t="s">
        <v>7</v>
      </c>
      <c r="C19" s="4"/>
    </row>
    <row r="20" spans="2:3" x14ac:dyDescent="0.35">
      <c r="B20" t="s">
        <v>34</v>
      </c>
      <c r="C20" s="4">
        <v>46.033000000000001</v>
      </c>
    </row>
    <row r="21" spans="2:3" x14ac:dyDescent="0.35">
      <c r="B21" t="s">
        <v>33</v>
      </c>
      <c r="C21" s="4">
        <v>34.000999999999998</v>
      </c>
    </row>
    <row r="22" spans="2:3" x14ac:dyDescent="0.35">
      <c r="C22" s="6"/>
    </row>
    <row r="24" spans="2:3" ht="21" x14ac:dyDescent="0.5">
      <c r="B24" s="2" t="s">
        <v>37</v>
      </c>
      <c r="C24" s="2"/>
    </row>
    <row r="25" spans="2:3" x14ac:dyDescent="0.35">
      <c r="B25" t="s">
        <v>36</v>
      </c>
      <c r="C25" s="5">
        <f>C16-C15/2</f>
        <v>11.002000000000002</v>
      </c>
    </row>
    <row r="26" spans="2:3" x14ac:dyDescent="0.35">
      <c r="B26" t="s">
        <v>36</v>
      </c>
      <c r="C26" s="5">
        <f>C21-C20/2</f>
        <v>10.984499999999997</v>
      </c>
    </row>
    <row r="27" spans="2:3" x14ac:dyDescent="0.35">
      <c r="B27" t="s">
        <v>59</v>
      </c>
      <c r="C27" s="6">
        <f>C25-C26</f>
        <v>1.75000000000054E-2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0"/>
  <sheetViews>
    <sheetView zoomScale="180" zoomScaleNormal="180" workbookViewId="0">
      <selection sqref="A1:XFD3"/>
    </sheetView>
  </sheetViews>
  <sheetFormatPr defaultRowHeight="14.5" x14ac:dyDescent="0.35"/>
  <cols>
    <col min="1" max="1" width="2.1796875" customWidth="1"/>
    <col min="2" max="2" width="20.81640625" customWidth="1"/>
  </cols>
  <sheetData>
    <row r="1" spans="1:6" ht="31" x14ac:dyDescent="0.7">
      <c r="A1" s="1" t="s">
        <v>56</v>
      </c>
    </row>
    <row r="3" spans="1:6" ht="21" x14ac:dyDescent="0.5">
      <c r="A3" s="2" t="s">
        <v>61</v>
      </c>
    </row>
    <row r="5" spans="1:6" x14ac:dyDescent="0.35">
      <c r="A5">
        <v>1</v>
      </c>
      <c r="B5" s="9" t="s">
        <v>53</v>
      </c>
      <c r="C5" s="9"/>
      <c r="D5" s="9"/>
      <c r="E5" s="9"/>
      <c r="F5" s="9"/>
    </row>
    <row r="6" spans="1:6" x14ac:dyDescent="0.35">
      <c r="A6">
        <v>2</v>
      </c>
      <c r="B6" s="9" t="s">
        <v>48</v>
      </c>
      <c r="C6" s="9"/>
      <c r="D6" s="9"/>
      <c r="E6" s="9"/>
      <c r="F6" s="9"/>
    </row>
    <row r="7" spans="1:6" x14ac:dyDescent="0.35">
      <c r="A7">
        <v>3</v>
      </c>
      <c r="B7" s="9" t="s">
        <v>47</v>
      </c>
      <c r="C7" s="9"/>
      <c r="D7" s="9"/>
      <c r="E7" s="9"/>
      <c r="F7" s="9"/>
    </row>
    <row r="8" spans="1:6" x14ac:dyDescent="0.35">
      <c r="A8">
        <v>4</v>
      </c>
      <c r="B8" s="9" t="s">
        <v>52</v>
      </c>
      <c r="C8" s="9"/>
      <c r="D8" s="9"/>
      <c r="E8" s="9"/>
      <c r="F8" s="9"/>
    </row>
    <row r="9" spans="1:6" x14ac:dyDescent="0.35">
      <c r="A9">
        <v>5</v>
      </c>
      <c r="B9" s="9" t="s">
        <v>55</v>
      </c>
      <c r="C9" s="9"/>
      <c r="D9" s="9"/>
      <c r="E9" s="9"/>
      <c r="F9" s="9"/>
    </row>
    <row r="11" spans="1:6" x14ac:dyDescent="0.35">
      <c r="B11" t="s">
        <v>51</v>
      </c>
      <c r="C11" s="4">
        <v>128260</v>
      </c>
    </row>
    <row r="13" spans="1:6" x14ac:dyDescent="0.35">
      <c r="B13" t="s">
        <v>49</v>
      </c>
      <c r="C13" s="4">
        <v>50</v>
      </c>
    </row>
    <row r="14" spans="1:6" x14ac:dyDescent="0.35">
      <c r="B14" t="s">
        <v>50</v>
      </c>
      <c r="C14" s="4">
        <v>49.8</v>
      </c>
    </row>
    <row r="16" spans="1:6" x14ac:dyDescent="0.35">
      <c r="B16" t="s">
        <v>54</v>
      </c>
      <c r="C16" s="6">
        <f>C11+1000*(C13-C14)</f>
        <v>128460</v>
      </c>
    </row>
    <row r="19" spans="1:6" ht="21" x14ac:dyDescent="0.5">
      <c r="A19" s="2" t="s">
        <v>62</v>
      </c>
    </row>
    <row r="21" spans="1:6" x14ac:dyDescent="0.35">
      <c r="A21">
        <v>1</v>
      </c>
      <c r="B21" s="9" t="s">
        <v>67</v>
      </c>
      <c r="C21" s="9"/>
      <c r="D21" s="9"/>
      <c r="E21" s="9"/>
      <c r="F21" s="9"/>
    </row>
    <row r="22" spans="1:6" ht="42.5" customHeight="1" x14ac:dyDescent="0.35">
      <c r="B22" s="9" t="s">
        <v>66</v>
      </c>
      <c r="C22" s="9"/>
      <c r="D22" s="9"/>
      <c r="E22" s="9"/>
      <c r="F22" s="9"/>
    </row>
    <row r="23" spans="1:6" x14ac:dyDescent="0.35">
      <c r="B23" s="9" t="s">
        <v>68</v>
      </c>
      <c r="C23" s="9"/>
      <c r="D23" s="9"/>
      <c r="E23" s="9"/>
      <c r="F23" s="9"/>
    </row>
    <row r="24" spans="1:6" x14ac:dyDescent="0.35">
      <c r="B24" s="9" t="s">
        <v>69</v>
      </c>
      <c r="C24" s="9"/>
      <c r="D24" s="9"/>
      <c r="E24" s="9"/>
      <c r="F24" s="9"/>
    </row>
    <row r="27" spans="1:6" x14ac:dyDescent="0.35">
      <c r="B27" t="s">
        <v>63</v>
      </c>
      <c r="C27" s="4">
        <v>155.55000000000001</v>
      </c>
    </row>
    <row r="28" spans="1:6" x14ac:dyDescent="0.35">
      <c r="B28" t="s">
        <v>64</v>
      </c>
      <c r="C28" s="4">
        <v>68.004000000000005</v>
      </c>
    </row>
    <row r="30" spans="1:6" x14ac:dyDescent="0.35">
      <c r="B30" t="s">
        <v>65</v>
      </c>
      <c r="C30" s="6">
        <f>(C16-1000*(C27+C28)/2)*2</f>
        <v>33365.999999999971</v>
      </c>
    </row>
  </sheetData>
  <mergeCells count="9">
    <mergeCell ref="B22:F22"/>
    <mergeCell ref="B23:F23"/>
    <mergeCell ref="B24:F24"/>
    <mergeCell ref="B5:F5"/>
    <mergeCell ref="B6:F6"/>
    <mergeCell ref="B7:F7"/>
    <mergeCell ref="B8:F8"/>
    <mergeCell ref="B9:F9"/>
    <mergeCell ref="B21:F21"/>
  </mergeCells>
  <pageMargins left="0.7" right="0.7" top="0.75" bottom="0.75" header="0.3" footer="0.3"/>
  <drawing r:id="rId1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5"/>
  <sheetViews>
    <sheetView topLeftCell="A5" zoomScale="140" zoomScaleNormal="140" workbookViewId="0">
      <selection activeCell="A16" sqref="A16"/>
    </sheetView>
  </sheetViews>
  <sheetFormatPr defaultRowHeight="14.5" x14ac:dyDescent="0.35"/>
  <cols>
    <col min="1" max="1" width="32.7265625" customWidth="1"/>
  </cols>
  <sheetData>
    <row r="1" spans="1:2" ht="31" x14ac:dyDescent="0.7">
      <c r="A1" s="1" t="s">
        <v>70</v>
      </c>
    </row>
    <row r="3" spans="1:2" ht="21" x14ac:dyDescent="0.5">
      <c r="A3" s="2" t="s">
        <v>71</v>
      </c>
    </row>
    <row r="6" spans="1:2" x14ac:dyDescent="0.35">
      <c r="A6" t="s">
        <v>72</v>
      </c>
      <c r="B6">
        <v>200</v>
      </c>
    </row>
    <row r="7" spans="1:2" x14ac:dyDescent="0.35">
      <c r="A7" t="s">
        <v>73</v>
      </c>
      <c r="B7">
        <v>0.2</v>
      </c>
    </row>
    <row r="9" spans="1:2" x14ac:dyDescent="0.35">
      <c r="A9" t="s">
        <v>74</v>
      </c>
      <c r="B9">
        <v>527020</v>
      </c>
    </row>
    <row r="10" spans="1:2" x14ac:dyDescent="0.35">
      <c r="A10" t="s">
        <v>75</v>
      </c>
      <c r="B10">
        <v>0</v>
      </c>
    </row>
    <row r="11" spans="1:2" x14ac:dyDescent="0.35">
      <c r="A11" t="s">
        <v>76</v>
      </c>
      <c r="B11">
        <v>-327000</v>
      </c>
    </row>
    <row r="13" spans="1:2" x14ac:dyDescent="0.35">
      <c r="A13" t="s">
        <v>77</v>
      </c>
      <c r="B13">
        <f>B9+B10</f>
        <v>527020</v>
      </c>
    </row>
    <row r="15" spans="1:2" x14ac:dyDescent="0.35">
      <c r="A15" t="s">
        <v>78</v>
      </c>
      <c r="B15">
        <f>B13-B11+B6*1000+B7*1000</f>
        <v>1054220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7"/>
  <sheetViews>
    <sheetView tabSelected="1" zoomScale="184" zoomScaleNormal="184" workbookViewId="0">
      <selection activeCell="A7" sqref="A7"/>
    </sheetView>
  </sheetViews>
  <sheetFormatPr defaultRowHeight="14.5" x14ac:dyDescent="0.35"/>
  <sheetData>
    <row r="3" spans="1:1" x14ac:dyDescent="0.35">
      <c r="A3" t="s">
        <v>79</v>
      </c>
    </row>
    <row r="4" spans="1:1" x14ac:dyDescent="0.35">
      <c r="A4" t="s">
        <v>80</v>
      </c>
    </row>
    <row r="5" spans="1:1" x14ac:dyDescent="0.35">
      <c r="A5" t="s">
        <v>81</v>
      </c>
    </row>
    <row r="6" spans="1:1" x14ac:dyDescent="0.35">
      <c r="A6" t="s">
        <v>82</v>
      </c>
    </row>
    <row r="7" spans="1:1" x14ac:dyDescent="0.35">
      <c r="A7" t="s">
        <v>83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4c6ce67-15b8-4eff-80e9-52da8be89706}" enabled="0" method="" siteId="{34c6ce67-15b8-4eff-80e9-52da8be89706}" removed="1"/>
</clbl:labelLis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Parallelism</vt:lpstr>
      <vt:lpstr>Concnetricity SP1</vt:lpstr>
      <vt:lpstr>Concnetricity SP2</vt:lpstr>
      <vt:lpstr>Spindle Axis Offset</vt:lpstr>
      <vt:lpstr>ToolEye</vt:lpstr>
      <vt:lpstr>ToolTipCalculation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Wintermantel</dc:creator>
  <cp:lastModifiedBy>Marc Wintermantel</cp:lastModifiedBy>
  <dcterms:created xsi:type="dcterms:W3CDTF">2023-01-06T17:17:07Z</dcterms:created>
  <dcterms:modified xsi:type="dcterms:W3CDTF">2023-01-07T17:07:58Z</dcterms:modified>
</cp:coreProperties>
</file>