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witman/Research/AWE_ML_H2_storage/MetalHydrideMLv4/hea_h2storage/experiments/"/>
    </mc:Choice>
  </mc:AlternateContent>
  <xr:revisionPtr revIDLastSave="0" documentId="8_{72F32441-B3CF-6E44-A81B-2D0D70F2E92D}" xr6:coauthVersionLast="47" xr6:coauthVersionMax="47" xr10:uidLastSave="{00000000-0000-0000-0000-000000000000}"/>
  <bookViews>
    <workbookView xWindow="-32060" yWindow="2120" windowWidth="28040" windowHeight="17440" xr2:uid="{00000000-000D-0000-FFFF-FFFF00000000}"/>
  </bookViews>
  <sheets>
    <sheet name="Copy of HEA_experiments_full_v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1" l="1"/>
  <c r="D16" i="1" s="1"/>
  <c r="E15" i="1"/>
  <c r="D15" i="1"/>
  <c r="E14" i="1"/>
  <c r="D14" i="1" s="1"/>
  <c r="E13" i="1"/>
  <c r="D13" i="1" s="1"/>
  <c r="E12" i="1"/>
  <c r="D12" i="1" s="1"/>
  <c r="E11" i="1"/>
  <c r="D11" i="1" s="1"/>
  <c r="H10" i="1"/>
  <c r="E10" i="1"/>
  <c r="D10" i="1" s="1"/>
  <c r="E2" i="1"/>
  <c r="D2" i="1" s="1"/>
  <c r="E3" i="1"/>
  <c r="D3" i="1" s="1"/>
  <c r="E4" i="1"/>
  <c r="D4" i="1" s="1"/>
  <c r="E5" i="1"/>
  <c r="D5" i="1" s="1"/>
  <c r="E6" i="1"/>
  <c r="D6" i="1" s="1"/>
  <c r="E7" i="1"/>
  <c r="D7" i="1" s="1"/>
  <c r="E8" i="1"/>
  <c r="E9" i="1"/>
  <c r="D8" i="1"/>
  <c r="D9" i="1"/>
</calcChain>
</file>

<file path=xl/sharedStrings.xml><?xml version="1.0" encoding="utf-8"?>
<sst xmlns="http://schemas.openxmlformats.org/spreadsheetml/2006/main" count="55" uniqueCount="34">
  <si>
    <t>Composition_Formula</t>
  </si>
  <si>
    <t>Heat_of_Formation_kJperMolH2</t>
  </si>
  <si>
    <t>Equilibrium_Pressure_25C</t>
  </si>
  <si>
    <t>LnEquilibrium_Pressure_25C</t>
  </si>
  <si>
    <t>Material_Class</t>
  </si>
  <si>
    <t>Hydrogen_Weight_Percent</t>
  </si>
  <si>
    <t>Temperature_oC</t>
  </si>
  <si>
    <t>Pressure_Atmospheres_Absolute</t>
  </si>
  <si>
    <t>NbTiVZrHf</t>
  </si>
  <si>
    <t>SS</t>
  </si>
  <si>
    <t>VTiZrNb</t>
  </si>
  <si>
    <t>NbTiV0.5ZrHf</t>
  </si>
  <si>
    <t>VTiAlCr</t>
  </si>
  <si>
    <t>VTiAlTaNb</t>
  </si>
  <si>
    <t>TiVCrNb</t>
  </si>
  <si>
    <t>TiVNb</t>
  </si>
  <si>
    <t>Al0.1Ti0.3V0.3Nb0.3</t>
  </si>
  <si>
    <t>Reference</t>
  </si>
  <si>
    <t xml:space="preserve">10.1016/j.actamat.2020.116496 </t>
  </si>
  <si>
    <t>10.1021/acs.chemmater.1c00647</t>
  </si>
  <si>
    <t>10.1016/j.intermet.2022.107590</t>
  </si>
  <si>
    <t>10.1038/srep36770</t>
  </si>
  <si>
    <t>10.1021/acs.inorgchem.0c03270</t>
  </si>
  <si>
    <t>Entropy_of_Formation_JperMolH2perK</t>
  </si>
  <si>
    <r>
      <t>Ti23.333V23.333Nb23.333Cr</t>
    </r>
    <r>
      <rPr>
        <b/>
        <vertAlign val="subscript"/>
        <sz val="12"/>
        <color theme="1"/>
        <rFont val="Calibri"/>
        <family val="2"/>
        <scheme val="minor"/>
      </rPr>
      <t>30</t>
    </r>
  </si>
  <si>
    <r>
      <t>Ti21.667V21.667Nb21.667Cr</t>
    </r>
    <r>
      <rPr>
        <b/>
        <vertAlign val="subscript"/>
        <sz val="12"/>
        <color theme="1"/>
        <rFont val="Calibri"/>
        <family val="2"/>
        <scheme val="minor"/>
      </rPr>
      <t>35</t>
    </r>
  </si>
  <si>
    <t>10.1016/j.jallcom.2022.167609</t>
  </si>
  <si>
    <t>10.1016/j.ijhydene.2015.09.157</t>
  </si>
  <si>
    <t>Ti0.65Zr0.35MnCr0.8Fe0.2</t>
  </si>
  <si>
    <t>Ti0.683Zr0.368MnCr0.8Fe0.2</t>
  </si>
  <si>
    <t>Ti0.699Zr0.376MnCr0.8Fe0.2</t>
  </si>
  <si>
    <t>Ti0.715Zr0.385MnCr0.8Fe0.2</t>
  </si>
  <si>
    <t>Ti1.125Zr0.125Cr0.85Mn1.1Mo0.05</t>
  </si>
  <si>
    <t>10.3390/en13112751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</si>
</sst>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42"/>
    <xf numFmtId="2" fontId="0" fillId="0" borderId="0" xfId="0" applyNumberForma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ijhydene.2015.09.157" TargetMode="External"/><Relationship Id="rId3" Type="http://schemas.openxmlformats.org/officeDocument/2006/relationships/hyperlink" Target="https://doi.org/10.1016/j.intermet.2022.107590" TargetMode="External"/><Relationship Id="rId7" Type="http://schemas.openxmlformats.org/officeDocument/2006/relationships/hyperlink" Target="https://doi.org/10.1016/j.ijhydene.2015.09.157" TargetMode="External"/><Relationship Id="rId2" Type="http://schemas.openxmlformats.org/officeDocument/2006/relationships/hyperlink" Target="https://doi.org/10.1021/acs.chemmater.1c00647" TargetMode="External"/><Relationship Id="rId1" Type="http://schemas.openxmlformats.org/officeDocument/2006/relationships/hyperlink" Target="https://doi.org/10.1021/acs.chemmater.1c00647" TargetMode="External"/><Relationship Id="rId6" Type="http://schemas.openxmlformats.org/officeDocument/2006/relationships/hyperlink" Target="https://doi.org/10.1016/j.jallcom.2022.167609" TargetMode="External"/><Relationship Id="rId5" Type="http://schemas.openxmlformats.org/officeDocument/2006/relationships/hyperlink" Target="https://doi.org/10.1016/j.jallcom.2022.167609" TargetMode="External"/><Relationship Id="rId10" Type="http://schemas.openxmlformats.org/officeDocument/2006/relationships/hyperlink" Target="https://doi.org/10.1016/j.ijhydene.2015.09.157" TargetMode="External"/><Relationship Id="rId4" Type="http://schemas.openxmlformats.org/officeDocument/2006/relationships/hyperlink" Target="https://doi.org/10.1016/j.intermet.2022.107590" TargetMode="External"/><Relationship Id="rId9" Type="http://schemas.openxmlformats.org/officeDocument/2006/relationships/hyperlink" Target="https://doi.org/10.1016/j.ijhydene.2015.09.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6"/>
  <sheetViews>
    <sheetView tabSelected="1" workbookViewId="0">
      <selection activeCell="A16" sqref="A16"/>
    </sheetView>
  </sheetViews>
  <sheetFormatPr baseColWidth="10" defaultRowHeight="16" x14ac:dyDescent="0.2"/>
  <cols>
    <col min="1" max="1" width="34.6640625" customWidth="1"/>
    <col min="4" max="4" width="24.6640625" customWidth="1"/>
    <col min="5" max="5" width="9.6640625" customWidth="1"/>
    <col min="9" max="9" width="28.6640625" customWidth="1"/>
    <col min="10" max="10" width="29.33203125" customWidth="1"/>
  </cols>
  <sheetData>
    <row r="1" spans="1:10" x14ac:dyDescent="0.2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</row>
    <row r="2" spans="1:10" x14ac:dyDescent="0.2">
      <c r="A2" t="s">
        <v>8</v>
      </c>
      <c r="B2">
        <v>61.8</v>
      </c>
      <c r="C2">
        <v>88</v>
      </c>
      <c r="D2" s="1">
        <f t="shared" ref="D2:D7" si="0">EXP(E2)</f>
        <v>5.8833890168526948E-7</v>
      </c>
      <c r="E2" s="4">
        <f t="shared" ref="E2:E7" si="1">-B2*1000/(8.31441*(25+273.15))+C2/(8.31441)</f>
        <v>-14.345962691671058</v>
      </c>
      <c r="F2" t="s">
        <v>9</v>
      </c>
      <c r="G2">
        <v>2.2000000000000002</v>
      </c>
      <c r="H2">
        <v>315</v>
      </c>
      <c r="I2">
        <v>0.17</v>
      </c>
      <c r="J2" t="s">
        <v>21</v>
      </c>
    </row>
    <row r="3" spans="1:10" x14ac:dyDescent="0.2">
      <c r="A3" t="s">
        <v>10</v>
      </c>
      <c r="B3">
        <v>67.599999999999994</v>
      </c>
      <c r="C3">
        <v>90.3</v>
      </c>
      <c r="D3" s="1">
        <f t="shared" si="0"/>
        <v>7.4755505672127779E-8</v>
      </c>
      <c r="E3" s="4">
        <f t="shared" si="1"/>
        <v>-16.409042972911347</v>
      </c>
      <c r="F3" t="s">
        <v>9</v>
      </c>
      <c r="G3">
        <v>1.5</v>
      </c>
      <c r="H3">
        <v>311</v>
      </c>
      <c r="I3">
        <v>0.05</v>
      </c>
      <c r="J3" t="s">
        <v>22</v>
      </c>
    </row>
    <row r="4" spans="1:10" x14ac:dyDescent="0.2">
      <c r="A4" t="s">
        <v>11</v>
      </c>
      <c r="B4">
        <v>59.1</v>
      </c>
      <c r="C4">
        <v>87.4</v>
      </c>
      <c r="D4" s="1">
        <f t="shared" si="0"/>
        <v>1.6267084529359269E-6</v>
      </c>
      <c r="E4" s="4">
        <f t="shared" si="1"/>
        <v>-13.328951938816983</v>
      </c>
      <c r="F4" t="s">
        <v>9</v>
      </c>
      <c r="G4">
        <v>1.8</v>
      </c>
      <c r="H4">
        <v>326</v>
      </c>
      <c r="I4">
        <v>0.25</v>
      </c>
      <c r="J4" t="s">
        <v>22</v>
      </c>
    </row>
    <row r="5" spans="1:10" x14ac:dyDescent="0.2">
      <c r="A5" t="s">
        <v>12</v>
      </c>
      <c r="B5">
        <v>42.7</v>
      </c>
      <c r="C5">
        <v>88.4</v>
      </c>
      <c r="D5" s="1">
        <f t="shared" si="0"/>
        <v>1.3699904834728767E-3</v>
      </c>
      <c r="E5" s="4">
        <f t="shared" si="1"/>
        <v>-6.5929514855363927</v>
      </c>
      <c r="F5" t="s">
        <v>9</v>
      </c>
      <c r="G5">
        <v>1.1000000000000001</v>
      </c>
      <c r="H5">
        <v>311</v>
      </c>
      <c r="I5">
        <v>5.3</v>
      </c>
      <c r="J5" s="3" t="s">
        <v>19</v>
      </c>
    </row>
    <row r="6" spans="1:10" x14ac:dyDescent="0.2">
      <c r="A6" t="s">
        <v>13</v>
      </c>
      <c r="B6">
        <v>56.1</v>
      </c>
      <c r="C6">
        <v>92.1</v>
      </c>
      <c r="D6" s="1">
        <f t="shared" si="0"/>
        <v>9.6026230000751943E-6</v>
      </c>
      <c r="E6" s="4">
        <f t="shared" si="1"/>
        <v>-11.553474267636277</v>
      </c>
      <c r="F6" t="s">
        <v>9</v>
      </c>
      <c r="G6">
        <v>1.25</v>
      </c>
      <c r="H6">
        <v>301</v>
      </c>
      <c r="I6">
        <v>0.8</v>
      </c>
      <c r="J6" s="3" t="s">
        <v>19</v>
      </c>
    </row>
    <row r="7" spans="1:10" x14ac:dyDescent="0.2">
      <c r="A7" t="s">
        <v>14</v>
      </c>
      <c r="B7">
        <v>47.1</v>
      </c>
      <c r="C7">
        <v>122</v>
      </c>
      <c r="D7" s="1">
        <f t="shared" si="0"/>
        <v>1.3210728448430856E-2</v>
      </c>
      <c r="E7" s="4">
        <f t="shared" si="1"/>
        <v>-4.3267260182566147</v>
      </c>
      <c r="F7" t="s">
        <v>9</v>
      </c>
      <c r="G7">
        <v>3</v>
      </c>
      <c r="H7">
        <v>100</v>
      </c>
      <c r="I7">
        <v>0.2</v>
      </c>
      <c r="J7" s="2" t="s">
        <v>18</v>
      </c>
    </row>
    <row r="8" spans="1:10" x14ac:dyDescent="0.2">
      <c r="A8" t="s">
        <v>15</v>
      </c>
      <c r="B8">
        <v>67</v>
      </c>
      <c r="C8">
        <v>157</v>
      </c>
      <c r="D8" s="1">
        <f>EXP(E8)</f>
        <v>2.9024437486826864E-4</v>
      </c>
      <c r="E8" s="4">
        <f t="shared" ref="E8:E16" si="2">-B8*1000/(8.31441*(25+273.15))+C8/(8.31441)</f>
        <v>-8.1447873178728898</v>
      </c>
      <c r="F8" t="s">
        <v>9</v>
      </c>
      <c r="G8">
        <v>3.1</v>
      </c>
      <c r="H8">
        <v>220</v>
      </c>
      <c r="J8" s="3" t="s">
        <v>20</v>
      </c>
    </row>
    <row r="9" spans="1:10" x14ac:dyDescent="0.2">
      <c r="A9" t="s">
        <v>16</v>
      </c>
      <c r="B9">
        <v>48.6</v>
      </c>
      <c r="C9">
        <v>154</v>
      </c>
      <c r="D9" s="1">
        <f>EXP(E9)</f>
        <v>0.33855005904558932</v>
      </c>
      <c r="E9" s="4">
        <f t="shared" si="2"/>
        <v>-1.083083312643204</v>
      </c>
      <c r="F9" t="s">
        <v>9</v>
      </c>
      <c r="G9">
        <v>2.6</v>
      </c>
      <c r="H9">
        <v>62.5</v>
      </c>
      <c r="J9" s="3" t="s">
        <v>20</v>
      </c>
    </row>
    <row r="10" spans="1:10" ht="18" x14ac:dyDescent="0.25">
      <c r="A10" s="5" t="s">
        <v>24</v>
      </c>
      <c r="B10">
        <v>49</v>
      </c>
      <c r="C10">
        <v>154</v>
      </c>
      <c r="D10" s="1">
        <f>EXP(E10)</f>
        <v>0.28810147533645958</v>
      </c>
      <c r="E10" s="4">
        <f t="shared" si="2"/>
        <v>-1.2444425159868224</v>
      </c>
      <c r="F10" t="s">
        <v>9</v>
      </c>
      <c r="G10">
        <v>3.1</v>
      </c>
      <c r="H10">
        <f>323-273</f>
        <v>50</v>
      </c>
      <c r="J10" s="3" t="s">
        <v>26</v>
      </c>
    </row>
    <row r="11" spans="1:10" ht="18" x14ac:dyDescent="0.25">
      <c r="A11" s="5" t="s">
        <v>25</v>
      </c>
      <c r="B11">
        <v>39</v>
      </c>
      <c r="C11">
        <v>134</v>
      </c>
      <c r="D11" s="1">
        <f>EXP(E11)</f>
        <v>1.4682559146194083</v>
      </c>
      <c r="E11" s="4">
        <f t="shared" si="2"/>
        <v>0.38407524375864632</v>
      </c>
      <c r="F11" t="s">
        <v>9</v>
      </c>
      <c r="G11">
        <v>2.8</v>
      </c>
      <c r="H11">
        <v>50</v>
      </c>
      <c r="J11" s="3" t="s">
        <v>26</v>
      </c>
    </row>
    <row r="12" spans="1:10" x14ac:dyDescent="0.2">
      <c r="A12" t="s">
        <v>28</v>
      </c>
      <c r="B12">
        <v>23</v>
      </c>
      <c r="C12">
        <v>93</v>
      </c>
      <c r="D12" s="1">
        <f>EXP(E12)</f>
        <v>6.7345137758676357</v>
      </c>
      <c r="E12" s="4">
        <f t="shared" si="2"/>
        <v>1.9072456136211464</v>
      </c>
      <c r="F12" t="s">
        <v>9</v>
      </c>
      <c r="G12">
        <v>1.8</v>
      </c>
      <c r="H12">
        <v>50</v>
      </c>
      <c r="J12" s="3" t="s">
        <v>27</v>
      </c>
    </row>
    <row r="13" spans="1:10" x14ac:dyDescent="0.2">
      <c r="A13" t="s">
        <v>29</v>
      </c>
      <c r="B13">
        <v>26</v>
      </c>
      <c r="C13">
        <v>98</v>
      </c>
      <c r="D13" s="1">
        <f>EXP(E13)</f>
        <v>3.6634933869758739</v>
      </c>
      <c r="E13" s="4">
        <f t="shared" si="2"/>
        <v>1.2984171695052584</v>
      </c>
      <c r="F13" t="s">
        <v>9</v>
      </c>
      <c r="G13">
        <v>2.0499999999999998</v>
      </c>
      <c r="H13">
        <v>50</v>
      </c>
      <c r="J13" s="3" t="s">
        <v>27</v>
      </c>
    </row>
    <row r="14" spans="1:10" x14ac:dyDescent="0.2">
      <c r="A14" t="s">
        <v>30</v>
      </c>
      <c r="B14">
        <v>25</v>
      </c>
      <c r="C14">
        <v>92</v>
      </c>
      <c r="D14" s="1">
        <f>EXP(E14)</f>
        <v>2.6649265085561793</v>
      </c>
      <c r="E14" s="4">
        <f t="shared" si="2"/>
        <v>0.98017648071080643</v>
      </c>
      <c r="F14" t="s">
        <v>9</v>
      </c>
      <c r="G14">
        <v>2.1</v>
      </c>
      <c r="H14">
        <v>50</v>
      </c>
      <c r="J14" s="3" t="s">
        <v>27</v>
      </c>
    </row>
    <row r="15" spans="1:10" x14ac:dyDescent="0.2">
      <c r="A15" t="s">
        <v>31</v>
      </c>
      <c r="B15">
        <v>28</v>
      </c>
      <c r="C15">
        <v>100</v>
      </c>
      <c r="D15" s="1">
        <f>EXP(E15)</f>
        <v>2.079582984042581</v>
      </c>
      <c r="E15" s="4">
        <f t="shared" si="2"/>
        <v>0.73216738517166569</v>
      </c>
      <c r="F15" t="s">
        <v>9</v>
      </c>
      <c r="G15">
        <v>2.2000000000000002</v>
      </c>
      <c r="H15">
        <v>50</v>
      </c>
      <c r="J15" s="3" t="s">
        <v>27</v>
      </c>
    </row>
    <row r="16" spans="1:10" x14ac:dyDescent="0.2">
      <c r="A16" t="s">
        <v>32</v>
      </c>
      <c r="B16">
        <v>23</v>
      </c>
      <c r="C16">
        <v>109</v>
      </c>
      <c r="D16" s="1">
        <f>EXP(E16)</f>
        <v>46.137011145373634</v>
      </c>
      <c r="E16" s="4">
        <f t="shared" si="2"/>
        <v>3.8316154726971359</v>
      </c>
      <c r="F16" t="s">
        <v>9</v>
      </c>
      <c r="G16">
        <v>1.5</v>
      </c>
      <c r="H16">
        <v>58</v>
      </c>
      <c r="J16" t="s">
        <v>33</v>
      </c>
    </row>
  </sheetData>
  <hyperlinks>
    <hyperlink ref="J6" r:id="rId1" tooltip="DOI URL" display="https://doi.org/10.1021/acs.chemmater.1c00647" xr:uid="{00000000-0004-0000-0000-000000000000}"/>
    <hyperlink ref="J5" r:id="rId2" tooltip="DOI URL" display="https://doi.org/10.1021/acs.chemmater.1c00647" xr:uid="{00000000-0004-0000-0000-000001000000}"/>
    <hyperlink ref="J8" r:id="rId3" tooltip="Persistent link using digital object identifier" display="https://doi.org/10.1016/j.intermet.2022.107590" xr:uid="{37F5934F-D262-3D4B-A419-FA1644456E19}"/>
    <hyperlink ref="J9" r:id="rId4" tooltip="Persistent link using digital object identifier" display="https://doi.org/10.1016/j.intermet.2022.107590" xr:uid="{E353C6BC-92D4-9D4C-A668-DB7DFCEB419A}"/>
    <hyperlink ref="J10" r:id="rId5" tooltip="Persistent link using digital object identifier" display="https://doi.org/10.1016/j.jallcom.2022.167609" xr:uid="{2AD27E7D-CDA7-0443-B202-9D9772073BE4}"/>
    <hyperlink ref="J11" r:id="rId6" tooltip="Persistent link using digital object identifier" display="https://doi.org/10.1016/j.jallcom.2022.167609" xr:uid="{7C083B90-27D9-2F49-9EC7-C7093DA9F1D8}"/>
    <hyperlink ref="J12" r:id="rId7" tooltip="Persistent link using digital object identifier" display="https://doi.org/10.1016/j.ijhydene.2015.09.157" xr:uid="{14B7462A-01AC-5345-A45F-6F0FA36C0E21}"/>
    <hyperlink ref="J13" r:id="rId8" tooltip="Persistent link using digital object identifier" display="https://doi.org/10.1016/j.ijhydene.2015.09.157" xr:uid="{CA3DEE81-3E5F-4F49-840C-FF8409B0E541}"/>
    <hyperlink ref="J14" r:id="rId9" tooltip="Persistent link using digital object identifier" display="https://doi.org/10.1016/j.ijhydene.2015.09.157" xr:uid="{5533DAAE-9D29-9E4B-9C33-9B0266B1CECF}"/>
    <hyperlink ref="J15" r:id="rId10" tooltip="Persistent link using digital object identifier" display="https://doi.org/10.1016/j.ijhydene.2015.09.157" xr:uid="{D5BDEACF-2D64-E143-8542-07598E61B4A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HEA_experiments_full_v0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2022-03-10T18:32:15Z</dcterms:created>
  <dcterms:modified xsi:type="dcterms:W3CDTF">2022-11-03T18:21:11Z</dcterms:modified>
</cp:coreProperties>
</file>