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micha\OneDrive\Documents\"/>
    </mc:Choice>
  </mc:AlternateContent>
  <xr:revisionPtr revIDLastSave="3" documentId="11_9D36585B8C17054ABC7FA2FA5C99610B208EBFAB" xr6:coauthVersionLast="37" xr6:coauthVersionMax="37" xr10:uidLastSave="{68EBE737-273A-42A1-B146-892A3EF26C99}"/>
  <bookViews>
    <workbookView xWindow="0" yWindow="40" windowWidth="15960" windowHeight="18080" tabRatio="930" firstSheet="2" activeTab="3" xr2:uid="{00000000-000D-0000-FFFF-FFFF00000000}"/>
  </bookViews>
  <sheets>
    <sheet name="Export Summary" sheetId="1" r:id="rId1"/>
    <sheet name="Participating Bands" sheetId="2" r:id="rId2"/>
    <sheet name="Judges" sheetId="3" r:id="rId3"/>
    <sheet name="Full Recap and Ordinal Recap" sheetId="4" r:id="rId4"/>
    <sheet name="Guard_Percussion Recap and Ordi" sheetId="5" r:id="rId5"/>
    <sheet name="Awards Script - Table 1" sheetId="6" r:id="rId6"/>
    <sheet name="Awards Script - Awards Ceremony" sheetId="7" r:id="rId7"/>
    <sheet name="Awards Script - Drawings" sheetId="8" r:id="rId8"/>
    <sheet name="Wheatmore" sheetId="9" r:id="rId9"/>
    <sheet name="Wake Forest" sheetId="10" r:id="rId10"/>
    <sheet name="Garner" sheetId="11" r:id="rId11"/>
    <sheet name="West Stokes" sheetId="12" r:id="rId12"/>
    <sheet name="Jack Britt" sheetId="13" r:id="rId13"/>
    <sheet name="Wakefield" sheetId="14" r:id="rId14"/>
    <sheet name="East Forsyth" sheetId="15" r:id="rId15"/>
    <sheet name="Broughton" sheetId="16" r:id="rId16"/>
    <sheet name="Cape Fear" sheetId="17" r:id="rId17"/>
    <sheet name="Millbrook" sheetId="18" r:id="rId18"/>
    <sheet name="C.B. Aycock" sheetId="19" r:id="rId19"/>
    <sheet name="Apex Friendship" sheetId="20" r:id="rId20"/>
    <sheet name="Cleveland" sheetId="21" r:id="rId21"/>
    <sheet name="East Wake" sheetId="22" r:id="rId22"/>
    <sheet name="Holly Springs" sheetId="23" r:id="rId23"/>
    <sheet name="Sanderson" sheetId="24" r:id="rId24"/>
    <sheet name="Orange" sheetId="25" r:id="rId25"/>
    <sheet name="Middle Creek" sheetId="26" r:id="rId26"/>
    <sheet name="Fuquay-Varina" sheetId="27" r:id="rId27"/>
    <sheet name="21" sheetId="28" r:id="rId28"/>
    <sheet name="22" sheetId="29" r:id="rId29"/>
    <sheet name="23" sheetId="30" r:id="rId30"/>
    <sheet name="24" sheetId="31" r:id="rId31"/>
    <sheet name="25" sheetId="32" r:id="rId32"/>
    <sheet name="26" sheetId="33" r:id="rId33"/>
    <sheet name="27" sheetId="34" r:id="rId34"/>
    <sheet name="28" sheetId="35" r:id="rId35"/>
    <sheet name="29" sheetId="36" r:id="rId36"/>
    <sheet name="30" sheetId="37" r:id="rId37"/>
    <sheet name="31" sheetId="38" r:id="rId38"/>
    <sheet name="32" sheetId="39" r:id="rId39"/>
    <sheet name="33" sheetId="40" r:id="rId40"/>
    <sheet name="34" sheetId="41" r:id="rId41"/>
    <sheet name="35" sheetId="42" r:id="rId42"/>
    <sheet name="36" sheetId="43" r:id="rId43"/>
    <sheet name="37" sheetId="44" r:id="rId44"/>
    <sheet name="38" sheetId="45" r:id="rId45"/>
    <sheet name="39" sheetId="46" r:id="rId46"/>
    <sheet name="40" sheetId="47" r:id="rId47"/>
    <sheet name="41" sheetId="48" r:id="rId48"/>
    <sheet name="42" sheetId="49" r:id="rId49"/>
    <sheet name="43" sheetId="50" r:id="rId50"/>
    <sheet name="44" sheetId="51" r:id="rId51"/>
    <sheet name="Spare" sheetId="52" r:id="rId52"/>
  </sheets>
  <calcPr calcId="162913"/>
</workbook>
</file>

<file path=xl/calcChain.xml><?xml version="1.0" encoding="utf-8"?>
<calcChain xmlns="http://schemas.openxmlformats.org/spreadsheetml/2006/main">
  <c r="B13" i="5" l="1"/>
  <c r="B14" i="5"/>
  <c r="B15" i="5"/>
  <c r="B16" i="5"/>
  <c r="E78" i="7"/>
  <c r="E77" i="7"/>
  <c r="E75" i="7"/>
  <c r="E74" i="7"/>
  <c r="E72" i="7"/>
  <c r="E71" i="7"/>
  <c r="E76" i="7"/>
  <c r="E73" i="7"/>
  <c r="E70" i="7"/>
  <c r="E65" i="7"/>
  <c r="E64" i="7"/>
  <c r="E62" i="7"/>
  <c r="E61" i="7"/>
  <c r="E59" i="7"/>
  <c r="E58" i="7"/>
  <c r="E56" i="7"/>
  <c r="E55" i="7"/>
  <c r="E63" i="7"/>
  <c r="E57" i="7"/>
  <c r="E54" i="7"/>
  <c r="E60" i="7"/>
  <c r="E52" i="7"/>
  <c r="E51" i="7"/>
  <c r="E49" i="7"/>
  <c r="E48" i="7"/>
  <c r="E50" i="7"/>
  <c r="E47" i="7"/>
  <c r="E46" i="7"/>
  <c r="E45" i="7"/>
  <c r="E44" i="7"/>
  <c r="E39" i="7"/>
  <c r="E38" i="7"/>
  <c r="E37" i="7"/>
  <c r="E36" i="7"/>
  <c r="E35" i="7"/>
  <c r="E34" i="7"/>
  <c r="E33" i="7"/>
  <c r="E32" i="7"/>
  <c r="E31" i="7"/>
  <c r="E30" i="7"/>
  <c r="E29" i="7"/>
  <c r="E28" i="7"/>
  <c r="E13" i="7"/>
  <c r="E12" i="7"/>
  <c r="E11" i="7"/>
  <c r="E10" i="7"/>
  <c r="E9" i="7"/>
  <c r="E8" i="7"/>
  <c r="E7" i="7"/>
  <c r="E6" i="7"/>
  <c r="E5" i="7"/>
  <c r="E4" i="7"/>
  <c r="E3" i="7"/>
  <c r="E2" i="7"/>
  <c r="Y8" i="52" l="1"/>
  <c r="U8" i="52"/>
  <c r="Q8" i="52"/>
  <c r="AA8" i="52" s="1"/>
  <c r="M8" i="52"/>
  <c r="H8" i="52"/>
  <c r="C8" i="52"/>
  <c r="J8" i="52" s="1"/>
  <c r="AB8" i="52" s="1"/>
  <c r="AD8" i="52" s="1"/>
  <c r="E2" i="52"/>
  <c r="A2" i="52"/>
  <c r="Y8" i="51"/>
  <c r="AA8" i="51" s="1"/>
  <c r="U8" i="51"/>
  <c r="Q8" i="51"/>
  <c r="M8" i="51"/>
  <c r="J8" i="51"/>
  <c r="AB8" i="51" s="1"/>
  <c r="AD8" i="51" s="1"/>
  <c r="H8" i="51"/>
  <c r="C8" i="51"/>
  <c r="A2" i="51"/>
  <c r="Y8" i="50"/>
  <c r="U8" i="50"/>
  <c r="Q8" i="50"/>
  <c r="M8" i="50"/>
  <c r="J8" i="50"/>
  <c r="H8" i="50"/>
  <c r="C8" i="50"/>
  <c r="E2" i="50"/>
  <c r="A2" i="50"/>
  <c r="Y8" i="49"/>
  <c r="U8" i="49"/>
  <c r="Q8" i="49"/>
  <c r="AA8" i="49" s="1"/>
  <c r="M8" i="49"/>
  <c r="H8" i="49"/>
  <c r="C8" i="49"/>
  <c r="J8" i="49" s="1"/>
  <c r="AB8" i="49" s="1"/>
  <c r="AD8" i="49" s="1"/>
  <c r="E2" i="49"/>
  <c r="A2" i="49"/>
  <c r="Y8" i="48"/>
  <c r="U8" i="48"/>
  <c r="Q8" i="48"/>
  <c r="M8" i="48"/>
  <c r="J8" i="48"/>
  <c r="H8" i="48"/>
  <c r="C8" i="48"/>
  <c r="E2" i="48"/>
  <c r="A2" i="48"/>
  <c r="Y8" i="47"/>
  <c r="U8" i="47"/>
  <c r="Q8" i="47"/>
  <c r="AA8" i="47" s="1"/>
  <c r="M8" i="47"/>
  <c r="H8" i="47"/>
  <c r="C8" i="47"/>
  <c r="J8" i="47" s="1"/>
  <c r="E2" i="47"/>
  <c r="A2" i="47"/>
  <c r="Y8" i="46"/>
  <c r="U8" i="46"/>
  <c r="Q8" i="46"/>
  <c r="M8" i="46"/>
  <c r="H8" i="46"/>
  <c r="J8" i="46" s="1"/>
  <c r="C8" i="46"/>
  <c r="E2" i="46"/>
  <c r="A2" i="46"/>
  <c r="Y8" i="45"/>
  <c r="U8" i="45"/>
  <c r="Q8" i="45"/>
  <c r="AA8" i="45" s="1"/>
  <c r="M8" i="45"/>
  <c r="H8" i="45"/>
  <c r="C8" i="45"/>
  <c r="J8" i="45" s="1"/>
  <c r="AB8" i="45" s="1"/>
  <c r="AD8" i="45" s="1"/>
  <c r="E2" i="45"/>
  <c r="A2" i="45"/>
  <c r="Y8" i="44"/>
  <c r="U8" i="44"/>
  <c r="AA8" i="44" s="1"/>
  <c r="Q8" i="44"/>
  <c r="M8" i="44"/>
  <c r="H8" i="44"/>
  <c r="J8" i="44" s="1"/>
  <c r="AB8" i="44" s="1"/>
  <c r="AD8" i="44" s="1"/>
  <c r="C8" i="44"/>
  <c r="E2" i="44"/>
  <c r="A2" i="44"/>
  <c r="AA8" i="43"/>
  <c r="Y8" i="43"/>
  <c r="U8" i="43"/>
  <c r="Q8" i="43"/>
  <c r="M8" i="43"/>
  <c r="H8" i="43"/>
  <c r="C8" i="43"/>
  <c r="J8" i="43" s="1"/>
  <c r="AB8" i="43" s="1"/>
  <c r="AD8" i="43" s="1"/>
  <c r="E2" i="43"/>
  <c r="A2" i="43"/>
  <c r="Y8" i="42"/>
  <c r="U8" i="42"/>
  <c r="AA8" i="42" s="1"/>
  <c r="Q8" i="42"/>
  <c r="M8" i="42"/>
  <c r="H8" i="42"/>
  <c r="J8" i="42" s="1"/>
  <c r="AB8" i="42" s="1"/>
  <c r="AD8" i="42" s="1"/>
  <c r="C8" i="42"/>
  <c r="E2" i="42"/>
  <c r="A2" i="42"/>
  <c r="AA8" i="41"/>
  <c r="Y8" i="41"/>
  <c r="U8" i="41"/>
  <c r="Q8" i="41"/>
  <c r="M8" i="41"/>
  <c r="H8" i="41"/>
  <c r="C8" i="41"/>
  <c r="J8" i="41" s="1"/>
  <c r="AB8" i="41" s="1"/>
  <c r="AD8" i="41" s="1"/>
  <c r="E2" i="41"/>
  <c r="A2" i="41"/>
  <c r="Y8" i="40"/>
  <c r="U8" i="40"/>
  <c r="AA8" i="40" s="1"/>
  <c r="Q8" i="40"/>
  <c r="M8" i="40"/>
  <c r="H8" i="40"/>
  <c r="J8" i="40" s="1"/>
  <c r="AB8" i="40" s="1"/>
  <c r="AD8" i="40" s="1"/>
  <c r="C8" i="40"/>
  <c r="E2" i="40"/>
  <c r="A2" i="40"/>
  <c r="AA8" i="39"/>
  <c r="Y8" i="39"/>
  <c r="U8" i="39"/>
  <c r="Q8" i="39"/>
  <c r="M8" i="39"/>
  <c r="H8" i="39"/>
  <c r="C8" i="39"/>
  <c r="J8" i="39" s="1"/>
  <c r="AB8" i="39" s="1"/>
  <c r="AD8" i="39" s="1"/>
  <c r="E2" i="39"/>
  <c r="A2" i="39"/>
  <c r="Y8" i="38"/>
  <c r="U8" i="38"/>
  <c r="AA8" i="38" s="1"/>
  <c r="Q8" i="38"/>
  <c r="M8" i="38"/>
  <c r="H8" i="38"/>
  <c r="J8" i="38" s="1"/>
  <c r="AB8" i="38" s="1"/>
  <c r="AD8" i="38" s="1"/>
  <c r="C8" i="38"/>
  <c r="E2" i="38"/>
  <c r="A2" i="38"/>
  <c r="AA8" i="37"/>
  <c r="Y8" i="37"/>
  <c r="U8" i="37"/>
  <c r="Q8" i="37"/>
  <c r="M8" i="37"/>
  <c r="H8" i="37"/>
  <c r="C8" i="37"/>
  <c r="J8" i="37" s="1"/>
  <c r="AB8" i="37" s="1"/>
  <c r="AD8" i="37" s="1"/>
  <c r="E2" i="37"/>
  <c r="A2" i="37"/>
  <c r="Y8" i="36"/>
  <c r="U8" i="36"/>
  <c r="AA8" i="36" s="1"/>
  <c r="Q8" i="36"/>
  <c r="M8" i="36"/>
  <c r="H8" i="36"/>
  <c r="J8" i="36" s="1"/>
  <c r="AB8" i="36" s="1"/>
  <c r="AD8" i="36" s="1"/>
  <c r="C8" i="36"/>
  <c r="E2" i="36"/>
  <c r="A2" i="36"/>
  <c r="AA8" i="35"/>
  <c r="Y8" i="35"/>
  <c r="U8" i="35"/>
  <c r="Q8" i="35"/>
  <c r="M8" i="35"/>
  <c r="H8" i="35"/>
  <c r="C8" i="35"/>
  <c r="J8" i="35" s="1"/>
  <c r="AB8" i="35" s="1"/>
  <c r="AD8" i="35" s="1"/>
  <c r="E2" i="35"/>
  <c r="A2" i="35"/>
  <c r="Y8" i="34"/>
  <c r="U8" i="34"/>
  <c r="AA8" i="34" s="1"/>
  <c r="Q8" i="34"/>
  <c r="M8" i="34"/>
  <c r="H8" i="34"/>
  <c r="J8" i="34" s="1"/>
  <c r="AB8" i="34" s="1"/>
  <c r="AD8" i="34" s="1"/>
  <c r="C8" i="34"/>
  <c r="E2" i="34"/>
  <c r="A2" i="34"/>
  <c r="AA8" i="33"/>
  <c r="Y8" i="33"/>
  <c r="U8" i="33"/>
  <c r="Q8" i="33"/>
  <c r="M8" i="33"/>
  <c r="H8" i="33"/>
  <c r="C8" i="33"/>
  <c r="J8" i="33" s="1"/>
  <c r="AB8" i="33" s="1"/>
  <c r="AD8" i="33" s="1"/>
  <c r="E2" i="33"/>
  <c r="A2" i="33"/>
  <c r="Y8" i="32"/>
  <c r="U8" i="32"/>
  <c r="AA8" i="32" s="1"/>
  <c r="Q8" i="32"/>
  <c r="M8" i="32"/>
  <c r="H8" i="32"/>
  <c r="J8" i="32" s="1"/>
  <c r="AB8" i="32" s="1"/>
  <c r="AD8" i="32" s="1"/>
  <c r="C8" i="32"/>
  <c r="E2" i="32"/>
  <c r="A2" i="32"/>
  <c r="AA8" i="31"/>
  <c r="Y8" i="31"/>
  <c r="U8" i="31"/>
  <c r="Q8" i="31"/>
  <c r="M8" i="31"/>
  <c r="H8" i="31"/>
  <c r="C8" i="31"/>
  <c r="J8" i="31" s="1"/>
  <c r="AB8" i="31" s="1"/>
  <c r="AD8" i="31" s="1"/>
  <c r="E2" i="31"/>
  <c r="A2" i="31"/>
  <c r="Y8" i="30"/>
  <c r="U8" i="30"/>
  <c r="Q8" i="30"/>
  <c r="M8" i="30"/>
  <c r="J8" i="30"/>
  <c r="H8" i="30"/>
  <c r="C8" i="30"/>
  <c r="E2" i="30"/>
  <c r="A2" i="30"/>
  <c r="Y8" i="29"/>
  <c r="U8" i="29"/>
  <c r="Q8" i="29"/>
  <c r="AA8" i="29" s="1"/>
  <c r="AB8" i="29" s="1"/>
  <c r="AD8" i="29" s="1"/>
  <c r="M8" i="29"/>
  <c r="H8" i="29"/>
  <c r="C8" i="29"/>
  <c r="J8" i="29" s="1"/>
  <c r="E2" i="29"/>
  <c r="A2" i="29"/>
  <c r="Y8" i="28"/>
  <c r="U8" i="28"/>
  <c r="Q8" i="28"/>
  <c r="AA8" i="28" s="1"/>
  <c r="M8" i="28"/>
  <c r="H8" i="28"/>
  <c r="J8" i="28" s="1"/>
  <c r="AB8" i="28" s="1"/>
  <c r="AD8" i="28" s="1"/>
  <c r="C8" i="28"/>
  <c r="E2" i="28"/>
  <c r="A2" i="28"/>
  <c r="AK8" i="27"/>
  <c r="AH8" i="27"/>
  <c r="Y8" i="27"/>
  <c r="U8" i="27"/>
  <c r="Q8" i="27"/>
  <c r="AA8" i="27" s="1"/>
  <c r="M8" i="27"/>
  <c r="J8" i="27"/>
  <c r="H8" i="27"/>
  <c r="C8" i="27"/>
  <c r="AI5" i="27"/>
  <c r="AF5" i="27"/>
  <c r="E2" i="27"/>
  <c r="A2" i="27"/>
  <c r="AK8" i="26"/>
  <c r="AH8" i="26"/>
  <c r="Y8" i="26"/>
  <c r="U8" i="26"/>
  <c r="Q8" i="26"/>
  <c r="AA8" i="26" s="1"/>
  <c r="M8" i="26"/>
  <c r="H8" i="26"/>
  <c r="C8" i="26"/>
  <c r="J8" i="26" s="1"/>
  <c r="AI5" i="26"/>
  <c r="AF5" i="26"/>
  <c r="E2" i="26"/>
  <c r="A2" i="26"/>
  <c r="AK8" i="25"/>
  <c r="AH8" i="25"/>
  <c r="Y8" i="25"/>
  <c r="U8" i="25"/>
  <c r="Q8" i="25"/>
  <c r="AA8" i="25" s="1"/>
  <c r="M8" i="25"/>
  <c r="H8" i="25"/>
  <c r="J8" i="25" s="1"/>
  <c r="AB8" i="25" s="1"/>
  <c r="AD8" i="25" s="1"/>
  <c r="C8" i="25"/>
  <c r="AI5" i="25"/>
  <c r="AF5" i="25"/>
  <c r="E2" i="25"/>
  <c r="A2" i="25"/>
  <c r="AK8" i="24"/>
  <c r="AH8" i="24"/>
  <c r="Y8" i="24"/>
  <c r="U8" i="24"/>
  <c r="Q8" i="24"/>
  <c r="AA8" i="24" s="1"/>
  <c r="M8" i="24"/>
  <c r="H8" i="24"/>
  <c r="C8" i="24"/>
  <c r="J8" i="24" s="1"/>
  <c r="AI5" i="24"/>
  <c r="AF5" i="24"/>
  <c r="E2" i="24"/>
  <c r="A2" i="24"/>
  <c r="AK8" i="23"/>
  <c r="AH8" i="23"/>
  <c r="Y8" i="23"/>
  <c r="U8" i="23"/>
  <c r="Q8" i="23"/>
  <c r="AA8" i="23" s="1"/>
  <c r="M8" i="23"/>
  <c r="J8" i="23"/>
  <c r="H8" i="23"/>
  <c r="C8" i="23"/>
  <c r="AI5" i="23"/>
  <c r="AF5" i="23"/>
  <c r="E2" i="23"/>
  <c r="A2" i="23"/>
  <c r="AK8" i="22"/>
  <c r="AH8" i="22"/>
  <c r="Y8" i="22"/>
  <c r="U8" i="22"/>
  <c r="Q8" i="22"/>
  <c r="AA8" i="22" s="1"/>
  <c r="M8" i="22"/>
  <c r="H8" i="22"/>
  <c r="C8" i="22"/>
  <c r="J8" i="22" s="1"/>
  <c r="AB8" i="22" s="1"/>
  <c r="AD8" i="22" s="1"/>
  <c r="AI5" i="22"/>
  <c r="AF5" i="22"/>
  <c r="E2" i="22"/>
  <c r="A2" i="22"/>
  <c r="AK8" i="21"/>
  <c r="AH8" i="21"/>
  <c r="Y8" i="21"/>
  <c r="U8" i="21"/>
  <c r="Q8" i="21"/>
  <c r="AA8" i="21" s="1"/>
  <c r="M8" i="21"/>
  <c r="H8" i="21"/>
  <c r="J8" i="21" s="1"/>
  <c r="AB8" i="21" s="1"/>
  <c r="AD8" i="21" s="1"/>
  <c r="C8" i="21"/>
  <c r="AI5" i="21"/>
  <c r="AF5" i="21"/>
  <c r="E2" i="21"/>
  <c r="A2" i="21"/>
  <c r="AK8" i="20"/>
  <c r="AH8" i="20"/>
  <c r="AA8" i="20"/>
  <c r="Y8" i="20"/>
  <c r="U8" i="20"/>
  <c r="Q8" i="20"/>
  <c r="M8" i="20"/>
  <c r="H8" i="20"/>
  <c r="C8" i="20"/>
  <c r="J8" i="20" s="1"/>
  <c r="AB8" i="20" s="1"/>
  <c r="AD8" i="20" s="1"/>
  <c r="AI5" i="20"/>
  <c r="AF5" i="20"/>
  <c r="E2" i="20"/>
  <c r="A2" i="20"/>
  <c r="AK8" i="19"/>
  <c r="AH8" i="19"/>
  <c r="Y8" i="19"/>
  <c r="U8" i="19"/>
  <c r="AA8" i="19" s="1"/>
  <c r="Q8" i="19"/>
  <c r="M8" i="19"/>
  <c r="H8" i="19"/>
  <c r="J8" i="19" s="1"/>
  <c r="AB8" i="19" s="1"/>
  <c r="AD8" i="19" s="1"/>
  <c r="C8" i="19"/>
  <c r="AI5" i="19"/>
  <c r="AF5" i="19"/>
  <c r="E2" i="19"/>
  <c r="A2" i="19"/>
  <c r="AK8" i="18"/>
  <c r="AH8" i="18"/>
  <c r="AA8" i="18"/>
  <c r="Y8" i="18"/>
  <c r="U8" i="18"/>
  <c r="Q8" i="18"/>
  <c r="M8" i="18"/>
  <c r="H8" i="18"/>
  <c r="C8" i="18"/>
  <c r="J8" i="18" s="1"/>
  <c r="AB8" i="18" s="1"/>
  <c r="AD8" i="18" s="1"/>
  <c r="AI5" i="18"/>
  <c r="AF5" i="18"/>
  <c r="E2" i="18"/>
  <c r="A2" i="18"/>
  <c r="AK8" i="17"/>
  <c r="AH8" i="17"/>
  <c r="Y8" i="17"/>
  <c r="U8" i="17"/>
  <c r="Q8" i="17"/>
  <c r="AA8" i="17" s="1"/>
  <c r="M8" i="17"/>
  <c r="H8" i="17"/>
  <c r="C8" i="17"/>
  <c r="J8" i="17" s="1"/>
  <c r="AB8" i="17" s="1"/>
  <c r="AD8" i="17" s="1"/>
  <c r="AI5" i="17"/>
  <c r="AF5" i="17"/>
  <c r="E2" i="17"/>
  <c r="A2" i="17"/>
  <c r="AK8" i="16"/>
  <c r="AH8" i="16"/>
  <c r="Y8" i="16"/>
  <c r="U8" i="16"/>
  <c r="AA8" i="16" s="1"/>
  <c r="Q8" i="16"/>
  <c r="M8" i="16"/>
  <c r="H8" i="16"/>
  <c r="J8" i="16" s="1"/>
  <c r="AB8" i="16" s="1"/>
  <c r="AD8" i="16" s="1"/>
  <c r="C8" i="16"/>
  <c r="AI5" i="16"/>
  <c r="AF5" i="16"/>
  <c r="E2" i="16"/>
  <c r="A2" i="16"/>
  <c r="AK8" i="15"/>
  <c r="AH8" i="15"/>
  <c r="Y8" i="15"/>
  <c r="U8" i="15"/>
  <c r="Q8" i="15"/>
  <c r="AA8" i="15" s="1"/>
  <c r="M8" i="15"/>
  <c r="H8" i="15"/>
  <c r="C8" i="15"/>
  <c r="J8" i="15" s="1"/>
  <c r="AB8" i="15" s="1"/>
  <c r="AD8" i="15" s="1"/>
  <c r="AI5" i="15"/>
  <c r="AF5" i="15"/>
  <c r="E2" i="15"/>
  <c r="A2" i="15"/>
  <c r="AK8" i="14"/>
  <c r="AH8" i="14"/>
  <c r="Y8" i="14"/>
  <c r="U8" i="14"/>
  <c r="AA8" i="14" s="1"/>
  <c r="Q8" i="14"/>
  <c r="M8" i="14"/>
  <c r="H8" i="14"/>
  <c r="J8" i="14" s="1"/>
  <c r="AB8" i="14" s="1"/>
  <c r="AD8" i="14" s="1"/>
  <c r="C8" i="14"/>
  <c r="AI5" i="14"/>
  <c r="AF5" i="14"/>
  <c r="E2" i="14"/>
  <c r="A2" i="14"/>
  <c r="AK8" i="13"/>
  <c r="AH8" i="13"/>
  <c r="Y8" i="13"/>
  <c r="U8" i="13"/>
  <c r="Q8" i="13"/>
  <c r="AA8" i="13" s="1"/>
  <c r="M8" i="13"/>
  <c r="H8" i="13"/>
  <c r="C8" i="13"/>
  <c r="J8" i="13" s="1"/>
  <c r="AB8" i="13" s="1"/>
  <c r="AD8" i="13" s="1"/>
  <c r="AI5" i="13"/>
  <c r="AF5" i="13"/>
  <c r="E2" i="13"/>
  <c r="A2" i="13"/>
  <c r="AK8" i="12"/>
  <c r="AH8" i="12"/>
  <c r="AA8" i="12"/>
  <c r="Y8" i="12"/>
  <c r="U8" i="12"/>
  <c r="Q8" i="12"/>
  <c r="M8" i="12"/>
  <c r="H8" i="12"/>
  <c r="J8" i="12" s="1"/>
  <c r="AB8" i="12" s="1"/>
  <c r="AD8" i="12" s="1"/>
  <c r="C8" i="12"/>
  <c r="AI5" i="12"/>
  <c r="AF5" i="12"/>
  <c r="E2" i="12"/>
  <c r="A2" i="12"/>
  <c r="AK8" i="11"/>
  <c r="AH8" i="11"/>
  <c r="Y8" i="11"/>
  <c r="U8" i="11"/>
  <c r="Q8" i="11"/>
  <c r="AA8" i="11" s="1"/>
  <c r="M8" i="11"/>
  <c r="H8" i="11"/>
  <c r="C8" i="11"/>
  <c r="J8" i="11" s="1"/>
  <c r="AI5" i="11"/>
  <c r="AF5" i="11"/>
  <c r="E2" i="11"/>
  <c r="A2" i="11"/>
  <c r="AK8" i="10"/>
  <c r="AH8" i="10"/>
  <c r="Y8" i="10"/>
  <c r="U8" i="10"/>
  <c r="Q8" i="10"/>
  <c r="AA8" i="10" s="1"/>
  <c r="M8" i="10"/>
  <c r="H8" i="10"/>
  <c r="C8" i="10"/>
  <c r="J8" i="10" s="1"/>
  <c r="AI5" i="10"/>
  <c r="AF5" i="10"/>
  <c r="E2" i="10"/>
  <c r="A2" i="10"/>
  <c r="AK8" i="9"/>
  <c r="AH8" i="9"/>
  <c r="Y8" i="9"/>
  <c r="U8" i="9"/>
  <c r="Q8" i="9"/>
  <c r="AA8" i="9" s="1"/>
  <c r="M8" i="9"/>
  <c r="H8" i="9"/>
  <c r="J8" i="9" s="1"/>
  <c r="C8" i="9"/>
  <c r="AI5" i="9"/>
  <c r="AF5" i="9"/>
  <c r="E2" i="9"/>
  <c r="A2" i="9"/>
  <c r="N27" i="5"/>
  <c r="G27" i="5"/>
  <c r="F27" i="5"/>
  <c r="E27" i="5"/>
  <c r="C27" i="5"/>
  <c r="J27" i="5" s="1"/>
  <c r="N26" i="5"/>
  <c r="G26" i="5"/>
  <c r="F26" i="5"/>
  <c r="E26" i="5"/>
  <c r="C26" i="5"/>
  <c r="O25" i="5"/>
  <c r="F25" i="5"/>
  <c r="G25" i="5" s="1"/>
  <c r="E25" i="5"/>
  <c r="N25" i="5" s="1"/>
  <c r="C25" i="5"/>
  <c r="J25" i="5" s="1"/>
  <c r="F24" i="5"/>
  <c r="E24" i="5"/>
  <c r="N24" i="5" s="1"/>
  <c r="C24" i="5"/>
  <c r="F22" i="5"/>
  <c r="G22" i="5" s="1"/>
  <c r="E22" i="5"/>
  <c r="N22" i="5" s="1"/>
  <c r="C22" i="5"/>
  <c r="G21" i="5"/>
  <c r="F21" i="5"/>
  <c r="E21" i="5"/>
  <c r="N21" i="5" s="1"/>
  <c r="C21" i="5"/>
  <c r="J21" i="5" s="1"/>
  <c r="F20" i="5"/>
  <c r="G20" i="5" s="1"/>
  <c r="E20" i="5"/>
  <c r="N20" i="5" s="1"/>
  <c r="C20" i="5"/>
  <c r="F19" i="5"/>
  <c r="G19" i="5" s="1"/>
  <c r="E19" i="5"/>
  <c r="N19" i="5" s="1"/>
  <c r="C19" i="5"/>
  <c r="F18" i="5"/>
  <c r="O18" i="5" s="1"/>
  <c r="E18" i="5"/>
  <c r="N18" i="5" s="1"/>
  <c r="C18" i="5"/>
  <c r="G16" i="5"/>
  <c r="F16" i="5"/>
  <c r="E16" i="5"/>
  <c r="N16" i="5" s="1"/>
  <c r="C16" i="5"/>
  <c r="F15" i="5"/>
  <c r="G15" i="5" s="1"/>
  <c r="E15" i="5"/>
  <c r="N15" i="5" s="1"/>
  <c r="C15" i="5"/>
  <c r="F14" i="5"/>
  <c r="G14" i="5" s="1"/>
  <c r="E14" i="5"/>
  <c r="N14" i="5" s="1"/>
  <c r="C14" i="5"/>
  <c r="O13" i="5"/>
  <c r="G13" i="5"/>
  <c r="F13" i="5"/>
  <c r="E13" i="5"/>
  <c r="N13" i="5" s="1"/>
  <c r="C13" i="5"/>
  <c r="G12" i="5"/>
  <c r="F12" i="5"/>
  <c r="E12" i="5"/>
  <c r="N12" i="5" s="1"/>
  <c r="C12" i="5"/>
  <c r="J12" i="5" s="1"/>
  <c r="B12" i="5"/>
  <c r="F10" i="5"/>
  <c r="G10" i="5" s="1"/>
  <c r="E10" i="5"/>
  <c r="N10" i="5" s="1"/>
  <c r="F9" i="5"/>
  <c r="G9" i="5" s="1"/>
  <c r="E9" i="5"/>
  <c r="N9" i="5" s="1"/>
  <c r="F8" i="5"/>
  <c r="O8" i="5" s="1"/>
  <c r="E8" i="5"/>
  <c r="N8" i="5" s="1"/>
  <c r="G7" i="5"/>
  <c r="F7" i="5"/>
  <c r="E7" i="5"/>
  <c r="N7" i="5" s="1"/>
  <c r="J7" i="5"/>
  <c r="N3" i="5"/>
  <c r="I3" i="5"/>
  <c r="E3" i="5"/>
  <c r="B3" i="5"/>
  <c r="A2" i="5"/>
  <c r="AG74" i="4"/>
  <c r="AF74" i="4"/>
  <c r="AE74" i="4"/>
  <c r="AD74" i="4"/>
  <c r="AC74" i="4"/>
  <c r="AB74" i="4"/>
  <c r="Z74" i="4"/>
  <c r="Y74" i="4"/>
  <c r="X74" i="4"/>
  <c r="V74" i="4"/>
  <c r="U74" i="4"/>
  <c r="T74" i="4"/>
  <c r="R74" i="4"/>
  <c r="Q74" i="4"/>
  <c r="P74" i="4"/>
  <c r="N74" i="4"/>
  <c r="M74" i="4"/>
  <c r="L74" i="4"/>
  <c r="K74" i="4"/>
  <c r="I74" i="4"/>
  <c r="H74" i="4"/>
  <c r="G74" i="4"/>
  <c r="F74" i="4"/>
  <c r="D74" i="4"/>
  <c r="C74" i="4"/>
  <c r="B74" i="4"/>
  <c r="A74" i="4"/>
  <c r="AG73" i="4"/>
  <c r="AF73" i="4"/>
  <c r="AE73" i="4"/>
  <c r="AD73" i="4"/>
  <c r="AC73" i="4"/>
  <c r="AB73" i="4"/>
  <c r="Z73" i="4"/>
  <c r="Y73" i="4"/>
  <c r="X73" i="4"/>
  <c r="V73" i="4"/>
  <c r="U73" i="4"/>
  <c r="T73" i="4"/>
  <c r="R73" i="4"/>
  <c r="Q73" i="4"/>
  <c r="P73" i="4"/>
  <c r="N73" i="4"/>
  <c r="M73" i="4"/>
  <c r="L73" i="4"/>
  <c r="K73" i="4"/>
  <c r="I73" i="4"/>
  <c r="H73" i="4"/>
  <c r="G73" i="4"/>
  <c r="F73" i="4"/>
  <c r="D73" i="4"/>
  <c r="C73" i="4"/>
  <c r="B73" i="4"/>
  <c r="A73" i="4"/>
  <c r="AG72" i="4"/>
  <c r="AF72" i="4"/>
  <c r="AE72" i="4"/>
  <c r="AD72" i="4"/>
  <c r="AC72" i="4"/>
  <c r="AB72" i="4"/>
  <c r="Z72" i="4"/>
  <c r="Y72" i="4"/>
  <c r="X72" i="4"/>
  <c r="V72" i="4"/>
  <c r="U72" i="4"/>
  <c r="T72" i="4"/>
  <c r="R72" i="4"/>
  <c r="Q72" i="4"/>
  <c r="P72" i="4"/>
  <c r="N72" i="4"/>
  <c r="M72" i="4"/>
  <c r="L72" i="4"/>
  <c r="K72" i="4"/>
  <c r="I72" i="4"/>
  <c r="H72" i="4"/>
  <c r="G72" i="4"/>
  <c r="F72" i="4"/>
  <c r="D72" i="4"/>
  <c r="C72" i="4"/>
  <c r="B72" i="4"/>
  <c r="A72" i="4"/>
  <c r="AG71" i="4"/>
  <c r="AF71" i="4"/>
  <c r="AE71" i="4"/>
  <c r="AD71" i="4"/>
  <c r="AC71" i="4"/>
  <c r="AB71" i="4"/>
  <c r="Z71" i="4"/>
  <c r="Y71" i="4"/>
  <c r="X71" i="4"/>
  <c r="V71" i="4"/>
  <c r="U71" i="4"/>
  <c r="T71" i="4"/>
  <c r="R71" i="4"/>
  <c r="Q71" i="4"/>
  <c r="P71" i="4"/>
  <c r="N71" i="4"/>
  <c r="M71" i="4"/>
  <c r="L71" i="4"/>
  <c r="K71" i="4"/>
  <c r="I71" i="4"/>
  <c r="H71" i="4"/>
  <c r="G71" i="4"/>
  <c r="F71" i="4"/>
  <c r="D71" i="4"/>
  <c r="C71" i="4"/>
  <c r="B71" i="4"/>
  <c r="A71" i="4"/>
  <c r="AG70" i="4"/>
  <c r="AF70" i="4"/>
  <c r="AE70" i="4"/>
  <c r="AD70" i="4"/>
  <c r="AC70" i="4"/>
  <c r="AB70" i="4"/>
  <c r="Z70" i="4"/>
  <c r="Y70" i="4"/>
  <c r="X70" i="4"/>
  <c r="V70" i="4"/>
  <c r="U70" i="4"/>
  <c r="T70" i="4"/>
  <c r="R70" i="4"/>
  <c r="Q70" i="4"/>
  <c r="P70" i="4"/>
  <c r="N70" i="4"/>
  <c r="M70" i="4"/>
  <c r="L70" i="4"/>
  <c r="K70" i="4"/>
  <c r="I70" i="4"/>
  <c r="H70" i="4"/>
  <c r="G70" i="4"/>
  <c r="F70" i="4"/>
  <c r="D70" i="4"/>
  <c r="C70" i="4"/>
  <c r="B70" i="4"/>
  <c r="A70" i="4"/>
  <c r="AG68" i="4"/>
  <c r="AF68" i="4"/>
  <c r="AE68" i="4"/>
  <c r="AD68" i="4"/>
  <c r="AC68" i="4"/>
  <c r="AB68" i="4"/>
  <c r="Z68" i="4"/>
  <c r="Y68" i="4"/>
  <c r="X68" i="4"/>
  <c r="V68" i="4"/>
  <c r="U68" i="4"/>
  <c r="T68" i="4"/>
  <c r="R68" i="4"/>
  <c r="Q68" i="4"/>
  <c r="P68" i="4"/>
  <c r="N68" i="4"/>
  <c r="M68" i="4"/>
  <c r="L68" i="4"/>
  <c r="K68" i="4"/>
  <c r="I68" i="4"/>
  <c r="H68" i="4"/>
  <c r="G68" i="4"/>
  <c r="F68" i="4"/>
  <c r="D68" i="4"/>
  <c r="C68" i="4"/>
  <c r="B68" i="4"/>
  <c r="A68" i="4"/>
  <c r="AG67" i="4"/>
  <c r="AF67" i="4"/>
  <c r="AE67" i="4"/>
  <c r="AD67" i="4"/>
  <c r="AC67" i="4"/>
  <c r="AB67" i="4"/>
  <c r="Z67" i="4"/>
  <c r="Y67" i="4"/>
  <c r="X67" i="4"/>
  <c r="V67" i="4"/>
  <c r="U67" i="4"/>
  <c r="T67" i="4"/>
  <c r="R67" i="4"/>
  <c r="Q67" i="4"/>
  <c r="P67" i="4"/>
  <c r="N67" i="4"/>
  <c r="M67" i="4"/>
  <c r="L67" i="4"/>
  <c r="K67" i="4"/>
  <c r="I67" i="4"/>
  <c r="H67" i="4"/>
  <c r="G67" i="4"/>
  <c r="F67" i="4"/>
  <c r="D67" i="4"/>
  <c r="C67" i="4"/>
  <c r="B67" i="4"/>
  <c r="A67" i="4"/>
  <c r="AG66" i="4"/>
  <c r="AF66" i="4"/>
  <c r="AE66" i="4"/>
  <c r="AD66" i="4"/>
  <c r="AC66" i="4"/>
  <c r="AB66" i="4"/>
  <c r="Z66" i="4"/>
  <c r="Y66" i="4"/>
  <c r="X66" i="4"/>
  <c r="V66" i="4"/>
  <c r="U66" i="4"/>
  <c r="T66" i="4"/>
  <c r="R66" i="4"/>
  <c r="Q66" i="4"/>
  <c r="P66" i="4"/>
  <c r="N66" i="4"/>
  <c r="M66" i="4"/>
  <c r="L66" i="4"/>
  <c r="K66" i="4"/>
  <c r="I66" i="4"/>
  <c r="H66" i="4"/>
  <c r="G66" i="4"/>
  <c r="F66" i="4"/>
  <c r="D66" i="4"/>
  <c r="C66" i="4"/>
  <c r="B66" i="4"/>
  <c r="A66" i="4"/>
  <c r="AG64" i="4"/>
  <c r="AF64" i="4"/>
  <c r="AE64" i="4"/>
  <c r="AD64" i="4"/>
  <c r="AC64" i="4"/>
  <c r="AB64" i="4"/>
  <c r="Z64" i="4"/>
  <c r="Y64" i="4"/>
  <c r="X64" i="4"/>
  <c r="V64" i="4"/>
  <c r="U64" i="4"/>
  <c r="T64" i="4"/>
  <c r="R64" i="4"/>
  <c r="Q64" i="4"/>
  <c r="P64" i="4"/>
  <c r="N64" i="4"/>
  <c r="M64" i="4"/>
  <c r="L64" i="4"/>
  <c r="K64" i="4"/>
  <c r="I64" i="4"/>
  <c r="H64" i="4"/>
  <c r="G64" i="4"/>
  <c r="F64" i="4"/>
  <c r="D64" i="4"/>
  <c r="C64" i="4"/>
  <c r="B64" i="4"/>
  <c r="A64" i="4"/>
  <c r="AG63" i="4"/>
  <c r="AF63" i="4"/>
  <c r="AE63" i="4"/>
  <c r="AD63" i="4"/>
  <c r="AC63" i="4"/>
  <c r="AB63" i="4"/>
  <c r="Z63" i="4"/>
  <c r="Y63" i="4"/>
  <c r="X63" i="4"/>
  <c r="V63" i="4"/>
  <c r="U63" i="4"/>
  <c r="T63" i="4"/>
  <c r="R63" i="4"/>
  <c r="Q63" i="4"/>
  <c r="P63" i="4"/>
  <c r="N63" i="4"/>
  <c r="M63" i="4"/>
  <c r="L63" i="4"/>
  <c r="K63" i="4"/>
  <c r="I63" i="4"/>
  <c r="H63" i="4"/>
  <c r="G63" i="4"/>
  <c r="F63" i="4"/>
  <c r="D63" i="4"/>
  <c r="C63" i="4"/>
  <c r="B63" i="4"/>
  <c r="A63" i="4"/>
  <c r="AG62" i="4"/>
  <c r="AF62" i="4"/>
  <c r="AE62" i="4"/>
  <c r="AD62" i="4"/>
  <c r="AC62" i="4"/>
  <c r="AB62" i="4"/>
  <c r="Z62" i="4"/>
  <c r="Y62" i="4"/>
  <c r="X62" i="4"/>
  <c r="V62" i="4"/>
  <c r="U62" i="4"/>
  <c r="T62" i="4"/>
  <c r="R62" i="4"/>
  <c r="Q62" i="4"/>
  <c r="P62" i="4"/>
  <c r="N62" i="4"/>
  <c r="M62" i="4"/>
  <c r="L62" i="4"/>
  <c r="K62" i="4"/>
  <c r="I62" i="4"/>
  <c r="H62" i="4"/>
  <c r="G62" i="4"/>
  <c r="F62" i="4"/>
  <c r="D62" i="4"/>
  <c r="C62" i="4"/>
  <c r="B62" i="4"/>
  <c r="A62" i="4"/>
  <c r="AG61" i="4"/>
  <c r="AF61" i="4"/>
  <c r="AE61" i="4"/>
  <c r="AD61" i="4"/>
  <c r="AC61" i="4"/>
  <c r="AB61" i="4"/>
  <c r="Z61" i="4"/>
  <c r="Y61" i="4"/>
  <c r="X61" i="4"/>
  <c r="V61" i="4"/>
  <c r="U61" i="4"/>
  <c r="T61" i="4"/>
  <c r="R61" i="4"/>
  <c r="Q61" i="4"/>
  <c r="P61" i="4"/>
  <c r="N61" i="4"/>
  <c r="M61" i="4"/>
  <c r="L61" i="4"/>
  <c r="K61" i="4"/>
  <c r="I61" i="4"/>
  <c r="H61" i="4"/>
  <c r="G61" i="4"/>
  <c r="F61" i="4"/>
  <c r="D61" i="4"/>
  <c r="C61" i="4"/>
  <c r="B61" i="4"/>
  <c r="A61" i="4"/>
  <c r="AG59" i="4"/>
  <c r="AF59" i="4"/>
  <c r="AE59" i="4"/>
  <c r="AD59" i="4"/>
  <c r="AC59" i="4"/>
  <c r="AB59" i="4"/>
  <c r="Z59" i="4"/>
  <c r="Y59" i="4"/>
  <c r="X59" i="4"/>
  <c r="V59" i="4"/>
  <c r="U59" i="4"/>
  <c r="T59" i="4"/>
  <c r="R59" i="4"/>
  <c r="Q59" i="4"/>
  <c r="P59" i="4"/>
  <c r="N59" i="4"/>
  <c r="M59" i="4"/>
  <c r="L59" i="4"/>
  <c r="K59" i="4"/>
  <c r="I59" i="4"/>
  <c r="H59" i="4"/>
  <c r="G59" i="4"/>
  <c r="F59" i="4"/>
  <c r="D59" i="4"/>
  <c r="C59" i="4"/>
  <c r="B59" i="4"/>
  <c r="A59" i="4"/>
  <c r="AG58" i="4"/>
  <c r="AF58" i="4"/>
  <c r="AE58" i="4"/>
  <c r="AD58" i="4"/>
  <c r="AC58" i="4"/>
  <c r="AB58" i="4"/>
  <c r="Z58" i="4"/>
  <c r="Y58" i="4"/>
  <c r="X58" i="4"/>
  <c r="V58" i="4"/>
  <c r="U58" i="4"/>
  <c r="T58" i="4"/>
  <c r="R58" i="4"/>
  <c r="Q58" i="4"/>
  <c r="P58" i="4"/>
  <c r="N58" i="4"/>
  <c r="M58" i="4"/>
  <c r="L58" i="4"/>
  <c r="K58" i="4"/>
  <c r="I58" i="4"/>
  <c r="H58" i="4"/>
  <c r="G58" i="4"/>
  <c r="F58" i="4"/>
  <c r="D58" i="4"/>
  <c r="C58" i="4"/>
  <c r="B58" i="4"/>
  <c r="A58" i="4"/>
  <c r="AG57" i="4"/>
  <c r="AF57" i="4"/>
  <c r="AE57" i="4"/>
  <c r="AD57" i="4"/>
  <c r="AC57" i="4"/>
  <c r="AB57" i="4"/>
  <c r="Z57" i="4"/>
  <c r="Y57" i="4"/>
  <c r="X57" i="4"/>
  <c r="V57" i="4"/>
  <c r="U57" i="4"/>
  <c r="T57" i="4"/>
  <c r="R57" i="4"/>
  <c r="Q57" i="4"/>
  <c r="P57" i="4"/>
  <c r="N57" i="4"/>
  <c r="M57" i="4"/>
  <c r="L57" i="4"/>
  <c r="K57" i="4"/>
  <c r="I57" i="4"/>
  <c r="H57" i="4"/>
  <c r="G57" i="4"/>
  <c r="F57" i="4"/>
  <c r="D57" i="4"/>
  <c r="C57" i="4"/>
  <c r="B57" i="4"/>
  <c r="A57" i="4"/>
  <c r="AG56" i="4"/>
  <c r="AF56" i="4"/>
  <c r="AE56" i="4"/>
  <c r="AD56" i="4"/>
  <c r="AC56" i="4"/>
  <c r="AB56" i="4"/>
  <c r="Z56" i="4"/>
  <c r="Y56" i="4"/>
  <c r="X56" i="4"/>
  <c r="V56" i="4"/>
  <c r="U56" i="4"/>
  <c r="T56" i="4"/>
  <c r="R56" i="4"/>
  <c r="Q56" i="4"/>
  <c r="P56" i="4"/>
  <c r="N56" i="4"/>
  <c r="M56" i="4"/>
  <c r="L56" i="4"/>
  <c r="K56" i="4"/>
  <c r="I56" i="4"/>
  <c r="H56" i="4"/>
  <c r="G56" i="4"/>
  <c r="F56" i="4"/>
  <c r="D56" i="4"/>
  <c r="C56" i="4"/>
  <c r="B56" i="4"/>
  <c r="A56" i="4"/>
  <c r="AG55" i="4"/>
  <c r="AF55" i="4"/>
  <c r="AE55" i="4"/>
  <c r="AD55" i="4"/>
  <c r="AC55" i="4"/>
  <c r="AB55" i="4"/>
  <c r="Z55" i="4"/>
  <c r="Y55" i="4"/>
  <c r="X55" i="4"/>
  <c r="V55" i="4"/>
  <c r="U55" i="4"/>
  <c r="T55" i="4"/>
  <c r="R55" i="4"/>
  <c r="Q55" i="4"/>
  <c r="P55" i="4"/>
  <c r="N55" i="4"/>
  <c r="M55" i="4"/>
  <c r="L55" i="4"/>
  <c r="K55" i="4"/>
  <c r="I55" i="4"/>
  <c r="H55" i="4"/>
  <c r="G55" i="4"/>
  <c r="F55" i="4"/>
  <c r="D55" i="4"/>
  <c r="C55" i="4"/>
  <c r="B55" i="4"/>
  <c r="A55" i="4"/>
  <c r="AG54" i="4"/>
  <c r="AF54" i="4"/>
  <c r="AE54" i="4"/>
  <c r="AD54" i="4"/>
  <c r="AC54" i="4"/>
  <c r="AB54" i="4"/>
  <c r="Z54" i="4"/>
  <c r="Y54" i="4"/>
  <c r="X54" i="4"/>
  <c r="V54" i="4"/>
  <c r="U54" i="4"/>
  <c r="T54" i="4"/>
  <c r="R54" i="4"/>
  <c r="Q54" i="4"/>
  <c r="P54" i="4"/>
  <c r="N54" i="4"/>
  <c r="M54" i="4"/>
  <c r="L54" i="4"/>
  <c r="K54" i="4"/>
  <c r="I54" i="4"/>
  <c r="H54" i="4"/>
  <c r="G54" i="4"/>
  <c r="F54" i="4"/>
  <c r="D54" i="4"/>
  <c r="C54" i="4"/>
  <c r="B54" i="4"/>
  <c r="A54" i="4"/>
  <c r="X53" i="4"/>
  <c r="G53" i="4"/>
  <c r="F53" i="4"/>
  <c r="U51" i="4"/>
  <c r="B51" i="4"/>
  <c r="A51" i="4"/>
  <c r="Y50" i="4"/>
  <c r="X50" i="4"/>
  <c r="M50" i="4"/>
  <c r="A46" i="4"/>
  <c r="A41" i="4"/>
  <c r="A36" i="4"/>
  <c r="Z26" i="4"/>
  <c r="Y26" i="4"/>
  <c r="X26" i="4"/>
  <c r="U26" i="4"/>
  <c r="T26" i="4"/>
  <c r="Q26" i="4"/>
  <c r="P26" i="4"/>
  <c r="M26" i="4"/>
  <c r="L26" i="4"/>
  <c r="N26" i="4" s="1"/>
  <c r="K26" i="4"/>
  <c r="H26" i="4"/>
  <c r="G26" i="4"/>
  <c r="F26" i="4"/>
  <c r="I26" i="4" s="1"/>
  <c r="C26" i="4"/>
  <c r="B26" i="4"/>
  <c r="D26" i="4" s="1"/>
  <c r="A26" i="4"/>
  <c r="A53" i="4" s="1"/>
  <c r="Y25" i="4"/>
  <c r="Y52" i="4" s="1"/>
  <c r="X25" i="4"/>
  <c r="Z25" i="4" s="1"/>
  <c r="U25" i="4"/>
  <c r="U52" i="4" s="1"/>
  <c r="T25" i="4"/>
  <c r="V25" i="4" s="1"/>
  <c r="R25" i="4"/>
  <c r="Q25" i="4"/>
  <c r="P25" i="4"/>
  <c r="P52" i="4" s="1"/>
  <c r="N25" i="4"/>
  <c r="N52" i="4" s="1"/>
  <c r="M25" i="4"/>
  <c r="M52" i="4" s="1"/>
  <c r="L25" i="4"/>
  <c r="H25" i="4"/>
  <c r="I25" i="4" s="1"/>
  <c r="G25" i="4"/>
  <c r="F25" i="4"/>
  <c r="C25" i="4"/>
  <c r="C52" i="4" s="1"/>
  <c r="B25" i="4"/>
  <c r="A25" i="4"/>
  <c r="A52" i="4" s="1"/>
  <c r="Z24" i="4"/>
  <c r="Z51" i="4" s="1"/>
  <c r="Y24" i="4"/>
  <c r="Y51" i="4" s="1"/>
  <c r="X24" i="4"/>
  <c r="X51" i="4" s="1"/>
  <c r="U24" i="4"/>
  <c r="V24" i="4" s="1"/>
  <c r="T24" i="4"/>
  <c r="Q24" i="4"/>
  <c r="Q51" i="4" s="1"/>
  <c r="P24" i="4"/>
  <c r="P51" i="4" s="1"/>
  <c r="M24" i="4"/>
  <c r="L24" i="4"/>
  <c r="N24" i="4" s="1"/>
  <c r="K24" i="4"/>
  <c r="H24" i="4"/>
  <c r="G24" i="4"/>
  <c r="G51" i="4" s="1"/>
  <c r="F24" i="4"/>
  <c r="I24" i="4" s="1"/>
  <c r="C24" i="4"/>
  <c r="B24" i="4"/>
  <c r="D24" i="4" s="1"/>
  <c r="A24" i="4"/>
  <c r="Y23" i="4"/>
  <c r="X23" i="4"/>
  <c r="Z23" i="4" s="1"/>
  <c r="Z50" i="4" s="1"/>
  <c r="U23" i="4"/>
  <c r="U50" i="4" s="1"/>
  <c r="T23" i="4"/>
  <c r="V23" i="4" s="1"/>
  <c r="R23" i="4"/>
  <c r="Q23" i="4"/>
  <c r="P23" i="4"/>
  <c r="P50" i="4" s="1"/>
  <c r="N23" i="4"/>
  <c r="N50" i="4" s="1"/>
  <c r="M23" i="4"/>
  <c r="M53" i="4" s="1"/>
  <c r="L23" i="4"/>
  <c r="H23" i="4"/>
  <c r="H50" i="4" s="1"/>
  <c r="G23" i="4"/>
  <c r="G50" i="4" s="1"/>
  <c r="F23" i="4"/>
  <c r="C23" i="4"/>
  <c r="D23" i="4" s="1"/>
  <c r="B23" i="4"/>
  <c r="B50" i="4" s="1"/>
  <c r="A23" i="4"/>
  <c r="A50" i="4" s="1"/>
  <c r="Z21" i="4"/>
  <c r="Y21" i="4"/>
  <c r="X21" i="4"/>
  <c r="U21" i="4"/>
  <c r="V21" i="4" s="1"/>
  <c r="T21" i="4"/>
  <c r="Q21" i="4"/>
  <c r="Q48" i="4" s="1"/>
  <c r="P21" i="4"/>
  <c r="M21" i="4"/>
  <c r="L21" i="4"/>
  <c r="N21" i="4" s="1"/>
  <c r="K21" i="4"/>
  <c r="H21" i="4"/>
  <c r="G21" i="4"/>
  <c r="F21" i="4"/>
  <c r="I21" i="4" s="1"/>
  <c r="C21" i="4"/>
  <c r="B21" i="4"/>
  <c r="D21" i="4" s="1"/>
  <c r="A21" i="4"/>
  <c r="A48" i="4" s="1"/>
  <c r="Y20" i="4"/>
  <c r="Y47" i="4" s="1"/>
  <c r="X20" i="4"/>
  <c r="U20" i="4"/>
  <c r="T20" i="4"/>
  <c r="V20" i="4" s="1"/>
  <c r="Q20" i="4"/>
  <c r="P20" i="4"/>
  <c r="N20" i="4"/>
  <c r="M20" i="4"/>
  <c r="M47" i="4" s="1"/>
  <c r="L20" i="4"/>
  <c r="I20" i="4"/>
  <c r="H20" i="4"/>
  <c r="G20" i="4"/>
  <c r="F20" i="4"/>
  <c r="D20" i="4"/>
  <c r="C20" i="4"/>
  <c r="C47" i="4" s="1"/>
  <c r="B20" i="4"/>
  <c r="A20" i="4"/>
  <c r="A47" i="4" s="1"/>
  <c r="Z19" i="4"/>
  <c r="Y19" i="4"/>
  <c r="X19" i="4"/>
  <c r="U19" i="4"/>
  <c r="V19" i="4" s="1"/>
  <c r="T19" i="4"/>
  <c r="Q19" i="4"/>
  <c r="Q46" i="4" s="1"/>
  <c r="P19" i="4"/>
  <c r="P46" i="4" s="1"/>
  <c r="M19" i="4"/>
  <c r="L19" i="4"/>
  <c r="H19" i="4"/>
  <c r="G19" i="4"/>
  <c r="G46" i="4" s="1"/>
  <c r="F19" i="4"/>
  <c r="C19" i="4"/>
  <c r="B19" i="4"/>
  <c r="D19" i="4" s="1"/>
  <c r="A19" i="4"/>
  <c r="Y18" i="4"/>
  <c r="X18" i="4"/>
  <c r="Z18" i="4" s="1"/>
  <c r="U18" i="4"/>
  <c r="U45" i="4" s="1"/>
  <c r="T18" i="4"/>
  <c r="Q18" i="4"/>
  <c r="P18" i="4"/>
  <c r="P45" i="4" s="1"/>
  <c r="M18" i="4"/>
  <c r="L18" i="4"/>
  <c r="L45" i="4" s="1"/>
  <c r="H18" i="4"/>
  <c r="H45" i="4" s="1"/>
  <c r="G18" i="4"/>
  <c r="G45" i="4" s="1"/>
  <c r="F18" i="4"/>
  <c r="F45" i="4" s="1"/>
  <c r="C18" i="4"/>
  <c r="B18" i="4"/>
  <c r="A18" i="4"/>
  <c r="A45" i="4" s="1"/>
  <c r="Y17" i="4"/>
  <c r="Y44" i="4" s="1"/>
  <c r="X17" i="4"/>
  <c r="X44" i="4" s="1"/>
  <c r="U17" i="4"/>
  <c r="U44" i="4" s="1"/>
  <c r="T17" i="4"/>
  <c r="R17" i="4"/>
  <c r="Q17" i="4"/>
  <c r="P17" i="4"/>
  <c r="M17" i="4"/>
  <c r="M44" i="4" s="1"/>
  <c r="L17" i="4"/>
  <c r="L44" i="4" s="1"/>
  <c r="H17" i="4"/>
  <c r="H44" i="4" s="1"/>
  <c r="G17" i="4"/>
  <c r="F17" i="4"/>
  <c r="C17" i="4"/>
  <c r="C44" i="4" s="1"/>
  <c r="B17" i="4"/>
  <c r="B44" i="4" s="1"/>
  <c r="A17" i="4"/>
  <c r="A44" i="4" s="1"/>
  <c r="Z15" i="4"/>
  <c r="Y15" i="4"/>
  <c r="Y42" i="4" s="1"/>
  <c r="X15" i="4"/>
  <c r="U15" i="4"/>
  <c r="T15" i="4"/>
  <c r="Q15" i="4"/>
  <c r="P15" i="4"/>
  <c r="M15" i="4"/>
  <c r="L15" i="4"/>
  <c r="H15" i="4"/>
  <c r="G15" i="4"/>
  <c r="F15" i="4"/>
  <c r="C15" i="4"/>
  <c r="B15" i="4"/>
  <c r="A15" i="4"/>
  <c r="A42" i="4" s="1"/>
  <c r="Y14" i="4"/>
  <c r="X14" i="4"/>
  <c r="U14" i="4"/>
  <c r="T14" i="4"/>
  <c r="R14" i="4"/>
  <c r="Q14" i="4"/>
  <c r="Q41" i="4" s="1"/>
  <c r="P14" i="4"/>
  <c r="M14" i="4"/>
  <c r="L14" i="4"/>
  <c r="H14" i="4"/>
  <c r="G14" i="4"/>
  <c r="G41" i="4" s="1"/>
  <c r="F14" i="4"/>
  <c r="C14" i="4"/>
  <c r="B14" i="4"/>
  <c r="A14" i="4"/>
  <c r="Z13" i="4"/>
  <c r="Y13" i="4"/>
  <c r="X13" i="4"/>
  <c r="U13" i="4"/>
  <c r="T13" i="4"/>
  <c r="T40" i="4" s="1"/>
  <c r="Q13" i="4"/>
  <c r="P13" i="4"/>
  <c r="M13" i="4"/>
  <c r="L13" i="4"/>
  <c r="H13" i="4"/>
  <c r="G13" i="4"/>
  <c r="F13" i="4"/>
  <c r="C13" i="4"/>
  <c r="B13" i="4"/>
  <c r="A13" i="4"/>
  <c r="A40" i="4" s="1"/>
  <c r="Y12" i="4"/>
  <c r="Y39" i="4" s="1"/>
  <c r="X12" i="4"/>
  <c r="U12" i="4"/>
  <c r="T12" i="4"/>
  <c r="T39" i="4" s="1"/>
  <c r="R12" i="4"/>
  <c r="Q12" i="4"/>
  <c r="P12" i="4"/>
  <c r="M12" i="4"/>
  <c r="L12" i="4"/>
  <c r="L39" i="4" s="1"/>
  <c r="H12" i="4"/>
  <c r="G12" i="4"/>
  <c r="F12" i="4"/>
  <c r="C12" i="4"/>
  <c r="B12" i="4"/>
  <c r="B39" i="4" s="1"/>
  <c r="A12" i="4"/>
  <c r="A39" i="4" s="1"/>
  <c r="Z11" i="4"/>
  <c r="Y11" i="4"/>
  <c r="Y38" i="4" s="1"/>
  <c r="X11" i="4"/>
  <c r="U11" i="4"/>
  <c r="T11" i="4"/>
  <c r="Q11" i="4"/>
  <c r="Q38" i="4" s="1"/>
  <c r="P11" i="4"/>
  <c r="M11" i="4"/>
  <c r="M38" i="4" s="1"/>
  <c r="L11" i="4"/>
  <c r="L38" i="4" s="1"/>
  <c r="H11" i="4"/>
  <c r="G11" i="4"/>
  <c r="G38" i="4" s="1"/>
  <c r="F11" i="4"/>
  <c r="C11" i="4"/>
  <c r="B11" i="4"/>
  <c r="B38" i="4" s="1"/>
  <c r="A11" i="4"/>
  <c r="A38" i="4" s="1"/>
  <c r="Y9" i="4"/>
  <c r="X9" i="4"/>
  <c r="U9" i="4"/>
  <c r="T9" i="4"/>
  <c r="R9" i="4"/>
  <c r="Q9" i="4"/>
  <c r="Q36" i="4" s="1"/>
  <c r="P9" i="4"/>
  <c r="M9" i="4"/>
  <c r="L9" i="4"/>
  <c r="H9" i="4"/>
  <c r="G9" i="4"/>
  <c r="G36" i="4" s="1"/>
  <c r="F9" i="4"/>
  <c r="F36" i="4" s="1"/>
  <c r="C9" i="4"/>
  <c r="A9" i="4"/>
  <c r="Z8" i="4"/>
  <c r="Y8" i="4"/>
  <c r="X8" i="4"/>
  <c r="U8" i="4"/>
  <c r="T8" i="4"/>
  <c r="T35" i="4" s="1"/>
  <c r="Q8" i="4"/>
  <c r="P8" i="4"/>
  <c r="M8" i="4"/>
  <c r="L8" i="4"/>
  <c r="H8" i="4"/>
  <c r="G8" i="4"/>
  <c r="F8" i="4"/>
  <c r="C8" i="4"/>
  <c r="A8" i="4"/>
  <c r="A35" i="4" s="1"/>
  <c r="Y7" i="4"/>
  <c r="Y34" i="4" s="1"/>
  <c r="X7" i="4"/>
  <c r="U7" i="4"/>
  <c r="T7" i="4"/>
  <c r="T34" i="4" s="1"/>
  <c r="R7" i="4"/>
  <c r="Q7" i="4"/>
  <c r="P7" i="4"/>
  <c r="M7" i="4"/>
  <c r="L7" i="4"/>
  <c r="L34" i="4" s="1"/>
  <c r="H7" i="4"/>
  <c r="G7" i="4"/>
  <c r="F7" i="4"/>
  <c r="C7" i="4"/>
  <c r="B34" i="4"/>
  <c r="A7" i="4"/>
  <c r="A34" i="4" s="1"/>
  <c r="Z6" i="4"/>
  <c r="Y6" i="4"/>
  <c r="Y33" i="4" s="1"/>
  <c r="X6" i="4"/>
  <c r="X33" i="4" s="1"/>
  <c r="U6" i="4"/>
  <c r="T6" i="4"/>
  <c r="Q6" i="4"/>
  <c r="Q33" i="4" s="1"/>
  <c r="P6" i="4"/>
  <c r="M6" i="4"/>
  <c r="L6" i="4"/>
  <c r="L33" i="4" s="1"/>
  <c r="H6" i="4"/>
  <c r="G6" i="4"/>
  <c r="G33" i="4" s="1"/>
  <c r="F6" i="4"/>
  <c r="C6" i="4"/>
  <c r="C33" i="4" s="1"/>
  <c r="B33" i="4"/>
  <c r="A6" i="4"/>
  <c r="A33" i="4" s="1"/>
  <c r="A3" i="4"/>
  <c r="Y2" i="4"/>
  <c r="U2" i="4"/>
  <c r="Q2" i="4"/>
  <c r="M2" i="4"/>
  <c r="G2" i="4"/>
  <c r="C2" i="4"/>
  <c r="A1" i="4"/>
  <c r="U35" i="4" l="1"/>
  <c r="V8" i="4"/>
  <c r="X34" i="4"/>
  <c r="Z7" i="4"/>
  <c r="Z34" i="4" s="1"/>
  <c r="X35" i="4"/>
  <c r="P36" i="4"/>
  <c r="U38" i="4"/>
  <c r="V11" i="4"/>
  <c r="U41" i="4"/>
  <c r="M39" i="4"/>
  <c r="N12" i="4"/>
  <c r="M40" i="4"/>
  <c r="F40" i="4"/>
  <c r="I13" i="4"/>
  <c r="C41" i="4"/>
  <c r="D14" i="4"/>
  <c r="C42" i="4"/>
  <c r="P33" i="4"/>
  <c r="R6" i="4"/>
  <c r="P34" i="4"/>
  <c r="U34" i="4"/>
  <c r="C39" i="4"/>
  <c r="D12" i="4"/>
  <c r="C40" i="4"/>
  <c r="AB12" i="4"/>
  <c r="H41" i="4"/>
  <c r="I14" i="4"/>
  <c r="X41" i="4"/>
  <c r="Z14" i="4"/>
  <c r="Z41" i="4" s="1"/>
  <c r="H34" i="4"/>
  <c r="I7" i="4"/>
  <c r="H33" i="4"/>
  <c r="H35" i="4"/>
  <c r="P35" i="4"/>
  <c r="R8" i="4"/>
  <c r="L5" i="50"/>
  <c r="L5" i="48"/>
  <c r="L5" i="46"/>
  <c r="L5" i="44"/>
  <c r="L5" i="42"/>
  <c r="L5" i="40"/>
  <c r="L5" i="38"/>
  <c r="L5" i="36"/>
  <c r="L5" i="34"/>
  <c r="L5" i="32"/>
  <c r="L5" i="30"/>
  <c r="L5" i="28"/>
  <c r="L5" i="26"/>
  <c r="L5" i="24"/>
  <c r="L5" i="22"/>
  <c r="L5" i="20"/>
  <c r="L5" i="52"/>
  <c r="L5" i="51"/>
  <c r="L5" i="47"/>
  <c r="L5" i="43"/>
  <c r="L5" i="39"/>
  <c r="L5" i="35"/>
  <c r="L5" i="31"/>
  <c r="L5" i="27"/>
  <c r="L5" i="23"/>
  <c r="L5" i="17"/>
  <c r="L5" i="15"/>
  <c r="L5" i="13"/>
  <c r="L5" i="11"/>
  <c r="L5" i="9"/>
  <c r="L5" i="49"/>
  <c r="L5" i="19"/>
  <c r="L5" i="45"/>
  <c r="L5" i="41"/>
  <c r="L5" i="37"/>
  <c r="L5" i="33"/>
  <c r="L5" i="29"/>
  <c r="L5" i="25"/>
  <c r="L5" i="21"/>
  <c r="L5" i="18"/>
  <c r="L5" i="16"/>
  <c r="L5" i="14"/>
  <c r="L5" i="12"/>
  <c r="L5" i="10"/>
  <c r="F33" i="4"/>
  <c r="I6" i="4"/>
  <c r="I33" i="4" s="1"/>
  <c r="F34" i="4"/>
  <c r="C34" i="4"/>
  <c r="D7" i="4"/>
  <c r="C35" i="4"/>
  <c r="H36" i="4"/>
  <c r="I9" i="4"/>
  <c r="X36" i="4"/>
  <c r="Z9" i="4"/>
  <c r="P38" i="4"/>
  <c r="R11" i="4"/>
  <c r="R41" i="4" s="1"/>
  <c r="P39" i="4"/>
  <c r="X38" i="4"/>
  <c r="U39" i="4"/>
  <c r="U40" i="4"/>
  <c r="V13" i="4"/>
  <c r="F41" i="4"/>
  <c r="M41" i="4"/>
  <c r="N14" i="4"/>
  <c r="F42" i="4"/>
  <c r="I15" i="4"/>
  <c r="M42" i="4"/>
  <c r="B5" i="49"/>
  <c r="B5" i="47"/>
  <c r="B5" i="45"/>
  <c r="B5" i="43"/>
  <c r="B5" i="41"/>
  <c r="B5" i="39"/>
  <c r="B5" i="37"/>
  <c r="B5" i="35"/>
  <c r="B5" i="33"/>
  <c r="B5" i="31"/>
  <c r="B5" i="29"/>
  <c r="B5" i="27"/>
  <c r="B5" i="25"/>
  <c r="B5" i="23"/>
  <c r="B5" i="21"/>
  <c r="B5" i="19"/>
  <c r="B5" i="51"/>
  <c r="B5" i="52"/>
  <c r="B5" i="50"/>
  <c r="B5" i="48"/>
  <c r="B5" i="44"/>
  <c r="B5" i="40"/>
  <c r="B5" i="36"/>
  <c r="B5" i="32"/>
  <c r="B5" i="28"/>
  <c r="B5" i="24"/>
  <c r="B5" i="20"/>
  <c r="B5" i="18"/>
  <c r="B5" i="16"/>
  <c r="B5" i="14"/>
  <c r="B5" i="12"/>
  <c r="B5" i="10"/>
  <c r="B5" i="46"/>
  <c r="B5" i="42"/>
  <c r="B5" i="38"/>
  <c r="B5" i="34"/>
  <c r="B5" i="30"/>
  <c r="B5" i="26"/>
  <c r="B5" i="22"/>
  <c r="B5" i="17"/>
  <c r="B5" i="15"/>
  <c r="B5" i="13"/>
  <c r="B5" i="11"/>
  <c r="B5" i="9"/>
  <c r="M36" i="4"/>
  <c r="N9" i="4"/>
  <c r="N36" i="4" s="1"/>
  <c r="F38" i="4"/>
  <c r="I11" i="4"/>
  <c r="F39" i="4"/>
  <c r="N47" i="4"/>
  <c r="F5" i="51"/>
  <c r="F5" i="50"/>
  <c r="F5" i="48"/>
  <c r="F5" i="46"/>
  <c r="F5" i="44"/>
  <c r="F5" i="42"/>
  <c r="F5" i="40"/>
  <c r="F5" i="38"/>
  <c r="F5" i="36"/>
  <c r="F5" i="34"/>
  <c r="F5" i="32"/>
  <c r="F5" i="30"/>
  <c r="F5" i="28"/>
  <c r="F5" i="26"/>
  <c r="F5" i="24"/>
  <c r="F5" i="22"/>
  <c r="F5" i="20"/>
  <c r="F5" i="52"/>
  <c r="F5" i="49"/>
  <c r="F5" i="45"/>
  <c r="F5" i="41"/>
  <c r="F5" i="37"/>
  <c r="F5" i="33"/>
  <c r="F5" i="29"/>
  <c r="F5" i="25"/>
  <c r="F5" i="21"/>
  <c r="F5" i="18"/>
  <c r="F5" i="16"/>
  <c r="F5" i="14"/>
  <c r="F5" i="12"/>
  <c r="F5" i="10"/>
  <c r="F5" i="47"/>
  <c r="F5" i="43"/>
  <c r="F5" i="39"/>
  <c r="F5" i="35"/>
  <c r="F5" i="31"/>
  <c r="F5" i="27"/>
  <c r="F5" i="23"/>
  <c r="F5" i="17"/>
  <c r="F5" i="15"/>
  <c r="F5" i="13"/>
  <c r="F5" i="11"/>
  <c r="F5" i="9"/>
  <c r="F5" i="19"/>
  <c r="P5" i="52"/>
  <c r="P5" i="49"/>
  <c r="P5" i="47"/>
  <c r="P5" i="45"/>
  <c r="P5" i="43"/>
  <c r="P5" i="41"/>
  <c r="P5" i="39"/>
  <c r="P5" i="37"/>
  <c r="P5" i="35"/>
  <c r="P5" i="33"/>
  <c r="P5" i="31"/>
  <c r="P5" i="29"/>
  <c r="P5" i="27"/>
  <c r="P5" i="25"/>
  <c r="P5" i="23"/>
  <c r="P5" i="21"/>
  <c r="P5" i="51"/>
  <c r="P5" i="50"/>
  <c r="P5" i="48"/>
  <c r="P5" i="44"/>
  <c r="P5" i="40"/>
  <c r="P5" i="36"/>
  <c r="P5" i="32"/>
  <c r="P5" i="28"/>
  <c r="P5" i="24"/>
  <c r="P5" i="20"/>
  <c r="P5" i="17"/>
  <c r="P5" i="15"/>
  <c r="P5" i="13"/>
  <c r="P5" i="11"/>
  <c r="P5" i="9"/>
  <c r="P5" i="19"/>
  <c r="P5" i="46"/>
  <c r="P5" i="42"/>
  <c r="P5" i="38"/>
  <c r="P5" i="34"/>
  <c r="P5" i="30"/>
  <c r="P5" i="26"/>
  <c r="P5" i="22"/>
  <c r="P5" i="18"/>
  <c r="P5" i="16"/>
  <c r="P5" i="14"/>
  <c r="P5" i="12"/>
  <c r="P5" i="10"/>
  <c r="M33" i="4"/>
  <c r="U33" i="4"/>
  <c r="V6" i="4"/>
  <c r="V33" i="4" s="1"/>
  <c r="U36" i="4"/>
  <c r="M34" i="4"/>
  <c r="N7" i="4"/>
  <c r="M35" i="4"/>
  <c r="F35" i="4"/>
  <c r="I8" i="4"/>
  <c r="C36" i="4"/>
  <c r="D9" i="4"/>
  <c r="C38" i="4"/>
  <c r="H39" i="4"/>
  <c r="I12" i="4"/>
  <c r="I39" i="4" s="1"/>
  <c r="H42" i="4"/>
  <c r="H38" i="4"/>
  <c r="X39" i="4"/>
  <c r="Z12" i="4"/>
  <c r="Z40" i="4" s="1"/>
  <c r="X40" i="4"/>
  <c r="H40" i="4"/>
  <c r="P40" i="4"/>
  <c r="R13" i="4"/>
  <c r="P41" i="4"/>
  <c r="X42" i="4"/>
  <c r="P42" i="4"/>
  <c r="U42" i="4"/>
  <c r="Z42" i="4"/>
  <c r="D46" i="4"/>
  <c r="H46" i="4"/>
  <c r="C48" i="4"/>
  <c r="X48" i="4"/>
  <c r="V50" i="4"/>
  <c r="C51" i="4"/>
  <c r="C53" i="4"/>
  <c r="Q53" i="4"/>
  <c r="F44" i="4"/>
  <c r="P44" i="4"/>
  <c r="C45" i="4"/>
  <c r="M45" i="4"/>
  <c r="X45" i="4"/>
  <c r="U46" i="4"/>
  <c r="H47" i="4"/>
  <c r="F48" i="4"/>
  <c r="P48" i="4"/>
  <c r="C50" i="4"/>
  <c r="H52" i="4"/>
  <c r="I12" i="5"/>
  <c r="D12" i="5"/>
  <c r="P16" i="5"/>
  <c r="I21" i="5"/>
  <c r="D21" i="5"/>
  <c r="O22" i="5"/>
  <c r="T5" i="49"/>
  <c r="T5" i="47"/>
  <c r="T5" i="45"/>
  <c r="T5" i="43"/>
  <c r="T5" i="41"/>
  <c r="T5" i="39"/>
  <c r="T5" i="37"/>
  <c r="T5" i="35"/>
  <c r="T5" i="33"/>
  <c r="T5" i="31"/>
  <c r="T5" i="29"/>
  <c r="T5" i="27"/>
  <c r="T5" i="25"/>
  <c r="T5" i="23"/>
  <c r="T5" i="21"/>
  <c r="T5" i="19"/>
  <c r="T5" i="51"/>
  <c r="T5" i="52"/>
  <c r="T5" i="48"/>
  <c r="T5" i="46"/>
  <c r="T5" i="42"/>
  <c r="T5" i="38"/>
  <c r="T5" i="34"/>
  <c r="T5" i="30"/>
  <c r="T5" i="26"/>
  <c r="T5" i="22"/>
  <c r="T5" i="18"/>
  <c r="T5" i="16"/>
  <c r="T5" i="14"/>
  <c r="T5" i="12"/>
  <c r="T5" i="10"/>
  <c r="T5" i="50"/>
  <c r="T5" i="44"/>
  <c r="T5" i="40"/>
  <c r="T5" i="36"/>
  <c r="T5" i="32"/>
  <c r="T5" i="28"/>
  <c r="T5" i="24"/>
  <c r="T5" i="20"/>
  <c r="T5" i="17"/>
  <c r="T5" i="15"/>
  <c r="T5" i="13"/>
  <c r="T5" i="11"/>
  <c r="T5" i="9"/>
  <c r="B35" i="4"/>
  <c r="G35" i="4"/>
  <c r="L35" i="4"/>
  <c r="Q35" i="4"/>
  <c r="T36" i="4"/>
  <c r="Y36" i="4"/>
  <c r="B40" i="4"/>
  <c r="G40" i="4"/>
  <c r="L40" i="4"/>
  <c r="Q40" i="4"/>
  <c r="T41" i="4"/>
  <c r="Y41" i="4"/>
  <c r="B42" i="4"/>
  <c r="G42" i="4"/>
  <c r="L42" i="4"/>
  <c r="Q42" i="4"/>
  <c r="V15" i="4"/>
  <c r="D17" i="4"/>
  <c r="I17" i="4"/>
  <c r="N17" i="4"/>
  <c r="T44" i="4"/>
  <c r="B45" i="4"/>
  <c r="Q45" i="4"/>
  <c r="C46" i="4"/>
  <c r="F47" i="4"/>
  <c r="K20" i="4"/>
  <c r="P47" i="4"/>
  <c r="U47" i="4"/>
  <c r="N48" i="4"/>
  <c r="T48" i="4"/>
  <c r="Y48" i="4"/>
  <c r="I23" i="4"/>
  <c r="I50" i="4" s="1"/>
  <c r="I51" i="4"/>
  <c r="N51" i="4"/>
  <c r="T51" i="4"/>
  <c r="D25" i="4"/>
  <c r="I53" i="4"/>
  <c r="N53" i="4"/>
  <c r="T33" i="4"/>
  <c r="G34" i="4"/>
  <c r="Q34" i="4"/>
  <c r="Y35" i="4"/>
  <c r="B36" i="4"/>
  <c r="L36" i="4"/>
  <c r="T38" i="4"/>
  <c r="G39" i="4"/>
  <c r="Q39" i="4"/>
  <c r="Y40" i="4"/>
  <c r="B41" i="4"/>
  <c r="L41" i="4"/>
  <c r="T42" i="4"/>
  <c r="G44" i="4"/>
  <c r="Q44" i="4"/>
  <c r="Y45" i="4"/>
  <c r="B46" i="4"/>
  <c r="L46" i="4"/>
  <c r="T47" i="4"/>
  <c r="G48" i="4"/>
  <c r="L51" i="4"/>
  <c r="T52" i="4"/>
  <c r="O7" i="5"/>
  <c r="I8" i="5"/>
  <c r="D8" i="5"/>
  <c r="G8" i="5"/>
  <c r="O9" i="5"/>
  <c r="Q10" i="5"/>
  <c r="P10" i="5"/>
  <c r="P13" i="5"/>
  <c r="Q14" i="5"/>
  <c r="P14" i="5"/>
  <c r="J15" i="5"/>
  <c r="O16" i="5"/>
  <c r="I18" i="5"/>
  <c r="D18" i="5"/>
  <c r="G18" i="5"/>
  <c r="O19" i="5"/>
  <c r="P20" i="5"/>
  <c r="O27" i="5"/>
  <c r="O26" i="5"/>
  <c r="G24" i="5"/>
  <c r="I26" i="5"/>
  <c r="D26" i="5"/>
  <c r="P26" i="5"/>
  <c r="X5" i="51"/>
  <c r="X5" i="50"/>
  <c r="X5" i="48"/>
  <c r="X5" i="46"/>
  <c r="X5" i="44"/>
  <c r="X5" i="42"/>
  <c r="X5" i="40"/>
  <c r="X5" i="38"/>
  <c r="X5" i="36"/>
  <c r="X5" i="34"/>
  <c r="X5" i="32"/>
  <c r="X5" i="30"/>
  <c r="X5" i="28"/>
  <c r="X5" i="26"/>
  <c r="X5" i="24"/>
  <c r="X5" i="22"/>
  <c r="X5" i="20"/>
  <c r="X5" i="52"/>
  <c r="X5" i="49"/>
  <c r="X5" i="47"/>
  <c r="X5" i="43"/>
  <c r="X5" i="39"/>
  <c r="X5" i="35"/>
  <c r="X5" i="31"/>
  <c r="X5" i="27"/>
  <c r="X5" i="23"/>
  <c r="X5" i="19"/>
  <c r="X5" i="18"/>
  <c r="X5" i="16"/>
  <c r="X5" i="14"/>
  <c r="X5" i="12"/>
  <c r="X5" i="10"/>
  <c r="X5" i="45"/>
  <c r="X5" i="41"/>
  <c r="X5" i="37"/>
  <c r="X5" i="33"/>
  <c r="X5" i="29"/>
  <c r="X5" i="25"/>
  <c r="X5" i="21"/>
  <c r="X5" i="17"/>
  <c r="X5" i="15"/>
  <c r="X5" i="13"/>
  <c r="X5" i="11"/>
  <c r="X5" i="9"/>
  <c r="R15" i="4"/>
  <c r="Z17" i="4"/>
  <c r="R18" i="4"/>
  <c r="I19" i="4"/>
  <c r="I46" i="4" s="1"/>
  <c r="N19" i="4"/>
  <c r="R19" i="4"/>
  <c r="X46" i="4"/>
  <c r="B47" i="4"/>
  <c r="G47" i="4"/>
  <c r="L47" i="4"/>
  <c r="Q47" i="4"/>
  <c r="Z20" i="4"/>
  <c r="Z47" i="4" s="1"/>
  <c r="M48" i="4"/>
  <c r="F50" i="4"/>
  <c r="L50" i="4"/>
  <c r="Q50" i="4"/>
  <c r="M51" i="4"/>
  <c r="F52" i="4"/>
  <c r="L52" i="4"/>
  <c r="Q52" i="4"/>
  <c r="Z52" i="4"/>
  <c r="U53" i="4"/>
  <c r="Z53" i="4"/>
  <c r="F46" i="4"/>
  <c r="X47" i="4"/>
  <c r="U48" i="4"/>
  <c r="F51" i="4"/>
  <c r="X52" i="4"/>
  <c r="L53" i="4"/>
  <c r="I7" i="5"/>
  <c r="D7" i="5"/>
  <c r="Q7" i="5"/>
  <c r="P12" i="5"/>
  <c r="I16" i="5"/>
  <c r="D16" i="5"/>
  <c r="Q16" i="5"/>
  <c r="P21" i="5"/>
  <c r="D6" i="4"/>
  <c r="N6" i="4"/>
  <c r="V7" i="4"/>
  <c r="D8" i="4"/>
  <c r="N8" i="4"/>
  <c r="V9" i="4"/>
  <c r="AB9" i="4" s="1"/>
  <c r="D11" i="4"/>
  <c r="N11" i="4"/>
  <c r="N38" i="4" s="1"/>
  <c r="V12" i="4"/>
  <c r="D13" i="4"/>
  <c r="N13" i="4"/>
  <c r="V14" i="4"/>
  <c r="V41" i="4" s="1"/>
  <c r="D15" i="4"/>
  <c r="N15" i="4"/>
  <c r="V17" i="4"/>
  <c r="AB17" i="4"/>
  <c r="D18" i="4"/>
  <c r="I18" i="4"/>
  <c r="N18" i="4"/>
  <c r="N45" i="4" s="1"/>
  <c r="V18" i="4"/>
  <c r="V45" i="4" s="1"/>
  <c r="M46" i="4"/>
  <c r="T46" i="4"/>
  <c r="Y46" i="4"/>
  <c r="R20" i="4"/>
  <c r="D48" i="4"/>
  <c r="H48" i="4"/>
  <c r="R21" i="4"/>
  <c r="AB23" i="4"/>
  <c r="D51" i="4"/>
  <c r="H51" i="4"/>
  <c r="R24" i="4"/>
  <c r="B52" i="4"/>
  <c r="G52" i="4"/>
  <c r="AB25" i="4"/>
  <c r="D53" i="4"/>
  <c r="H53" i="4"/>
  <c r="P53" i="4"/>
  <c r="R26" i="4"/>
  <c r="V26" i="4"/>
  <c r="V53" i="4" s="1"/>
  <c r="T45" i="4"/>
  <c r="B48" i="4"/>
  <c r="L48" i="4"/>
  <c r="T50" i="4"/>
  <c r="B53" i="4"/>
  <c r="Q9" i="5"/>
  <c r="P9" i="5"/>
  <c r="J10" i="5"/>
  <c r="O12" i="5"/>
  <c r="I13" i="5"/>
  <c r="D13" i="5"/>
  <c r="R13" i="5"/>
  <c r="Q13" i="5"/>
  <c r="O14" i="5"/>
  <c r="Q15" i="5"/>
  <c r="P15" i="5"/>
  <c r="J16" i="5"/>
  <c r="Q19" i="5"/>
  <c r="J20" i="5"/>
  <c r="O21" i="5"/>
  <c r="I22" i="5"/>
  <c r="D22" i="5"/>
  <c r="O24" i="5"/>
  <c r="J8" i="5"/>
  <c r="I9" i="5"/>
  <c r="D9" i="5"/>
  <c r="O10" i="5"/>
  <c r="J13" i="5"/>
  <c r="I14" i="5"/>
  <c r="D14" i="5"/>
  <c r="O15" i="5"/>
  <c r="J18" i="5"/>
  <c r="I19" i="5"/>
  <c r="D19" i="5"/>
  <c r="O20" i="5"/>
  <c r="J22" i="5"/>
  <c r="I24" i="5"/>
  <c r="D24" i="5"/>
  <c r="P25" i="5"/>
  <c r="J26" i="5"/>
  <c r="T53" i="4"/>
  <c r="Y53" i="4"/>
  <c r="J9" i="5"/>
  <c r="I10" i="5"/>
  <c r="D10" i="5"/>
  <c r="J14" i="5"/>
  <c r="I15" i="5"/>
  <c r="D15" i="5"/>
  <c r="J19" i="5"/>
  <c r="I20" i="5"/>
  <c r="D20" i="5"/>
  <c r="J24" i="5"/>
  <c r="I25" i="5"/>
  <c r="D25" i="5"/>
  <c r="I27" i="5"/>
  <c r="D27" i="5"/>
  <c r="P27" i="5"/>
  <c r="AB8" i="10"/>
  <c r="AD8" i="10" s="1"/>
  <c r="AB8" i="11"/>
  <c r="AD8" i="11" s="1"/>
  <c r="AB8" i="26"/>
  <c r="AD8" i="26" s="1"/>
  <c r="R27" i="5"/>
  <c r="AB8" i="9"/>
  <c r="AD8" i="9" s="1"/>
  <c r="AB8" i="47"/>
  <c r="AD8" i="47" s="1"/>
  <c r="AB8" i="24"/>
  <c r="AD8" i="24" s="1"/>
  <c r="AB8" i="23"/>
  <c r="AD8" i="23" s="1"/>
  <c r="AB8" i="27"/>
  <c r="AD8" i="27" s="1"/>
  <c r="AA8" i="46"/>
  <c r="AB8" i="46" s="1"/>
  <c r="AD8" i="46" s="1"/>
  <c r="AA8" i="48"/>
  <c r="AB8" i="30"/>
  <c r="AD8" i="30" s="1"/>
  <c r="AA8" i="50"/>
  <c r="AB8" i="48"/>
  <c r="AD8" i="48" s="1"/>
  <c r="AA8" i="30"/>
  <c r="AB8" i="50"/>
  <c r="AD8" i="50" s="1"/>
  <c r="AB20" i="4" l="1"/>
  <c r="R47" i="4"/>
  <c r="M7" i="5"/>
  <c r="L7" i="5"/>
  <c r="K7" i="5"/>
  <c r="R18" i="5"/>
  <c r="Q18" i="5"/>
  <c r="P18" i="5"/>
  <c r="I44" i="4"/>
  <c r="V47" i="4"/>
  <c r="Q22" i="5"/>
  <c r="D34" i="4"/>
  <c r="K7" i="4"/>
  <c r="AB6" i="4"/>
  <c r="R33" i="4"/>
  <c r="I47" i="4"/>
  <c r="V38" i="4"/>
  <c r="M25" i="5"/>
  <c r="L25" i="5"/>
  <c r="K25" i="5"/>
  <c r="Q25" i="5"/>
  <c r="R19" i="5"/>
  <c r="R15" i="5"/>
  <c r="M13" i="5"/>
  <c r="L13" i="5"/>
  <c r="K13" i="5"/>
  <c r="R51" i="4"/>
  <c r="AB24" i="4"/>
  <c r="R52" i="4"/>
  <c r="R48" i="4"/>
  <c r="AB21" i="4"/>
  <c r="V44" i="4"/>
  <c r="N40" i="4"/>
  <c r="D38" i="4"/>
  <c r="K11" i="4"/>
  <c r="V34" i="4"/>
  <c r="AB18" i="4"/>
  <c r="R45" i="4"/>
  <c r="R26" i="5"/>
  <c r="R24" i="5"/>
  <c r="Q24" i="5"/>
  <c r="P24" i="5"/>
  <c r="Q20" i="5"/>
  <c r="M18" i="5"/>
  <c r="L18" i="5"/>
  <c r="K18" i="5"/>
  <c r="R8" i="5"/>
  <c r="Q8" i="5"/>
  <c r="P8" i="5"/>
  <c r="P7" i="5"/>
  <c r="K25" i="4"/>
  <c r="D52" i="4"/>
  <c r="I48" i="4"/>
  <c r="D44" i="4"/>
  <c r="K17" i="4"/>
  <c r="R21" i="5"/>
  <c r="Q12" i="5"/>
  <c r="V52" i="4"/>
  <c r="R22" i="5"/>
  <c r="Z35" i="4"/>
  <c r="N34" i="4"/>
  <c r="I42" i="4"/>
  <c r="Z36" i="4"/>
  <c r="AB7" i="4"/>
  <c r="R39" i="4"/>
  <c r="Z38" i="4"/>
  <c r="D47" i="4"/>
  <c r="AB14" i="4"/>
  <c r="N39" i="4"/>
  <c r="Q21" i="5"/>
  <c r="AB52" i="4"/>
  <c r="I45" i="4"/>
  <c r="D40" i="4"/>
  <c r="K13" i="4"/>
  <c r="Z48" i="4"/>
  <c r="Z44" i="4"/>
  <c r="M21" i="5"/>
  <c r="L21" i="5"/>
  <c r="K21" i="5"/>
  <c r="R12" i="5"/>
  <c r="V51" i="4"/>
  <c r="R40" i="4"/>
  <c r="AB13" i="4"/>
  <c r="Z39" i="4"/>
  <c r="R36" i="4"/>
  <c r="I35" i="4"/>
  <c r="I38" i="4"/>
  <c r="R50" i="4"/>
  <c r="V40" i="4"/>
  <c r="R34" i="4"/>
  <c r="Z33" i="4"/>
  <c r="R35" i="4"/>
  <c r="AB8" i="4"/>
  <c r="AB35" i="4" s="1"/>
  <c r="I34" i="4"/>
  <c r="I41" i="4"/>
  <c r="D50" i="4"/>
  <c r="Z46" i="4"/>
  <c r="I40" i="4"/>
  <c r="V35" i="4"/>
  <c r="M20" i="5"/>
  <c r="L20" i="5"/>
  <c r="K20" i="5"/>
  <c r="D35" i="4"/>
  <c r="K8" i="4"/>
  <c r="AC20" i="4"/>
  <c r="Q27" i="5"/>
  <c r="M10" i="5"/>
  <c r="L10" i="5"/>
  <c r="K10" i="5"/>
  <c r="R25" i="5"/>
  <c r="R53" i="4"/>
  <c r="AB26" i="4"/>
  <c r="N42" i="4"/>
  <c r="V36" i="4"/>
  <c r="N33" i="4"/>
  <c r="R16" i="5"/>
  <c r="R46" i="4"/>
  <c r="AB19" i="4"/>
  <c r="AB46" i="4" s="1"/>
  <c r="Q26" i="5"/>
  <c r="R20" i="5"/>
  <c r="M8" i="5"/>
  <c r="L8" i="5"/>
  <c r="K8" i="5"/>
  <c r="K19" i="4"/>
  <c r="V42" i="4"/>
  <c r="M27" i="5"/>
  <c r="L27" i="5"/>
  <c r="K27" i="5"/>
  <c r="M15" i="5"/>
  <c r="L15" i="5"/>
  <c r="K15" i="5"/>
  <c r="M24" i="5"/>
  <c r="K24" i="5"/>
  <c r="L24" i="5"/>
  <c r="M19" i="5"/>
  <c r="K19" i="5"/>
  <c r="L19" i="5"/>
  <c r="M14" i="5"/>
  <c r="K14" i="5"/>
  <c r="L14" i="5"/>
  <c r="M9" i="5"/>
  <c r="K9" i="5"/>
  <c r="L9" i="5"/>
  <c r="M22" i="5"/>
  <c r="L22" i="5"/>
  <c r="K22" i="5"/>
  <c r="P19" i="5"/>
  <c r="R9" i="5"/>
  <c r="D45" i="4"/>
  <c r="K18" i="4"/>
  <c r="D42" i="4"/>
  <c r="K15" i="4"/>
  <c r="V39" i="4"/>
  <c r="N35" i="4"/>
  <c r="D33" i="4"/>
  <c r="K6" i="4"/>
  <c r="M16" i="5"/>
  <c r="L16" i="5"/>
  <c r="K16" i="5"/>
  <c r="R7" i="5"/>
  <c r="N46" i="4"/>
  <c r="AB15" i="4"/>
  <c r="AB42" i="4" s="1"/>
  <c r="R42" i="4"/>
  <c r="M26" i="5"/>
  <c r="L26" i="5"/>
  <c r="K26" i="5"/>
  <c r="R14" i="5"/>
  <c r="R10" i="5"/>
  <c r="N44" i="4"/>
  <c r="M12" i="5"/>
  <c r="L12" i="5"/>
  <c r="K12" i="5"/>
  <c r="R44" i="4"/>
  <c r="P22" i="5"/>
  <c r="V48" i="4"/>
  <c r="D36" i="4"/>
  <c r="K9" i="4"/>
  <c r="I52" i="4"/>
  <c r="V46" i="4"/>
  <c r="N41" i="4"/>
  <c r="AB11" i="4"/>
  <c r="AB39" i="4" s="1"/>
  <c r="R38" i="4"/>
  <c r="I36" i="4"/>
  <c r="D39" i="4"/>
  <c r="K12" i="4"/>
  <c r="K23" i="4"/>
  <c r="Z45" i="4"/>
  <c r="D41" i="4"/>
  <c r="K14" i="4"/>
  <c r="E15" i="7" l="1"/>
  <c r="E16" i="7"/>
  <c r="E17" i="7"/>
  <c r="E18" i="7"/>
  <c r="E20" i="7"/>
  <c r="E19" i="7"/>
  <c r="E24" i="7"/>
  <c r="E26" i="7"/>
  <c r="E25" i="7"/>
  <c r="E21" i="7"/>
  <c r="E23" i="7"/>
  <c r="E22" i="7"/>
  <c r="AB40" i="4"/>
  <c r="AB45" i="4"/>
  <c r="AB44" i="4"/>
  <c r="K50" i="4"/>
  <c r="AC23" i="4"/>
  <c r="K53" i="4"/>
  <c r="K51" i="4"/>
  <c r="AE20" i="4"/>
  <c r="K40" i="4"/>
  <c r="AC13" i="4"/>
  <c r="AB51" i="4"/>
  <c r="AC24" i="4"/>
  <c r="K34" i="4"/>
  <c r="AC7" i="4"/>
  <c r="K41" i="4"/>
  <c r="AC14" i="4"/>
  <c r="K38" i="4"/>
  <c r="AC11" i="4"/>
  <c r="AB48" i="4"/>
  <c r="AC21" i="4"/>
  <c r="AB47" i="4"/>
  <c r="K45" i="4"/>
  <c r="AC18" i="4"/>
  <c r="K39" i="4"/>
  <c r="AC12" i="4"/>
  <c r="AB38" i="4"/>
  <c r="K36" i="4"/>
  <c r="AC9" i="4"/>
  <c r="K33" i="4"/>
  <c r="AC6" i="4"/>
  <c r="K42" i="4"/>
  <c r="AC15" i="4"/>
  <c r="AC19" i="4"/>
  <c r="K46" i="4"/>
  <c r="AB53" i="4"/>
  <c r="AC26" i="4"/>
  <c r="K47" i="4"/>
  <c r="AB41" i="4"/>
  <c r="AB34" i="4"/>
  <c r="K35" i="4"/>
  <c r="AC8" i="4"/>
  <c r="K44" i="4"/>
  <c r="AC17" i="4"/>
  <c r="K48" i="4"/>
  <c r="K52" i="4"/>
  <c r="AC25" i="4"/>
  <c r="AB33" i="4"/>
  <c r="AB50" i="4"/>
  <c r="AB36" i="4"/>
  <c r="E42" i="7" l="1"/>
  <c r="E41" i="7"/>
  <c r="E43" i="7"/>
  <c r="AE6" i="4"/>
  <c r="AC33" i="4"/>
  <c r="AE13" i="4"/>
  <c r="AC40" i="4"/>
  <c r="AC50" i="4"/>
  <c r="AE23" i="4"/>
  <c r="AC44" i="4"/>
  <c r="AE17" i="4"/>
  <c r="AE19" i="4"/>
  <c r="AC46" i="4"/>
  <c r="AC39" i="4"/>
  <c r="AE12" i="4"/>
  <c r="AC47" i="4"/>
  <c r="AE11" i="4"/>
  <c r="AC38" i="4"/>
  <c r="AC36" i="4"/>
  <c r="AE9" i="4"/>
  <c r="AF20" i="4"/>
  <c r="AE24" i="4"/>
  <c r="AC51" i="4"/>
  <c r="AE25" i="4"/>
  <c r="AC52" i="4"/>
  <c r="AC53" i="4"/>
  <c r="AE26" i="4"/>
  <c r="AE15" i="4"/>
  <c r="AC42" i="4"/>
  <c r="AE21" i="4"/>
  <c r="AC48" i="4"/>
  <c r="AC41" i="4"/>
  <c r="AE14" i="4"/>
  <c r="AE8" i="4"/>
  <c r="AC35" i="4"/>
  <c r="AC45" i="4"/>
  <c r="AE18" i="4"/>
  <c r="AE47" i="4" s="1"/>
  <c r="AC34" i="4"/>
  <c r="AE7" i="4"/>
  <c r="AE46" i="4" l="1"/>
  <c r="AF19" i="4"/>
  <c r="AE34" i="4"/>
  <c r="AF7" i="4"/>
  <c r="AE35" i="4"/>
  <c r="AF8" i="4"/>
  <c r="AE48" i="4"/>
  <c r="AF21" i="4"/>
  <c r="AE51" i="4"/>
  <c r="AF24" i="4"/>
  <c r="AE39" i="4"/>
  <c r="AF12" i="4"/>
  <c r="AE44" i="4"/>
  <c r="AF17" i="4"/>
  <c r="AE53" i="4"/>
  <c r="AF26" i="4"/>
  <c r="AE38" i="4"/>
  <c r="AF11" i="4"/>
  <c r="AE40" i="4"/>
  <c r="AF13" i="4"/>
  <c r="AE41" i="4"/>
  <c r="AF14" i="4"/>
  <c r="AG20" i="4"/>
  <c r="AF47" i="4"/>
  <c r="AE45" i="4"/>
  <c r="AF18" i="4"/>
  <c r="AE42" i="4"/>
  <c r="AF15" i="4"/>
  <c r="AF25" i="4"/>
  <c r="AE52" i="4"/>
  <c r="AE36" i="4"/>
  <c r="AF9" i="4"/>
  <c r="AF23" i="4"/>
  <c r="AE50" i="4"/>
  <c r="AE33" i="4"/>
  <c r="AF6" i="4"/>
  <c r="E69" i="7" l="1"/>
  <c r="E68" i="7"/>
  <c r="E67" i="7"/>
  <c r="AG9" i="4"/>
  <c r="AF36" i="4"/>
  <c r="AF42" i="4"/>
  <c r="AG15" i="4"/>
  <c r="AF40" i="4"/>
  <c r="AG13" i="4"/>
  <c r="AF48" i="4"/>
  <c r="AG21" i="4"/>
  <c r="AF33" i="4"/>
  <c r="E86" i="7" s="1"/>
  <c r="AG6" i="4"/>
  <c r="AF53" i="4"/>
  <c r="AG26" i="4"/>
  <c r="AG18" i="4"/>
  <c r="AF45" i="4"/>
  <c r="AG14" i="4"/>
  <c r="AF41" i="4"/>
  <c r="AF38" i="4"/>
  <c r="AG11" i="4"/>
  <c r="AG17" i="4"/>
  <c r="AF44" i="4"/>
  <c r="AG24" i="4"/>
  <c r="AF51" i="4"/>
  <c r="AF35" i="4"/>
  <c r="AG8" i="4"/>
  <c r="AF46" i="4"/>
  <c r="AG19" i="4"/>
  <c r="AG12" i="4"/>
  <c r="AF39" i="4"/>
  <c r="AG7" i="4"/>
  <c r="AF34" i="4"/>
  <c r="AG23" i="4"/>
  <c r="AF50" i="4"/>
  <c r="AG25" i="4"/>
  <c r="AG52" i="4" s="1"/>
  <c r="AF52" i="4"/>
  <c r="AG51" i="4" l="1"/>
  <c r="AG34" i="4"/>
  <c r="AG45" i="4"/>
  <c r="AG48" i="4"/>
  <c r="AG42" i="4"/>
  <c r="AG35" i="4"/>
  <c r="AG53" i="4"/>
  <c r="AG50" i="4"/>
  <c r="AG40" i="4"/>
  <c r="AG39" i="4"/>
  <c r="AG44" i="4"/>
  <c r="AG41" i="4"/>
  <c r="AG46" i="4"/>
  <c r="AG38" i="4"/>
  <c r="AG33" i="4"/>
  <c r="E87" i="7" s="1"/>
  <c r="AG47" i="4"/>
  <c r="AG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4" authorId="0" shapeId="0" xr:uid="{00000000-0006-0000-0100-000001000000}">
      <text>
        <r>
          <rPr>
            <sz val="11"/>
            <color indexed="8"/>
            <rFont val="Helvetica"/>
          </rPr>
          <t xml:space="preserve">Imported Author:
Paige Swofford:
Add the Band Names by Class.
Note: After adding the Band Names by Class, please click on each individual band page tab and click the button "Update Tab Name".
Note: For unused rows DO NOT DELETE
1) Particpating Bands Tab: Right click on the row number for unused rows and click "hide"
2) Full Recap and Ordinal Recap: Right click on the row number for unused rows and click "hide".
3) Unused Tabs: Right click on tab name and click "hide".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 Edwards</author>
  </authors>
  <commentList>
    <comment ref="E1" authorId="0" shapeId="0" xr:uid="{00000000-0006-0000-0500-000001000000}">
      <text>
        <r>
          <rPr>
            <sz val="11"/>
            <color indexed="8"/>
            <rFont val="Helvetica"/>
          </rPr>
          <t>Matt Edwards:
Manual entry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 Edwards</author>
  </authors>
  <commentList>
    <comment ref="D2" authorId="0" shapeId="0" xr:uid="{00000000-0006-0000-0600-000001000000}">
      <text>
        <r>
          <rPr>
            <sz val="11"/>
            <color indexed="8"/>
            <rFont val="Helvetica"/>
          </rPr>
          <t>Matt Edwards:
Manual entry</t>
        </r>
      </text>
    </comment>
    <comment ref="D3" authorId="0" shapeId="0" xr:uid="{00000000-0006-0000-0600-000002000000}">
      <text>
        <r>
          <rPr>
            <sz val="11"/>
            <color indexed="8"/>
            <rFont val="Helvetica"/>
          </rPr>
          <t>Matt Edwards:
Manual entry</t>
        </r>
      </text>
    </comment>
    <comment ref="D4" authorId="0" shapeId="0" xr:uid="{00000000-0006-0000-0600-000003000000}">
      <text>
        <r>
          <rPr>
            <sz val="11"/>
            <color indexed="8"/>
            <rFont val="Helvetica"/>
          </rPr>
          <t>Matt Edwards:
Manual entry</t>
        </r>
      </text>
    </comment>
    <comment ref="D5" authorId="0" shapeId="0" xr:uid="{00000000-0006-0000-0600-000004000000}">
      <text>
        <r>
          <rPr>
            <sz val="11"/>
            <color indexed="8"/>
            <rFont val="Helvetica"/>
          </rPr>
          <t>Matt Edwards:
Manual entry</t>
        </r>
      </text>
    </comment>
    <comment ref="D6" authorId="0" shapeId="0" xr:uid="{00000000-0006-0000-0600-000005000000}">
      <text>
        <r>
          <rPr>
            <sz val="11"/>
            <color indexed="8"/>
            <rFont val="Helvetica"/>
          </rPr>
          <t>Matt Edwards:
Manual entry</t>
        </r>
      </text>
    </comment>
    <comment ref="D7" authorId="0" shapeId="0" xr:uid="{00000000-0006-0000-0600-000006000000}">
      <text>
        <r>
          <rPr>
            <sz val="11"/>
            <color indexed="8"/>
            <rFont val="Helvetica"/>
          </rPr>
          <t>Matt Edwards:
Manual entry</t>
        </r>
      </text>
    </comment>
    <comment ref="D8" authorId="0" shapeId="0" xr:uid="{00000000-0006-0000-0600-000007000000}">
      <text>
        <r>
          <rPr>
            <sz val="11"/>
            <color indexed="8"/>
            <rFont val="Helvetica"/>
          </rPr>
          <t>Matt Edwards:
Manual entry</t>
        </r>
      </text>
    </comment>
    <comment ref="D9" authorId="0" shapeId="0" xr:uid="{00000000-0006-0000-0600-000008000000}">
      <text>
        <r>
          <rPr>
            <sz val="11"/>
            <color indexed="8"/>
            <rFont val="Helvetica"/>
          </rPr>
          <t>Matt Edwards:
Manual entry</t>
        </r>
      </text>
    </comment>
    <comment ref="D10" authorId="0" shapeId="0" xr:uid="{00000000-0006-0000-0600-000009000000}">
      <text>
        <r>
          <rPr>
            <sz val="11"/>
            <color indexed="8"/>
            <rFont val="Helvetica"/>
          </rPr>
          <t>Matt Edwards:
Manual entry</t>
        </r>
      </text>
    </comment>
    <comment ref="D11" authorId="0" shapeId="0" xr:uid="{00000000-0006-0000-0600-00000A000000}">
      <text>
        <r>
          <rPr>
            <sz val="11"/>
            <color indexed="8"/>
            <rFont val="Helvetica"/>
          </rPr>
          <t>Matt Edwards:
Manual entry</t>
        </r>
      </text>
    </comment>
    <comment ref="D12" authorId="0" shapeId="0" xr:uid="{00000000-0006-0000-0600-00000B000000}">
      <text>
        <r>
          <rPr>
            <sz val="11"/>
            <color indexed="8"/>
            <rFont val="Helvetica"/>
          </rPr>
          <t>Matt Edwards:
Manual entry</t>
        </r>
      </text>
    </comment>
    <comment ref="D13" authorId="0" shapeId="0" xr:uid="{00000000-0006-0000-0600-00000C000000}">
      <text>
        <r>
          <rPr>
            <sz val="11"/>
            <color indexed="8"/>
            <rFont val="Helvetica"/>
          </rPr>
          <t>Matt Edwards:
Manual entry</t>
        </r>
      </text>
    </comment>
    <comment ref="D15" authorId="0" shapeId="0" xr:uid="{00000000-0006-0000-0600-00000D000000}">
      <text>
        <r>
          <rPr>
            <sz val="11"/>
            <color indexed="8"/>
            <rFont val="Helvetica"/>
          </rPr>
          <t>Matt Edwards:
Manual entry</t>
        </r>
      </text>
    </comment>
    <comment ref="D16" authorId="0" shapeId="0" xr:uid="{00000000-0006-0000-0600-00000E000000}">
      <text>
        <r>
          <rPr>
            <sz val="11"/>
            <color indexed="8"/>
            <rFont val="Helvetica"/>
          </rPr>
          <t>Matt Edwards:
Manual entry</t>
        </r>
      </text>
    </comment>
    <comment ref="D17" authorId="0" shapeId="0" xr:uid="{00000000-0006-0000-0600-00000F000000}">
      <text>
        <r>
          <rPr>
            <sz val="11"/>
            <color indexed="8"/>
            <rFont val="Helvetica"/>
          </rPr>
          <t>Matt Edwards:
Manual entry</t>
        </r>
      </text>
    </comment>
    <comment ref="D18" authorId="0" shapeId="0" xr:uid="{00000000-0006-0000-0600-000010000000}">
      <text>
        <r>
          <rPr>
            <sz val="11"/>
            <color indexed="8"/>
            <rFont val="Helvetica"/>
          </rPr>
          <t>Matt Edwards:
Manual entry</t>
        </r>
      </text>
    </comment>
    <comment ref="D19" authorId="0" shapeId="0" xr:uid="{00000000-0006-0000-0600-000011000000}">
      <text>
        <r>
          <rPr>
            <sz val="11"/>
            <color indexed="8"/>
            <rFont val="Helvetica"/>
          </rPr>
          <t>Matt Edwards:
Manual entry</t>
        </r>
      </text>
    </comment>
    <comment ref="D20" authorId="0" shapeId="0" xr:uid="{00000000-0006-0000-0600-000012000000}">
      <text>
        <r>
          <rPr>
            <sz val="11"/>
            <color indexed="8"/>
            <rFont val="Helvetica"/>
          </rPr>
          <t>Matt Edwards:
Manual entry</t>
        </r>
      </text>
    </comment>
    <comment ref="D21" authorId="0" shapeId="0" xr:uid="{00000000-0006-0000-0600-000013000000}">
      <text>
        <r>
          <rPr>
            <sz val="11"/>
            <color indexed="8"/>
            <rFont val="Helvetica"/>
          </rPr>
          <t>Matt Edwards:
Manual entry</t>
        </r>
      </text>
    </comment>
    <comment ref="D22" authorId="0" shapeId="0" xr:uid="{00000000-0006-0000-0600-000014000000}">
      <text>
        <r>
          <rPr>
            <sz val="11"/>
            <color indexed="8"/>
            <rFont val="Helvetica"/>
          </rPr>
          <t>Matt Edwards:
Manual entry</t>
        </r>
      </text>
    </comment>
    <comment ref="D23" authorId="0" shapeId="0" xr:uid="{00000000-0006-0000-0600-000015000000}">
      <text>
        <r>
          <rPr>
            <sz val="11"/>
            <color indexed="8"/>
            <rFont val="Helvetica"/>
          </rPr>
          <t>Matt Edwards:
Manual entry</t>
        </r>
      </text>
    </comment>
    <comment ref="D24" authorId="0" shapeId="0" xr:uid="{00000000-0006-0000-0600-000016000000}">
      <text>
        <r>
          <rPr>
            <sz val="11"/>
            <color indexed="8"/>
            <rFont val="Helvetica"/>
          </rPr>
          <t>Matt Edwards:
Manual entry</t>
        </r>
      </text>
    </comment>
    <comment ref="D25" authorId="0" shapeId="0" xr:uid="{00000000-0006-0000-0600-000017000000}">
      <text>
        <r>
          <rPr>
            <sz val="11"/>
            <color indexed="8"/>
            <rFont val="Helvetica"/>
          </rPr>
          <t>Matt Edwards:
Manual entry</t>
        </r>
      </text>
    </comment>
    <comment ref="D26" authorId="0" shapeId="0" xr:uid="{00000000-0006-0000-0600-000018000000}">
      <text>
        <r>
          <rPr>
            <sz val="11"/>
            <color indexed="8"/>
            <rFont val="Helvetica"/>
          </rPr>
          <t>Matt Edwards:
Manual entry</t>
        </r>
      </text>
    </comment>
    <comment ref="D28" authorId="0" shapeId="0" xr:uid="{00000000-0006-0000-0600-000019000000}">
      <text>
        <r>
          <rPr>
            <sz val="11"/>
            <color indexed="8"/>
            <rFont val="Helvetica"/>
          </rPr>
          <t>Matt Edwards:
Manual entry</t>
        </r>
      </text>
    </comment>
    <comment ref="D29" authorId="0" shapeId="0" xr:uid="{00000000-0006-0000-0600-00001A000000}">
      <text>
        <r>
          <rPr>
            <sz val="11"/>
            <color indexed="8"/>
            <rFont val="Helvetica"/>
          </rPr>
          <t>Matt Edwards:
Manual entry</t>
        </r>
      </text>
    </comment>
    <comment ref="D30" authorId="0" shapeId="0" xr:uid="{00000000-0006-0000-0600-00001B000000}">
      <text>
        <r>
          <rPr>
            <sz val="11"/>
            <color indexed="8"/>
            <rFont val="Helvetica"/>
          </rPr>
          <t>Matt Edwards:
Manual entry</t>
        </r>
      </text>
    </comment>
    <comment ref="D31" authorId="0" shapeId="0" xr:uid="{00000000-0006-0000-0600-00001C000000}">
      <text>
        <r>
          <rPr>
            <sz val="11"/>
            <color indexed="8"/>
            <rFont val="Helvetica"/>
          </rPr>
          <t>Matt Edwards:
Manual entry</t>
        </r>
      </text>
    </comment>
    <comment ref="D32" authorId="0" shapeId="0" xr:uid="{00000000-0006-0000-0600-00001D000000}">
      <text>
        <r>
          <rPr>
            <sz val="11"/>
            <color indexed="8"/>
            <rFont val="Helvetica"/>
          </rPr>
          <t>Matt Edwards:
Manual entry</t>
        </r>
      </text>
    </comment>
    <comment ref="D33" authorId="0" shapeId="0" xr:uid="{00000000-0006-0000-0600-00001E000000}">
      <text>
        <r>
          <rPr>
            <sz val="11"/>
            <color indexed="8"/>
            <rFont val="Helvetica"/>
          </rPr>
          <t>Matt Edwards:
Manual entry</t>
        </r>
      </text>
    </comment>
    <comment ref="D34" authorId="0" shapeId="0" xr:uid="{00000000-0006-0000-0600-00001F000000}">
      <text>
        <r>
          <rPr>
            <sz val="11"/>
            <color indexed="8"/>
            <rFont val="Helvetica"/>
          </rPr>
          <t>Matt Edwards:
Manual entry</t>
        </r>
      </text>
    </comment>
    <comment ref="D35" authorId="0" shapeId="0" xr:uid="{00000000-0006-0000-0600-000020000000}">
      <text>
        <r>
          <rPr>
            <sz val="11"/>
            <color indexed="8"/>
            <rFont val="Helvetica"/>
          </rPr>
          <t>Matt Edwards:
Manual entry</t>
        </r>
      </text>
    </comment>
    <comment ref="D36" authorId="0" shapeId="0" xr:uid="{00000000-0006-0000-0600-000021000000}">
      <text>
        <r>
          <rPr>
            <sz val="11"/>
            <color indexed="8"/>
            <rFont val="Helvetica"/>
          </rPr>
          <t>Matt Edwards:
Manual entry</t>
        </r>
      </text>
    </comment>
    <comment ref="D37" authorId="0" shapeId="0" xr:uid="{00000000-0006-0000-0600-000022000000}">
      <text>
        <r>
          <rPr>
            <sz val="11"/>
            <color indexed="8"/>
            <rFont val="Helvetica"/>
          </rPr>
          <t>Matt Edwards:
Manual entry</t>
        </r>
      </text>
    </comment>
    <comment ref="D38" authorId="0" shapeId="0" xr:uid="{00000000-0006-0000-0600-000023000000}">
      <text>
        <r>
          <rPr>
            <sz val="11"/>
            <color indexed="8"/>
            <rFont val="Helvetica"/>
          </rPr>
          <t>Matt Edwards:
Manual entry</t>
        </r>
      </text>
    </comment>
    <comment ref="D39" authorId="0" shapeId="0" xr:uid="{00000000-0006-0000-0600-000024000000}">
      <text>
        <r>
          <rPr>
            <sz val="11"/>
            <color indexed="8"/>
            <rFont val="Helvetica"/>
          </rPr>
          <t>Matt Edwards:
Manual entry</t>
        </r>
      </text>
    </comment>
    <comment ref="D41" authorId="0" shapeId="0" xr:uid="{00000000-0006-0000-0600-000025000000}">
      <text>
        <r>
          <rPr>
            <sz val="11"/>
            <color indexed="8"/>
            <rFont val="Helvetica"/>
          </rPr>
          <t>Matt Edwards:
Manual entry</t>
        </r>
      </text>
    </comment>
    <comment ref="D42" authorId="0" shapeId="0" xr:uid="{00000000-0006-0000-0600-000026000000}">
      <text>
        <r>
          <rPr>
            <sz val="11"/>
            <color indexed="8"/>
            <rFont val="Helvetica"/>
          </rPr>
          <t>Matt Edwards:
Manual entry</t>
        </r>
      </text>
    </comment>
    <comment ref="D43" authorId="0" shapeId="0" xr:uid="{00000000-0006-0000-0600-000027000000}">
      <text>
        <r>
          <rPr>
            <sz val="11"/>
            <color indexed="8"/>
            <rFont val="Helvetica"/>
          </rPr>
          <t>Matt Edwards:
Manual entry</t>
        </r>
      </text>
    </comment>
    <comment ref="D44" authorId="0" shapeId="0" xr:uid="{00000000-0006-0000-0600-000028000000}">
      <text>
        <r>
          <rPr>
            <sz val="11"/>
            <color indexed="8"/>
            <rFont val="Helvetica"/>
          </rPr>
          <t>Matt Edwards:
Manual entry</t>
        </r>
      </text>
    </comment>
    <comment ref="D45" authorId="0" shapeId="0" xr:uid="{00000000-0006-0000-0600-000029000000}">
      <text>
        <r>
          <rPr>
            <sz val="11"/>
            <color indexed="8"/>
            <rFont val="Helvetica"/>
          </rPr>
          <t>Matt Edwards:
Manual entry</t>
        </r>
      </text>
    </comment>
    <comment ref="D46" authorId="0" shapeId="0" xr:uid="{00000000-0006-0000-0600-00002A000000}">
      <text>
        <r>
          <rPr>
            <sz val="11"/>
            <color indexed="8"/>
            <rFont val="Helvetica"/>
          </rPr>
          <t>Matt Edwards:
Manual entry</t>
        </r>
      </text>
    </comment>
    <comment ref="D47" authorId="0" shapeId="0" xr:uid="{00000000-0006-0000-0600-00002B000000}">
      <text>
        <r>
          <rPr>
            <sz val="11"/>
            <color indexed="8"/>
            <rFont val="Helvetica"/>
          </rPr>
          <t>Matt Edwards:
Manual entry</t>
        </r>
      </text>
    </comment>
    <comment ref="D48" authorId="0" shapeId="0" xr:uid="{00000000-0006-0000-0600-00002C000000}">
      <text>
        <r>
          <rPr>
            <sz val="11"/>
            <color indexed="8"/>
            <rFont val="Helvetica"/>
          </rPr>
          <t>Matt Edwards:
Manual entry</t>
        </r>
      </text>
    </comment>
    <comment ref="D49" authorId="0" shapeId="0" xr:uid="{00000000-0006-0000-0600-00002D000000}">
      <text>
        <r>
          <rPr>
            <sz val="11"/>
            <color indexed="8"/>
            <rFont val="Helvetica"/>
          </rPr>
          <t>Matt Edwards:
Manual entry</t>
        </r>
      </text>
    </comment>
    <comment ref="D50" authorId="0" shapeId="0" xr:uid="{00000000-0006-0000-0600-00002E000000}">
      <text>
        <r>
          <rPr>
            <sz val="11"/>
            <color indexed="8"/>
            <rFont val="Helvetica"/>
          </rPr>
          <t>Matt Edwards:
Manual entry</t>
        </r>
      </text>
    </comment>
    <comment ref="D51" authorId="0" shapeId="0" xr:uid="{00000000-0006-0000-0600-00002F000000}">
      <text>
        <r>
          <rPr>
            <sz val="11"/>
            <color indexed="8"/>
            <rFont val="Helvetica"/>
          </rPr>
          <t>Matt Edwards:
Manual entry</t>
        </r>
      </text>
    </comment>
    <comment ref="D52" authorId="0" shapeId="0" xr:uid="{00000000-0006-0000-0600-000030000000}">
      <text>
        <r>
          <rPr>
            <sz val="11"/>
            <color indexed="8"/>
            <rFont val="Helvetica"/>
          </rPr>
          <t>Matt Edwards:
Manual entry</t>
        </r>
      </text>
    </comment>
    <comment ref="D54" authorId="0" shapeId="0" xr:uid="{00000000-0006-0000-0600-000031000000}">
      <text>
        <r>
          <rPr>
            <sz val="11"/>
            <color indexed="8"/>
            <rFont val="Helvetica"/>
          </rPr>
          <t>Matt Edwards:
Manual entry</t>
        </r>
      </text>
    </comment>
    <comment ref="D55" authorId="0" shapeId="0" xr:uid="{00000000-0006-0000-0600-000032000000}">
      <text>
        <r>
          <rPr>
            <sz val="11"/>
            <color indexed="8"/>
            <rFont val="Helvetica"/>
          </rPr>
          <t>Matt Edwards:
Manual entry</t>
        </r>
      </text>
    </comment>
    <comment ref="D56" authorId="0" shapeId="0" xr:uid="{00000000-0006-0000-0600-000033000000}">
      <text>
        <r>
          <rPr>
            <sz val="11"/>
            <color indexed="8"/>
            <rFont val="Helvetica"/>
          </rPr>
          <t>Matt Edwards:
Manual entry</t>
        </r>
      </text>
    </comment>
    <comment ref="D57" authorId="0" shapeId="0" xr:uid="{00000000-0006-0000-0600-000034000000}">
      <text>
        <r>
          <rPr>
            <sz val="11"/>
            <color indexed="8"/>
            <rFont val="Helvetica"/>
          </rPr>
          <t>Matt Edwards:
Manual entry</t>
        </r>
      </text>
    </comment>
    <comment ref="D58" authorId="0" shapeId="0" xr:uid="{00000000-0006-0000-0600-000035000000}">
      <text>
        <r>
          <rPr>
            <sz val="11"/>
            <color indexed="8"/>
            <rFont val="Helvetica"/>
          </rPr>
          <t>Matt Edwards:
Manual entry</t>
        </r>
      </text>
    </comment>
    <comment ref="D59" authorId="0" shapeId="0" xr:uid="{00000000-0006-0000-0600-000036000000}">
      <text>
        <r>
          <rPr>
            <sz val="11"/>
            <color indexed="8"/>
            <rFont val="Helvetica"/>
          </rPr>
          <t>Matt Edwards:
Manual entry</t>
        </r>
      </text>
    </comment>
    <comment ref="D60" authorId="0" shapeId="0" xr:uid="{00000000-0006-0000-0600-000037000000}">
      <text>
        <r>
          <rPr>
            <sz val="11"/>
            <color indexed="8"/>
            <rFont val="Helvetica"/>
          </rPr>
          <t>Matt Edwards:
Manual entry</t>
        </r>
      </text>
    </comment>
    <comment ref="D61" authorId="0" shapeId="0" xr:uid="{00000000-0006-0000-0600-000038000000}">
      <text>
        <r>
          <rPr>
            <sz val="11"/>
            <color indexed="8"/>
            <rFont val="Helvetica"/>
          </rPr>
          <t>Matt Edwards:
Manual entry</t>
        </r>
      </text>
    </comment>
    <comment ref="D62" authorId="0" shapeId="0" xr:uid="{00000000-0006-0000-0600-000039000000}">
      <text>
        <r>
          <rPr>
            <sz val="11"/>
            <color indexed="8"/>
            <rFont val="Helvetica"/>
          </rPr>
          <t>Matt Edwards:
Manual entry</t>
        </r>
      </text>
    </comment>
    <comment ref="D63" authorId="0" shapeId="0" xr:uid="{00000000-0006-0000-0600-00003A000000}">
      <text>
        <r>
          <rPr>
            <sz val="11"/>
            <color indexed="8"/>
            <rFont val="Helvetica"/>
          </rPr>
          <t>Matt Edwards:
Manual entry</t>
        </r>
      </text>
    </comment>
    <comment ref="D64" authorId="0" shapeId="0" xr:uid="{00000000-0006-0000-0600-00003B000000}">
      <text>
        <r>
          <rPr>
            <sz val="11"/>
            <color indexed="8"/>
            <rFont val="Helvetica"/>
          </rPr>
          <t>Matt Edwards:
Manual entry</t>
        </r>
      </text>
    </comment>
    <comment ref="D65" authorId="0" shapeId="0" xr:uid="{00000000-0006-0000-0600-00003C000000}">
      <text>
        <r>
          <rPr>
            <sz val="11"/>
            <color indexed="8"/>
            <rFont val="Helvetica"/>
          </rPr>
          <t>Matt Edwards:
Manual entry</t>
        </r>
      </text>
    </comment>
    <comment ref="D67" authorId="0" shapeId="0" xr:uid="{00000000-0006-0000-0600-00003D000000}">
      <text>
        <r>
          <rPr>
            <sz val="11"/>
            <color indexed="8"/>
            <rFont val="Helvetica"/>
          </rPr>
          <t>Matt Edwards:
Manual entry</t>
        </r>
      </text>
    </comment>
    <comment ref="D68" authorId="0" shapeId="0" xr:uid="{00000000-0006-0000-0600-00003E000000}">
      <text>
        <r>
          <rPr>
            <sz val="11"/>
            <color indexed="8"/>
            <rFont val="Helvetica"/>
          </rPr>
          <t>Matt Edwards:
Manual entry</t>
        </r>
      </text>
    </comment>
    <comment ref="D69" authorId="0" shapeId="0" xr:uid="{00000000-0006-0000-0600-00003F000000}">
      <text>
        <r>
          <rPr>
            <sz val="11"/>
            <color indexed="8"/>
            <rFont val="Helvetica"/>
          </rPr>
          <t>Matt Edwards:
Manual entry</t>
        </r>
      </text>
    </comment>
    <comment ref="D70" authorId="0" shapeId="0" xr:uid="{00000000-0006-0000-0600-000040000000}">
      <text>
        <r>
          <rPr>
            <sz val="11"/>
            <color indexed="8"/>
            <rFont val="Helvetica"/>
          </rPr>
          <t>Matt Edwards:
Manual entry</t>
        </r>
      </text>
    </comment>
    <comment ref="D71" authorId="0" shapeId="0" xr:uid="{00000000-0006-0000-0600-000041000000}">
      <text>
        <r>
          <rPr>
            <sz val="11"/>
            <color indexed="8"/>
            <rFont val="Helvetica"/>
          </rPr>
          <t>Matt Edwards:
Manual entry</t>
        </r>
      </text>
    </comment>
    <comment ref="D72" authorId="0" shapeId="0" xr:uid="{00000000-0006-0000-0600-000042000000}">
      <text>
        <r>
          <rPr>
            <sz val="11"/>
            <color indexed="8"/>
            <rFont val="Helvetica"/>
          </rPr>
          <t>Matt Edwards:
Manual entry</t>
        </r>
      </text>
    </comment>
    <comment ref="D73" authorId="0" shapeId="0" xr:uid="{00000000-0006-0000-0600-000043000000}">
      <text>
        <r>
          <rPr>
            <sz val="11"/>
            <color indexed="8"/>
            <rFont val="Helvetica"/>
          </rPr>
          <t>Matt Edwards:
Manual entry</t>
        </r>
      </text>
    </comment>
    <comment ref="D74" authorId="0" shapeId="0" xr:uid="{00000000-0006-0000-0600-000044000000}">
      <text>
        <r>
          <rPr>
            <sz val="11"/>
            <color indexed="8"/>
            <rFont val="Helvetica"/>
          </rPr>
          <t>Matt Edwards:
Manual entry</t>
        </r>
      </text>
    </comment>
    <comment ref="D75" authorId="0" shapeId="0" xr:uid="{00000000-0006-0000-0600-000045000000}">
      <text>
        <r>
          <rPr>
            <sz val="11"/>
            <color indexed="8"/>
            <rFont val="Helvetica"/>
          </rPr>
          <t>Matt Edwards:
Manual entry</t>
        </r>
      </text>
    </comment>
    <comment ref="D76" authorId="0" shapeId="0" xr:uid="{00000000-0006-0000-0600-000046000000}">
      <text>
        <r>
          <rPr>
            <sz val="11"/>
            <color indexed="8"/>
            <rFont val="Helvetica"/>
          </rPr>
          <t>Matt Edwards:
Manual entry</t>
        </r>
      </text>
    </comment>
    <comment ref="D77" authorId="0" shapeId="0" xr:uid="{00000000-0006-0000-0600-000047000000}">
      <text>
        <r>
          <rPr>
            <sz val="11"/>
            <color indexed="8"/>
            <rFont val="Helvetica"/>
          </rPr>
          <t>Matt Edwards:
Manual entry</t>
        </r>
      </text>
    </comment>
    <comment ref="D78" authorId="0" shapeId="0" xr:uid="{00000000-0006-0000-0600-000048000000}">
      <text>
        <r>
          <rPr>
            <sz val="11"/>
            <color indexed="8"/>
            <rFont val="Helvetica"/>
          </rPr>
          <t>Matt Edwards:
Manual entry</t>
        </r>
      </text>
    </comment>
    <comment ref="D80" authorId="0" shapeId="0" xr:uid="{00000000-0006-0000-0600-000049000000}">
      <text>
        <r>
          <rPr>
            <sz val="11"/>
            <color indexed="8"/>
            <rFont val="Helvetica"/>
          </rPr>
          <t>Matt Edwards:
Manual entry</t>
        </r>
      </text>
    </comment>
    <comment ref="E80" authorId="0" shapeId="0" xr:uid="{00000000-0006-0000-0600-00004A000000}">
      <text>
        <r>
          <rPr>
            <sz val="11"/>
            <color indexed="8"/>
            <rFont val="Helvetica"/>
          </rPr>
          <t>Matt Edwards:
Manual entry</t>
        </r>
      </text>
    </comment>
    <comment ref="D81" authorId="0" shapeId="0" xr:uid="{00000000-0006-0000-0600-00004B000000}">
      <text>
        <r>
          <rPr>
            <sz val="11"/>
            <color indexed="8"/>
            <rFont val="Helvetica"/>
          </rPr>
          <t>Matt Edwards:
Manual entry</t>
        </r>
      </text>
    </comment>
    <comment ref="E81" authorId="0" shapeId="0" xr:uid="{00000000-0006-0000-0600-00004C000000}">
      <text>
        <r>
          <rPr>
            <sz val="11"/>
            <color indexed="8"/>
            <rFont val="Helvetica"/>
          </rPr>
          <t>Matt Edwards:
Manual entry</t>
        </r>
      </text>
    </comment>
    <comment ref="D82" authorId="0" shapeId="0" xr:uid="{00000000-0006-0000-0600-00004D000000}">
      <text>
        <r>
          <rPr>
            <sz val="11"/>
            <color indexed="8"/>
            <rFont val="Helvetica"/>
          </rPr>
          <t>Matt Edwards:
Manual entry</t>
        </r>
      </text>
    </comment>
    <comment ref="E82" authorId="0" shapeId="0" xr:uid="{00000000-0006-0000-0600-00004E000000}">
      <text>
        <r>
          <rPr>
            <sz val="11"/>
            <color indexed="8"/>
            <rFont val="Helvetica"/>
          </rPr>
          <t>Matt Edwards:
Manual entry</t>
        </r>
      </text>
    </comment>
    <comment ref="D83" authorId="0" shapeId="0" xr:uid="{00000000-0006-0000-0600-00004F000000}">
      <text>
        <r>
          <rPr>
            <sz val="11"/>
            <color indexed="8"/>
            <rFont val="Helvetica"/>
          </rPr>
          <t>Matt Edwards:
Manual entry</t>
        </r>
      </text>
    </comment>
    <comment ref="E83" authorId="0" shapeId="0" xr:uid="{00000000-0006-0000-0600-000050000000}">
      <text>
        <r>
          <rPr>
            <sz val="11"/>
            <color indexed="8"/>
            <rFont val="Helvetica"/>
          </rPr>
          <t>Matt Edwards:
Manual entry</t>
        </r>
      </text>
    </comment>
    <comment ref="D84" authorId="0" shapeId="0" xr:uid="{00000000-0006-0000-0600-000051000000}">
      <text>
        <r>
          <rPr>
            <sz val="11"/>
            <color indexed="8"/>
            <rFont val="Helvetica"/>
          </rPr>
          <t>Matt Edwards:
Manual entry</t>
        </r>
      </text>
    </comment>
    <comment ref="E84" authorId="0" shapeId="0" xr:uid="{00000000-0006-0000-0600-000052000000}">
      <text>
        <r>
          <rPr>
            <sz val="11"/>
            <color indexed="8"/>
            <rFont val="Helvetica"/>
          </rPr>
          <t>Matt Edwards:
Manual entry</t>
        </r>
      </text>
    </comment>
    <comment ref="D86" authorId="0" shapeId="0" xr:uid="{00000000-0006-0000-0600-000053000000}">
      <text>
        <r>
          <rPr>
            <sz val="11"/>
            <color indexed="8"/>
            <rFont val="Helvetica"/>
          </rPr>
          <t>Matt Edwards:
Manual entry</t>
        </r>
      </text>
    </comment>
    <comment ref="D87" authorId="0" shapeId="0" xr:uid="{00000000-0006-0000-0600-000054000000}">
      <text>
        <r>
          <rPr>
            <sz val="11"/>
            <color indexed="8"/>
            <rFont val="Helvetica"/>
          </rPr>
          <t>Matt Edwards:
Manual entry</t>
        </r>
      </text>
    </comment>
  </commentList>
</comments>
</file>

<file path=xl/sharedStrings.xml><?xml version="1.0" encoding="utf-8"?>
<sst xmlns="http://schemas.openxmlformats.org/spreadsheetml/2006/main" count="3804" uniqueCount="198">
  <si>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</si>
  <si>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</si>
  <si>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</si>
  <si>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</si>
  <si>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Participating Bands</t>
  </si>
  <si>
    <t>Table 1</t>
  </si>
  <si>
    <t>Show Name &amp; Date:</t>
  </si>
  <si>
    <t>Fuquay Varina High School Festival of Bands  Oct. 20, 2018</t>
  </si>
  <si>
    <t>Peformance #</t>
  </si>
  <si>
    <t>School</t>
  </si>
  <si>
    <t>1</t>
  </si>
  <si>
    <t>Wheatmore</t>
  </si>
  <si>
    <t>A</t>
  </si>
  <si>
    <t>2</t>
  </si>
  <si>
    <t>Wake Forest</t>
  </si>
  <si>
    <t>AA</t>
  </si>
  <si>
    <t>3</t>
  </si>
  <si>
    <t>Garner</t>
  </si>
  <si>
    <t>4</t>
  </si>
  <si>
    <t>West Stokes</t>
  </si>
  <si>
    <t>Jack Britt</t>
  </si>
  <si>
    <t>AAAA</t>
  </si>
  <si>
    <t>Wakefield</t>
  </si>
  <si>
    <t>East Forsyth</t>
  </si>
  <si>
    <t>Broughton</t>
  </si>
  <si>
    <t>AAA</t>
  </si>
  <si>
    <t>Cape Fear</t>
  </si>
  <si>
    <t>Millbrook</t>
  </si>
  <si>
    <t>C.B. Aycock</t>
  </si>
  <si>
    <t>Apex Friendship</t>
  </si>
  <si>
    <t>Cleveland</t>
  </si>
  <si>
    <t>East Wake</t>
  </si>
  <si>
    <t>Holly Springs</t>
  </si>
  <si>
    <t>Sanderson</t>
  </si>
  <si>
    <t>Orange</t>
  </si>
  <si>
    <t>Middle Creek</t>
  </si>
  <si>
    <t>Fuquay-Varina</t>
  </si>
  <si>
    <t>EXH</t>
  </si>
  <si>
    <t>Judges</t>
  </si>
  <si>
    <t>Caption</t>
  </si>
  <si>
    <t>Judge Name</t>
  </si>
  <si>
    <t xml:space="preserve">Chief Judge - </t>
  </si>
  <si>
    <t>Steve Kuni</t>
  </si>
  <si>
    <t>Music - Ensemble</t>
  </si>
  <si>
    <t>Jay Juchniewicz</t>
  </si>
  <si>
    <t>Music - Individual</t>
  </si>
  <si>
    <t>Matt Pellas</t>
  </si>
  <si>
    <t>Visual Performance</t>
  </si>
  <si>
    <t>Tony Robinson</t>
  </si>
  <si>
    <t>General Effect - Music 1</t>
  </si>
  <si>
    <t>Larry Wells</t>
  </si>
  <si>
    <t>General Effect - Music 2</t>
  </si>
  <si>
    <t>Erik Harris</t>
  </si>
  <si>
    <t>General Effect - Visual</t>
  </si>
  <si>
    <t>Patrick Sloan</t>
  </si>
  <si>
    <t>Percussion</t>
  </si>
  <si>
    <t>Matthew Phillips</t>
  </si>
  <si>
    <t>Color Guard</t>
  </si>
  <si>
    <t>Reiko Woodward</t>
  </si>
  <si>
    <t>Full Recap and Ordinal Recap</t>
  </si>
  <si>
    <t>Music</t>
  </si>
  <si>
    <t>Visual</t>
  </si>
  <si>
    <t>General Effect</t>
  </si>
  <si>
    <t>Score Totals</t>
  </si>
  <si>
    <t>Ensemble -</t>
  </si>
  <si>
    <t>Individual -</t>
  </si>
  <si>
    <t>Average</t>
  </si>
  <si>
    <t>Performance -</t>
  </si>
  <si>
    <t>Music 1 -</t>
  </si>
  <si>
    <t>Music 2 -</t>
  </si>
  <si>
    <t>Visual -</t>
  </si>
  <si>
    <t>GE Total</t>
  </si>
  <si>
    <t>By Class</t>
  </si>
  <si>
    <t>Overall</t>
  </si>
  <si>
    <t>Chief Judge - Steve Kuni</t>
  </si>
  <si>
    <t>Tone/Int</t>
  </si>
  <si>
    <t>Accuracy</t>
  </si>
  <si>
    <t>Total</t>
  </si>
  <si>
    <t>In</t>
  </si>
  <si>
    <t>WW</t>
  </si>
  <si>
    <t>Brass</t>
  </si>
  <si>
    <t>Perc</t>
  </si>
  <si>
    <t>Vocabulary</t>
  </si>
  <si>
    <t>Exc/Tech</t>
  </si>
  <si>
    <t>Rep</t>
  </si>
  <si>
    <t>Show</t>
  </si>
  <si>
    <t>Total - 100 Pts</t>
  </si>
  <si>
    <t>SCHOOL</t>
  </si>
  <si>
    <t>100 pts</t>
  </si>
  <si>
    <t>200 pts</t>
  </si>
  <si>
    <t>600 pts</t>
  </si>
  <si>
    <t>Penalty</t>
  </si>
  <si>
    <t>Final</t>
  </si>
  <si>
    <t>RAW SCORE</t>
  </si>
  <si>
    <t>ADJ SCORE</t>
  </si>
  <si>
    <t>CLASS A</t>
  </si>
  <si>
    <t>1A</t>
  </si>
  <si>
    <t>CLASS AA</t>
  </si>
  <si>
    <t>2A</t>
  </si>
  <si>
    <t>CLASS AAA</t>
  </si>
  <si>
    <t>3A</t>
  </si>
  <si>
    <t>CLASS AAAA</t>
  </si>
  <si>
    <t>4A</t>
  </si>
  <si>
    <t>Ordinal Recap</t>
  </si>
  <si>
    <t>Music Perf. Ensemble</t>
  </si>
  <si>
    <t>Music Perf. Individual</t>
  </si>
  <si>
    <t>Performance</t>
  </si>
  <si>
    <t>Music 1</t>
  </si>
  <si>
    <t>Music 2</t>
  </si>
  <si>
    <r>
      <rPr>
        <sz val="10"/>
        <color indexed="8"/>
        <rFont val="Calibri"/>
      </rPr>
      <t xml:space="preserve">Rank in 1A-2A </t>
    </r>
    <r>
      <rPr>
        <i/>
        <sz val="10"/>
        <color indexed="8"/>
        <rFont val="Calibri"/>
      </rPr>
      <t>or</t>
    </r>
    <r>
      <rPr>
        <sz val="10"/>
        <color indexed="8"/>
        <rFont val="Calibri"/>
      </rPr>
      <t xml:space="preserve"> 3A/4A</t>
    </r>
  </si>
  <si>
    <t>Full Day Rank</t>
  </si>
  <si>
    <t>I=(D+H)/2</t>
  </si>
  <si>
    <t>Exc / Tech</t>
  </si>
  <si>
    <t>1A - 2A</t>
  </si>
  <si>
    <t>All</t>
  </si>
  <si>
    <t>CLASS 3-A</t>
  </si>
  <si>
    <t>Evening</t>
  </si>
  <si>
    <t>CLASS 4-A</t>
  </si>
  <si>
    <t>CLASS 4-AA</t>
  </si>
  <si>
    <t>Guard/Percussion Recap and Ordinal Recap</t>
  </si>
  <si>
    <t>Guard_Percussion Recap and Ordi</t>
  </si>
  <si>
    <t>Festival of Bands 2018 - Color Guard and Percussion Recap</t>
  </si>
  <si>
    <t>Placement
A/AA vs. AAA/AAAA</t>
  </si>
  <si>
    <t>Overall Placement
Full Day</t>
  </si>
  <si>
    <t>Cont</t>
  </si>
  <si>
    <t>Exc</t>
  </si>
  <si>
    <t>TOTAL</t>
  </si>
  <si>
    <t>A / AA</t>
  </si>
  <si>
    <t>AAA / AAAA</t>
  </si>
  <si>
    <t>Awards Script</t>
  </si>
  <si>
    <t>Awards Script - Table 1</t>
  </si>
  <si>
    <t>East Forsyth High School</t>
  </si>
  <si>
    <t>In Music Performance Adjudication performance earns a rating of</t>
  </si>
  <si>
    <t>Millbrook High School</t>
  </si>
  <si>
    <t>Apex Friendship High School</t>
  </si>
  <si>
    <t>Awards Ceremony information and scripting for announcer</t>
  </si>
  <si>
    <t>Awards Script - Awards Ceremony</t>
  </si>
  <si>
    <t>Class</t>
  </si>
  <si>
    <t>Placement</t>
  </si>
  <si>
    <t>Sponsored by:</t>
  </si>
  <si>
    <t>Goes to:</t>
  </si>
  <si>
    <t>One A</t>
  </si>
  <si>
    <t>3rd Place</t>
  </si>
  <si>
    <t>2nd Place</t>
  </si>
  <si>
    <t>1st Place</t>
  </si>
  <si>
    <t>Two A</t>
  </si>
  <si>
    <t>Three A</t>
  </si>
  <si>
    <t>Four A</t>
  </si>
  <si>
    <t>We’ll now recognize placements in the Percussion caption.</t>
  </si>
  <si>
    <t>We’ll now recognize placements in the Visual Performance caption.</t>
  </si>
  <si>
    <t>We’ll now recognize placements in the Music Performance caption.</t>
  </si>
  <si>
    <t>Music Performance</t>
  </si>
  <si>
    <t>We’ll now recognize placements in the Overall Effect caption.</t>
  </si>
  <si>
    <t>Overall Effect</t>
  </si>
  <si>
    <t>We’ll now recognize our Class Placements.</t>
  </si>
  <si>
    <t>Class Placement</t>
  </si>
  <si>
    <t>Spectator Award</t>
  </si>
  <si>
    <t>This award is presented to our spectators’ favorite band based on the number of votes received throughout the day.</t>
  </si>
  <si>
    <t>Spirit Award</t>
  </si>
  <si>
    <t>This award is presented to the band and their supporters demonstrating the most enthusiasm and esprit de corps.</t>
  </si>
  <si>
    <t>Ashley Gilley Color Guard Award</t>
  </si>
  <si>
    <t>This award is presented to the highest scoring color guard of the day in memory of FVHS color guard member Ashley Gilley</t>
  </si>
  <si>
    <t>The Duquette and Gilley families in honor of Kayla Duquette and Ashley Gilley</t>
  </si>
  <si>
    <t>Scott Stiles Memorial Pit Crew Award</t>
  </si>
  <si>
    <t>This award is presented to recognize the pit crew with the most outstanding efficiency, style, creativity and professionalism on and off the field.</t>
  </si>
  <si>
    <t>Pride of Fuquay Award</t>
  </si>
  <si>
    <t>This award recognizes the band that best demonstrates the values of professionalism, courtesy and teamwork throughout the day.</t>
  </si>
  <si>
    <t>Reserve Champion</t>
  </si>
  <si>
    <t>This award is presented to the band with the highest total score after penalties in classes 1A and 2A.</t>
  </si>
  <si>
    <t>Grand Champion</t>
  </si>
  <si>
    <t>This award is presented to the band with the highest total score after penalties regardless of class.</t>
  </si>
  <si>
    <t>“All Drawings from the Sheet”</t>
  </si>
  <si>
    <t>Awards Script - Drawings</t>
  </si>
  <si>
    <t>21</t>
  </si>
  <si>
    <t>22</t>
  </si>
  <si>
    <t>23</t>
  </si>
  <si>
    <t>24</t>
  </si>
  <si>
    <t>25</t>
  </si>
  <si>
    <t>26</t>
  </si>
  <si>
    <t>27</t>
  </si>
  <si>
    <t>28</t>
  </si>
  <si>
    <t>29</t>
  </si>
  <si>
    <t>30</t>
  </si>
  <si>
    <t>31</t>
  </si>
  <si>
    <t>32</t>
  </si>
  <si>
    <t>33</t>
  </si>
  <si>
    <t>34</t>
  </si>
  <si>
    <t>35</t>
  </si>
  <si>
    <t>36</t>
  </si>
  <si>
    <t>37</t>
  </si>
  <si>
    <t>38</t>
  </si>
  <si>
    <t>39</t>
  </si>
  <si>
    <t>40</t>
  </si>
  <si>
    <t>41</t>
  </si>
  <si>
    <t>42</t>
  </si>
  <si>
    <t>43</t>
  </si>
  <si>
    <t>44</t>
  </si>
  <si>
    <t>Spare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</si>
</sst>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0"/>
      <color indexed="8"/>
      <name val="Arial"/>
    </font>
    <font>
      <sz val="12"/>
      <color indexed="8"/>
      <name val="Arial"/>
    </font>
    <font>
      <sz val="14"/>
      <color indexed="8"/>
      <name val="Arial"/>
    </font>
    <font>
      <sz val="12"/>
      <color indexed="8"/>
      <name val="Helvetica"/>
    </font>
    <font>
      <u/>
      <sz val="12"/>
      <color indexed="11"/>
      <name val="Arial"/>
    </font>
    <font>
      <b/>
      <sz val="10"/>
      <color indexed="8"/>
      <name val="Arial"/>
    </font>
    <font>
      <sz val="11"/>
      <color indexed="8"/>
      <name val="Calibri"/>
    </font>
    <font>
      <b/>
      <sz val="11"/>
      <color indexed="8"/>
      <name val="Calibri"/>
    </font>
    <font>
      <sz val="11"/>
      <color indexed="8"/>
      <name val="Helvetica"/>
    </font>
    <font>
      <sz val="10"/>
      <color indexed="8"/>
      <name val="Calibri"/>
    </font>
    <font>
      <sz val="11"/>
      <color indexed="8"/>
      <name val="Helvetica Neue"/>
    </font>
    <font>
      <b/>
      <i/>
      <sz val="10"/>
      <color indexed="14"/>
      <name val="Calibri"/>
    </font>
    <font>
      <b/>
      <sz val="10"/>
      <color indexed="8"/>
      <name val="Calibri"/>
    </font>
    <font>
      <b/>
      <i/>
      <sz val="10"/>
      <color indexed="8"/>
      <name val="Calibri"/>
    </font>
    <font>
      <i/>
      <sz val="10"/>
      <color indexed="8"/>
      <name val="Calibri"/>
    </font>
    <font>
      <sz val="7"/>
      <color indexed="8"/>
      <name val="Calibri"/>
    </font>
    <font>
      <b/>
      <sz val="7"/>
      <color indexed="8"/>
      <name val="Calibri"/>
    </font>
    <font>
      <sz val="7"/>
      <color indexed="8"/>
      <name val="Arial"/>
    </font>
    <font>
      <sz val="10"/>
      <color indexed="8"/>
      <name val="Helvetica"/>
    </font>
    <font>
      <b/>
      <i/>
      <sz val="7"/>
      <color indexed="8"/>
      <name val="Arial"/>
    </font>
    <font>
      <b/>
      <sz val="10"/>
      <color indexed="8"/>
      <name val="Helvetica"/>
    </font>
    <font>
      <sz val="8"/>
      <color indexed="8"/>
      <name val="Arial"/>
    </font>
    <font>
      <b/>
      <sz val="14"/>
      <color indexed="8"/>
      <name val="Arial"/>
    </font>
    <font>
      <b/>
      <sz val="12"/>
      <color indexed="8"/>
      <name val="Arial"/>
    </font>
    <font>
      <b/>
      <sz val="12"/>
      <color indexed="8"/>
      <name val="Calibri"/>
    </font>
    <font>
      <b/>
      <sz val="10"/>
      <color indexed="15"/>
      <name val="Calibri"/>
    </font>
    <font>
      <sz val="10"/>
      <color indexed="15"/>
      <name val="Arial"/>
    </font>
    <font>
      <sz val="10"/>
      <color indexed="8"/>
      <name val="Calibri"/>
      <family val="2"/>
    </font>
    <font>
      <sz val="10"/>
      <color indexed="8"/>
      <name val="Arial"/>
      <family val="2"/>
    </font>
  </fonts>
  <fills count="2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s>
  <borders count="117">
    <border>
      <left/>
      <right/>
      <top/>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thin">
        <color indexed="12"/>
      </top>
      <bottom style="thin">
        <color indexed="12"/>
      </bottom>
      <diagonal/>
    </border>
    <border>
      <left style="medium">
        <color indexed="8"/>
      </left>
      <right style="thin">
        <color indexed="12"/>
      </right>
      <top style="thin">
        <color indexed="12"/>
      </top>
      <bottom style="thin">
        <color indexed="12"/>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style="medium">
        <color indexed="8"/>
      </left>
      <right style="thin">
        <color indexed="12"/>
      </right>
      <top style="medium">
        <color indexed="12"/>
      </top>
      <bottom style="thin">
        <color indexed="12"/>
      </bottom>
      <diagonal/>
    </border>
    <border>
      <left style="thin">
        <color indexed="12"/>
      </left>
      <right style="thin">
        <color indexed="12"/>
      </right>
      <top style="medium">
        <color indexed="12"/>
      </top>
      <bottom style="thin">
        <color indexed="12"/>
      </bottom>
      <diagonal/>
    </border>
    <border>
      <left style="thin">
        <color indexed="12"/>
      </left>
      <right style="thin">
        <color indexed="12"/>
      </right>
      <top style="medium">
        <color indexed="8"/>
      </top>
      <bottom style="thin">
        <color indexed="12"/>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top style="medium">
        <color indexed="8"/>
      </top>
      <bottom style="medium">
        <color indexed="8"/>
      </bottom>
      <diagonal/>
    </border>
    <border>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12"/>
      </left>
      <right style="thin">
        <color indexed="12"/>
      </right>
      <top style="medium">
        <color indexed="8"/>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thin">
        <color indexed="12"/>
      </top>
      <bottom/>
      <diagonal/>
    </border>
    <border>
      <left style="medium">
        <color indexed="8"/>
      </left>
      <right style="medium">
        <color indexed="8"/>
      </right>
      <top style="thin">
        <color indexed="12"/>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bottom style="thin">
        <color indexed="12"/>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style="thin">
        <color indexed="12"/>
      </right>
      <top style="thin">
        <color indexed="8"/>
      </top>
      <bottom style="thin">
        <color indexed="12"/>
      </bottom>
      <diagonal/>
    </border>
    <border>
      <left style="thin">
        <color indexed="12"/>
      </left>
      <right/>
      <top style="medium">
        <color indexed="8"/>
      </top>
      <bottom style="thin">
        <color indexed="12"/>
      </bottom>
      <diagonal/>
    </border>
    <border>
      <left/>
      <right/>
      <top style="medium">
        <color indexed="8"/>
      </top>
      <bottom style="thin">
        <color indexed="12"/>
      </bottom>
      <diagonal/>
    </border>
    <border>
      <left/>
      <right style="thin">
        <color indexed="12"/>
      </right>
      <top style="medium">
        <color indexed="8"/>
      </top>
      <bottom style="thin">
        <color indexed="12"/>
      </bottom>
      <diagonal/>
    </border>
    <border>
      <left style="thin">
        <color indexed="12"/>
      </left>
      <right/>
      <top style="thin">
        <color indexed="12"/>
      </top>
      <bottom style="medium">
        <color indexed="8"/>
      </bottom>
      <diagonal/>
    </border>
    <border>
      <left/>
      <right/>
      <top style="thin">
        <color indexed="12"/>
      </top>
      <bottom style="medium">
        <color indexed="8"/>
      </bottom>
      <diagonal/>
    </border>
    <border>
      <left/>
      <right style="thin">
        <color indexed="12"/>
      </right>
      <top style="thin">
        <color indexed="12"/>
      </top>
      <bottom style="medium">
        <color indexed="8"/>
      </bottom>
      <diagonal/>
    </border>
    <border>
      <left style="medium">
        <color indexed="8"/>
      </left>
      <right style="medium">
        <color indexed="8"/>
      </right>
      <top style="medium">
        <color indexed="8"/>
      </top>
      <bottom style="thin">
        <color indexed="20"/>
      </bottom>
      <diagonal/>
    </border>
    <border>
      <left style="medium">
        <color indexed="8"/>
      </left>
      <right style="thin">
        <color indexed="21"/>
      </right>
      <top style="medium">
        <color indexed="8"/>
      </top>
      <bottom style="medium">
        <color indexed="8"/>
      </bottom>
      <diagonal/>
    </border>
    <border>
      <left style="thin">
        <color indexed="21"/>
      </left>
      <right style="medium">
        <color indexed="8"/>
      </right>
      <top style="medium">
        <color indexed="8"/>
      </top>
      <bottom style="medium">
        <color indexed="8"/>
      </bottom>
      <diagonal/>
    </border>
    <border>
      <left style="thin">
        <color indexed="21"/>
      </left>
      <right style="thin">
        <color indexed="21"/>
      </right>
      <top style="medium">
        <color indexed="8"/>
      </top>
      <bottom style="medium">
        <color indexed="8"/>
      </bottom>
      <diagonal/>
    </border>
    <border>
      <left style="medium">
        <color indexed="8"/>
      </left>
      <right style="medium">
        <color indexed="8"/>
      </right>
      <top/>
      <bottom/>
      <diagonal/>
    </border>
    <border>
      <left style="medium">
        <color indexed="8"/>
      </left>
      <right style="medium">
        <color indexed="8"/>
      </right>
      <top style="thin">
        <color indexed="20"/>
      </top>
      <bottom style="medium">
        <color indexed="8"/>
      </bottom>
      <diagonal/>
    </border>
    <border>
      <left style="medium">
        <color indexed="8"/>
      </left>
      <right style="medium">
        <color indexed="8"/>
      </right>
      <top style="medium">
        <color indexed="8"/>
      </top>
      <bottom style="thin">
        <color indexed="21"/>
      </bottom>
      <diagonal/>
    </border>
    <border>
      <left style="medium">
        <color indexed="8"/>
      </left>
      <right style="medium">
        <color indexed="8"/>
      </right>
      <top style="thin">
        <color indexed="21"/>
      </top>
      <bottom style="medium">
        <color indexed="8"/>
      </bottom>
      <diagonal/>
    </border>
    <border>
      <left style="medium">
        <color indexed="8"/>
      </left>
      <right style="medium">
        <color indexed="8"/>
      </right>
      <top style="medium">
        <color indexed="8"/>
      </top>
      <bottom style="thick">
        <color indexed="8"/>
      </bottom>
      <diagonal/>
    </border>
    <border>
      <left style="medium">
        <color indexed="8"/>
      </left>
      <right style="thick">
        <color indexed="8"/>
      </right>
      <top style="medium">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medium">
        <color indexed="8"/>
      </top>
      <bottom style="thin">
        <color indexed="8"/>
      </bottom>
      <diagonal/>
    </border>
    <border>
      <left style="thick">
        <color indexed="8"/>
      </left>
      <right style="medium">
        <color indexed="8"/>
      </right>
      <top style="thick">
        <color indexed="8"/>
      </top>
      <bottom style="thin">
        <color indexed="8"/>
      </bottom>
      <diagonal/>
    </border>
    <border>
      <left style="medium">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style="medium">
        <color indexed="8"/>
      </left>
      <right style="thick">
        <color indexed="8"/>
      </right>
      <top style="thin">
        <color indexed="8"/>
      </top>
      <bottom style="medium">
        <color indexed="8"/>
      </bottom>
      <diagonal/>
    </border>
    <border>
      <left style="thick">
        <color indexed="8"/>
      </left>
      <right style="thick">
        <color indexed="8"/>
      </right>
      <top style="thin">
        <color indexed="8"/>
      </top>
      <bottom style="medium">
        <color indexed="8"/>
      </bottom>
      <diagonal/>
    </border>
    <border>
      <left style="thick">
        <color indexed="8"/>
      </left>
      <right style="thin">
        <color indexed="8"/>
      </right>
      <top style="thin">
        <color indexed="8"/>
      </top>
      <bottom style="medium">
        <color indexed="8"/>
      </bottom>
      <diagonal/>
    </border>
    <border>
      <left style="thick">
        <color indexed="8"/>
      </left>
      <right style="medium">
        <color indexed="8"/>
      </right>
      <top style="thin">
        <color indexed="8"/>
      </top>
      <bottom style="medium">
        <color indexed="8"/>
      </bottom>
      <diagonal/>
    </border>
    <border>
      <left style="medium">
        <color indexed="8"/>
      </left>
      <right style="thick">
        <color indexed="8"/>
      </right>
      <top style="medium">
        <color indexed="8"/>
      </top>
      <bottom style="thick">
        <color indexed="8"/>
      </bottom>
      <diagonal/>
    </border>
    <border>
      <left style="thick">
        <color indexed="8"/>
      </left>
      <right style="thin">
        <color indexed="8"/>
      </right>
      <top style="medium">
        <color indexed="8"/>
      </top>
      <bottom style="thick">
        <color indexed="8"/>
      </bottom>
      <diagonal/>
    </border>
    <border>
      <left style="thin">
        <color indexed="8"/>
      </left>
      <right style="thin">
        <color indexed="8"/>
      </right>
      <top style="medium">
        <color indexed="8"/>
      </top>
      <bottom style="thick">
        <color indexed="8"/>
      </bottom>
      <diagonal/>
    </border>
    <border>
      <left style="thin">
        <color indexed="8"/>
      </left>
      <right style="medium">
        <color indexed="8"/>
      </right>
      <top style="medium">
        <color indexed="8"/>
      </top>
      <bottom style="thick">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right/>
      <top style="thick">
        <color indexed="8"/>
      </top>
      <bottom style="thick">
        <color indexed="8"/>
      </bottom>
      <diagonal/>
    </border>
    <border>
      <left style="thin">
        <color indexed="8"/>
      </left>
      <right style="thick">
        <color indexed="8"/>
      </right>
      <top style="thin">
        <color indexed="8"/>
      </top>
      <bottom style="medium">
        <color indexed="8"/>
      </bottom>
      <diagonal/>
    </border>
    <border>
      <left style="thick">
        <color indexed="8"/>
      </left>
      <right style="thick">
        <color indexed="8"/>
      </right>
      <top style="medium">
        <color indexed="8"/>
      </top>
      <bottom style="thin">
        <color indexed="8"/>
      </bottom>
      <diagonal/>
    </border>
    <border>
      <left style="thin">
        <color indexed="8"/>
      </left>
      <right style="thick">
        <color indexed="8"/>
      </right>
      <top style="medium">
        <color indexed="8"/>
      </top>
      <bottom style="thin">
        <color indexed="8"/>
      </bottom>
      <diagonal/>
    </border>
    <border>
      <left/>
      <right/>
      <top style="thick">
        <color indexed="8"/>
      </top>
      <bottom style="medium">
        <color indexed="8"/>
      </bottom>
      <diagonal/>
    </border>
    <border>
      <left style="medium">
        <color indexed="8"/>
      </left>
      <right style="thin">
        <color indexed="8"/>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diagonal/>
    </border>
    <border>
      <left style="medium">
        <color indexed="8"/>
      </left>
      <right/>
      <top/>
      <bottom/>
      <diagonal/>
    </border>
  </borders>
  <cellStyleXfs count="1">
    <xf numFmtId="0" fontId="0" fillId="0" borderId="0" applyNumberFormat="0" applyFill="0" applyBorder="0" applyProtection="0"/>
  </cellStyleXfs>
  <cellXfs count="477">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4"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49" fontId="5" fillId="0" borderId="6" xfId="0" applyNumberFormat="1" applyFont="1" applyBorder="1" applyAlignment="1"/>
    <xf numFmtId="49" fontId="6" fillId="4" borderId="7" xfId="0" applyNumberFormat="1" applyFont="1" applyFill="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49" fontId="7" fillId="0" borderId="14" xfId="0" applyNumberFormat="1" applyFont="1" applyBorder="1" applyAlignment="1"/>
    <xf numFmtId="49" fontId="7" fillId="0" borderId="14" xfId="0" applyNumberFormat="1" applyFont="1" applyBorder="1" applyAlignment="1">
      <alignment horizontal="center"/>
    </xf>
    <xf numFmtId="0" fontId="9" fillId="0" borderId="15" xfId="0" applyFont="1" applyBorder="1" applyAlignment="1"/>
    <xf numFmtId="0" fontId="9" fillId="0" borderId="16" xfId="0" applyFont="1" applyBorder="1" applyAlignment="1"/>
    <xf numFmtId="0" fontId="9" fillId="0" borderId="2" xfId="0" applyFont="1" applyBorder="1" applyAlignment="1"/>
    <xf numFmtId="49" fontId="6" fillId="0" borderId="14" xfId="0" applyNumberFormat="1" applyFont="1" applyBorder="1" applyAlignment="1">
      <alignment horizontal="left"/>
    </xf>
    <xf numFmtId="49" fontId="6" fillId="0" borderId="14" xfId="0" applyNumberFormat="1" applyFont="1" applyBorder="1" applyAlignment="1"/>
    <xf numFmtId="49" fontId="9" fillId="0" borderId="16" xfId="0" applyNumberFormat="1" applyFont="1" applyBorder="1" applyAlignment="1"/>
    <xf numFmtId="0" fontId="10" fillId="0" borderId="14" xfId="0" applyNumberFormat="1" applyFont="1" applyBorder="1" applyAlignment="1">
      <alignment horizontal="left"/>
    </xf>
    <xf numFmtId="49" fontId="9" fillId="0" borderId="15" xfId="0" applyNumberFormat="1" applyFont="1" applyBorder="1" applyAlignment="1"/>
    <xf numFmtId="0" fontId="10" fillId="0" borderId="17" xfId="0" applyNumberFormat="1" applyFont="1" applyBorder="1" applyAlignment="1">
      <alignment horizontal="left"/>
    </xf>
    <xf numFmtId="49" fontId="6" fillId="0" borderId="17" xfId="0" applyNumberFormat="1"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0" xfId="0" applyNumberFormat="1" applyFont="1" applyAlignment="1"/>
    <xf numFmtId="49" fontId="7" fillId="0" borderId="6" xfId="0" applyNumberFormat="1" applyFont="1" applyBorder="1" applyAlignment="1"/>
    <xf numFmtId="49" fontId="7" fillId="0" borderId="7" xfId="0" applyNumberFormat="1" applyFont="1" applyBorder="1" applyAlignment="1"/>
    <xf numFmtId="49" fontId="6" fillId="0" borderId="21" xfId="0" applyNumberFormat="1" applyFont="1" applyBorder="1" applyAlignment="1"/>
    <xf numFmtId="49" fontId="6" fillId="0" borderId="22" xfId="0" applyNumberFormat="1" applyFont="1" applyBorder="1" applyAlignment="1"/>
    <xf numFmtId="49" fontId="6" fillId="0" borderId="23" xfId="0" applyNumberFormat="1" applyFont="1" applyBorder="1" applyAlignment="1"/>
    <xf numFmtId="49" fontId="6" fillId="0" borderId="24" xfId="0" applyNumberFormat="1" applyFont="1" applyBorder="1" applyAlignment="1"/>
    <xf numFmtId="49" fontId="6" fillId="0" borderId="25" xfId="0" applyNumberFormat="1" applyFont="1" applyBorder="1" applyAlignment="1"/>
    <xf numFmtId="49" fontId="6" fillId="0" borderId="26" xfId="0" applyNumberFormat="1" applyFont="1" applyBorder="1" applyAlignment="1"/>
    <xf numFmtId="0" fontId="0" fillId="0" borderId="27" xfId="0" applyFont="1" applyBorder="1" applyAlignment="1"/>
    <xf numFmtId="0" fontId="0" fillId="0" borderId="28" xfId="0" applyFont="1" applyBorder="1" applyAlignment="1"/>
    <xf numFmtId="0" fontId="0" fillId="0" borderId="29" xfId="0" applyFont="1" applyBorder="1" applyAlignment="1"/>
    <xf numFmtId="0" fontId="0" fillId="0" borderId="30" xfId="0" applyFont="1" applyBorder="1" applyAlignment="1"/>
    <xf numFmtId="0" fontId="6" fillId="0" borderId="31" xfId="0" applyFont="1" applyBorder="1" applyAlignment="1"/>
    <xf numFmtId="0" fontId="0" fillId="0" borderId="31" xfId="0" applyFont="1" applyBorder="1" applyAlignment="1"/>
    <xf numFmtId="0" fontId="0" fillId="0" borderId="0" xfId="0" applyNumberFormat="1" applyFont="1" applyAlignment="1"/>
    <xf numFmtId="49" fontId="9" fillId="5" borderId="37" xfId="0" applyNumberFormat="1" applyFont="1" applyFill="1" applyBorder="1" applyAlignment="1">
      <alignment vertical="center" wrapText="1"/>
    </xf>
    <xf numFmtId="0" fontId="9" fillId="5" borderId="40" xfId="0" applyFont="1" applyFill="1" applyBorder="1" applyAlignment="1">
      <alignment vertical="center" wrapText="1"/>
    </xf>
    <xf numFmtId="0" fontId="9" fillId="5" borderId="37" xfId="0" applyFont="1" applyFill="1" applyBorder="1" applyAlignment="1">
      <alignment vertical="center" wrapText="1"/>
    </xf>
    <xf numFmtId="0" fontId="9" fillId="5" borderId="40" xfId="0" applyFont="1" applyFill="1" applyBorder="1" applyAlignment="1">
      <alignment horizontal="center" vertical="center" wrapText="1"/>
    </xf>
    <xf numFmtId="49" fontId="9" fillId="5" borderId="41" xfId="0" applyNumberFormat="1" applyFont="1" applyFill="1" applyBorder="1" applyAlignment="1">
      <alignment horizontal="center" vertical="center" wrapText="1"/>
    </xf>
    <xf numFmtId="0" fontId="9" fillId="5" borderId="41" xfId="0" applyFont="1" applyFill="1" applyBorder="1" applyAlignment="1">
      <alignment vertical="center" wrapText="1"/>
    </xf>
    <xf numFmtId="49" fontId="12" fillId="5" borderId="41" xfId="0" applyNumberFormat="1" applyFont="1" applyFill="1" applyBorder="1" applyAlignment="1">
      <alignment horizontal="center" vertical="center" wrapText="1"/>
    </xf>
    <xf numFmtId="49" fontId="9" fillId="5" borderId="6" xfId="0" applyNumberFormat="1" applyFont="1" applyFill="1" applyBorder="1" applyAlignment="1">
      <alignment horizontal="left" vertical="center" wrapText="1"/>
    </xf>
    <xf numFmtId="49" fontId="9" fillId="5" borderId="44" xfId="0" applyNumberFormat="1" applyFont="1" applyFill="1" applyBorder="1" applyAlignment="1">
      <alignment horizontal="center" vertical="center" wrapText="1"/>
    </xf>
    <xf numFmtId="49" fontId="12" fillId="0" borderId="7" xfId="0" applyNumberFormat="1" applyFont="1" applyBorder="1" applyAlignment="1">
      <alignment horizontal="center" vertical="center" wrapText="1"/>
    </xf>
    <xf numFmtId="49" fontId="12" fillId="0" borderId="41"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44" xfId="0" applyNumberFormat="1" applyFont="1" applyBorder="1" applyAlignment="1">
      <alignment horizontal="center" vertical="center" wrapText="1"/>
    </xf>
    <xf numFmtId="0" fontId="12" fillId="0" borderId="41" xfId="0" applyFont="1" applyBorder="1" applyAlignment="1">
      <alignment horizontal="center" vertical="center" wrapText="1"/>
    </xf>
    <xf numFmtId="49" fontId="12" fillId="0" borderId="6" xfId="0" applyNumberFormat="1" applyFont="1" applyBorder="1" applyAlignment="1">
      <alignment horizontal="center" vertical="center" wrapText="1"/>
    </xf>
    <xf numFmtId="49" fontId="12" fillId="0" borderId="44" xfId="0" applyNumberFormat="1" applyFont="1" applyBorder="1" applyAlignment="1">
      <alignment horizontal="center" vertical="center" wrapText="1"/>
    </xf>
    <xf numFmtId="49" fontId="12" fillId="6" borderId="47" xfId="0" applyNumberFormat="1" applyFont="1" applyFill="1" applyBorder="1" applyAlignment="1">
      <alignment horizontal="left" vertical="center" wrapText="1"/>
    </xf>
    <xf numFmtId="20" fontId="12" fillId="6" borderId="21" xfId="0" applyNumberFormat="1" applyFont="1" applyFill="1" applyBorder="1" applyAlignment="1">
      <alignment horizontal="center" vertical="center" wrapText="1"/>
    </xf>
    <xf numFmtId="20" fontId="12" fillId="6" borderId="48" xfId="0" applyNumberFormat="1"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47"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48"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12" fillId="6" borderId="47" xfId="0" applyFont="1" applyFill="1" applyBorder="1" applyAlignment="1">
      <alignment horizontal="center" vertical="center" wrapText="1"/>
    </xf>
    <xf numFmtId="164" fontId="9" fillId="6" borderId="47" xfId="0" applyNumberFormat="1" applyFont="1" applyFill="1" applyBorder="1" applyAlignment="1">
      <alignment horizontal="center" vertical="center" wrapText="1"/>
    </xf>
    <xf numFmtId="49" fontId="12" fillId="6" borderId="47" xfId="0" applyNumberFormat="1" applyFont="1" applyFill="1" applyBorder="1" applyAlignment="1">
      <alignment horizontal="center" vertical="center" wrapText="1"/>
    </xf>
    <xf numFmtId="49" fontId="9" fillId="0" borderId="49" xfId="0" applyNumberFormat="1" applyFont="1" applyBorder="1" applyAlignment="1">
      <alignment vertical="center" wrapText="1"/>
    </xf>
    <xf numFmtId="1" fontId="9" fillId="0" borderId="23" xfId="0" applyNumberFormat="1" applyFont="1" applyBorder="1" applyAlignment="1">
      <alignment horizontal="center" vertical="center" wrapText="1"/>
    </xf>
    <xf numFmtId="1" fontId="9" fillId="0" borderId="14" xfId="0" applyNumberFormat="1" applyFont="1" applyBorder="1" applyAlignment="1">
      <alignment horizontal="center" vertical="center" wrapText="1"/>
    </xf>
    <xf numFmtId="2" fontId="12" fillId="0" borderId="24" xfId="0" applyNumberFormat="1" applyFont="1" applyBorder="1" applyAlignment="1">
      <alignment horizontal="center" vertical="center" wrapText="1"/>
    </xf>
    <xf numFmtId="1" fontId="9" fillId="0" borderId="49" xfId="0" applyNumberFormat="1" applyFont="1" applyBorder="1" applyAlignment="1">
      <alignment vertical="center" wrapText="1"/>
    </xf>
    <xf numFmtId="2" fontId="12" fillId="0" borderId="49" xfId="0" applyNumberFormat="1" applyFont="1" applyBorder="1" applyAlignment="1">
      <alignment horizontal="center" vertical="center" wrapText="1"/>
    </xf>
    <xf numFmtId="1" fontId="12" fillId="0" borderId="49" xfId="0" applyNumberFormat="1" applyFont="1" applyBorder="1" applyAlignment="1">
      <alignment horizontal="center" vertical="center" wrapText="1"/>
    </xf>
    <xf numFmtId="2" fontId="9" fillId="0" borderId="23" xfId="0" applyNumberFormat="1" applyFont="1" applyBorder="1" applyAlignment="1">
      <alignment horizontal="center" vertical="center" wrapText="1"/>
    </xf>
    <xf numFmtId="2" fontId="9" fillId="0" borderId="14" xfId="0" applyNumberFormat="1" applyFont="1" applyBorder="1" applyAlignment="1">
      <alignment horizontal="center" vertical="center" wrapText="1"/>
    </xf>
    <xf numFmtId="2" fontId="9" fillId="0" borderId="24" xfId="0" applyNumberFormat="1" applyFont="1" applyBorder="1" applyAlignment="1">
      <alignment horizontal="center" vertical="center" wrapText="1"/>
    </xf>
    <xf numFmtId="49" fontId="12" fillId="6" borderId="49" xfId="0" applyNumberFormat="1" applyFont="1" applyFill="1" applyBorder="1" applyAlignment="1">
      <alignment vertical="center" wrapText="1"/>
    </xf>
    <xf numFmtId="1" fontId="12" fillId="6" borderId="23" xfId="0" applyNumberFormat="1" applyFont="1" applyFill="1" applyBorder="1" applyAlignment="1">
      <alignment horizontal="center" vertical="center" wrapText="1"/>
    </xf>
    <xf numFmtId="1" fontId="12" fillId="6" borderId="14" xfId="0" applyNumberFormat="1" applyFont="1" applyFill="1" applyBorder="1" applyAlignment="1">
      <alignment horizontal="center" vertical="center" wrapText="1"/>
    </xf>
    <xf numFmtId="2" fontId="12" fillId="6" borderId="24" xfId="0" applyNumberFormat="1" applyFont="1" applyFill="1" applyBorder="1" applyAlignment="1">
      <alignment horizontal="center" vertical="center" wrapText="1"/>
    </xf>
    <xf numFmtId="2" fontId="12" fillId="6" borderId="49" xfId="0" applyNumberFormat="1" applyFont="1" applyFill="1" applyBorder="1" applyAlignment="1">
      <alignment horizontal="center" vertical="center" wrapText="1"/>
    </xf>
    <xf numFmtId="1" fontId="12" fillId="6" borderId="24" xfId="0" applyNumberFormat="1" applyFont="1" applyFill="1" applyBorder="1" applyAlignment="1">
      <alignment horizontal="center" vertical="center" wrapText="1"/>
    </xf>
    <xf numFmtId="1" fontId="9" fillId="6" borderId="23" xfId="0" applyNumberFormat="1" applyFont="1" applyFill="1" applyBorder="1" applyAlignment="1">
      <alignment horizontal="center" vertical="center" wrapText="1"/>
    </xf>
    <xf numFmtId="1" fontId="9" fillId="6" borderId="14" xfId="0" applyNumberFormat="1" applyFont="1" applyFill="1" applyBorder="1" applyAlignment="1">
      <alignment horizontal="center" vertical="center" wrapText="1"/>
    </xf>
    <xf numFmtId="1" fontId="9" fillId="6" borderId="24" xfId="0" applyNumberFormat="1" applyFont="1" applyFill="1" applyBorder="1" applyAlignment="1">
      <alignment horizontal="center" vertical="center" wrapText="1"/>
    </xf>
    <xf numFmtId="49" fontId="12" fillId="6" borderId="49" xfId="0" applyNumberFormat="1" applyFont="1" applyFill="1" applyBorder="1" applyAlignment="1">
      <alignment horizontal="center" vertical="center" wrapText="1"/>
    </xf>
    <xf numFmtId="49" fontId="9" fillId="0" borderId="49" xfId="0" applyNumberFormat="1" applyFont="1" applyBorder="1" applyAlignment="1">
      <alignment horizontal="left" vertical="center" wrapText="1"/>
    </xf>
    <xf numFmtId="49" fontId="9" fillId="0" borderId="50" xfId="0" applyNumberFormat="1" applyFont="1" applyBorder="1" applyAlignment="1">
      <alignment vertical="center" wrapText="1"/>
    </xf>
    <xf numFmtId="1" fontId="9" fillId="0" borderId="25" xfId="0" applyNumberFormat="1" applyFont="1" applyBorder="1" applyAlignment="1">
      <alignment horizontal="center" vertical="center" wrapText="1"/>
    </xf>
    <xf numFmtId="1" fontId="9" fillId="0" borderId="51" xfId="0" applyNumberFormat="1" applyFont="1" applyBorder="1" applyAlignment="1">
      <alignment horizontal="center" vertical="center" wrapText="1"/>
    </xf>
    <xf numFmtId="2" fontId="12" fillId="0" borderId="26" xfId="0" applyNumberFormat="1" applyFont="1" applyBorder="1" applyAlignment="1">
      <alignment horizontal="center" vertical="center" wrapText="1"/>
    </xf>
    <xf numFmtId="1" fontId="12" fillId="0" borderId="50" xfId="0" applyNumberFormat="1" applyFont="1" applyBorder="1" applyAlignment="1">
      <alignment horizontal="center" vertical="center" wrapText="1"/>
    </xf>
    <xf numFmtId="2" fontId="12" fillId="0" borderId="50" xfId="0" applyNumberFormat="1" applyFont="1" applyBorder="1" applyAlignment="1">
      <alignment horizontal="center" vertical="center" wrapText="1"/>
    </xf>
    <xf numFmtId="2" fontId="9" fillId="0" borderId="25" xfId="0" applyNumberFormat="1" applyFont="1" applyBorder="1" applyAlignment="1">
      <alignment horizontal="center" vertical="center" wrapText="1"/>
    </xf>
    <xf numFmtId="2" fontId="9" fillId="0" borderId="51" xfId="0" applyNumberFormat="1" applyFont="1" applyBorder="1" applyAlignment="1">
      <alignment horizontal="center" vertical="center" wrapText="1"/>
    </xf>
    <xf numFmtId="2" fontId="9" fillId="0" borderId="26" xfId="0" applyNumberFormat="1" applyFont="1" applyBorder="1" applyAlignment="1">
      <alignment horizontal="center" vertical="center" wrapText="1"/>
    </xf>
    <xf numFmtId="0" fontId="0" fillId="0" borderId="52" xfId="0" applyFont="1" applyBorder="1" applyAlignment="1">
      <alignment horizontal="left" vertical="center" wrapText="1"/>
    </xf>
    <xf numFmtId="20" fontId="0" fillId="0" borderId="52" xfId="0" applyNumberFormat="1" applyFont="1" applyBorder="1" applyAlignment="1">
      <alignment horizontal="center" vertical="center" wrapText="1"/>
    </xf>
    <xf numFmtId="2" fontId="0" fillId="0" borderId="52" xfId="0" applyNumberFormat="1" applyFont="1" applyBorder="1" applyAlignment="1">
      <alignment horizontal="center" vertical="center" wrapText="1"/>
    </xf>
    <xf numFmtId="0" fontId="0" fillId="0" borderId="52" xfId="0" applyFont="1" applyBorder="1" applyAlignment="1">
      <alignment horizontal="center" vertical="center" wrapText="1"/>
    </xf>
    <xf numFmtId="0" fontId="0" fillId="0" borderId="52" xfId="0" applyFont="1" applyBorder="1" applyAlignment="1">
      <alignment vertical="center" wrapText="1"/>
    </xf>
    <xf numFmtId="0" fontId="0" fillId="0" borderId="53" xfId="0" applyFont="1" applyBorder="1" applyAlignment="1">
      <alignment horizontal="center" vertical="center" wrapText="1"/>
    </xf>
    <xf numFmtId="0" fontId="9" fillId="5" borderId="47" xfId="0" applyFont="1" applyFill="1" applyBorder="1" applyAlignment="1">
      <alignment horizontal="center" vertical="center" wrapText="1"/>
    </xf>
    <xf numFmtId="0" fontId="9" fillId="5" borderId="53" xfId="0" applyFont="1" applyFill="1" applyBorder="1" applyAlignment="1">
      <alignment horizontal="center" vertical="center" wrapText="1"/>
    </xf>
    <xf numFmtId="49" fontId="9" fillId="5" borderId="53" xfId="0" applyNumberFormat="1" applyFont="1" applyFill="1" applyBorder="1" applyAlignment="1">
      <alignment horizontal="center" vertical="center" wrapText="1"/>
    </xf>
    <xf numFmtId="0" fontId="9" fillId="0" borderId="41" xfId="0" applyFont="1" applyBorder="1" applyAlignment="1">
      <alignment vertical="center" wrapText="1"/>
    </xf>
    <xf numFmtId="49" fontId="9" fillId="5" borderId="25" xfId="0" applyNumberFormat="1" applyFont="1" applyFill="1" applyBorder="1" applyAlignment="1">
      <alignment horizontal="left" vertical="center" wrapText="1"/>
    </xf>
    <xf numFmtId="49" fontId="9" fillId="5" borderId="51" xfId="0" applyNumberFormat="1" applyFont="1" applyFill="1" applyBorder="1" applyAlignment="1">
      <alignment horizontal="left" vertical="center" wrapText="1"/>
    </xf>
    <xf numFmtId="49" fontId="12" fillId="0" borderId="26" xfId="0" applyNumberFormat="1" applyFont="1" applyBorder="1" applyAlignment="1">
      <alignment horizontal="center" vertical="center" wrapText="1"/>
    </xf>
    <xf numFmtId="0" fontId="12" fillId="0" borderId="50" xfId="0" applyFont="1" applyBorder="1" applyAlignment="1">
      <alignment horizontal="center" vertical="center" wrapText="1"/>
    </xf>
    <xf numFmtId="49" fontId="9" fillId="0" borderId="25" xfId="0" applyNumberFormat="1" applyFont="1" applyBorder="1" applyAlignment="1">
      <alignment horizontal="center" vertical="center" wrapText="1"/>
    </xf>
    <xf numFmtId="49" fontId="9" fillId="0" borderId="51" xfId="0" applyNumberFormat="1" applyFont="1" applyBorder="1" applyAlignment="1">
      <alignment horizontal="center" vertical="center" wrapText="1"/>
    </xf>
    <xf numFmtId="0" fontId="12" fillId="0" borderId="58" xfId="0" applyFont="1" applyBorder="1" applyAlignment="1">
      <alignment horizontal="center" vertical="center" wrapText="1"/>
    </xf>
    <xf numFmtId="49" fontId="12" fillId="5" borderId="58" xfId="0" applyNumberFormat="1" applyFont="1" applyFill="1" applyBorder="1" applyAlignment="1">
      <alignment horizontal="center" vertical="center" wrapText="1"/>
    </xf>
    <xf numFmtId="49" fontId="12" fillId="0" borderId="51" xfId="0" applyNumberFormat="1" applyFont="1" applyBorder="1" applyAlignment="1">
      <alignment horizontal="center" vertical="center" wrapText="1"/>
    </xf>
    <xf numFmtId="0" fontId="12" fillId="0" borderId="26" xfId="0" applyFont="1" applyBorder="1" applyAlignment="1">
      <alignment horizontal="center" vertical="center" wrapText="1"/>
    </xf>
    <xf numFmtId="20" fontId="9" fillId="0" borderId="6" xfId="0" applyNumberFormat="1" applyFont="1" applyBorder="1" applyAlignment="1">
      <alignment horizontal="left" vertical="center" wrapText="1"/>
    </xf>
    <xf numFmtId="20" fontId="9" fillId="0" borderId="44" xfId="0" applyNumberFormat="1" applyFont="1" applyBorder="1" applyAlignment="1">
      <alignment horizontal="left" vertical="center" wrapText="1"/>
    </xf>
    <xf numFmtId="0" fontId="9" fillId="0" borderId="7"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4" xfId="0" applyFont="1" applyBorder="1" applyAlignment="1">
      <alignment horizontal="center" vertical="center" wrapText="1"/>
    </xf>
    <xf numFmtId="0" fontId="0" fillId="0" borderId="58" xfId="0" applyFont="1" applyBorder="1" applyAlignment="1">
      <alignment horizontal="center" vertical="center" wrapText="1"/>
    </xf>
    <xf numFmtId="49" fontId="12" fillId="6" borderId="41" xfId="0" applyNumberFormat="1" applyFont="1" applyFill="1" applyBorder="1" applyAlignment="1">
      <alignment horizontal="left" vertical="center" wrapText="1"/>
    </xf>
    <xf numFmtId="20" fontId="9" fillId="6" borderId="6" xfId="0" applyNumberFormat="1" applyFont="1" applyFill="1" applyBorder="1" applyAlignment="1">
      <alignment horizontal="left" vertical="center" wrapText="1"/>
    </xf>
    <xf numFmtId="20" fontId="9" fillId="6" borderId="44" xfId="0" applyNumberFormat="1" applyFont="1" applyFill="1" applyBorder="1" applyAlignment="1">
      <alignment horizontal="left" vertical="center" wrapText="1"/>
    </xf>
    <xf numFmtId="0" fontId="9" fillId="6" borderId="7" xfId="0" applyFont="1" applyFill="1" applyBorder="1" applyAlignment="1">
      <alignment horizontal="center" vertical="center" wrapText="1"/>
    </xf>
    <xf numFmtId="0" fontId="9" fillId="6" borderId="41"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44" xfId="0" applyFont="1" applyFill="1" applyBorder="1" applyAlignment="1">
      <alignment horizontal="center" vertical="center" wrapText="1"/>
    </xf>
    <xf numFmtId="49" fontId="12" fillId="6" borderId="41" xfId="0" applyNumberFormat="1" applyFont="1" applyFill="1" applyBorder="1" applyAlignment="1">
      <alignment horizontal="center" vertical="center" wrapText="1"/>
    </xf>
    <xf numFmtId="49" fontId="9" fillId="0" borderId="47" xfId="0" applyNumberFormat="1" applyFont="1" applyBorder="1" applyAlignment="1">
      <alignment horizontal="center" vertical="center" wrapText="1"/>
    </xf>
    <xf numFmtId="0" fontId="12" fillId="0" borderId="47" xfId="0" applyNumberFormat="1" applyFont="1" applyBorder="1" applyAlignment="1">
      <alignment horizontal="center" vertical="center" wrapText="1"/>
    </xf>
    <xf numFmtId="1" fontId="12" fillId="0" borderId="47" xfId="0" applyNumberFormat="1" applyFont="1" applyBorder="1" applyAlignment="1">
      <alignment horizontal="center" vertical="center" wrapText="1"/>
    </xf>
    <xf numFmtId="0" fontId="12" fillId="0" borderId="47" xfId="0" applyFont="1" applyBorder="1" applyAlignment="1">
      <alignment horizontal="center" vertical="center" wrapText="1"/>
    </xf>
    <xf numFmtId="1" fontId="12" fillId="7" borderId="47" xfId="0" applyNumberFormat="1" applyFont="1" applyFill="1" applyBorder="1" applyAlignment="1">
      <alignment horizontal="center" vertical="center" wrapText="1"/>
    </xf>
    <xf numFmtId="1" fontId="12" fillId="0" borderId="21" xfId="0" applyNumberFormat="1" applyFont="1" applyBorder="1" applyAlignment="1">
      <alignment horizontal="center" vertical="center" wrapText="1"/>
    </xf>
    <xf numFmtId="1" fontId="12" fillId="7" borderId="22" xfId="0" applyNumberFormat="1" applyFont="1" applyFill="1" applyBorder="1" applyAlignment="1">
      <alignment horizontal="center" vertical="center" wrapText="1"/>
    </xf>
    <xf numFmtId="1" fontId="12" fillId="8" borderId="47" xfId="0" applyNumberFormat="1" applyFont="1" applyFill="1" applyBorder="1" applyAlignment="1">
      <alignment horizontal="center" vertical="center" wrapText="1"/>
    </xf>
    <xf numFmtId="49" fontId="9" fillId="0" borderId="49" xfId="0" applyNumberFormat="1" applyFont="1" applyBorder="1" applyAlignment="1">
      <alignment horizontal="center" vertical="center" wrapText="1"/>
    </xf>
    <xf numFmtId="0" fontId="12" fillId="0" borderId="49" xfId="0" applyNumberFormat="1" applyFont="1" applyBorder="1" applyAlignment="1">
      <alignment horizontal="center" vertical="center" wrapText="1"/>
    </xf>
    <xf numFmtId="0" fontId="12" fillId="0" borderId="49" xfId="0" applyFont="1" applyBorder="1" applyAlignment="1">
      <alignment horizontal="center" vertical="center" wrapText="1"/>
    </xf>
    <xf numFmtId="1" fontId="12" fillId="7" borderId="49" xfId="0" applyNumberFormat="1" applyFont="1" applyFill="1" applyBorder="1" applyAlignment="1">
      <alignment horizontal="center" vertical="center" wrapText="1"/>
    </xf>
    <xf numFmtId="1" fontId="12" fillId="0" borderId="23" xfId="0" applyNumberFormat="1" applyFont="1" applyBorder="1" applyAlignment="1">
      <alignment horizontal="center" vertical="center" wrapText="1"/>
    </xf>
    <xf numFmtId="1" fontId="12" fillId="7" borderId="24" xfId="0" applyNumberFormat="1" applyFont="1" applyFill="1" applyBorder="1" applyAlignment="1">
      <alignment horizontal="center" vertical="center" wrapText="1"/>
    </xf>
    <xf numFmtId="1" fontId="12" fillId="8" borderId="49" xfId="0" applyNumberFormat="1" applyFont="1" applyFill="1" applyBorder="1" applyAlignment="1">
      <alignment horizontal="center" vertical="center" wrapText="1"/>
    </xf>
    <xf numFmtId="49" fontId="9" fillId="0" borderId="50" xfId="0" applyNumberFormat="1" applyFont="1" applyBorder="1" applyAlignment="1">
      <alignment horizontal="center" vertical="center" wrapText="1"/>
    </xf>
    <xf numFmtId="0" fontId="12" fillId="0" borderId="50" xfId="0" applyNumberFormat="1" applyFont="1" applyBorder="1" applyAlignment="1">
      <alignment horizontal="center" vertical="center" wrapText="1"/>
    </xf>
    <xf numFmtId="1" fontId="12" fillId="7" borderId="50" xfId="0" applyNumberFormat="1" applyFont="1" applyFill="1" applyBorder="1" applyAlignment="1">
      <alignment horizontal="center" vertical="center" wrapText="1"/>
    </xf>
    <xf numFmtId="1" fontId="12" fillId="0" borderId="25" xfId="0" applyNumberFormat="1" applyFont="1" applyBorder="1" applyAlignment="1">
      <alignment horizontal="center" vertical="center" wrapText="1"/>
    </xf>
    <xf numFmtId="1" fontId="12" fillId="7" borderId="26" xfId="0" applyNumberFormat="1" applyFont="1" applyFill="1" applyBorder="1" applyAlignment="1">
      <alignment horizontal="center" vertical="center" wrapText="1"/>
    </xf>
    <xf numFmtId="1" fontId="12" fillId="8" borderId="50" xfId="0" applyNumberFormat="1" applyFont="1" applyFill="1" applyBorder="1" applyAlignment="1">
      <alignment horizontal="center" vertical="center" wrapText="1"/>
    </xf>
    <xf numFmtId="49" fontId="12" fillId="6" borderId="41" xfId="0" applyNumberFormat="1" applyFont="1" applyFill="1" applyBorder="1" applyAlignment="1">
      <alignment vertical="center" wrapText="1"/>
    </xf>
    <xf numFmtId="20" fontId="9" fillId="6" borderId="41" xfId="0" applyNumberFormat="1" applyFont="1" applyFill="1" applyBorder="1" applyAlignment="1">
      <alignment horizontal="left" vertical="center" wrapText="1"/>
    </xf>
    <xf numFmtId="1" fontId="9" fillId="6" borderId="41" xfId="0" applyNumberFormat="1" applyFont="1" applyFill="1" applyBorder="1" applyAlignment="1">
      <alignment horizontal="left" vertical="center" wrapText="1"/>
    </xf>
    <xf numFmtId="1" fontId="9" fillId="6" borderId="41" xfId="0" applyNumberFormat="1" applyFont="1" applyFill="1" applyBorder="1" applyAlignment="1">
      <alignment horizontal="center" vertical="center" wrapText="1"/>
    </xf>
    <xf numFmtId="1" fontId="9" fillId="6" borderId="33" xfId="0" applyNumberFormat="1" applyFont="1" applyFill="1" applyBorder="1" applyAlignment="1">
      <alignment horizontal="left" vertical="center" wrapText="1"/>
    </xf>
    <xf numFmtId="1" fontId="9" fillId="6" borderId="35" xfId="0" applyNumberFormat="1" applyFont="1" applyFill="1" applyBorder="1" applyAlignment="1">
      <alignment horizontal="center" vertical="center" wrapText="1"/>
    </xf>
    <xf numFmtId="1" fontId="12" fillId="8" borderId="41" xfId="0" applyNumberFormat="1" applyFont="1" applyFill="1" applyBorder="1" applyAlignment="1">
      <alignment horizontal="center" vertical="center" wrapText="1"/>
    </xf>
    <xf numFmtId="1" fontId="12" fillId="6" borderId="41" xfId="0" applyNumberFormat="1" applyFont="1" applyFill="1" applyBorder="1" applyAlignment="1">
      <alignment horizontal="center" vertical="center" wrapText="1"/>
    </xf>
    <xf numFmtId="0" fontId="15" fillId="0" borderId="47" xfId="0" applyFont="1" applyBorder="1" applyAlignment="1">
      <alignment horizontal="center"/>
    </xf>
    <xf numFmtId="0" fontId="16" fillId="0" borderId="47" xfId="0" applyFont="1" applyBorder="1" applyAlignment="1">
      <alignment horizontal="center"/>
    </xf>
    <xf numFmtId="0" fontId="16" fillId="7" borderId="47" xfId="0" applyFont="1" applyFill="1" applyBorder="1" applyAlignment="1">
      <alignment horizontal="center"/>
    </xf>
    <xf numFmtId="0" fontId="16" fillId="8" borderId="47" xfId="0" applyFont="1" applyFill="1" applyBorder="1" applyAlignment="1">
      <alignment horizontal="center"/>
    </xf>
    <xf numFmtId="0" fontId="15" fillId="0" borderId="49" xfId="0" applyFont="1" applyBorder="1" applyAlignment="1">
      <alignment horizontal="center"/>
    </xf>
    <xf numFmtId="0" fontId="16" fillId="0" borderId="49" xfId="0" applyFont="1" applyBorder="1" applyAlignment="1">
      <alignment horizontal="center"/>
    </xf>
    <xf numFmtId="0" fontId="16" fillId="7" borderId="49" xfId="0" applyFont="1" applyFill="1" applyBorder="1" applyAlignment="1">
      <alignment horizontal="center"/>
    </xf>
    <xf numFmtId="0" fontId="16" fillId="8" borderId="49" xfId="0" applyFont="1" applyFill="1" applyBorder="1" applyAlignment="1">
      <alignment horizontal="center"/>
    </xf>
    <xf numFmtId="49" fontId="16" fillId="6" borderId="49" xfId="0" applyNumberFormat="1" applyFont="1" applyFill="1" applyBorder="1" applyAlignment="1"/>
    <xf numFmtId="20" fontId="15" fillId="6" borderId="49" xfId="0" applyNumberFormat="1" applyFont="1" applyFill="1" applyBorder="1" applyAlignment="1">
      <alignment horizontal="left"/>
    </xf>
    <xf numFmtId="0" fontId="15" fillId="6" borderId="49" xfId="0" applyFont="1" applyFill="1" applyBorder="1" applyAlignment="1">
      <alignment horizontal="center"/>
    </xf>
    <xf numFmtId="20" fontId="15" fillId="6" borderId="63" xfId="0" applyNumberFormat="1" applyFont="1" applyFill="1" applyBorder="1" applyAlignment="1">
      <alignment horizontal="left"/>
    </xf>
    <xf numFmtId="0" fontId="15" fillId="6" borderId="64" xfId="0" applyFont="1" applyFill="1" applyBorder="1" applyAlignment="1">
      <alignment horizontal="center"/>
    </xf>
    <xf numFmtId="49" fontId="16" fillId="6" borderId="64" xfId="0" applyNumberFormat="1" applyFont="1" applyFill="1" applyBorder="1" applyAlignment="1">
      <alignment horizontal="center"/>
    </xf>
    <xf numFmtId="0" fontId="16" fillId="6" borderId="65" xfId="0" applyFont="1" applyFill="1" applyBorder="1" applyAlignment="1">
      <alignment horizontal="center"/>
    </xf>
    <xf numFmtId="0" fontId="15" fillId="6" borderId="65" xfId="0" applyFont="1" applyFill="1" applyBorder="1" applyAlignment="1">
      <alignment horizontal="center"/>
    </xf>
    <xf numFmtId="0" fontId="17" fillId="9" borderId="66" xfId="0" applyFont="1" applyFill="1" applyBorder="1" applyAlignment="1"/>
    <xf numFmtId="20" fontId="17" fillId="9" borderId="67" xfId="0" applyNumberFormat="1" applyFont="1" applyFill="1" applyBorder="1" applyAlignment="1">
      <alignment horizontal="left"/>
    </xf>
    <xf numFmtId="0" fontId="17" fillId="9" borderId="67" xfId="0" applyFont="1" applyFill="1" applyBorder="1" applyAlignment="1">
      <alignment horizontal="center"/>
    </xf>
    <xf numFmtId="0" fontId="17" fillId="9" borderId="68" xfId="0" applyFont="1" applyFill="1" applyBorder="1" applyAlignment="1">
      <alignment horizontal="center"/>
    </xf>
    <xf numFmtId="0" fontId="0" fillId="0" borderId="69" xfId="0" applyFont="1" applyBorder="1" applyAlignment="1">
      <alignment vertical="center" wrapText="1"/>
    </xf>
    <xf numFmtId="0" fontId="0" fillId="0" borderId="70" xfId="0" applyFont="1" applyBorder="1" applyAlignment="1">
      <alignment vertical="center" wrapText="1"/>
    </xf>
    <xf numFmtId="0" fontId="0" fillId="0" borderId="71" xfId="0" applyFont="1" applyBorder="1" applyAlignment="1">
      <alignment vertical="center" wrapText="1"/>
    </xf>
    <xf numFmtId="0" fontId="18" fillId="0" borderId="0" xfId="0" applyNumberFormat="1" applyFont="1" applyAlignment="1">
      <alignment vertical="top" wrapText="1"/>
    </xf>
    <xf numFmtId="49" fontId="19" fillId="5" borderId="75" xfId="0" applyNumberFormat="1" applyFont="1" applyFill="1" applyBorder="1" applyAlignment="1">
      <alignment horizontal="center" vertical="center" wrapText="1"/>
    </xf>
    <xf numFmtId="0" fontId="20" fillId="5" borderId="79" xfId="0" applyFont="1" applyFill="1" applyBorder="1" applyAlignment="1">
      <alignment vertical="top" wrapText="1"/>
    </xf>
    <xf numFmtId="0" fontId="20" fillId="5" borderId="80" xfId="0" applyFont="1" applyFill="1" applyBorder="1" applyAlignment="1">
      <alignment vertical="center" wrapText="1"/>
    </xf>
    <xf numFmtId="0" fontId="18" fillId="5" borderId="79" xfId="0" applyFont="1" applyFill="1" applyBorder="1" applyAlignment="1">
      <alignment vertical="top" wrapText="1"/>
    </xf>
    <xf numFmtId="49" fontId="0" fillId="5" borderId="41" xfId="0" applyNumberFormat="1" applyFont="1" applyFill="1" applyBorder="1" applyAlignment="1">
      <alignment vertical="center"/>
    </xf>
    <xf numFmtId="49" fontId="0" fillId="5" borderId="6" xfId="0" applyNumberFormat="1" applyFont="1" applyFill="1" applyBorder="1" applyAlignment="1">
      <alignment horizontal="center" vertical="center"/>
    </xf>
    <xf numFmtId="49" fontId="0" fillId="5" borderId="7" xfId="0" applyNumberFormat="1" applyFont="1" applyFill="1" applyBorder="1" applyAlignment="1">
      <alignment horizontal="center" vertical="center"/>
    </xf>
    <xf numFmtId="49" fontId="5" fillId="5" borderId="41" xfId="0" applyNumberFormat="1" applyFont="1" applyFill="1" applyBorder="1" applyAlignment="1">
      <alignment horizontal="center" vertical="center"/>
    </xf>
    <xf numFmtId="49" fontId="0" fillId="5" borderId="44" xfId="0" applyNumberFormat="1" applyFont="1" applyFill="1" applyBorder="1" applyAlignment="1">
      <alignment horizontal="center" vertical="center"/>
    </xf>
    <xf numFmtId="49" fontId="5" fillId="5" borderId="7" xfId="0" applyNumberFormat="1" applyFont="1" applyFill="1" applyBorder="1" applyAlignment="1">
      <alignment horizontal="center" vertical="center"/>
    </xf>
    <xf numFmtId="49" fontId="5" fillId="5" borderId="41" xfId="0" applyNumberFormat="1" applyFont="1" applyFill="1" applyBorder="1" applyAlignment="1">
      <alignment horizontal="center"/>
    </xf>
    <xf numFmtId="49" fontId="0" fillId="5" borderId="6" xfId="0" applyNumberFormat="1" applyFont="1" applyFill="1" applyBorder="1" applyAlignment="1">
      <alignment horizontal="center"/>
    </xf>
    <xf numFmtId="49" fontId="0" fillId="5" borderId="7" xfId="0" applyNumberFormat="1" applyFont="1" applyFill="1" applyBorder="1" applyAlignment="1">
      <alignment horizontal="center"/>
    </xf>
    <xf numFmtId="0" fontId="0" fillId="5" borderId="76" xfId="0" applyFont="1" applyFill="1" applyBorder="1" applyAlignment="1"/>
    <xf numFmtId="0" fontId="0" fillId="5" borderId="78" xfId="0" applyFont="1" applyFill="1" applyBorder="1" applyAlignment="1"/>
    <xf numFmtId="0" fontId="0" fillId="5" borderId="77" xfId="0" applyFont="1" applyFill="1" applyBorder="1" applyAlignment="1"/>
    <xf numFmtId="0" fontId="17" fillId="5" borderId="83" xfId="0" applyFont="1" applyFill="1" applyBorder="1" applyAlignment="1">
      <alignment horizontal="center"/>
    </xf>
    <xf numFmtId="49" fontId="5" fillId="11" borderId="47" xfId="0" applyNumberFormat="1" applyFont="1" applyFill="1" applyBorder="1" applyAlignment="1">
      <alignment horizontal="left" vertical="center"/>
    </xf>
    <xf numFmtId="0" fontId="0" fillId="12" borderId="21" xfId="0" applyFont="1" applyFill="1" applyBorder="1" applyAlignment="1">
      <alignment horizontal="center" vertical="center"/>
    </xf>
    <xf numFmtId="0" fontId="0" fillId="12" borderId="22" xfId="0" applyFont="1" applyFill="1" applyBorder="1" applyAlignment="1">
      <alignment horizontal="center" vertical="center"/>
    </xf>
    <xf numFmtId="0" fontId="0" fillId="12" borderId="47" xfId="0" applyFont="1" applyFill="1" applyBorder="1" applyAlignment="1">
      <alignment horizontal="center" vertical="center"/>
    </xf>
    <xf numFmtId="0" fontId="18" fillId="5" borderId="79" xfId="0" applyFont="1" applyFill="1" applyBorder="1" applyAlignment="1">
      <alignment vertical="center" wrapText="1"/>
    </xf>
    <xf numFmtId="0" fontId="0" fillId="11" borderId="21" xfId="0" applyFont="1" applyFill="1" applyBorder="1" applyAlignment="1">
      <alignment vertical="center"/>
    </xf>
    <xf numFmtId="0" fontId="0" fillId="11" borderId="22" xfId="0" applyFont="1" applyFill="1" applyBorder="1" applyAlignment="1">
      <alignment vertical="center"/>
    </xf>
    <xf numFmtId="0" fontId="0" fillId="11" borderId="84" xfId="0" applyFont="1" applyFill="1" applyBorder="1" applyAlignment="1">
      <alignment vertical="center"/>
    </xf>
    <xf numFmtId="49" fontId="5" fillId="11" borderId="85" xfId="0" applyNumberFormat="1" applyFont="1" applyFill="1" applyBorder="1" applyAlignment="1">
      <alignment horizontal="center" vertical="center"/>
    </xf>
    <xf numFmtId="0" fontId="5" fillId="11" borderId="85" xfId="0" applyFont="1" applyFill="1" applyBorder="1" applyAlignment="1">
      <alignment horizontal="center" vertical="center"/>
    </xf>
    <xf numFmtId="0" fontId="0" fillId="11" borderId="86" xfId="0" applyFont="1" applyFill="1" applyBorder="1" applyAlignment="1">
      <alignment vertical="center"/>
    </xf>
    <xf numFmtId="0" fontId="5" fillId="11" borderId="87" xfId="0" applyFont="1" applyFill="1" applyBorder="1" applyAlignment="1">
      <alignment horizontal="center" vertical="center"/>
    </xf>
    <xf numFmtId="0" fontId="0" fillId="5" borderId="23" xfId="0" applyNumberFormat="1" applyFont="1" applyFill="1" applyBorder="1" applyAlignment="1">
      <alignment horizontal="center" vertical="center"/>
    </xf>
    <xf numFmtId="0" fontId="0" fillId="5" borderId="24" xfId="0" applyNumberFormat="1" applyFont="1" applyFill="1" applyBorder="1" applyAlignment="1">
      <alignment horizontal="center" vertical="center"/>
    </xf>
    <xf numFmtId="0" fontId="5" fillId="13" borderId="49" xfId="0" applyNumberFormat="1" applyFont="1" applyFill="1" applyBorder="1" applyAlignment="1">
      <alignment horizontal="center" vertical="center"/>
    </xf>
    <xf numFmtId="1" fontId="5" fillId="5" borderId="23" xfId="0" applyNumberFormat="1" applyFont="1" applyFill="1" applyBorder="1" applyAlignment="1">
      <alignment horizontal="center" vertical="center"/>
    </xf>
    <xf numFmtId="1" fontId="5" fillId="5" borderId="24" xfId="0" applyNumberFormat="1" applyFont="1" applyFill="1" applyBorder="1" applyAlignment="1">
      <alignment horizontal="center" vertical="center"/>
    </xf>
    <xf numFmtId="1" fontId="5" fillId="13" borderId="88" xfId="0" applyNumberFormat="1" applyFont="1" applyFill="1" applyBorder="1" applyAlignment="1">
      <alignment horizontal="center" vertical="center"/>
    </xf>
    <xf numFmtId="1" fontId="5" fillId="14" borderId="89" xfId="0" applyNumberFormat="1" applyFont="1" applyFill="1" applyBorder="1" applyAlignment="1">
      <alignment horizontal="center" vertical="center"/>
    </xf>
    <xf numFmtId="1" fontId="5" fillId="5" borderId="90" xfId="0" applyNumberFormat="1" applyFont="1" applyFill="1" applyBorder="1" applyAlignment="1">
      <alignment horizontal="center" vertical="center"/>
    </xf>
    <xf numFmtId="1" fontId="5" fillId="14" borderId="91" xfId="0" applyNumberFormat="1" applyFont="1" applyFill="1" applyBorder="1" applyAlignment="1">
      <alignment horizontal="center" vertical="center"/>
    </xf>
    <xf numFmtId="49" fontId="5" fillId="11" borderId="49" xfId="0" applyNumberFormat="1" applyFont="1" applyFill="1" applyBorder="1" applyAlignment="1">
      <alignment horizontal="left" vertical="center"/>
    </xf>
    <xf numFmtId="0" fontId="0" fillId="12" borderId="23" xfId="0" applyFont="1" applyFill="1" applyBorder="1" applyAlignment="1">
      <alignment horizontal="center" vertical="center"/>
    </xf>
    <xf numFmtId="0" fontId="0" fillId="12" borderId="24" xfId="0" applyFont="1" applyFill="1" applyBorder="1" applyAlignment="1">
      <alignment horizontal="center" vertical="center"/>
    </xf>
    <xf numFmtId="0" fontId="0" fillId="12" borderId="49" xfId="0" applyFont="1" applyFill="1" applyBorder="1" applyAlignment="1">
      <alignment horizontal="center" vertical="center"/>
    </xf>
    <xf numFmtId="0" fontId="0" fillId="11" borderId="23" xfId="0" applyFont="1" applyFill="1" applyBorder="1" applyAlignment="1">
      <alignment vertical="center"/>
    </xf>
    <xf numFmtId="0" fontId="0" fillId="11" borderId="24" xfId="0" applyFont="1" applyFill="1" applyBorder="1" applyAlignment="1">
      <alignment vertical="center"/>
    </xf>
    <xf numFmtId="0" fontId="0" fillId="11" borderId="88" xfId="0" applyFont="1" applyFill="1" applyBorder="1" applyAlignment="1">
      <alignment vertical="center"/>
    </xf>
    <xf numFmtId="1" fontId="5" fillId="15" borderId="89" xfId="0" applyNumberFormat="1" applyFont="1" applyFill="1" applyBorder="1" applyAlignment="1">
      <alignment horizontal="center" vertical="center"/>
    </xf>
    <xf numFmtId="0" fontId="0" fillId="11" borderId="90" xfId="0" applyFont="1" applyFill="1" applyBorder="1" applyAlignment="1">
      <alignment vertical="center"/>
    </xf>
    <xf numFmtId="49" fontId="0" fillId="5" borderId="49" xfId="0" applyNumberFormat="1" applyFont="1" applyFill="1" applyBorder="1" applyAlignment="1">
      <alignment horizontal="left" vertical="center"/>
    </xf>
    <xf numFmtId="1" fontId="5" fillId="14" borderId="92" xfId="0" applyNumberFormat="1" applyFont="1" applyFill="1" applyBorder="1" applyAlignment="1">
      <alignment horizontal="center" vertical="center"/>
    </xf>
    <xf numFmtId="49" fontId="5" fillId="11" borderId="89" xfId="0" applyNumberFormat="1" applyFont="1" applyFill="1" applyBorder="1" applyAlignment="1">
      <alignment horizontal="center" vertical="center"/>
    </xf>
    <xf numFmtId="49" fontId="0" fillId="5" borderId="50" xfId="0" applyNumberFormat="1" applyFont="1" applyFill="1" applyBorder="1" applyAlignment="1">
      <alignment horizontal="left" vertical="center"/>
    </xf>
    <xf numFmtId="0" fontId="0" fillId="5" borderId="25" xfId="0" applyNumberFormat="1" applyFont="1" applyFill="1" applyBorder="1" applyAlignment="1">
      <alignment horizontal="center" vertical="center"/>
    </xf>
    <xf numFmtId="0" fontId="0" fillId="5" borderId="26" xfId="0" applyNumberFormat="1" applyFont="1" applyFill="1" applyBorder="1" applyAlignment="1">
      <alignment horizontal="center" vertical="center"/>
    </xf>
    <xf numFmtId="0" fontId="5" fillId="13" borderId="50" xfId="0" applyNumberFormat="1" applyFont="1" applyFill="1" applyBorder="1" applyAlignment="1">
      <alignment horizontal="center" vertical="center"/>
    </xf>
    <xf numFmtId="0" fontId="18" fillId="5" borderId="62" xfId="0" applyFont="1" applyFill="1" applyBorder="1" applyAlignment="1">
      <alignment vertical="center" wrapText="1"/>
    </xf>
    <xf numFmtId="1" fontId="5" fillId="5" borderId="25" xfId="0" applyNumberFormat="1" applyFont="1" applyFill="1" applyBorder="1" applyAlignment="1">
      <alignment horizontal="center" vertical="center"/>
    </xf>
    <xf numFmtId="1" fontId="5" fillId="5" borderId="26" xfId="0" applyNumberFormat="1" applyFont="1" applyFill="1" applyBorder="1" applyAlignment="1">
      <alignment horizontal="center" vertical="center"/>
    </xf>
    <xf numFmtId="1" fontId="5" fillId="13" borderId="93" xfId="0" applyNumberFormat="1" applyFont="1" applyFill="1" applyBorder="1" applyAlignment="1">
      <alignment horizontal="center" vertical="center"/>
    </xf>
    <xf numFmtId="1" fontId="5" fillId="14" borderId="94" xfId="0" applyNumberFormat="1" applyFont="1" applyFill="1" applyBorder="1" applyAlignment="1">
      <alignment horizontal="center" vertical="center"/>
    </xf>
    <xf numFmtId="1" fontId="5" fillId="5" borderId="95" xfId="0" applyNumberFormat="1" applyFont="1" applyFill="1" applyBorder="1" applyAlignment="1">
      <alignment horizontal="center" vertical="center"/>
    </xf>
    <xf numFmtId="1" fontId="5" fillId="14" borderId="96" xfId="0" applyNumberFormat="1" applyFont="1" applyFill="1" applyBorder="1" applyAlignment="1">
      <alignment horizontal="center" vertical="center"/>
    </xf>
    <xf numFmtId="0" fontId="0" fillId="0" borderId="0" xfId="0" applyNumberFormat="1" applyFont="1" applyAlignment="1"/>
    <xf numFmtId="49" fontId="5" fillId="16" borderId="14" xfId="0" applyNumberFormat="1" applyFont="1" applyFill="1" applyBorder="1" applyAlignment="1">
      <alignment vertical="center"/>
    </xf>
    <xf numFmtId="0" fontId="5" fillId="16" borderId="14" xfId="0" applyFont="1" applyFill="1" applyBorder="1" applyAlignment="1">
      <alignment vertical="center"/>
    </xf>
    <xf numFmtId="0" fontId="0" fillId="0" borderId="0" xfId="0" applyNumberFormat="1" applyFont="1" applyAlignment="1"/>
    <xf numFmtId="49" fontId="5" fillId="16" borderId="97" xfId="0" applyNumberFormat="1" applyFont="1" applyFill="1" applyBorder="1" applyAlignment="1">
      <alignment vertical="center"/>
    </xf>
    <xf numFmtId="49" fontId="5" fillId="16" borderId="98" xfId="0" applyNumberFormat="1" applyFont="1" applyFill="1" applyBorder="1" applyAlignment="1">
      <alignment vertical="center"/>
    </xf>
    <xf numFmtId="49" fontId="5" fillId="16" borderId="99" xfId="0" applyNumberFormat="1" applyFont="1" applyFill="1" applyBorder="1" applyAlignment="1">
      <alignment vertical="center"/>
    </xf>
    <xf numFmtId="49" fontId="5" fillId="16" borderId="100" xfId="0" applyNumberFormat="1" applyFont="1" applyFill="1" applyBorder="1" applyAlignment="1">
      <alignment vertical="center"/>
    </xf>
    <xf numFmtId="49" fontId="5" fillId="17" borderId="85" xfId="0" applyNumberFormat="1" applyFont="1" applyFill="1" applyBorder="1" applyAlignment="1">
      <alignment vertical="center"/>
    </xf>
    <xf numFmtId="49" fontId="0" fillId="0" borderId="101" xfId="0" applyNumberFormat="1" applyFont="1" applyBorder="1" applyAlignment="1">
      <alignment vertical="center"/>
    </xf>
    <xf numFmtId="49" fontId="0" fillId="0" borderId="102" xfId="0" applyNumberFormat="1" applyFont="1" applyBorder="1" applyAlignment="1">
      <alignment vertical="center"/>
    </xf>
    <xf numFmtId="0" fontId="0" fillId="0" borderId="102" xfId="0" applyFont="1" applyBorder="1" applyAlignment="1">
      <alignment vertical="center" wrapText="1"/>
    </xf>
    <xf numFmtId="49" fontId="0" fillId="0" borderId="103" xfId="0" applyNumberFormat="1" applyFont="1" applyBorder="1" applyAlignment="1">
      <alignment vertical="center"/>
    </xf>
    <xf numFmtId="49" fontId="5" fillId="17" borderId="89" xfId="0" applyNumberFormat="1" applyFont="1" applyFill="1" applyBorder="1" applyAlignment="1">
      <alignment vertical="center"/>
    </xf>
    <xf numFmtId="49" fontId="0" fillId="0" borderId="90" xfId="0" applyNumberFormat="1" applyFont="1" applyBorder="1" applyAlignment="1">
      <alignment vertical="center"/>
    </xf>
    <xf numFmtId="49" fontId="0" fillId="0" borderId="14" xfId="0" applyNumberFormat="1" applyFont="1" applyBorder="1" applyAlignment="1">
      <alignment vertical="center"/>
    </xf>
    <xf numFmtId="0" fontId="0" fillId="0" borderId="14" xfId="0" applyFont="1" applyBorder="1" applyAlignment="1">
      <alignment vertical="center" wrapText="1"/>
    </xf>
    <xf numFmtId="49" fontId="0" fillId="0" borderId="104" xfId="0" applyNumberFormat="1" applyFont="1" applyBorder="1" applyAlignment="1">
      <alignment vertical="center"/>
    </xf>
    <xf numFmtId="49" fontId="5" fillId="17" borderId="92" xfId="0" applyNumberFormat="1" applyFont="1" applyFill="1" applyBorder="1" applyAlignment="1">
      <alignment vertical="center"/>
    </xf>
    <xf numFmtId="49" fontId="0" fillId="0" borderId="105" xfId="0" applyNumberFormat="1" applyFont="1" applyBorder="1" applyAlignment="1">
      <alignment vertical="center"/>
    </xf>
    <xf numFmtId="49" fontId="0" fillId="0" borderId="106" xfId="0" applyNumberFormat="1" applyFont="1" applyBorder="1" applyAlignment="1">
      <alignment vertical="center"/>
    </xf>
    <xf numFmtId="0" fontId="0" fillId="0" borderId="106" xfId="0" applyFont="1" applyBorder="1" applyAlignment="1">
      <alignment vertical="center" wrapText="1"/>
    </xf>
    <xf numFmtId="49" fontId="0" fillId="0" borderId="107" xfId="0" applyNumberFormat="1" applyFont="1" applyBorder="1" applyAlignment="1">
      <alignment vertical="center"/>
    </xf>
    <xf numFmtId="0" fontId="5" fillId="0" borderId="108" xfId="0" applyFont="1" applyBorder="1" applyAlignment="1">
      <alignment vertical="center"/>
    </xf>
    <xf numFmtId="0" fontId="0" fillId="0" borderId="108" xfId="0" applyFont="1" applyBorder="1" applyAlignment="1">
      <alignment vertical="center"/>
    </xf>
    <xf numFmtId="49" fontId="5" fillId="17" borderId="94" xfId="0" applyNumberFormat="1" applyFont="1" applyFill="1" applyBorder="1" applyAlignment="1">
      <alignment vertical="center"/>
    </xf>
    <xf numFmtId="49" fontId="0" fillId="0" borderId="95" xfId="0" applyNumberFormat="1" applyFont="1" applyBorder="1" applyAlignment="1">
      <alignment vertical="center"/>
    </xf>
    <xf numFmtId="49" fontId="0" fillId="0" borderId="51" xfId="0" applyNumberFormat="1" applyFont="1" applyBorder="1" applyAlignment="1">
      <alignment vertical="center"/>
    </xf>
    <xf numFmtId="0" fontId="0" fillId="0" borderId="51" xfId="0" applyFont="1" applyBorder="1" applyAlignment="1">
      <alignment vertical="center" wrapText="1"/>
    </xf>
    <xf numFmtId="49" fontId="0" fillId="0" borderId="109" xfId="0" applyNumberFormat="1" applyFont="1" applyBorder="1" applyAlignment="1">
      <alignment vertical="center"/>
    </xf>
    <xf numFmtId="49" fontId="5" fillId="17" borderId="110" xfId="0" applyNumberFormat="1" applyFont="1" applyFill="1" applyBorder="1" applyAlignment="1">
      <alignment vertical="center"/>
    </xf>
    <xf numFmtId="49" fontId="0" fillId="0" borderId="86" xfId="0" applyNumberFormat="1" applyFont="1" applyBorder="1" applyAlignment="1">
      <alignment vertical="center"/>
    </xf>
    <xf numFmtId="49" fontId="0" fillId="0" borderId="48" xfId="0" applyNumberFormat="1" applyFont="1" applyBorder="1" applyAlignment="1">
      <alignment vertical="center"/>
    </xf>
    <xf numFmtId="0" fontId="0" fillId="0" borderId="48" xfId="0" applyFont="1" applyBorder="1" applyAlignment="1">
      <alignment vertical="center" wrapText="1"/>
    </xf>
    <xf numFmtId="49" fontId="0" fillId="0" borderId="111" xfId="0" applyNumberFormat="1" applyFont="1" applyBorder="1" applyAlignment="1">
      <alignment vertical="center"/>
    </xf>
    <xf numFmtId="0" fontId="5" fillId="0" borderId="112" xfId="0" applyFont="1" applyBorder="1" applyAlignment="1">
      <alignment vertical="center"/>
    </xf>
    <xf numFmtId="49" fontId="22" fillId="0" borderId="112" xfId="0" applyNumberFormat="1" applyFont="1" applyBorder="1" applyAlignment="1">
      <alignment vertical="center"/>
    </xf>
    <xf numFmtId="0" fontId="0" fillId="0" borderId="112" xfId="0" applyFont="1" applyBorder="1" applyAlignment="1">
      <alignment vertical="center"/>
    </xf>
    <xf numFmtId="49" fontId="23" fillId="17" borderId="85" xfId="0" applyNumberFormat="1" applyFont="1" applyFill="1" applyBorder="1" applyAlignment="1">
      <alignment vertical="center"/>
    </xf>
    <xf numFmtId="0" fontId="0" fillId="0" borderId="103" xfId="0" applyFont="1" applyBorder="1" applyAlignment="1">
      <alignment vertical="center"/>
    </xf>
    <xf numFmtId="49" fontId="23" fillId="17" borderId="89" xfId="0" applyNumberFormat="1" applyFont="1" applyFill="1" applyBorder="1" applyAlignment="1">
      <alignment vertical="center"/>
    </xf>
    <xf numFmtId="0" fontId="0" fillId="0" borderId="104" xfId="0" applyFont="1" applyBorder="1" applyAlignment="1">
      <alignment vertical="center"/>
    </xf>
    <xf numFmtId="49" fontId="23" fillId="17" borderId="89" xfId="0" applyNumberFormat="1" applyFont="1" applyFill="1" applyBorder="1" applyAlignment="1">
      <alignment vertical="center" wrapText="1"/>
    </xf>
    <xf numFmtId="49" fontId="0" fillId="0" borderId="14" xfId="0" applyNumberFormat="1" applyFont="1" applyBorder="1" applyAlignment="1">
      <alignment vertical="center" wrapText="1"/>
    </xf>
    <xf numFmtId="0" fontId="0" fillId="0" borderId="104" xfId="0" applyFont="1" applyBorder="1" applyAlignment="1">
      <alignment vertical="center" wrapText="1"/>
    </xf>
    <xf numFmtId="49" fontId="23" fillId="17" borderId="92" xfId="0" applyNumberFormat="1" applyFont="1" applyFill="1" applyBorder="1" applyAlignment="1">
      <alignment vertical="center"/>
    </xf>
    <xf numFmtId="0" fontId="0" fillId="0" borderId="107" xfId="0" applyFont="1" applyBorder="1" applyAlignment="1">
      <alignment vertical="center"/>
    </xf>
    <xf numFmtId="0" fontId="0" fillId="0" borderId="0" xfId="0" applyNumberFormat="1" applyFont="1" applyAlignment="1"/>
    <xf numFmtId="0" fontId="9" fillId="0" borderId="113" xfId="0" applyFont="1" applyBorder="1" applyAlignment="1"/>
    <xf numFmtId="49" fontId="24" fillId="19" borderId="22" xfId="0" applyNumberFormat="1" applyFont="1" applyFill="1" applyBorder="1" applyAlignment="1">
      <alignment horizontal="left"/>
    </xf>
    <xf numFmtId="0" fontId="9" fillId="0" borderId="9" xfId="0" applyFont="1" applyBorder="1" applyAlignment="1"/>
    <xf numFmtId="0" fontId="0" fillId="0" borderId="114" xfId="0" applyFont="1" applyBorder="1" applyAlignment="1"/>
    <xf numFmtId="0" fontId="12" fillId="0" borderId="113" xfId="0" applyFont="1" applyBorder="1" applyAlignment="1"/>
    <xf numFmtId="49" fontId="24" fillId="0" borderId="26" xfId="0" applyNumberFormat="1" applyFont="1" applyBorder="1" applyAlignment="1">
      <alignment horizontal="left"/>
    </xf>
    <xf numFmtId="0" fontId="0" fillId="0" borderId="115" xfId="0" applyFont="1" applyBorder="1" applyAlignment="1"/>
    <xf numFmtId="49" fontId="9" fillId="0" borderId="52" xfId="0" applyNumberFormat="1" applyFont="1" applyBorder="1" applyAlignment="1">
      <alignment horizontal="left"/>
    </xf>
    <xf numFmtId="0" fontId="9" fillId="0" borderId="52" xfId="0" applyFont="1" applyBorder="1" applyAlignment="1">
      <alignment horizontal="left"/>
    </xf>
    <xf numFmtId="0" fontId="9" fillId="0" borderId="1" xfId="0" applyFont="1" applyBorder="1" applyAlignment="1"/>
    <xf numFmtId="0" fontId="9" fillId="0" borderId="52" xfId="0" applyFont="1" applyBorder="1" applyAlignment="1"/>
    <xf numFmtId="0" fontId="26" fillId="0" borderId="79" xfId="0" applyFont="1" applyBorder="1" applyAlignment="1"/>
    <xf numFmtId="49" fontId="12" fillId="21" borderId="33" xfId="0" applyNumberFormat="1" applyFont="1" applyFill="1" applyBorder="1" applyAlignment="1">
      <alignment vertical="center" wrapText="1"/>
    </xf>
    <xf numFmtId="0" fontId="9" fillId="21" borderId="35" xfId="0" applyFont="1" applyFill="1" applyBorder="1" applyAlignment="1">
      <alignment vertical="center" wrapText="1"/>
    </xf>
    <xf numFmtId="0" fontId="9" fillId="21" borderId="33" xfId="0" applyFont="1" applyFill="1" applyBorder="1" applyAlignment="1">
      <alignment vertical="center" wrapText="1"/>
    </xf>
    <xf numFmtId="0" fontId="9" fillId="21" borderId="35" xfId="0" applyFont="1" applyFill="1" applyBorder="1" applyAlignment="1">
      <alignment horizontal="center" vertical="center" wrapText="1"/>
    </xf>
    <xf numFmtId="49" fontId="9" fillId="21" borderId="41" xfId="0" applyNumberFormat="1" applyFont="1" applyFill="1" applyBorder="1" applyAlignment="1">
      <alignment horizontal="center" vertical="center"/>
    </xf>
    <xf numFmtId="0" fontId="9" fillId="21" borderId="41" xfId="0" applyFont="1" applyFill="1" applyBorder="1" applyAlignment="1">
      <alignment vertical="center" wrapText="1"/>
    </xf>
    <xf numFmtId="49" fontId="12" fillId="21" borderId="41" xfId="0" applyNumberFormat="1" applyFont="1" applyFill="1" applyBorder="1" applyAlignment="1">
      <alignment horizontal="center" vertical="center"/>
    </xf>
    <xf numFmtId="0" fontId="0" fillId="0" borderId="79" xfId="0" applyFont="1" applyBorder="1" applyAlignment="1"/>
    <xf numFmtId="49" fontId="9" fillId="21" borderId="6" xfId="0" applyNumberFormat="1" applyFont="1" applyFill="1" applyBorder="1" applyAlignment="1">
      <alignment horizontal="left" vertical="center"/>
    </xf>
    <xf numFmtId="49" fontId="9" fillId="21" borderId="44" xfId="0" applyNumberFormat="1" applyFont="1" applyFill="1" applyBorder="1" applyAlignment="1">
      <alignment horizontal="center" vertical="center"/>
    </xf>
    <xf numFmtId="49" fontId="12" fillId="21" borderId="7" xfId="0" applyNumberFormat="1" applyFont="1" applyFill="1" applyBorder="1" applyAlignment="1">
      <alignment horizontal="center"/>
    </xf>
    <xf numFmtId="49" fontId="12" fillId="21" borderId="41" xfId="0" applyNumberFormat="1" applyFont="1" applyFill="1" applyBorder="1" applyAlignment="1">
      <alignment horizontal="center"/>
    </xf>
    <xf numFmtId="49" fontId="9" fillId="21" borderId="6" xfId="0" applyNumberFormat="1" applyFont="1" applyFill="1" applyBorder="1" applyAlignment="1">
      <alignment horizontal="center"/>
    </xf>
    <xf numFmtId="49" fontId="9" fillId="21" borderId="44" xfId="0" applyNumberFormat="1" applyFont="1" applyFill="1" applyBorder="1" applyAlignment="1">
      <alignment horizontal="center"/>
    </xf>
    <xf numFmtId="49" fontId="9" fillId="21" borderId="7" xfId="0" applyNumberFormat="1" applyFont="1" applyFill="1" applyBorder="1" applyAlignment="1">
      <alignment horizontal="center"/>
    </xf>
    <xf numFmtId="49" fontId="12" fillId="21" borderId="41" xfId="0" applyNumberFormat="1" applyFont="1" applyFill="1" applyBorder="1" applyAlignment="1">
      <alignment horizontal="center" vertical="center" wrapText="1"/>
    </xf>
    <xf numFmtId="49" fontId="12" fillId="21" borderId="44" xfId="0" applyNumberFormat="1" applyFont="1" applyFill="1" applyBorder="1" applyAlignment="1">
      <alignment horizontal="center"/>
    </xf>
    <xf numFmtId="0" fontId="12" fillId="21" borderId="41" xfId="0" applyFont="1" applyFill="1" applyBorder="1" applyAlignment="1">
      <alignment horizontal="center"/>
    </xf>
    <xf numFmtId="49" fontId="12" fillId="21" borderId="6" xfId="0" applyNumberFormat="1" applyFont="1" applyFill="1" applyBorder="1" applyAlignment="1">
      <alignment horizontal="center"/>
    </xf>
    <xf numFmtId="1" fontId="6" fillId="0" borderId="6" xfId="0" applyNumberFormat="1" applyFont="1" applyBorder="1" applyAlignment="1">
      <alignment horizontal="center"/>
    </xf>
    <xf numFmtId="1" fontId="6" fillId="0" borderId="44" xfId="0" applyNumberFormat="1" applyFont="1" applyBorder="1" applyAlignment="1">
      <alignment horizontal="center"/>
    </xf>
    <xf numFmtId="2" fontId="7" fillId="21" borderId="7" xfId="0" applyNumberFormat="1" applyFont="1" applyFill="1" applyBorder="1" applyAlignment="1">
      <alignment horizontal="center"/>
    </xf>
    <xf numFmtId="1" fontId="7" fillId="0" borderId="41" xfId="0" applyNumberFormat="1" applyFont="1" applyBorder="1" applyAlignment="1">
      <alignment horizontal="center"/>
    </xf>
    <xf numFmtId="1" fontId="6" fillId="0" borderId="41" xfId="0" applyNumberFormat="1" applyFont="1" applyBorder="1" applyAlignment="1">
      <alignment horizontal="center"/>
    </xf>
    <xf numFmtId="1" fontId="7" fillId="21" borderId="41" xfId="0" applyNumberFormat="1" applyFont="1" applyFill="1" applyBorder="1" applyAlignment="1">
      <alignment horizontal="center"/>
    </xf>
    <xf numFmtId="2" fontId="7" fillId="21" borderId="41" xfId="0" applyNumberFormat="1" applyFont="1" applyFill="1" applyBorder="1" applyAlignment="1">
      <alignment horizontal="center"/>
    </xf>
    <xf numFmtId="1" fontId="6" fillId="0" borderId="33" xfId="0" applyNumberFormat="1" applyFont="1" applyBorder="1" applyAlignment="1">
      <alignment horizontal="center"/>
    </xf>
    <xf numFmtId="2" fontId="7" fillId="21" borderId="35" xfId="0" applyNumberFormat="1" applyFont="1" applyFill="1" applyBorder="1" applyAlignment="1">
      <alignment horizontal="center"/>
    </xf>
    <xf numFmtId="2" fontId="6" fillId="21" borderId="6" xfId="0" applyNumberFormat="1" applyFont="1" applyFill="1" applyBorder="1" applyAlignment="1">
      <alignment horizontal="center"/>
    </xf>
    <xf numFmtId="2" fontId="6" fillId="0" borderId="44" xfId="0" applyNumberFormat="1" applyFont="1" applyBorder="1" applyAlignment="1">
      <alignment horizontal="center"/>
    </xf>
    <xf numFmtId="2" fontId="7" fillId="9" borderId="7" xfId="0" applyNumberFormat="1" applyFont="1" applyFill="1" applyBorder="1" applyAlignment="1">
      <alignment horizontal="center"/>
    </xf>
    <xf numFmtId="2" fontId="0" fillId="0" borderId="2" xfId="0" applyNumberFormat="1" applyFont="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1" fontId="6" fillId="0" borderId="7" xfId="0" applyNumberFormat="1" applyFont="1" applyBorder="1" applyAlignment="1">
      <alignment horizontal="center"/>
    </xf>
    <xf numFmtId="2" fontId="7" fillId="21" borderId="6" xfId="0" applyNumberFormat="1" applyFont="1" applyFill="1" applyBorder="1" applyAlignment="1">
      <alignment horizontal="center"/>
    </xf>
    <xf numFmtId="1" fontId="7" fillId="0" borderId="6" xfId="0" applyNumberFormat="1" applyFont="1" applyBorder="1" applyAlignment="1">
      <alignment horizontal="center"/>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24" fillId="0" borderId="26" xfId="0" applyFont="1" applyBorder="1" applyAlignment="1">
      <alignment horizontal="left"/>
    </xf>
    <xf numFmtId="0" fontId="26" fillId="0" borderId="116" xfId="0" applyFont="1" applyBorder="1" applyAlignment="1"/>
    <xf numFmtId="0" fontId="26" fillId="0" borderId="11" xfId="0" applyFont="1" applyBorder="1" applyAlignment="1"/>
    <xf numFmtId="0" fontId="26" fillId="0" borderId="12" xfId="0" applyFont="1" applyBorder="1" applyAlignment="1"/>
    <xf numFmtId="0" fontId="0" fillId="0" borderId="116" xfId="0" applyFont="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1" fillId="0" borderId="0" xfId="0" applyFont="1" applyAlignment="1">
      <alignment horizontal="left" wrapText="1"/>
    </xf>
    <xf numFmtId="0" fontId="0" fillId="0" borderId="0" xfId="0" applyFont="1" applyAlignment="1"/>
    <xf numFmtId="49" fontId="9" fillId="5" borderId="33" xfId="0" applyNumberFormat="1" applyFont="1" applyFill="1" applyBorder="1" applyAlignment="1">
      <alignment horizontal="center" vertical="center" wrapText="1"/>
    </xf>
    <xf numFmtId="0" fontId="0" fillId="0" borderId="34" xfId="0" applyFont="1" applyBorder="1" applyAlignment="1"/>
    <xf numFmtId="0" fontId="0" fillId="0" borderId="35" xfId="0" applyFont="1" applyBorder="1" applyAlignment="1"/>
    <xf numFmtId="49" fontId="9" fillId="5" borderId="42" xfId="0" applyNumberFormat="1" applyFont="1" applyFill="1" applyBorder="1" applyAlignment="1">
      <alignment horizontal="center" vertical="center" wrapText="1"/>
    </xf>
    <xf numFmtId="0" fontId="0" fillId="0" borderId="43" xfId="0" applyFont="1" applyBorder="1" applyAlignment="1"/>
    <xf numFmtId="0" fontId="0" fillId="0" borderId="45" xfId="0" applyFont="1" applyBorder="1" applyAlignment="1"/>
    <xf numFmtId="0" fontId="0" fillId="0" borderId="46" xfId="0" applyFont="1" applyBorder="1" applyAlignment="1"/>
    <xf numFmtId="49" fontId="11" fillId="5" borderId="32" xfId="0" applyNumberFormat="1" applyFont="1" applyFill="1" applyBorder="1" applyAlignment="1">
      <alignment horizontal="center" vertical="center" wrapText="1"/>
    </xf>
    <xf numFmtId="0" fontId="0" fillId="0" borderId="36" xfId="0" applyFont="1" applyBorder="1" applyAlignment="1"/>
    <xf numFmtId="49" fontId="9" fillId="5" borderId="38" xfId="0" applyNumberFormat="1" applyFont="1" applyFill="1" applyBorder="1" applyAlignment="1">
      <alignment horizontal="center" vertical="center" wrapText="1"/>
    </xf>
    <xf numFmtId="0" fontId="0" fillId="0" borderId="39" xfId="0" applyFont="1" applyBorder="1" applyAlignment="1"/>
    <xf numFmtId="49" fontId="12" fillId="5" borderId="33" xfId="0" applyNumberFormat="1" applyFont="1" applyFill="1" applyBorder="1" applyAlignment="1">
      <alignment horizontal="center" vertical="center" wrapText="1"/>
    </xf>
    <xf numFmtId="49" fontId="12" fillId="0" borderId="33" xfId="0" applyNumberFormat="1" applyFont="1" applyBorder="1" applyAlignment="1">
      <alignment horizontal="center" vertical="center" wrapText="1"/>
    </xf>
    <xf numFmtId="49" fontId="9" fillId="5" borderId="54" xfId="0" applyNumberFormat="1" applyFont="1" applyFill="1" applyBorder="1" applyAlignment="1">
      <alignment horizontal="center" vertical="center" wrapText="1"/>
    </xf>
    <xf numFmtId="0" fontId="0" fillId="0" borderId="55" xfId="0" applyFont="1" applyBorder="1" applyAlignment="1"/>
    <xf numFmtId="0" fontId="0" fillId="0" borderId="56" xfId="0" applyFont="1" applyBorder="1" applyAlignment="1"/>
    <xf numFmtId="49" fontId="13" fillId="5" borderId="32" xfId="0" applyNumberFormat="1" applyFont="1" applyFill="1" applyBorder="1" applyAlignment="1">
      <alignment horizontal="center" vertical="center" wrapText="1"/>
    </xf>
    <xf numFmtId="49" fontId="12" fillId="5" borderId="59" xfId="0" applyNumberFormat="1" applyFont="1" applyFill="1" applyBorder="1" applyAlignment="1">
      <alignment horizontal="center" vertical="center" wrapText="1"/>
    </xf>
    <xf numFmtId="0" fontId="0" fillId="0" borderId="60" xfId="0" applyFont="1" applyBorder="1" applyAlignment="1"/>
    <xf numFmtId="0" fontId="0" fillId="0" borderId="61" xfId="0" applyFont="1" applyBorder="1" applyAlignment="1"/>
    <xf numFmtId="49" fontId="0" fillId="5" borderId="57" xfId="0" applyNumberFormat="1" applyFont="1" applyFill="1" applyBorder="1" applyAlignment="1">
      <alignment vertical="center" wrapText="1"/>
    </xf>
    <xf numFmtId="0" fontId="0" fillId="0" borderId="62" xfId="0" applyFont="1" applyBorder="1" applyAlignment="1"/>
    <xf numFmtId="49" fontId="9" fillId="5" borderId="32" xfId="0" applyNumberFormat="1" applyFont="1" applyFill="1" applyBorder="1" applyAlignment="1">
      <alignment horizontal="center" vertical="center" wrapText="1"/>
    </xf>
    <xf numFmtId="49" fontId="3" fillId="5" borderId="72" xfId="0" applyNumberFormat="1" applyFont="1" applyFill="1" applyBorder="1" applyAlignment="1">
      <alignment horizontal="center" vertical="center"/>
    </xf>
    <xf numFmtId="0" fontId="3" fillId="5" borderId="7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74" xfId="0" applyFont="1" applyFill="1" applyBorder="1" applyAlignment="1">
      <alignment horizontal="center" vertical="center"/>
    </xf>
    <xf numFmtId="49" fontId="5" fillId="5" borderId="76" xfId="0" applyNumberFormat="1" applyFont="1" applyFill="1" applyBorder="1" applyAlignment="1">
      <alignment horizontal="center" vertical="center"/>
    </xf>
    <xf numFmtId="0" fontId="20" fillId="10" borderId="78" xfId="0" applyFont="1" applyFill="1" applyBorder="1" applyAlignment="1"/>
    <xf numFmtId="0" fontId="20" fillId="10" borderId="77" xfId="0" applyFont="1" applyFill="1" applyBorder="1" applyAlignment="1"/>
    <xf numFmtId="0" fontId="5" fillId="10" borderId="41" xfId="0" applyFont="1" applyFill="1" applyBorder="1" applyAlignment="1">
      <alignment horizontal="center" vertical="center"/>
    </xf>
    <xf numFmtId="49" fontId="21" fillId="5" borderId="81" xfId="0" applyNumberFormat="1" applyFont="1" applyFill="1" applyBorder="1" applyAlignment="1">
      <alignment horizontal="center" vertical="center" wrapText="1"/>
    </xf>
    <xf numFmtId="0" fontId="18" fillId="5" borderId="82" xfId="0" applyFont="1" applyFill="1" applyBorder="1" applyAlignment="1"/>
    <xf numFmtId="49" fontId="0" fillId="5" borderId="76" xfId="0" applyNumberFormat="1" applyFont="1" applyFill="1" applyBorder="1" applyAlignment="1">
      <alignment horizontal="center" vertical="center" wrapText="1"/>
    </xf>
    <xf numFmtId="0" fontId="18" fillId="5" borderId="77" xfId="0" applyFont="1" applyFill="1" applyBorder="1" applyAlignment="1">
      <alignment vertical="center" wrapText="1"/>
    </xf>
    <xf numFmtId="0" fontId="18" fillId="5" borderId="41" xfId="0" applyFont="1" applyFill="1" applyBorder="1" applyAlignment="1">
      <alignment vertical="center" wrapText="1"/>
    </xf>
    <xf numFmtId="0" fontId="20" fillId="5" borderId="78" xfId="0" applyFont="1" applyFill="1" applyBorder="1" applyAlignment="1"/>
    <xf numFmtId="0" fontId="20" fillId="5" borderId="77" xfId="0" applyFont="1" applyFill="1" applyBorder="1" applyAlignment="1"/>
    <xf numFmtId="0" fontId="18" fillId="5" borderId="78" xfId="0" applyFont="1" applyFill="1" applyBorder="1" applyAlignment="1">
      <alignment vertical="center" wrapText="1"/>
    </xf>
    <xf numFmtId="0" fontId="18" fillId="5" borderId="78" xfId="0" applyFont="1" applyFill="1" applyBorder="1" applyAlignment="1"/>
    <xf numFmtId="0" fontId="18" fillId="5" borderId="77" xfId="0" applyFont="1" applyFill="1" applyBorder="1" applyAlignment="1"/>
    <xf numFmtId="0" fontId="20" fillId="5" borderId="41" xfId="0" applyFont="1" applyFill="1" applyBorder="1" applyAlignment="1"/>
    <xf numFmtId="49" fontId="5" fillId="0" borderId="14" xfId="0" applyNumberFormat="1" applyFont="1" applyBorder="1" applyAlignment="1">
      <alignment vertical="center"/>
    </xf>
    <xf numFmtId="0" fontId="0" fillId="0" borderId="14" xfId="0" applyFont="1" applyBorder="1" applyAlignment="1"/>
    <xf numFmtId="49" fontId="1" fillId="0" borderId="105" xfId="0" applyNumberFormat="1" applyFont="1" applyBorder="1" applyAlignment="1">
      <alignment vertical="center" wrapText="1"/>
    </xf>
    <xf numFmtId="0" fontId="0" fillId="0" borderId="106" xfId="0" applyFont="1" applyBorder="1" applyAlignment="1"/>
    <xf numFmtId="49" fontId="22" fillId="0" borderId="108" xfId="0" applyNumberFormat="1" applyFont="1" applyBorder="1" applyAlignment="1">
      <alignment vertical="center"/>
    </xf>
    <xf numFmtId="0" fontId="0" fillId="0" borderId="108" xfId="0" applyFont="1" applyBorder="1" applyAlignment="1"/>
    <xf numFmtId="49" fontId="22" fillId="0" borderId="112" xfId="0" applyNumberFormat="1" applyFont="1" applyBorder="1" applyAlignment="1">
      <alignment vertical="center"/>
    </xf>
    <xf numFmtId="0" fontId="0" fillId="0" borderId="112" xfId="0" applyFont="1" applyBorder="1" applyAlignment="1"/>
    <xf numFmtId="49" fontId="1" fillId="0" borderId="90" xfId="0" applyNumberFormat="1" applyFont="1" applyBorder="1" applyAlignment="1">
      <alignment vertical="center" wrapText="1"/>
    </xf>
    <xf numFmtId="49" fontId="1" fillId="0" borderId="101" xfId="0" applyNumberFormat="1" applyFont="1" applyBorder="1" applyAlignment="1">
      <alignment vertical="center" wrapText="1"/>
    </xf>
    <xf numFmtId="0" fontId="0" fillId="0" borderId="102" xfId="0" applyFont="1" applyBorder="1" applyAlignment="1"/>
    <xf numFmtId="49" fontId="25" fillId="20" borderId="33" xfId="0" applyNumberFormat="1" applyFont="1" applyFill="1" applyBorder="1" applyAlignment="1">
      <alignment horizontal="center"/>
    </xf>
    <xf numFmtId="49" fontId="9" fillId="21" borderId="33" xfId="0" applyNumberFormat="1" applyFont="1" applyFill="1" applyBorder="1" applyAlignment="1">
      <alignment horizontal="center" vertical="center" wrapText="1"/>
    </xf>
    <xf numFmtId="49" fontId="25" fillId="20" borderId="34" xfId="0" applyNumberFormat="1" applyFont="1" applyFill="1" applyBorder="1" applyAlignment="1">
      <alignment horizontal="center"/>
    </xf>
    <xf numFmtId="49" fontId="9" fillId="21" borderId="34" xfId="0" applyNumberFormat="1" applyFont="1" applyFill="1" applyBorder="1" applyAlignment="1">
      <alignment horizontal="center" vertical="center" wrapText="1"/>
    </xf>
    <xf numFmtId="49" fontId="12" fillId="21" borderId="33" xfId="0" applyNumberFormat="1" applyFont="1" applyFill="1" applyBorder="1" applyAlignment="1">
      <alignment horizontal="center" vertical="center"/>
    </xf>
    <xf numFmtId="0" fontId="9" fillId="21" borderId="33" xfId="0" applyFont="1" applyFill="1" applyBorder="1" applyAlignment="1">
      <alignment horizontal="center" vertical="center" wrapText="1"/>
    </xf>
    <xf numFmtId="49" fontId="24" fillId="18" borderId="54" xfId="0" applyNumberFormat="1" applyFont="1" applyFill="1" applyBorder="1" applyAlignment="1">
      <alignment horizontal="left"/>
    </xf>
    <xf numFmtId="49" fontId="24" fillId="0" borderId="59" xfId="0" applyNumberFormat="1" applyFont="1" applyBorder="1" applyAlignment="1">
      <alignment horizontal="left"/>
    </xf>
    <xf numFmtId="49" fontId="12" fillId="20" borderId="33" xfId="0" applyNumberFormat="1" applyFont="1" applyFill="1" applyBorder="1" applyAlignment="1">
      <alignment horizontal="center"/>
    </xf>
    <xf numFmtId="0" fontId="24" fillId="0" borderId="59" xfId="0" applyFont="1" applyBorder="1" applyAlignment="1">
      <alignment horizontal="left"/>
    </xf>
    <xf numFmtId="0" fontId="0" fillId="0" borderId="104" xfId="0" applyNumberFormat="1" applyFont="1" applyBorder="1" applyAlignment="1">
      <alignment vertical="center"/>
    </xf>
    <xf numFmtId="0" fontId="0" fillId="0" borderId="103" xfId="0" applyNumberFormat="1" applyFont="1" applyBorder="1" applyAlignment="1">
      <alignment vertical="center"/>
    </xf>
    <xf numFmtId="0" fontId="0" fillId="0" borderId="103" xfId="0" applyFont="1" applyBorder="1" applyAlignment="1">
      <alignment vertical="center" wrapText="1"/>
    </xf>
    <xf numFmtId="0" fontId="0" fillId="0" borderId="107" xfId="0" applyFont="1" applyBorder="1" applyAlignment="1">
      <alignment vertical="center" wrapText="1"/>
    </xf>
    <xf numFmtId="0" fontId="0" fillId="0" borderId="107" xfId="0" applyNumberFormat="1" applyFont="1" applyBorder="1" applyAlignment="1">
      <alignment vertical="center"/>
    </xf>
    <xf numFmtId="0" fontId="27" fillId="0" borderId="103" xfId="0" applyNumberFormat="1" applyFont="1" applyBorder="1" applyAlignment="1">
      <alignment horizontal="center" vertical="center"/>
    </xf>
    <xf numFmtId="0" fontId="9" fillId="0" borderId="104" xfId="0" applyNumberFormat="1" applyFont="1" applyBorder="1" applyAlignment="1">
      <alignment horizontal="center" vertical="center"/>
    </xf>
    <xf numFmtId="0" fontId="9" fillId="0" borderId="107" xfId="0" applyNumberFormat="1" applyFont="1" applyBorder="1" applyAlignment="1">
      <alignment horizontal="center" vertical="center"/>
    </xf>
    <xf numFmtId="0" fontId="9" fillId="0" borderId="103" xfId="0" applyNumberFormat="1" applyFont="1" applyBorder="1" applyAlignment="1">
      <alignment horizontal="center" vertical="center"/>
    </xf>
    <xf numFmtId="0" fontId="0" fillId="0" borderId="112" xfId="0" applyNumberFormat="1" applyFont="1" applyBorder="1" applyAlignment="1">
      <alignment vertical="center"/>
    </xf>
    <xf numFmtId="0" fontId="9" fillId="0" borderId="111" xfId="0" applyNumberFormat="1" applyFont="1" applyBorder="1" applyAlignment="1">
      <alignment horizontal="center" vertical="center"/>
    </xf>
    <xf numFmtId="0" fontId="9" fillId="0" borderId="109" xfId="0" applyNumberFormat="1" applyFont="1" applyBorder="1" applyAlignment="1">
      <alignment horizontal="center" vertical="center"/>
    </xf>
    <xf numFmtId="0" fontId="28" fillId="5" borderId="23"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00"/>
      <rgbColor rgb="FFDD0806"/>
      <rgbColor rgb="FFFFFFFF"/>
      <rgbColor rgb="FFC0C0C0"/>
      <rgbColor rgb="FFFCF305"/>
      <rgbColor rgb="FF00CCFF"/>
      <rgbColor rgb="FF92D050"/>
      <rgbColor rgb="FF3F3F3F"/>
      <rgbColor rgb="FFA5A5A5"/>
      <rgbColor rgb="FFBDC0BF"/>
      <rgbColor rgb="FFCBCBCB"/>
      <rgbColor rgb="FFD5D5D5"/>
      <rgbColor rgb="FFFFE061"/>
      <rgbColor rgb="FF00D5FF"/>
      <rgbColor rgb="FFA7A7A7"/>
      <rgbColor rgb="FFBDC0BF"/>
      <rgbColor rgb="FFDBDBDB"/>
      <rgbColor rgb="FF969696"/>
      <rgbColor rgb="FFBFBFBF"/>
      <rgbColor rgb="FF333399"/>
      <rgbColor rgb="FFD8D8D8"/>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26</xdr:row>
      <xdr:rowOff>92980</xdr:rowOff>
    </xdr:from>
    <xdr:to>
      <xdr:col>16</xdr:col>
      <xdr:colOff>266700</xdr:colOff>
      <xdr:row>26</xdr:row>
      <xdr:rowOff>121555</xdr:rowOff>
    </xdr:to>
    <xdr:pic>
      <xdr:nvPicPr>
        <xdr:cNvPr id="3" name="http://www.ncbandmasters.org/graphics/ncbalogo2.jpg" descr="http://www.ncbandmasters.org/graphics/ncbalogo2.jp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blip>
        <a:stretch>
          <a:fillRect/>
        </a:stretch>
      </xdr:blipFill>
      <xdr:spPr>
        <a:xfrm>
          <a:off x="5295900" y="5455555"/>
          <a:ext cx="1638300" cy="28576"/>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18216</xdr:rowOff>
    </xdr:from>
    <xdr:to>
      <xdr:col>12</xdr:col>
      <xdr:colOff>703071</xdr:colOff>
      <xdr:row>3</xdr:row>
      <xdr:rowOff>148687</xdr:rowOff>
    </xdr:to>
    <xdr:sp macro="" textlink="">
      <xdr:nvSpPr>
        <xdr:cNvPr id="90" name="Shape 90">
          <a:extLst>
            <a:ext uri="{FF2B5EF4-FFF2-40B4-BE49-F238E27FC236}">
              <a16:creationId xmlns:a16="http://schemas.microsoft.com/office/drawing/2014/main" id="{00000000-0008-0000-0700-00005A000000}"/>
            </a:ext>
          </a:extLst>
        </xdr:cNvPr>
        <xdr:cNvSpPr txBox="1"/>
      </xdr:nvSpPr>
      <xdr:spPr>
        <a:xfrm>
          <a:off x="-19051" y="183316"/>
          <a:ext cx="9847073" cy="46067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0" tIns="0" rIns="0" bIns="0" numCol="1" anchor="t">
          <a:spAutoFit/>
        </a:bodyPr>
        <a:lstStyle/>
        <a:p>
          <a:pPr marL="0" marR="0" indent="0" algn="l" defTabSz="457200" latinLnBrk="0">
            <a:lnSpc>
              <a:spcPct val="100000"/>
            </a:lnSpc>
            <a:spcBef>
              <a:spcPts val="0"/>
            </a:spcBef>
            <a:spcAft>
              <a:spcPts val="0"/>
            </a:spcAft>
            <a:buClrTx/>
            <a:buSzTx/>
            <a:buFontTx/>
            <a:buNone/>
            <a:tabLst/>
            <a:defRPr sz="1400" b="1" i="0" u="none" strike="noStrike" cap="none" spc="0" baseline="0">
              <a:ln>
                <a:noFill/>
              </a:ln>
              <a:solidFill>
                <a:srgbClr val="000000"/>
              </a:solidFill>
              <a:uFillTx/>
              <a:latin typeface="Arial"/>
              <a:ea typeface="Arial"/>
              <a:cs typeface="Arial"/>
              <a:sym typeface="Arial"/>
            </a:defRPr>
          </a:pPr>
          <a:r>
            <a:rPr sz="1400" b="1" i="0" u="none" strike="noStrike" cap="none" spc="0" baseline="0">
              <a:ln>
                <a:noFill/>
              </a:ln>
              <a:solidFill>
                <a:srgbClr val="000000"/>
              </a:solidFill>
              <a:uFillTx/>
              <a:latin typeface="Arial"/>
              <a:ea typeface="Arial"/>
              <a:cs typeface="Arial"/>
              <a:sym typeface="Arial"/>
            </a:rPr>
            <a:t>We begin with ratings for today’s Music Performance Adjudication performances.  Each Music Performance Adjudication performer receives recognition from the North Carolina Bandmasters Association.</a:t>
          </a:r>
        </a:p>
      </xdr:txBody>
    </xdr:sp>
    <xdr:clientData/>
  </xdr:twoCellAnchor>
  <xdr:twoCellAnchor>
    <xdr:from>
      <xdr:col>0</xdr:col>
      <xdr:colOff>0</xdr:colOff>
      <xdr:row>12</xdr:row>
      <xdr:rowOff>49839</xdr:rowOff>
    </xdr:from>
    <xdr:to>
      <xdr:col>12</xdr:col>
      <xdr:colOff>703071</xdr:colOff>
      <xdr:row>16</xdr:row>
      <xdr:rowOff>83790</xdr:rowOff>
    </xdr:to>
    <xdr:sp macro="" textlink="">
      <xdr:nvSpPr>
        <xdr:cNvPr id="91" name="Shape 91">
          <a:extLst>
            <a:ext uri="{FF2B5EF4-FFF2-40B4-BE49-F238E27FC236}">
              <a16:creationId xmlns:a16="http://schemas.microsoft.com/office/drawing/2014/main" id="{00000000-0008-0000-0700-00005B000000}"/>
            </a:ext>
          </a:extLst>
        </xdr:cNvPr>
        <xdr:cNvSpPr txBox="1"/>
      </xdr:nvSpPr>
      <xdr:spPr>
        <a:xfrm>
          <a:off x="-28575" y="2031039"/>
          <a:ext cx="9847072" cy="69435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0" tIns="0" rIns="0" bIns="0" numCol="1" anchor="t">
          <a:spAutoFit/>
        </a:bodyPr>
        <a:lstStyle/>
        <a:p>
          <a:pPr marL="0" marR="0" indent="0" algn="l" defTabSz="457200" latinLnBrk="0">
            <a:lnSpc>
              <a:spcPct val="100000"/>
            </a:lnSpc>
            <a:spcBef>
              <a:spcPts val="0"/>
            </a:spcBef>
            <a:spcAft>
              <a:spcPts val="0"/>
            </a:spcAft>
            <a:buClrTx/>
            <a:buSzTx/>
            <a:buFontTx/>
            <a:buNone/>
            <a:tabLst/>
            <a:defRPr sz="1400" b="1" i="0" u="none" strike="noStrike" cap="none" spc="0" baseline="0">
              <a:ln>
                <a:noFill/>
              </a:ln>
              <a:solidFill>
                <a:srgbClr val="000000"/>
              </a:solidFill>
              <a:uFillTx/>
              <a:latin typeface="Arial"/>
              <a:ea typeface="Arial"/>
              <a:cs typeface="Arial"/>
              <a:sym typeface="Arial"/>
            </a:defRPr>
          </a:pPr>
          <a:r>
            <a:rPr sz="1400" b="1" i="0" u="none" strike="noStrike" cap="none" spc="0" baseline="0">
              <a:ln>
                <a:noFill/>
              </a:ln>
              <a:solidFill>
                <a:srgbClr val="000000"/>
              </a:solidFill>
              <a:uFillTx/>
              <a:latin typeface="Arial"/>
              <a:ea typeface="Arial"/>
              <a:cs typeface="Arial"/>
              <a:sym typeface="Arial"/>
            </a:rPr>
            <a:t>We will continue with awards from today’s Competition performances.  We’ll begin with the Color Guard caption.</a:t>
          </a:r>
        </a:p>
        <a:p>
          <a:pPr marL="0" marR="0" indent="0" algn="l" defTabSz="457200" latinLnBrk="0">
            <a:lnSpc>
              <a:spcPct val="100000"/>
            </a:lnSpc>
            <a:spcBef>
              <a:spcPts val="0"/>
            </a:spcBef>
            <a:spcAft>
              <a:spcPts val="0"/>
            </a:spcAft>
            <a:buClrTx/>
            <a:buSzTx/>
            <a:buFontTx/>
            <a:buNone/>
            <a:tabLst/>
            <a:defRPr sz="1400" b="1" i="0" u="none" strike="noStrike" cap="none" spc="0" baseline="0">
              <a:ln>
                <a:noFill/>
              </a:ln>
              <a:solidFill>
                <a:srgbClr val="000000"/>
              </a:solidFill>
              <a:uFillTx/>
              <a:latin typeface="Arial"/>
              <a:ea typeface="Arial"/>
              <a:cs typeface="Arial"/>
              <a:sym typeface="Arial"/>
            </a:defRPr>
          </a:pPr>
          <a:r>
            <a:rPr sz="1400" b="1" i="0" u="none" strike="noStrike" cap="none" spc="0" baseline="0">
              <a:ln>
                <a:noFill/>
              </a:ln>
              <a:solidFill>
                <a:srgbClr val="000000"/>
              </a:solidFill>
              <a:uFillTx/>
              <a:latin typeface="Arial"/>
              <a:ea typeface="Arial"/>
              <a:cs typeface="Arial"/>
              <a:sym typeface="Arial"/>
            </a:rPr>
            <a:t>All awards in the color guard caption are sponsored by the Duquette and Gilley families in honor of Kayla Duquette and Ashley Gilley.</a:t>
          </a:r>
        </a:p>
      </xdr:txBody>
    </xdr:sp>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8"/>
  <sheetViews>
    <sheetView showGridLines="0" topLeftCell="A22" workbookViewId="0">
      <selection activeCell="C10" sqref="C10"/>
    </sheetView>
  </sheetViews>
  <sheetFormatPr defaultColWidth="10" defaultRowHeight="13" customHeight="1"/>
  <cols>
    <col min="1" max="1" width="2" customWidth="1"/>
    <col min="2" max="4" width="33.6328125" customWidth="1"/>
  </cols>
  <sheetData>
    <row r="3" spans="2:4" ht="50" customHeight="1">
      <c r="B3" s="399" t="s">
        <v>0</v>
      </c>
      <c r="C3" s="400"/>
      <c r="D3" s="400"/>
    </row>
    <row r="7" spans="2:4" ht="17.5">
      <c r="B7" s="1" t="s">
        <v>1</v>
      </c>
      <c r="C7" s="1" t="s">
        <v>2</v>
      </c>
      <c r="D7" s="1" t="s">
        <v>3</v>
      </c>
    </row>
    <row r="9" spans="2:4" ht="15.5">
      <c r="B9" s="2" t="s">
        <v>4</v>
      </c>
      <c r="C9" s="2"/>
      <c r="D9" s="2"/>
    </row>
    <row r="10" spans="2:4" ht="15.5">
      <c r="B10" s="3"/>
      <c r="C10" s="3" t="s">
        <v>5</v>
      </c>
      <c r="D10" s="4" t="s">
        <v>4</v>
      </c>
    </row>
    <row r="11" spans="2:4" ht="15.5">
      <c r="B11" s="2" t="s">
        <v>38</v>
      </c>
      <c r="C11" s="2"/>
      <c r="D11" s="2"/>
    </row>
    <row r="12" spans="2:4" ht="15.5">
      <c r="B12" s="3"/>
      <c r="C12" s="3" t="s">
        <v>5</v>
      </c>
      <c r="D12" s="4" t="s">
        <v>38</v>
      </c>
    </row>
    <row r="13" spans="2:4" ht="15.5">
      <c r="B13" s="2" t="s">
        <v>59</v>
      </c>
      <c r="C13" s="2"/>
      <c r="D13" s="2"/>
    </row>
    <row r="14" spans="2:4" ht="15.5">
      <c r="B14" s="3"/>
      <c r="C14" s="3" t="s">
        <v>5</v>
      </c>
      <c r="D14" s="4" t="s">
        <v>59</v>
      </c>
    </row>
    <row r="15" spans="2:4" ht="15.5">
      <c r="B15" s="2" t="s">
        <v>119</v>
      </c>
      <c r="C15" s="2"/>
      <c r="D15" s="2"/>
    </row>
    <row r="16" spans="2:4" ht="15.5">
      <c r="B16" s="3"/>
      <c r="C16" s="3" t="s">
        <v>5</v>
      </c>
      <c r="D16" s="4" t="s">
        <v>120</v>
      </c>
    </row>
    <row r="17" spans="2:4" ht="15.5">
      <c r="B17" s="2" t="s">
        <v>129</v>
      </c>
      <c r="C17" s="2"/>
      <c r="D17" s="2"/>
    </row>
    <row r="18" spans="2:4" ht="15.5">
      <c r="B18" s="3"/>
      <c r="C18" s="3" t="s">
        <v>5</v>
      </c>
      <c r="D18" s="4" t="s">
        <v>130</v>
      </c>
    </row>
    <row r="19" spans="2:4" ht="15.5">
      <c r="B19" s="3"/>
      <c r="C19" s="3" t="s">
        <v>135</v>
      </c>
      <c r="D19" s="4" t="s">
        <v>136</v>
      </c>
    </row>
    <row r="20" spans="2:4" ht="15.5">
      <c r="B20" s="3"/>
      <c r="C20" s="3" t="s">
        <v>171</v>
      </c>
      <c r="D20" s="4" t="s">
        <v>172</v>
      </c>
    </row>
    <row r="21" spans="2:4" ht="15.5">
      <c r="B21" s="2" t="s">
        <v>11</v>
      </c>
      <c r="C21" s="2"/>
      <c r="D21" s="2"/>
    </row>
    <row r="22" spans="2:4" ht="15.5">
      <c r="B22" s="3"/>
      <c r="C22" s="3" t="s">
        <v>5</v>
      </c>
      <c r="D22" s="4" t="s">
        <v>11</v>
      </c>
    </row>
    <row r="23" spans="2:4" ht="15.5">
      <c r="B23" s="2" t="s">
        <v>14</v>
      </c>
      <c r="C23" s="2"/>
      <c r="D23" s="2"/>
    </row>
    <row r="24" spans="2:4" ht="15.5">
      <c r="B24" s="3"/>
      <c r="C24" s="3" t="s">
        <v>5</v>
      </c>
      <c r="D24" s="4" t="s">
        <v>14</v>
      </c>
    </row>
    <row r="25" spans="2:4" ht="15.5">
      <c r="B25" s="2" t="s">
        <v>17</v>
      </c>
      <c r="C25" s="2"/>
      <c r="D25" s="2"/>
    </row>
    <row r="26" spans="2:4" ht="15.5">
      <c r="B26" s="3"/>
      <c r="C26" s="3" t="s">
        <v>5</v>
      </c>
      <c r="D26" s="4" t="s">
        <v>17</v>
      </c>
    </row>
    <row r="27" spans="2:4" ht="15.5">
      <c r="B27" s="2" t="s">
        <v>19</v>
      </c>
      <c r="C27" s="2"/>
      <c r="D27" s="2"/>
    </row>
    <row r="28" spans="2:4" ht="15.5">
      <c r="B28" s="3"/>
      <c r="C28" s="3" t="s">
        <v>5</v>
      </c>
      <c r="D28" s="4" t="s">
        <v>19</v>
      </c>
    </row>
    <row r="29" spans="2:4" ht="15.5">
      <c r="B29" s="2" t="s">
        <v>20</v>
      </c>
      <c r="C29" s="2"/>
      <c r="D29" s="2"/>
    </row>
    <row r="30" spans="2:4" ht="15.5">
      <c r="B30" s="3"/>
      <c r="C30" s="3" t="s">
        <v>5</v>
      </c>
      <c r="D30" s="4" t="s">
        <v>20</v>
      </c>
    </row>
    <row r="31" spans="2:4" ht="15.5">
      <c r="B31" s="2" t="s">
        <v>22</v>
      </c>
      <c r="C31" s="2"/>
      <c r="D31" s="2"/>
    </row>
    <row r="32" spans="2:4" ht="15.5">
      <c r="B32" s="3"/>
      <c r="C32" s="3" t="s">
        <v>5</v>
      </c>
      <c r="D32" s="4" t="s">
        <v>22</v>
      </c>
    </row>
    <row r="33" spans="2:4" ht="15.5">
      <c r="B33" s="2" t="s">
        <v>23</v>
      </c>
      <c r="C33" s="2"/>
      <c r="D33" s="2"/>
    </row>
    <row r="34" spans="2:4" ht="15.5">
      <c r="B34" s="3"/>
      <c r="C34" s="3" t="s">
        <v>5</v>
      </c>
      <c r="D34" s="4" t="s">
        <v>23</v>
      </c>
    </row>
    <row r="35" spans="2:4" ht="15.5">
      <c r="B35" s="2" t="s">
        <v>24</v>
      </c>
      <c r="C35" s="2"/>
      <c r="D35" s="2"/>
    </row>
    <row r="36" spans="2:4" ht="15.5">
      <c r="B36" s="3"/>
      <c r="C36" s="3" t="s">
        <v>5</v>
      </c>
      <c r="D36" s="4" t="s">
        <v>24</v>
      </c>
    </row>
    <row r="37" spans="2:4" ht="15.5">
      <c r="B37" s="2" t="s">
        <v>26</v>
      </c>
      <c r="C37" s="2"/>
      <c r="D37" s="2"/>
    </row>
    <row r="38" spans="2:4" ht="15.5">
      <c r="B38" s="3"/>
      <c r="C38" s="3" t="s">
        <v>5</v>
      </c>
      <c r="D38" s="4" t="s">
        <v>26</v>
      </c>
    </row>
    <row r="39" spans="2:4" ht="15.5">
      <c r="B39" s="2" t="s">
        <v>27</v>
      </c>
      <c r="C39" s="2"/>
      <c r="D39" s="2"/>
    </row>
    <row r="40" spans="2:4" ht="15.5">
      <c r="B40" s="3"/>
      <c r="C40" s="3" t="s">
        <v>5</v>
      </c>
      <c r="D40" s="4" t="s">
        <v>27</v>
      </c>
    </row>
    <row r="41" spans="2:4" ht="15.5">
      <c r="B41" s="2" t="s">
        <v>28</v>
      </c>
      <c r="C41" s="2"/>
      <c r="D41" s="2"/>
    </row>
    <row r="42" spans="2:4" ht="15.5">
      <c r="B42" s="3"/>
      <c r="C42" s="3" t="s">
        <v>5</v>
      </c>
      <c r="D42" s="4" t="s">
        <v>28</v>
      </c>
    </row>
    <row r="43" spans="2:4" ht="15.5">
      <c r="B43" s="2" t="s">
        <v>29</v>
      </c>
      <c r="C43" s="2"/>
      <c r="D43" s="2"/>
    </row>
    <row r="44" spans="2:4" ht="15.5">
      <c r="B44" s="3"/>
      <c r="C44" s="3" t="s">
        <v>5</v>
      </c>
      <c r="D44" s="4" t="s">
        <v>29</v>
      </c>
    </row>
    <row r="45" spans="2:4" ht="15.5">
      <c r="B45" s="2" t="s">
        <v>30</v>
      </c>
      <c r="C45" s="2"/>
      <c r="D45" s="2"/>
    </row>
    <row r="46" spans="2:4" ht="15.5">
      <c r="B46" s="3"/>
      <c r="C46" s="3" t="s">
        <v>5</v>
      </c>
      <c r="D46" s="4" t="s">
        <v>30</v>
      </c>
    </row>
    <row r="47" spans="2:4" ht="15.5">
      <c r="B47" s="2" t="s">
        <v>31</v>
      </c>
      <c r="C47" s="2"/>
      <c r="D47" s="2"/>
    </row>
    <row r="48" spans="2:4" ht="15.5">
      <c r="B48" s="3"/>
      <c r="C48" s="3" t="s">
        <v>5</v>
      </c>
      <c r="D48" s="4" t="s">
        <v>31</v>
      </c>
    </row>
    <row r="49" spans="2:4" ht="15.5">
      <c r="B49" s="2" t="s">
        <v>32</v>
      </c>
      <c r="C49" s="2"/>
      <c r="D49" s="2"/>
    </row>
    <row r="50" spans="2:4" ht="15.5">
      <c r="B50" s="3"/>
      <c r="C50" s="3" t="s">
        <v>5</v>
      </c>
      <c r="D50" s="4" t="s">
        <v>32</v>
      </c>
    </row>
    <row r="51" spans="2:4" ht="15.5">
      <c r="B51" s="2" t="s">
        <v>33</v>
      </c>
      <c r="C51" s="2"/>
      <c r="D51" s="2"/>
    </row>
    <row r="52" spans="2:4" ht="15.5">
      <c r="B52" s="3"/>
      <c r="C52" s="3" t="s">
        <v>5</v>
      </c>
      <c r="D52" s="4" t="s">
        <v>33</v>
      </c>
    </row>
    <row r="53" spans="2:4" ht="15.5">
      <c r="B53" s="2" t="s">
        <v>34</v>
      </c>
      <c r="C53" s="2"/>
      <c r="D53" s="2"/>
    </row>
    <row r="54" spans="2:4" ht="15.5">
      <c r="B54" s="3"/>
      <c r="C54" s="3" t="s">
        <v>5</v>
      </c>
      <c r="D54" s="4" t="s">
        <v>34</v>
      </c>
    </row>
    <row r="55" spans="2:4" ht="15.5">
      <c r="B55" s="2" t="s">
        <v>35</v>
      </c>
      <c r="C55" s="2"/>
      <c r="D55" s="2"/>
    </row>
    <row r="56" spans="2:4" ht="15.5">
      <c r="B56" s="3"/>
      <c r="C56" s="3" t="s">
        <v>5</v>
      </c>
      <c r="D56" s="4" t="s">
        <v>35</v>
      </c>
    </row>
    <row r="57" spans="2:4" ht="15.5">
      <c r="B57" s="2" t="s">
        <v>36</v>
      </c>
      <c r="C57" s="2"/>
      <c r="D57" s="2"/>
    </row>
    <row r="58" spans="2:4" ht="15.5">
      <c r="B58" s="3"/>
      <c r="C58" s="3" t="s">
        <v>5</v>
      </c>
      <c r="D58" s="4" t="s">
        <v>36</v>
      </c>
    </row>
    <row r="59" spans="2:4" ht="15.5">
      <c r="B59" s="2" t="s">
        <v>173</v>
      </c>
      <c r="C59" s="2"/>
      <c r="D59" s="2"/>
    </row>
    <row r="60" spans="2:4" ht="15.5">
      <c r="B60" s="3"/>
      <c r="C60" s="3" t="s">
        <v>5</v>
      </c>
      <c r="D60" s="4" t="s">
        <v>173</v>
      </c>
    </row>
    <row r="61" spans="2:4" ht="15.5">
      <c r="B61" s="2" t="s">
        <v>174</v>
      </c>
      <c r="C61" s="2"/>
      <c r="D61" s="2"/>
    </row>
    <row r="62" spans="2:4" ht="15.5">
      <c r="B62" s="3"/>
      <c r="C62" s="3" t="s">
        <v>5</v>
      </c>
      <c r="D62" s="4" t="s">
        <v>174</v>
      </c>
    </row>
    <row r="63" spans="2:4" ht="15.5">
      <c r="B63" s="2" t="s">
        <v>175</v>
      </c>
      <c r="C63" s="2"/>
      <c r="D63" s="2"/>
    </row>
    <row r="64" spans="2:4" ht="15.5">
      <c r="B64" s="3"/>
      <c r="C64" s="3" t="s">
        <v>5</v>
      </c>
      <c r="D64" s="4" t="s">
        <v>175</v>
      </c>
    </row>
    <row r="65" spans="2:4" ht="15.5">
      <c r="B65" s="2" t="s">
        <v>176</v>
      </c>
      <c r="C65" s="2"/>
      <c r="D65" s="2"/>
    </row>
    <row r="66" spans="2:4" ht="15.5">
      <c r="B66" s="3"/>
      <c r="C66" s="3" t="s">
        <v>5</v>
      </c>
      <c r="D66" s="4" t="s">
        <v>176</v>
      </c>
    </row>
    <row r="67" spans="2:4" ht="15.5">
      <c r="B67" s="2" t="s">
        <v>177</v>
      </c>
      <c r="C67" s="2"/>
      <c r="D67" s="2"/>
    </row>
    <row r="68" spans="2:4" ht="15.5">
      <c r="B68" s="3"/>
      <c r="C68" s="3" t="s">
        <v>5</v>
      </c>
      <c r="D68" s="4" t="s">
        <v>177</v>
      </c>
    </row>
    <row r="69" spans="2:4" ht="15.5">
      <c r="B69" s="2" t="s">
        <v>178</v>
      </c>
      <c r="C69" s="2"/>
      <c r="D69" s="2"/>
    </row>
    <row r="70" spans="2:4" ht="15.5">
      <c r="B70" s="3"/>
      <c r="C70" s="3" t="s">
        <v>5</v>
      </c>
      <c r="D70" s="4" t="s">
        <v>178</v>
      </c>
    </row>
    <row r="71" spans="2:4" ht="15.5">
      <c r="B71" s="2" t="s">
        <v>179</v>
      </c>
      <c r="C71" s="2"/>
      <c r="D71" s="2"/>
    </row>
    <row r="72" spans="2:4" ht="15.5">
      <c r="B72" s="3"/>
      <c r="C72" s="3" t="s">
        <v>5</v>
      </c>
      <c r="D72" s="4" t="s">
        <v>179</v>
      </c>
    </row>
    <row r="73" spans="2:4" ht="15.5">
      <c r="B73" s="2" t="s">
        <v>180</v>
      </c>
      <c r="C73" s="2"/>
      <c r="D73" s="2"/>
    </row>
    <row r="74" spans="2:4" ht="15.5">
      <c r="B74" s="3"/>
      <c r="C74" s="3" t="s">
        <v>5</v>
      </c>
      <c r="D74" s="4" t="s">
        <v>180</v>
      </c>
    </row>
    <row r="75" spans="2:4" ht="15.5">
      <c r="B75" s="2" t="s">
        <v>181</v>
      </c>
      <c r="C75" s="2"/>
      <c r="D75" s="2"/>
    </row>
    <row r="76" spans="2:4" ht="15.5">
      <c r="B76" s="3"/>
      <c r="C76" s="3" t="s">
        <v>5</v>
      </c>
      <c r="D76" s="4" t="s">
        <v>181</v>
      </c>
    </row>
    <row r="77" spans="2:4" ht="15.5">
      <c r="B77" s="2" t="s">
        <v>182</v>
      </c>
      <c r="C77" s="2"/>
      <c r="D77" s="2"/>
    </row>
    <row r="78" spans="2:4" ht="15.5">
      <c r="B78" s="3"/>
      <c r="C78" s="3" t="s">
        <v>5</v>
      </c>
      <c r="D78" s="4" t="s">
        <v>182</v>
      </c>
    </row>
    <row r="79" spans="2:4" ht="15.5">
      <c r="B79" s="2" t="s">
        <v>183</v>
      </c>
      <c r="C79" s="2"/>
      <c r="D79" s="2"/>
    </row>
    <row r="80" spans="2:4" ht="15.5">
      <c r="B80" s="3"/>
      <c r="C80" s="3" t="s">
        <v>5</v>
      </c>
      <c r="D80" s="4" t="s">
        <v>183</v>
      </c>
    </row>
    <row r="81" spans="2:4" ht="15.5">
      <c r="B81" s="2" t="s">
        <v>184</v>
      </c>
      <c r="C81" s="2"/>
      <c r="D81" s="2"/>
    </row>
    <row r="82" spans="2:4" ht="15.5">
      <c r="B82" s="3"/>
      <c r="C82" s="3" t="s">
        <v>5</v>
      </c>
      <c r="D82" s="4" t="s">
        <v>184</v>
      </c>
    </row>
    <row r="83" spans="2:4" ht="15.5">
      <c r="B83" s="2" t="s">
        <v>185</v>
      </c>
      <c r="C83" s="2"/>
      <c r="D83" s="2"/>
    </row>
    <row r="84" spans="2:4" ht="15.5">
      <c r="B84" s="3"/>
      <c r="C84" s="3" t="s">
        <v>5</v>
      </c>
      <c r="D84" s="4" t="s">
        <v>185</v>
      </c>
    </row>
    <row r="85" spans="2:4" ht="15.5">
      <c r="B85" s="2" t="s">
        <v>186</v>
      </c>
      <c r="C85" s="2"/>
      <c r="D85" s="2"/>
    </row>
    <row r="86" spans="2:4" ht="15.5">
      <c r="B86" s="3"/>
      <c r="C86" s="3" t="s">
        <v>5</v>
      </c>
      <c r="D86" s="4" t="s">
        <v>186</v>
      </c>
    </row>
    <row r="87" spans="2:4" ht="15.5">
      <c r="B87" s="2" t="s">
        <v>187</v>
      </c>
      <c r="C87" s="2"/>
      <c r="D87" s="2"/>
    </row>
    <row r="88" spans="2:4" ht="15.5">
      <c r="B88" s="3"/>
      <c r="C88" s="3" t="s">
        <v>5</v>
      </c>
      <c r="D88" s="4" t="s">
        <v>187</v>
      </c>
    </row>
    <row r="89" spans="2:4" ht="15.5">
      <c r="B89" s="2" t="s">
        <v>188</v>
      </c>
      <c r="C89" s="2"/>
      <c r="D89" s="2"/>
    </row>
    <row r="90" spans="2:4" ht="15.5">
      <c r="B90" s="3"/>
      <c r="C90" s="3" t="s">
        <v>5</v>
      </c>
      <c r="D90" s="4" t="s">
        <v>188</v>
      </c>
    </row>
    <row r="91" spans="2:4" ht="15.5">
      <c r="B91" s="2" t="s">
        <v>189</v>
      </c>
      <c r="C91" s="2"/>
      <c r="D91" s="2"/>
    </row>
    <row r="92" spans="2:4" ht="15.5">
      <c r="B92" s="3"/>
      <c r="C92" s="3" t="s">
        <v>5</v>
      </c>
      <c r="D92" s="4" t="s">
        <v>189</v>
      </c>
    </row>
    <row r="93" spans="2:4" ht="15.5">
      <c r="B93" s="2" t="s">
        <v>190</v>
      </c>
      <c r="C93" s="2"/>
      <c r="D93" s="2"/>
    </row>
    <row r="94" spans="2:4" ht="15.5">
      <c r="B94" s="3"/>
      <c r="C94" s="3" t="s">
        <v>5</v>
      </c>
      <c r="D94" s="4" t="s">
        <v>190</v>
      </c>
    </row>
    <row r="95" spans="2:4" ht="15.5">
      <c r="B95" s="2" t="s">
        <v>191</v>
      </c>
      <c r="C95" s="2"/>
      <c r="D95" s="2"/>
    </row>
    <row r="96" spans="2:4" ht="15.5">
      <c r="B96" s="3"/>
      <c r="C96" s="3" t="s">
        <v>5</v>
      </c>
      <c r="D96" s="4" t="s">
        <v>191</v>
      </c>
    </row>
    <row r="97" spans="2:4" ht="15.5">
      <c r="B97" s="2" t="s">
        <v>192</v>
      </c>
      <c r="C97" s="2"/>
      <c r="D97" s="2"/>
    </row>
    <row r="98" spans="2:4" ht="15.5">
      <c r="B98" s="3"/>
      <c r="C98" s="3" t="s">
        <v>5</v>
      </c>
      <c r="D98" s="4" t="s">
        <v>192</v>
      </c>
    </row>
    <row r="99" spans="2:4" ht="15.5">
      <c r="B99" s="2" t="s">
        <v>193</v>
      </c>
      <c r="C99" s="2"/>
      <c r="D99" s="2"/>
    </row>
    <row r="100" spans="2:4" ht="15.5">
      <c r="B100" s="3"/>
      <c r="C100" s="3" t="s">
        <v>5</v>
      </c>
      <c r="D100" s="4" t="s">
        <v>193</v>
      </c>
    </row>
    <row r="101" spans="2:4" ht="15.5">
      <c r="B101" s="2" t="s">
        <v>194</v>
      </c>
      <c r="C101" s="2"/>
      <c r="D101" s="2"/>
    </row>
    <row r="102" spans="2:4" ht="15.5">
      <c r="B102" s="3"/>
      <c r="C102" s="3" t="s">
        <v>5</v>
      </c>
      <c r="D102" s="4" t="s">
        <v>194</v>
      </c>
    </row>
    <row r="103" spans="2:4" ht="15.5">
      <c r="B103" s="2" t="s">
        <v>195</v>
      </c>
      <c r="C103" s="2"/>
      <c r="D103" s="2"/>
    </row>
    <row r="104" spans="2:4" ht="15.5">
      <c r="B104" s="3"/>
      <c r="C104" s="3" t="s">
        <v>5</v>
      </c>
      <c r="D104" s="4" t="s">
        <v>195</v>
      </c>
    </row>
    <row r="105" spans="2:4" ht="15.5">
      <c r="B105" s="2" t="s">
        <v>196</v>
      </c>
      <c r="C105" s="2"/>
      <c r="D105" s="2"/>
    </row>
    <row r="106" spans="2:4" ht="15.5">
      <c r="B106" s="3"/>
      <c r="C106" s="3" t="s">
        <v>5</v>
      </c>
      <c r="D106" s="4" t="s">
        <v>196</v>
      </c>
    </row>
    <row r="107" spans="2:4" ht="15.5">
      <c r="B107" s="2" t="s">
        <v>197</v>
      </c>
      <c r="C107" s="2"/>
      <c r="D107" s="2"/>
    </row>
    <row r="108" spans="2:4" ht="15.5">
      <c r="B108" s="3"/>
      <c r="C108" s="3" t="s">
        <v>5</v>
      </c>
      <c r="D108" s="4" t="s">
        <v>197</v>
      </c>
    </row>
  </sheetData>
  <mergeCells count="1">
    <mergeCell ref="B3:D3"/>
  </mergeCells>
  <hyperlinks>
    <hyperlink ref="D10" location="'Participating Bands'!R1C1" display="Participating Bands" xr:uid="{00000000-0004-0000-0000-000000000000}"/>
    <hyperlink ref="D12" location="'Judges'!R1C1" display="Judges" xr:uid="{00000000-0004-0000-0000-000001000000}"/>
    <hyperlink ref="D14" location="'Full Recap and Ordinal Recap'!R1C1" display="Full Recap and Ordinal Recap" xr:uid="{00000000-0004-0000-0000-000002000000}"/>
    <hyperlink ref="D16" location="'Guard_Percussion Recap and Ordi'!R1C1" display="Guard_Percussion Recap and Ordi" xr:uid="{00000000-0004-0000-0000-000003000000}"/>
    <hyperlink ref="D18" location="'Awards Script - Table 1'!R1C1" display="Awards Script - Table 1" xr:uid="{00000000-0004-0000-0000-000004000000}"/>
    <hyperlink ref="D19" location="'Awards Script - Awards Ceremony'!R1C1" display="Awards Script - Awards Ceremony" xr:uid="{00000000-0004-0000-0000-000005000000}"/>
    <hyperlink ref="D20" location="'Awards Script - Drawings'!R1C1" display="Awards Script - Drawings" xr:uid="{00000000-0004-0000-0000-000006000000}"/>
    <hyperlink ref="D22" location="'Wheatmore'!R1C1" display="Wheatmore" xr:uid="{00000000-0004-0000-0000-000007000000}"/>
    <hyperlink ref="D24" location="'Wake Forest'!R1C1" display="Wake Forest" xr:uid="{00000000-0004-0000-0000-000008000000}"/>
    <hyperlink ref="D26" location="'Garner'!R1C1" display="Garner" xr:uid="{00000000-0004-0000-0000-000009000000}"/>
    <hyperlink ref="D28" location="'West Stokes'!R1C1" display="West Stokes" xr:uid="{00000000-0004-0000-0000-00000A000000}"/>
    <hyperlink ref="D30" location="'Jack Britt'!R1C1" display="Jack Britt" xr:uid="{00000000-0004-0000-0000-00000B000000}"/>
    <hyperlink ref="D32" location="'Wakefield'!R1C1" display="Wakefield" xr:uid="{00000000-0004-0000-0000-00000C000000}"/>
    <hyperlink ref="D34" location="'East Forsyth'!R1C1" display="East Forsyth" xr:uid="{00000000-0004-0000-0000-00000D000000}"/>
    <hyperlink ref="D36" location="'Broughton'!R1C1" display="Broughton" xr:uid="{00000000-0004-0000-0000-00000E000000}"/>
    <hyperlink ref="D38" location="'Cape Fear'!R1C1" display="Cape Fear" xr:uid="{00000000-0004-0000-0000-00000F000000}"/>
    <hyperlink ref="D40" location="'Millbrook'!R1C1" display="Millbrook" xr:uid="{00000000-0004-0000-0000-000010000000}"/>
    <hyperlink ref="D42" location="'C.B. Aycock'!R1C1" display="C.B. Aycock" xr:uid="{00000000-0004-0000-0000-000011000000}"/>
    <hyperlink ref="D44" location="'Apex Friendship'!R1C1" display="Apex Friendship" xr:uid="{00000000-0004-0000-0000-000012000000}"/>
    <hyperlink ref="D46" location="'Cleveland'!R1C1" display="Cleveland" xr:uid="{00000000-0004-0000-0000-000013000000}"/>
    <hyperlink ref="D48" location="'East Wake'!R1C1" display="East Wake" xr:uid="{00000000-0004-0000-0000-000014000000}"/>
    <hyperlink ref="D50" location="'Holly Springs'!R1C1" display="Holly Springs" xr:uid="{00000000-0004-0000-0000-000015000000}"/>
    <hyperlink ref="D52" location="'Sanderson'!R1C1" display="Sanderson" xr:uid="{00000000-0004-0000-0000-000016000000}"/>
    <hyperlink ref="D54" location="'Orange'!R1C1" display="Orange" xr:uid="{00000000-0004-0000-0000-000017000000}"/>
    <hyperlink ref="D56" location="'Middle Creek'!R1C1" display="Middle Creek" xr:uid="{00000000-0004-0000-0000-000018000000}"/>
    <hyperlink ref="D58" location="'Fuquay-Varina'!R1C1" display="Fuquay-Varina" xr:uid="{00000000-0004-0000-0000-000019000000}"/>
    <hyperlink ref="D60" location="'21'!R1C1" display="21" xr:uid="{00000000-0004-0000-0000-00001A000000}"/>
    <hyperlink ref="D62" location="'22'!R1C1" display="22" xr:uid="{00000000-0004-0000-0000-00001B000000}"/>
    <hyperlink ref="D64" location="'23'!R1C1" display="23" xr:uid="{00000000-0004-0000-0000-00001C000000}"/>
    <hyperlink ref="D66" location="'24'!R1C1" display="24" xr:uid="{00000000-0004-0000-0000-00001D000000}"/>
    <hyperlink ref="D68" location="'25'!R1C1" display="25" xr:uid="{00000000-0004-0000-0000-00001E000000}"/>
    <hyperlink ref="D70" location="'26'!R1C1" display="26" xr:uid="{00000000-0004-0000-0000-00001F000000}"/>
    <hyperlink ref="D72" location="'27'!R1C1" display="27" xr:uid="{00000000-0004-0000-0000-000020000000}"/>
    <hyperlink ref="D74" location="'28'!R1C1" display="28" xr:uid="{00000000-0004-0000-0000-000021000000}"/>
    <hyperlink ref="D76" location="'29'!R1C1" display="29" xr:uid="{00000000-0004-0000-0000-000022000000}"/>
    <hyperlink ref="D78" location="'30'!R1C1" display="30" xr:uid="{00000000-0004-0000-0000-000023000000}"/>
    <hyperlink ref="D80" location="'31'!R1C1" display="31" xr:uid="{00000000-0004-0000-0000-000024000000}"/>
    <hyperlink ref="D82" location="'32'!R1C1" display="32" xr:uid="{00000000-0004-0000-0000-000025000000}"/>
    <hyperlink ref="D84" location="'33'!R1C1" display="33" xr:uid="{00000000-0004-0000-0000-000026000000}"/>
    <hyperlink ref="D86" location="'34'!R1C1" display="34" xr:uid="{00000000-0004-0000-0000-000027000000}"/>
    <hyperlink ref="D88" location="'35'!R1C1" display="35" xr:uid="{00000000-0004-0000-0000-000028000000}"/>
    <hyperlink ref="D90" location="'36'!R1C1" display="36" xr:uid="{00000000-0004-0000-0000-000029000000}"/>
    <hyperlink ref="D92" location="'37'!R1C1" display="37" xr:uid="{00000000-0004-0000-0000-00002A000000}"/>
    <hyperlink ref="D94" location="'38'!R1C1" display="38" xr:uid="{00000000-0004-0000-0000-00002B000000}"/>
    <hyperlink ref="D96" location="'39'!R1C1" display="39" xr:uid="{00000000-0004-0000-0000-00002C000000}"/>
    <hyperlink ref="D98" location="'40'!R1C1" display="40" xr:uid="{00000000-0004-0000-0000-00002D000000}"/>
    <hyperlink ref="D100" location="'41'!R1C1" display="41" xr:uid="{00000000-0004-0000-0000-00002E000000}"/>
    <hyperlink ref="D102" location="'42'!R1C1" display="42" xr:uid="{00000000-0004-0000-0000-00002F000000}"/>
    <hyperlink ref="D104" location="'43'!R1C1" display="43" xr:uid="{00000000-0004-0000-0000-000030000000}"/>
    <hyperlink ref="D106" location="'44'!R1C1" display="44" xr:uid="{00000000-0004-0000-0000-000031000000}"/>
    <hyperlink ref="D108" location="'Spare'!R1C1" display="Spare" xr:uid="{00000000-0004-0000-0000-00003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20"/>
  <sheetViews>
    <sheetView showGridLines="0" workbookViewId="0"/>
  </sheetViews>
  <sheetFormatPr defaultColWidth="17.36328125" defaultRowHeight="15" customHeight="1"/>
  <cols>
    <col min="1" max="1" width="9.36328125" style="348" customWidth="1"/>
    <col min="2" max="2" width="8.1796875" style="348" customWidth="1"/>
    <col min="3" max="4" width="14.453125" style="348" customWidth="1"/>
    <col min="5" max="5" width="9.453125" style="348" customWidth="1"/>
    <col min="6" max="6" width="8.453125" style="348" customWidth="1"/>
    <col min="7" max="7" width="8" style="348" customWidth="1"/>
    <col min="8" max="10" width="8.81640625" style="348" customWidth="1"/>
    <col min="11" max="11" width="11.453125" style="348" customWidth="1"/>
    <col min="12" max="12" width="8.81640625" style="348" customWidth="1"/>
    <col min="13" max="13" width="8.453125" style="348" customWidth="1"/>
    <col min="14" max="14" width="8.81640625" style="348" customWidth="1"/>
    <col min="15" max="15" width="8.453125" style="348" customWidth="1"/>
    <col min="16" max="16" width="8.1796875" style="348" customWidth="1"/>
    <col min="17" max="18" width="8.81640625" style="348" customWidth="1"/>
    <col min="19" max="20" width="8.453125" style="348" customWidth="1"/>
    <col min="21" max="23" width="8.81640625" style="348" customWidth="1"/>
    <col min="24" max="24" width="7.81640625" style="348" customWidth="1"/>
    <col min="25" max="25" width="7.6328125" style="348" customWidth="1"/>
    <col min="26" max="27" width="8.81640625" style="348" customWidth="1"/>
    <col min="28" max="28" width="7.453125" style="348" customWidth="1"/>
    <col min="29" max="29" width="7.81640625" style="348" customWidth="1"/>
    <col min="30" max="30" width="8.453125" style="348" customWidth="1"/>
    <col min="31" max="37" width="8.81640625" style="348" customWidth="1"/>
    <col min="38" max="256" width="17.36328125" style="348"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Bands'!B6</f>
        <v>Wake Forest</v>
      </c>
      <c r="B2" s="419"/>
      <c r="C2" s="420"/>
      <c r="D2" s="308"/>
      <c r="E2" s="309" t="str">
        <f>'Participating Bands'!C6</f>
        <v>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20"/>
  <sheetViews>
    <sheetView showGridLines="0" workbookViewId="0"/>
  </sheetViews>
  <sheetFormatPr defaultColWidth="17.36328125" defaultRowHeight="15" customHeight="1"/>
  <cols>
    <col min="1" max="1" width="9.36328125" style="349" customWidth="1"/>
    <col min="2" max="2" width="8.1796875" style="349" customWidth="1"/>
    <col min="3" max="4" width="14.453125" style="349" customWidth="1"/>
    <col min="5" max="5" width="9.453125" style="349" customWidth="1"/>
    <col min="6" max="6" width="8.453125" style="349" customWidth="1"/>
    <col min="7" max="7" width="8" style="349" customWidth="1"/>
    <col min="8" max="10" width="8.81640625" style="349" customWidth="1"/>
    <col min="11" max="11" width="11.453125" style="349" customWidth="1"/>
    <col min="12" max="12" width="8.81640625" style="349" customWidth="1"/>
    <col min="13" max="13" width="8.453125" style="349" customWidth="1"/>
    <col min="14" max="14" width="8.81640625" style="349" customWidth="1"/>
    <col min="15" max="15" width="8.453125" style="349" customWidth="1"/>
    <col min="16" max="16" width="8.1796875" style="349" customWidth="1"/>
    <col min="17" max="18" width="8.81640625" style="349" customWidth="1"/>
    <col min="19" max="20" width="8.453125" style="349" customWidth="1"/>
    <col min="21" max="23" width="8.81640625" style="349" customWidth="1"/>
    <col min="24" max="24" width="7.81640625" style="349" customWidth="1"/>
    <col min="25" max="25" width="7.6328125" style="349" customWidth="1"/>
    <col min="26" max="27" width="8.81640625" style="349" customWidth="1"/>
    <col min="28" max="28" width="7.453125" style="349" customWidth="1"/>
    <col min="29" max="29" width="7.81640625" style="349" customWidth="1"/>
    <col min="30" max="30" width="8.453125" style="349" customWidth="1"/>
    <col min="31" max="37" width="8.81640625" style="349" customWidth="1"/>
    <col min="38" max="256" width="17.36328125" style="349"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Bands'!B7</f>
        <v>Garner</v>
      </c>
      <c r="B2" s="419"/>
      <c r="C2" s="420"/>
      <c r="D2" s="308"/>
      <c r="E2" s="309" t="str">
        <f>'Participating Bands'!C7</f>
        <v>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20"/>
  <sheetViews>
    <sheetView showGridLines="0" workbookViewId="0"/>
  </sheetViews>
  <sheetFormatPr defaultColWidth="17.36328125" defaultRowHeight="15" customHeight="1"/>
  <cols>
    <col min="1" max="1" width="9.36328125" style="350" customWidth="1"/>
    <col min="2" max="2" width="8.1796875" style="350" customWidth="1"/>
    <col min="3" max="4" width="14.453125" style="350" customWidth="1"/>
    <col min="5" max="5" width="9.453125" style="350" customWidth="1"/>
    <col min="6" max="6" width="8.453125" style="350" customWidth="1"/>
    <col min="7" max="7" width="8" style="350" customWidth="1"/>
    <col min="8" max="10" width="8.81640625" style="350" customWidth="1"/>
    <col min="11" max="11" width="11.453125" style="350" customWidth="1"/>
    <col min="12" max="12" width="8.81640625" style="350" customWidth="1"/>
    <col min="13" max="13" width="8.453125" style="350" customWidth="1"/>
    <col min="14" max="14" width="8.81640625" style="350" customWidth="1"/>
    <col min="15" max="15" width="8.453125" style="350" customWidth="1"/>
    <col min="16" max="16" width="8.1796875" style="350" customWidth="1"/>
    <col min="17" max="18" width="8.81640625" style="350" customWidth="1"/>
    <col min="19" max="20" width="8.453125" style="350" customWidth="1"/>
    <col min="21" max="23" width="8.81640625" style="350" customWidth="1"/>
    <col min="24" max="24" width="7.81640625" style="350" customWidth="1"/>
    <col min="25" max="25" width="7.6328125" style="350" customWidth="1"/>
    <col min="26" max="27" width="8.81640625" style="350" customWidth="1"/>
    <col min="28" max="28" width="7.453125" style="350" customWidth="1"/>
    <col min="29" max="29" width="7.81640625" style="350" customWidth="1"/>
    <col min="30" max="30" width="8.453125" style="350" customWidth="1"/>
    <col min="31" max="37" width="8.81640625" style="350" customWidth="1"/>
    <col min="38" max="256" width="17.36328125" style="350"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Bands'!B8</f>
        <v>West Stokes</v>
      </c>
      <c r="B2" s="419"/>
      <c r="C2" s="420"/>
      <c r="D2" s="308"/>
      <c r="E2" s="309" t="str">
        <f>'Participating Bands'!C8</f>
        <v>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5"/>
      <c r="F8" s="336"/>
      <c r="G8" s="351"/>
      <c r="H8" s="341">
        <f>(E8*0.75)+(F8*0.75)+(G8*0.5)</f>
        <v>0</v>
      </c>
      <c r="I8" s="340"/>
      <c r="J8" s="352">
        <f>(C8+H8)/2</f>
        <v>0</v>
      </c>
      <c r="K8" s="336"/>
      <c r="L8" s="336"/>
      <c r="M8" s="337">
        <f>((K8*0.4)+(L8*0.6))*2</f>
        <v>0</v>
      </c>
      <c r="N8" s="338"/>
      <c r="O8" s="335"/>
      <c r="P8" s="336"/>
      <c r="Q8" s="337">
        <f>O8+P8</f>
        <v>0</v>
      </c>
      <c r="R8" s="353"/>
      <c r="S8" s="336"/>
      <c r="T8" s="336"/>
      <c r="U8" s="337">
        <f>S8+T8</f>
        <v>0</v>
      </c>
      <c r="V8" s="353"/>
      <c r="W8" s="336"/>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V20"/>
  <sheetViews>
    <sheetView showGridLines="0" workbookViewId="0"/>
  </sheetViews>
  <sheetFormatPr defaultColWidth="17.36328125" defaultRowHeight="15" customHeight="1"/>
  <cols>
    <col min="1" max="1" width="9.36328125" style="354" customWidth="1"/>
    <col min="2" max="2" width="8.1796875" style="354" customWidth="1"/>
    <col min="3" max="4" width="14.453125" style="354" customWidth="1"/>
    <col min="5" max="5" width="9.453125" style="354" customWidth="1"/>
    <col min="6" max="6" width="8.453125" style="354" customWidth="1"/>
    <col min="7" max="7" width="8" style="354" customWidth="1"/>
    <col min="8" max="10" width="8.81640625" style="354" customWidth="1"/>
    <col min="11" max="11" width="11.453125" style="354" customWidth="1"/>
    <col min="12" max="12" width="8.81640625" style="354" customWidth="1"/>
    <col min="13" max="13" width="8.453125" style="354" customWidth="1"/>
    <col min="14" max="14" width="8.81640625" style="354" customWidth="1"/>
    <col min="15" max="15" width="8.453125" style="354" customWidth="1"/>
    <col min="16" max="16" width="8.1796875" style="354" customWidth="1"/>
    <col min="17" max="18" width="8.81640625" style="354" customWidth="1"/>
    <col min="19" max="20" width="8.453125" style="354" customWidth="1"/>
    <col min="21" max="23" width="8.81640625" style="354" customWidth="1"/>
    <col min="24" max="24" width="7.81640625" style="354" customWidth="1"/>
    <col min="25" max="25" width="7.6328125" style="354" customWidth="1"/>
    <col min="26" max="27" width="8.81640625" style="354" customWidth="1"/>
    <col min="28" max="28" width="7.453125" style="354" customWidth="1"/>
    <col min="29" max="29" width="7.81640625" style="354" customWidth="1"/>
    <col min="30" max="30" width="8.453125" style="354" customWidth="1"/>
    <col min="31" max="37" width="8.81640625" style="354" customWidth="1"/>
    <col min="38" max="256" width="17.36328125" style="354"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Bands'!B9</f>
        <v>Jack Britt</v>
      </c>
      <c r="B2" s="419"/>
      <c r="C2" s="420"/>
      <c r="D2" s="308"/>
      <c r="E2" s="309" t="str">
        <f>'Participating Bands'!C9</f>
        <v>AAAA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V20"/>
  <sheetViews>
    <sheetView showGridLines="0" workbookViewId="0"/>
  </sheetViews>
  <sheetFormatPr defaultColWidth="17.36328125" defaultRowHeight="15" customHeight="1"/>
  <cols>
    <col min="1" max="1" width="9.36328125" style="355" customWidth="1"/>
    <col min="2" max="2" width="8.1796875" style="355" customWidth="1"/>
    <col min="3" max="4" width="14.453125" style="355" customWidth="1"/>
    <col min="5" max="5" width="9.453125" style="355" customWidth="1"/>
    <col min="6" max="6" width="8.453125" style="355" customWidth="1"/>
    <col min="7" max="7" width="8" style="355" customWidth="1"/>
    <col min="8" max="10" width="8.81640625" style="355" customWidth="1"/>
    <col min="11" max="11" width="11.453125" style="355" customWidth="1"/>
    <col min="12" max="12" width="8.81640625" style="355" customWidth="1"/>
    <col min="13" max="13" width="8.453125" style="355" customWidth="1"/>
    <col min="14" max="14" width="8.81640625" style="355" customWidth="1"/>
    <col min="15" max="15" width="8.453125" style="355" customWidth="1"/>
    <col min="16" max="16" width="8.1796875" style="355" customWidth="1"/>
    <col min="17" max="18" width="8.81640625" style="355" customWidth="1"/>
    <col min="19" max="20" width="8.453125" style="355" customWidth="1"/>
    <col min="21" max="23" width="8.81640625" style="355" customWidth="1"/>
    <col min="24" max="24" width="7.81640625" style="355" customWidth="1"/>
    <col min="25" max="25" width="7.6328125" style="355" customWidth="1"/>
    <col min="26" max="27" width="8.81640625" style="355" customWidth="1"/>
    <col min="28" max="28" width="7.453125" style="355" customWidth="1"/>
    <col min="29" max="29" width="7.81640625" style="355" customWidth="1"/>
    <col min="30" max="30" width="8.453125" style="355" customWidth="1"/>
    <col min="31" max="37" width="8.81640625" style="355" customWidth="1"/>
    <col min="38" max="256" width="17.36328125" style="355"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Bands'!B10</f>
        <v>Wakefield</v>
      </c>
      <c r="B2" s="419"/>
      <c r="C2" s="420"/>
      <c r="D2" s="308"/>
      <c r="E2" s="309" t="str">
        <f>'Participating Bands'!C10</f>
        <v>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portrait"/>
  <headerFooter>
    <oddFooter>&amp;C&amp;"Helvetica,Regular"&amp;12&amp;K000000&amp;P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20"/>
  <sheetViews>
    <sheetView showGridLines="0" workbookViewId="0"/>
  </sheetViews>
  <sheetFormatPr defaultColWidth="17.36328125" defaultRowHeight="15" customHeight="1"/>
  <cols>
    <col min="1" max="1" width="9.36328125" style="356" customWidth="1"/>
    <col min="2" max="2" width="8.1796875" style="356" customWidth="1"/>
    <col min="3" max="4" width="14.453125" style="356" customWidth="1"/>
    <col min="5" max="5" width="9.453125" style="356" customWidth="1"/>
    <col min="6" max="6" width="8.453125" style="356" customWidth="1"/>
    <col min="7" max="7" width="8" style="356" customWidth="1"/>
    <col min="8" max="10" width="8.81640625" style="356" customWidth="1"/>
    <col min="11" max="11" width="11.453125" style="356" customWidth="1"/>
    <col min="12" max="12" width="8.81640625" style="356" customWidth="1"/>
    <col min="13" max="13" width="8.453125" style="356" customWidth="1"/>
    <col min="14" max="14" width="8.81640625" style="356" customWidth="1"/>
    <col min="15" max="15" width="8.453125" style="356" customWidth="1"/>
    <col min="16" max="16" width="8.1796875" style="356" customWidth="1"/>
    <col min="17" max="18" width="8.81640625" style="356" customWidth="1"/>
    <col min="19" max="20" width="8.453125" style="356" customWidth="1"/>
    <col min="21" max="23" width="8.81640625" style="356" customWidth="1"/>
    <col min="24" max="24" width="7.81640625" style="356" customWidth="1"/>
    <col min="25" max="25" width="7.6328125" style="356" customWidth="1"/>
    <col min="26" max="27" width="8.81640625" style="356" customWidth="1"/>
    <col min="28" max="28" width="7.453125" style="356" customWidth="1"/>
    <col min="29" max="29" width="7.81640625" style="356" customWidth="1"/>
    <col min="30" max="30" width="8.453125" style="356" customWidth="1"/>
    <col min="31" max="37" width="8.81640625" style="356" customWidth="1"/>
    <col min="38" max="256" width="17.36328125" style="356"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Bands'!B11</f>
        <v>East Forsyth</v>
      </c>
      <c r="B2" s="419"/>
      <c r="C2" s="420"/>
      <c r="D2" s="308"/>
      <c r="E2" s="309" t="str">
        <f>'Participating Bands'!C11</f>
        <v>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V20"/>
  <sheetViews>
    <sheetView showGridLines="0" workbookViewId="0"/>
  </sheetViews>
  <sheetFormatPr defaultColWidth="17.36328125" defaultRowHeight="15" customHeight="1"/>
  <cols>
    <col min="1" max="1" width="9.36328125" style="357" customWidth="1"/>
    <col min="2" max="2" width="8.1796875" style="357" customWidth="1"/>
    <col min="3" max="4" width="14.453125" style="357" customWidth="1"/>
    <col min="5" max="5" width="9.453125" style="357" customWidth="1"/>
    <col min="6" max="6" width="8.453125" style="357" customWidth="1"/>
    <col min="7" max="7" width="8" style="357" customWidth="1"/>
    <col min="8" max="10" width="8.81640625" style="357" customWidth="1"/>
    <col min="11" max="11" width="11.453125" style="357" customWidth="1"/>
    <col min="12" max="12" width="8.81640625" style="357" customWidth="1"/>
    <col min="13" max="13" width="8.453125" style="357" customWidth="1"/>
    <col min="14" max="14" width="8.81640625" style="357" customWidth="1"/>
    <col min="15" max="15" width="8.453125" style="357" customWidth="1"/>
    <col min="16" max="16" width="8.1796875" style="357" customWidth="1"/>
    <col min="17" max="18" width="8.81640625" style="357" customWidth="1"/>
    <col min="19" max="20" width="8.453125" style="357" customWidth="1"/>
    <col min="21" max="23" width="8.81640625" style="357" customWidth="1"/>
    <col min="24" max="24" width="7.81640625" style="357" customWidth="1"/>
    <col min="25" max="25" width="7.6328125" style="357" customWidth="1"/>
    <col min="26" max="27" width="8.81640625" style="357" customWidth="1"/>
    <col min="28" max="28" width="7.453125" style="357" customWidth="1"/>
    <col min="29" max="29" width="7.81640625" style="357" customWidth="1"/>
    <col min="30" max="30" width="8.453125" style="357" customWidth="1"/>
    <col min="31" max="37" width="8.81640625" style="357" customWidth="1"/>
    <col min="38" max="256" width="17.36328125" style="357"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Bands'!B12</f>
        <v>Broughton</v>
      </c>
      <c r="B2" s="419"/>
      <c r="C2" s="420"/>
      <c r="D2" s="308"/>
      <c r="E2" s="309" t="str">
        <f>'Participating Bands'!C12</f>
        <v>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V20"/>
  <sheetViews>
    <sheetView showGridLines="0" workbookViewId="0"/>
  </sheetViews>
  <sheetFormatPr defaultColWidth="17.36328125" defaultRowHeight="15" customHeight="1"/>
  <cols>
    <col min="1" max="1" width="9.36328125" style="358" customWidth="1"/>
    <col min="2" max="2" width="8.1796875" style="358" customWidth="1"/>
    <col min="3" max="4" width="14.453125" style="358" customWidth="1"/>
    <col min="5" max="5" width="9.453125" style="358" customWidth="1"/>
    <col min="6" max="6" width="8.453125" style="358" customWidth="1"/>
    <col min="7" max="7" width="8" style="358" customWidth="1"/>
    <col min="8" max="10" width="8.81640625" style="358" customWidth="1"/>
    <col min="11" max="11" width="11.453125" style="358" customWidth="1"/>
    <col min="12" max="12" width="8.81640625" style="358" customWidth="1"/>
    <col min="13" max="13" width="8.453125" style="358" customWidth="1"/>
    <col min="14" max="14" width="8.81640625" style="358" customWidth="1"/>
    <col min="15" max="15" width="8.453125" style="358" customWidth="1"/>
    <col min="16" max="16" width="8.1796875" style="358" customWidth="1"/>
    <col min="17" max="18" width="8.81640625" style="358" customWidth="1"/>
    <col min="19" max="20" width="8.453125" style="358" customWidth="1"/>
    <col min="21" max="23" width="8.81640625" style="358" customWidth="1"/>
    <col min="24" max="24" width="7.81640625" style="358" customWidth="1"/>
    <col min="25" max="25" width="7.6328125" style="358" customWidth="1"/>
    <col min="26" max="27" width="8.81640625" style="358" customWidth="1"/>
    <col min="28" max="28" width="7.453125" style="358" customWidth="1"/>
    <col min="29" max="29" width="7.81640625" style="358" customWidth="1"/>
    <col min="30" max="30" width="8.453125" style="358" customWidth="1"/>
    <col min="31" max="37" width="8.81640625" style="358" customWidth="1"/>
    <col min="38" max="256" width="17.36328125" style="358"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Bands'!B13</f>
        <v>Cape Fear</v>
      </c>
      <c r="B2" s="419"/>
      <c r="C2" s="420"/>
      <c r="D2" s="308"/>
      <c r="E2" s="309" t="str">
        <f>'Participating Bands'!C13</f>
        <v>AAAA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23"/>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V20"/>
  <sheetViews>
    <sheetView showGridLines="0" workbookViewId="0"/>
  </sheetViews>
  <sheetFormatPr defaultColWidth="17.36328125" defaultRowHeight="15" customHeight="1"/>
  <cols>
    <col min="1" max="1" width="9.36328125" style="359" customWidth="1"/>
    <col min="2" max="2" width="8.1796875" style="359" customWidth="1"/>
    <col min="3" max="4" width="14.453125" style="359" customWidth="1"/>
    <col min="5" max="5" width="9.453125" style="359" customWidth="1"/>
    <col min="6" max="6" width="8.453125" style="359" customWidth="1"/>
    <col min="7" max="7" width="8" style="359" customWidth="1"/>
    <col min="8" max="10" width="8.81640625" style="359" customWidth="1"/>
    <col min="11" max="11" width="11.453125" style="359" customWidth="1"/>
    <col min="12" max="12" width="8.81640625" style="359" customWidth="1"/>
    <col min="13" max="13" width="8.453125" style="359" customWidth="1"/>
    <col min="14" max="14" width="8.81640625" style="359" customWidth="1"/>
    <col min="15" max="15" width="8.453125" style="359" customWidth="1"/>
    <col min="16" max="16" width="8.1796875" style="359" customWidth="1"/>
    <col min="17" max="18" width="8.81640625" style="359" customWidth="1"/>
    <col min="19" max="20" width="8.453125" style="359" customWidth="1"/>
    <col min="21" max="23" width="8.81640625" style="359" customWidth="1"/>
    <col min="24" max="24" width="7.81640625" style="359" customWidth="1"/>
    <col min="25" max="25" width="7.6328125" style="359" customWidth="1"/>
    <col min="26" max="27" width="8.81640625" style="359" customWidth="1"/>
    <col min="28" max="28" width="7.453125" style="359" customWidth="1"/>
    <col min="29" max="29" width="7.81640625" style="359" customWidth="1"/>
    <col min="30" max="30" width="8.453125" style="359" customWidth="1"/>
    <col min="31" max="37" width="8.81640625" style="359" customWidth="1"/>
    <col min="38" max="256" width="17.36328125" style="359"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Bands'!B14</f>
        <v>Millbrook</v>
      </c>
      <c r="B2" s="419"/>
      <c r="C2" s="420"/>
      <c r="D2" s="308"/>
      <c r="E2" s="309" t="str">
        <f>'Participating Bands'!C14</f>
        <v>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20"/>
  <sheetViews>
    <sheetView showGridLines="0" workbookViewId="0"/>
  </sheetViews>
  <sheetFormatPr defaultColWidth="17.36328125" defaultRowHeight="15" customHeight="1"/>
  <cols>
    <col min="1" max="1" width="9.36328125" style="360" customWidth="1"/>
    <col min="2" max="2" width="8.1796875" style="360" customWidth="1"/>
    <col min="3" max="4" width="14.453125" style="360" customWidth="1"/>
    <col min="5" max="5" width="9.453125" style="360" customWidth="1"/>
    <col min="6" max="6" width="8.453125" style="360" customWidth="1"/>
    <col min="7" max="7" width="8" style="360" customWidth="1"/>
    <col min="8" max="10" width="8.81640625" style="360" customWidth="1"/>
    <col min="11" max="11" width="11.453125" style="360" customWidth="1"/>
    <col min="12" max="12" width="8.81640625" style="360" customWidth="1"/>
    <col min="13" max="13" width="8.453125" style="360" customWidth="1"/>
    <col min="14" max="14" width="8.81640625" style="360" customWidth="1"/>
    <col min="15" max="15" width="8.453125" style="360" customWidth="1"/>
    <col min="16" max="16" width="8.1796875" style="360" customWidth="1"/>
    <col min="17" max="18" width="8.81640625" style="360" customWidth="1"/>
    <col min="19" max="20" width="8.453125" style="360" customWidth="1"/>
    <col min="21" max="23" width="8.81640625" style="360" customWidth="1"/>
    <col min="24" max="24" width="7.81640625" style="360" customWidth="1"/>
    <col min="25" max="25" width="7.6328125" style="360" customWidth="1"/>
    <col min="26" max="27" width="8.81640625" style="360" customWidth="1"/>
    <col min="28" max="28" width="7.453125" style="360" customWidth="1"/>
    <col min="29" max="29" width="7.81640625" style="360" customWidth="1"/>
    <col min="30" max="30" width="8.453125" style="360" customWidth="1"/>
    <col min="31" max="37" width="8.81640625" style="360" customWidth="1"/>
    <col min="38" max="256" width="17.36328125" style="360"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Bands'!B15</f>
        <v>C.B. Aycock</v>
      </c>
      <c r="B2" s="419"/>
      <c r="C2" s="420"/>
      <c r="D2" s="308"/>
      <c r="E2" s="309" t="str">
        <f>'Participating Bands'!C15</f>
        <v>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5"/>
      <c r="F8" s="336"/>
      <c r="G8" s="351"/>
      <c r="H8" s="341">
        <f>(E8*0.75)+(F8*0.75)+(G8*0.5)</f>
        <v>0</v>
      </c>
      <c r="I8" s="340"/>
      <c r="J8" s="352">
        <f>(C8+H8)/2</f>
        <v>0</v>
      </c>
      <c r="K8" s="336"/>
      <c r="L8" s="336"/>
      <c r="M8" s="337">
        <f>((K8*0.4)+(L8*0.6))*2</f>
        <v>0</v>
      </c>
      <c r="N8" s="338"/>
      <c r="O8" s="335"/>
      <c r="P8" s="336"/>
      <c r="Q8" s="337">
        <f>O8+P8</f>
        <v>0</v>
      </c>
      <c r="R8" s="353"/>
      <c r="S8" s="336"/>
      <c r="T8" s="336"/>
      <c r="U8" s="337">
        <f>S8+T8</f>
        <v>0</v>
      </c>
      <c r="V8" s="353"/>
      <c r="W8" s="336"/>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3"/>
  <sheetViews>
    <sheetView showGridLines="0" workbookViewId="0"/>
  </sheetViews>
  <sheetFormatPr defaultColWidth="17.36328125" defaultRowHeight="15" customHeight="1"/>
  <cols>
    <col min="1" max="1" width="19.1796875" style="5" customWidth="1"/>
    <col min="2" max="2" width="55.6328125" style="5" customWidth="1"/>
    <col min="3" max="11" width="8.81640625" style="5" customWidth="1"/>
    <col min="12" max="256" width="17.36328125" style="5" customWidth="1"/>
  </cols>
  <sheetData>
    <row r="1" spans="1:11" ht="13.5" customHeight="1">
      <c r="A1" s="6"/>
      <c r="B1" s="6"/>
      <c r="C1" s="7"/>
      <c r="D1" s="7"/>
      <c r="E1" s="7"/>
      <c r="F1" s="7"/>
      <c r="G1" s="8"/>
      <c r="H1" s="9"/>
      <c r="I1" s="9"/>
      <c r="J1" s="9"/>
      <c r="K1" s="10"/>
    </row>
    <row r="2" spans="1:11" ht="15.75" customHeight="1">
      <c r="A2" s="11" t="s">
        <v>6</v>
      </c>
      <c r="B2" s="12" t="s">
        <v>7</v>
      </c>
      <c r="C2" s="13"/>
      <c r="D2" s="14"/>
      <c r="E2" s="7"/>
      <c r="F2" s="7"/>
      <c r="G2" s="15"/>
      <c r="H2" s="16"/>
      <c r="I2" s="16"/>
      <c r="J2" s="16"/>
      <c r="K2" s="17"/>
    </row>
    <row r="3" spans="1:11" ht="14.25" customHeight="1">
      <c r="A3" s="18"/>
      <c r="B3" s="18"/>
      <c r="C3" s="7"/>
      <c r="D3" s="7"/>
      <c r="E3" s="7"/>
      <c r="F3" s="7"/>
      <c r="G3" s="15"/>
      <c r="H3" s="16"/>
      <c r="I3" s="16"/>
      <c r="J3" s="16"/>
      <c r="K3" s="17"/>
    </row>
    <row r="4" spans="1:11" ht="15" customHeight="1">
      <c r="A4" s="19" t="s">
        <v>8</v>
      </c>
      <c r="B4" s="20" t="s">
        <v>9</v>
      </c>
      <c r="C4" s="21"/>
      <c r="D4" s="22"/>
      <c r="E4" s="23"/>
      <c r="F4" s="23"/>
      <c r="G4" s="15"/>
      <c r="H4" s="16"/>
      <c r="I4" s="16"/>
      <c r="J4" s="16"/>
      <c r="K4" s="17"/>
    </row>
    <row r="5" spans="1:11" ht="15" customHeight="1">
      <c r="A5" s="24" t="s">
        <v>10</v>
      </c>
      <c r="B5" s="25" t="s">
        <v>11</v>
      </c>
      <c r="C5" s="26" t="s">
        <v>12</v>
      </c>
      <c r="D5" s="23"/>
      <c r="E5" s="23"/>
      <c r="F5" s="23"/>
      <c r="G5" s="15"/>
      <c r="H5" s="16"/>
      <c r="I5" s="16"/>
      <c r="J5" s="16"/>
      <c r="K5" s="17"/>
    </row>
    <row r="6" spans="1:11" ht="15" customHeight="1">
      <c r="A6" s="24" t="s">
        <v>13</v>
      </c>
      <c r="B6" s="25" t="s">
        <v>14</v>
      </c>
      <c r="C6" s="26" t="s">
        <v>15</v>
      </c>
      <c r="D6" s="23"/>
      <c r="E6" s="23"/>
      <c r="F6" s="23"/>
      <c r="G6" s="15"/>
      <c r="H6" s="16"/>
      <c r="I6" s="16"/>
      <c r="J6" s="16"/>
      <c r="K6" s="17"/>
    </row>
    <row r="7" spans="1:11" ht="15" customHeight="1">
      <c r="A7" s="24" t="s">
        <v>16</v>
      </c>
      <c r="B7" s="25" t="s">
        <v>17</v>
      </c>
      <c r="C7" s="26" t="s">
        <v>12</v>
      </c>
      <c r="D7" s="23"/>
      <c r="E7" s="23"/>
      <c r="F7" s="23"/>
      <c r="G7" s="15"/>
      <c r="H7" s="16"/>
      <c r="I7" s="16"/>
      <c r="J7" s="16"/>
      <c r="K7" s="17"/>
    </row>
    <row r="8" spans="1:11" ht="15" customHeight="1">
      <c r="A8" s="24" t="s">
        <v>18</v>
      </c>
      <c r="B8" s="25" t="s">
        <v>19</v>
      </c>
      <c r="C8" s="26" t="s">
        <v>15</v>
      </c>
      <c r="D8" s="23"/>
      <c r="E8" s="23"/>
      <c r="F8" s="23"/>
      <c r="G8" s="15"/>
      <c r="H8" s="16"/>
      <c r="I8" s="16"/>
      <c r="J8" s="16"/>
      <c r="K8" s="17"/>
    </row>
    <row r="9" spans="1:11" ht="15" customHeight="1">
      <c r="A9" s="27">
        <v>5</v>
      </c>
      <c r="B9" s="25" t="s">
        <v>20</v>
      </c>
      <c r="C9" s="28" t="s">
        <v>21</v>
      </c>
      <c r="D9" s="22"/>
      <c r="E9" s="23"/>
      <c r="F9" s="23"/>
      <c r="G9" s="15"/>
      <c r="H9" s="16"/>
      <c r="I9" s="16"/>
      <c r="J9" s="16"/>
      <c r="K9" s="17"/>
    </row>
    <row r="10" spans="1:11" ht="15" customHeight="1">
      <c r="A10" s="27">
        <v>6</v>
      </c>
      <c r="B10" s="25" t="s">
        <v>22</v>
      </c>
      <c r="C10" s="28" t="s">
        <v>15</v>
      </c>
      <c r="D10" s="22"/>
      <c r="E10" s="23"/>
      <c r="F10" s="23"/>
      <c r="G10" s="15"/>
      <c r="H10" s="16"/>
      <c r="I10" s="16"/>
      <c r="J10" s="16"/>
      <c r="K10" s="17"/>
    </row>
    <row r="11" spans="1:11" ht="15" customHeight="1">
      <c r="A11" s="27">
        <v>7</v>
      </c>
      <c r="B11" s="25" t="s">
        <v>23</v>
      </c>
      <c r="C11" s="26" t="s">
        <v>12</v>
      </c>
      <c r="D11" s="23"/>
      <c r="E11" s="23"/>
      <c r="F11" s="23"/>
      <c r="G11" s="15"/>
      <c r="H11" s="16"/>
      <c r="I11" s="16"/>
      <c r="J11" s="16"/>
      <c r="K11" s="17"/>
    </row>
    <row r="12" spans="1:11" ht="15" customHeight="1">
      <c r="A12" s="27">
        <v>8</v>
      </c>
      <c r="B12" s="25" t="s">
        <v>24</v>
      </c>
      <c r="C12" s="26" t="s">
        <v>25</v>
      </c>
      <c r="D12" s="23"/>
      <c r="E12" s="23"/>
      <c r="F12" s="23"/>
      <c r="G12" s="15"/>
      <c r="H12" s="16"/>
      <c r="I12" s="16"/>
      <c r="J12" s="16"/>
      <c r="K12" s="17"/>
    </row>
    <row r="13" spans="1:11" ht="15" customHeight="1">
      <c r="A13" s="27">
        <v>9</v>
      </c>
      <c r="B13" s="25" t="s">
        <v>26</v>
      </c>
      <c r="C13" s="26" t="s">
        <v>21</v>
      </c>
      <c r="D13" s="23"/>
      <c r="E13" s="23"/>
      <c r="F13" s="23"/>
      <c r="G13" s="15"/>
      <c r="H13" s="16"/>
      <c r="I13" s="16"/>
      <c r="J13" s="16"/>
      <c r="K13" s="17"/>
    </row>
    <row r="14" spans="1:11" ht="15" customHeight="1">
      <c r="A14" s="27">
        <v>10</v>
      </c>
      <c r="B14" s="25" t="s">
        <v>27</v>
      </c>
      <c r="C14" s="28" t="s">
        <v>15</v>
      </c>
      <c r="D14" s="22"/>
      <c r="E14" s="23"/>
      <c r="F14" s="23"/>
      <c r="G14" s="15"/>
      <c r="H14" s="16"/>
      <c r="I14" s="16"/>
      <c r="J14" s="16"/>
      <c r="K14" s="17"/>
    </row>
    <row r="15" spans="1:11" ht="15" customHeight="1">
      <c r="A15" s="27">
        <v>11</v>
      </c>
      <c r="B15" s="25" t="s">
        <v>28</v>
      </c>
      <c r="C15" s="28" t="s">
        <v>15</v>
      </c>
      <c r="D15" s="22"/>
      <c r="E15" s="23"/>
      <c r="F15" s="23"/>
      <c r="G15" s="15"/>
      <c r="H15" s="16"/>
      <c r="I15" s="16"/>
      <c r="J15" s="16"/>
      <c r="K15" s="17"/>
    </row>
    <row r="16" spans="1:11" ht="15" customHeight="1">
      <c r="A16" s="27">
        <v>12</v>
      </c>
      <c r="B16" s="25" t="s">
        <v>29</v>
      </c>
      <c r="C16" s="28" t="s">
        <v>21</v>
      </c>
      <c r="D16" s="22"/>
      <c r="E16" s="23"/>
      <c r="F16" s="23"/>
      <c r="G16" s="15"/>
      <c r="H16" s="16"/>
      <c r="I16" s="16"/>
      <c r="J16" s="16"/>
      <c r="K16" s="17"/>
    </row>
    <row r="17" spans="1:11" ht="15" customHeight="1">
      <c r="A17" s="27">
        <v>13</v>
      </c>
      <c r="B17" s="25" t="s">
        <v>30</v>
      </c>
      <c r="C17" s="28" t="s">
        <v>21</v>
      </c>
      <c r="D17" s="22"/>
      <c r="E17" s="23"/>
      <c r="F17" s="23"/>
      <c r="G17" s="15"/>
      <c r="H17" s="16"/>
      <c r="I17" s="16"/>
      <c r="J17" s="16"/>
      <c r="K17" s="17"/>
    </row>
    <row r="18" spans="1:11" ht="15" customHeight="1">
      <c r="A18" s="27">
        <v>14</v>
      </c>
      <c r="B18" s="25" t="s">
        <v>31</v>
      </c>
      <c r="C18" s="28" t="s">
        <v>12</v>
      </c>
      <c r="D18" s="22"/>
      <c r="E18" s="23"/>
      <c r="F18" s="23"/>
      <c r="G18" s="15"/>
      <c r="H18" s="16"/>
      <c r="I18" s="16"/>
      <c r="J18" s="16"/>
      <c r="K18" s="17"/>
    </row>
    <row r="19" spans="1:11" ht="15" customHeight="1">
      <c r="A19" s="27">
        <v>15</v>
      </c>
      <c r="B19" s="25" t="s">
        <v>32</v>
      </c>
      <c r="C19" s="28" t="s">
        <v>25</v>
      </c>
      <c r="D19" s="22"/>
      <c r="E19" s="23"/>
      <c r="F19" s="23"/>
      <c r="G19" s="15"/>
      <c r="H19" s="16"/>
      <c r="I19" s="16"/>
      <c r="J19" s="16"/>
      <c r="K19" s="17"/>
    </row>
    <row r="20" spans="1:11" ht="15" customHeight="1">
      <c r="A20" s="27">
        <v>16</v>
      </c>
      <c r="B20" s="25" t="s">
        <v>33</v>
      </c>
      <c r="C20" s="28" t="s">
        <v>25</v>
      </c>
      <c r="D20" s="22"/>
      <c r="E20" s="23"/>
      <c r="F20" s="23"/>
      <c r="G20" s="15"/>
      <c r="H20" s="16"/>
      <c r="I20" s="16"/>
      <c r="J20" s="16"/>
      <c r="K20" s="17"/>
    </row>
    <row r="21" spans="1:11" ht="15" customHeight="1">
      <c r="A21" s="27">
        <v>17</v>
      </c>
      <c r="B21" s="25" t="s">
        <v>34</v>
      </c>
      <c r="C21" s="28" t="s">
        <v>25</v>
      </c>
      <c r="D21" s="22"/>
      <c r="E21" s="23"/>
      <c r="F21" s="23"/>
      <c r="G21" s="15"/>
      <c r="H21" s="16"/>
      <c r="I21" s="16"/>
      <c r="J21" s="16"/>
      <c r="K21" s="17"/>
    </row>
    <row r="22" spans="1:11" ht="15" customHeight="1">
      <c r="A22" s="27">
        <v>18</v>
      </c>
      <c r="B22" s="25" t="s">
        <v>35</v>
      </c>
      <c r="C22" s="28" t="s">
        <v>25</v>
      </c>
      <c r="D22" s="22"/>
      <c r="E22" s="23"/>
      <c r="F22" s="23"/>
      <c r="G22" s="15"/>
      <c r="H22" s="16"/>
      <c r="I22" s="16"/>
      <c r="J22" s="16"/>
      <c r="K22" s="17"/>
    </row>
    <row r="23" spans="1:11" ht="15" customHeight="1">
      <c r="A23" s="29">
        <v>19</v>
      </c>
      <c r="B23" s="30" t="s">
        <v>36</v>
      </c>
      <c r="C23" s="28" t="s">
        <v>37</v>
      </c>
      <c r="D23" s="22"/>
      <c r="E23" s="23"/>
      <c r="F23" s="23"/>
      <c r="G23" s="15"/>
      <c r="H23" s="16"/>
      <c r="I23" s="16"/>
      <c r="J23" s="16"/>
      <c r="K23" s="17"/>
    </row>
    <row r="24" spans="1:11" ht="12.75" customHeight="1">
      <c r="A24" s="8"/>
      <c r="B24" s="9"/>
      <c r="C24" s="9"/>
      <c r="D24" s="9"/>
      <c r="E24" s="9"/>
      <c r="F24" s="9"/>
      <c r="G24" s="16"/>
      <c r="H24" s="16"/>
      <c r="I24" s="16"/>
      <c r="J24" s="16"/>
      <c r="K24" s="17"/>
    </row>
    <row r="25" spans="1:11" ht="12.75" customHeight="1">
      <c r="A25" s="15"/>
      <c r="B25" s="16"/>
      <c r="C25" s="16"/>
      <c r="D25" s="16"/>
      <c r="E25" s="16"/>
      <c r="F25" s="16"/>
      <c r="G25" s="16"/>
      <c r="H25" s="16"/>
      <c r="I25" s="16"/>
      <c r="J25" s="16"/>
      <c r="K25" s="17"/>
    </row>
    <row r="26" spans="1:11" ht="12.75" customHeight="1">
      <c r="A26" s="15"/>
      <c r="B26" s="16"/>
      <c r="C26" s="16"/>
      <c r="D26" s="16"/>
      <c r="E26" s="16"/>
      <c r="F26" s="16"/>
      <c r="G26" s="16"/>
      <c r="H26" s="16"/>
      <c r="I26" s="16"/>
      <c r="J26" s="16"/>
      <c r="K26" s="17"/>
    </row>
    <row r="27" spans="1:11" ht="12.75" customHeight="1">
      <c r="A27" s="15"/>
      <c r="B27" s="16"/>
      <c r="C27" s="16"/>
      <c r="D27" s="16"/>
      <c r="E27" s="16"/>
      <c r="F27" s="16"/>
      <c r="G27" s="16"/>
      <c r="H27" s="16"/>
      <c r="I27" s="16"/>
      <c r="J27" s="16"/>
      <c r="K27" s="17"/>
    </row>
    <row r="28" spans="1:11" ht="12.75" customHeight="1">
      <c r="A28" s="15"/>
      <c r="B28" s="16"/>
      <c r="C28" s="16"/>
      <c r="D28" s="16"/>
      <c r="E28" s="16"/>
      <c r="F28" s="16"/>
      <c r="G28" s="16"/>
      <c r="H28" s="16"/>
      <c r="I28" s="16"/>
      <c r="J28" s="16"/>
      <c r="K28" s="17"/>
    </row>
    <row r="29" spans="1:11" ht="12.75" customHeight="1">
      <c r="A29" s="15"/>
      <c r="B29" s="16"/>
      <c r="C29" s="16"/>
      <c r="D29" s="16"/>
      <c r="E29" s="16"/>
      <c r="F29" s="16"/>
      <c r="G29" s="16"/>
      <c r="H29" s="16"/>
      <c r="I29" s="16"/>
      <c r="J29" s="16"/>
      <c r="K29" s="17"/>
    </row>
    <row r="30" spans="1:11" ht="12.75" customHeight="1">
      <c r="A30" s="15"/>
      <c r="B30" s="16"/>
      <c r="C30" s="16"/>
      <c r="D30" s="16"/>
      <c r="E30" s="16"/>
      <c r="F30" s="16"/>
      <c r="G30" s="16"/>
      <c r="H30" s="16"/>
      <c r="I30" s="16"/>
      <c r="J30" s="16"/>
      <c r="K30" s="17"/>
    </row>
    <row r="31" spans="1:11" ht="12.75" customHeight="1">
      <c r="A31" s="15"/>
      <c r="B31" s="16"/>
      <c r="C31" s="16"/>
      <c r="D31" s="16"/>
      <c r="E31" s="16"/>
      <c r="F31" s="16"/>
      <c r="G31" s="16"/>
      <c r="H31" s="16"/>
      <c r="I31" s="16"/>
      <c r="J31" s="16"/>
      <c r="K31" s="17"/>
    </row>
    <row r="32" spans="1:11" ht="12.75" customHeight="1">
      <c r="A32" s="15"/>
      <c r="B32" s="16"/>
      <c r="C32" s="16"/>
      <c r="D32" s="16"/>
      <c r="E32" s="16"/>
      <c r="F32" s="16"/>
      <c r="G32" s="16"/>
      <c r="H32" s="16"/>
      <c r="I32" s="16"/>
      <c r="J32" s="16"/>
      <c r="K32" s="17"/>
    </row>
    <row r="33" spans="1:11" ht="12.75" customHeight="1">
      <c r="A33" s="31"/>
      <c r="B33" s="32"/>
      <c r="C33" s="32"/>
      <c r="D33" s="32"/>
      <c r="E33" s="32"/>
      <c r="F33" s="32"/>
      <c r="G33" s="32"/>
      <c r="H33" s="32"/>
      <c r="I33" s="32"/>
      <c r="J33" s="32"/>
      <c r="K33" s="33"/>
    </row>
  </sheetData>
  <pageMargins left="1" right="1" top="1" bottom="1" header="0.25" footer="0.25"/>
  <pageSetup orientation="portrait"/>
  <headerFooter>
    <oddFooter>&amp;C&amp;"Helvetica,Regular"&amp;12&amp;K000000&amp;P</oddFooter>
  </headerFooter>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V20"/>
  <sheetViews>
    <sheetView showGridLines="0" workbookViewId="0"/>
  </sheetViews>
  <sheetFormatPr defaultColWidth="17.36328125" defaultRowHeight="15" customHeight="1"/>
  <cols>
    <col min="1" max="1" width="9.36328125" style="361" customWidth="1"/>
    <col min="2" max="2" width="8.1796875" style="361" customWidth="1"/>
    <col min="3" max="4" width="14.453125" style="361" customWidth="1"/>
    <col min="5" max="5" width="9.453125" style="361" customWidth="1"/>
    <col min="6" max="6" width="8.453125" style="361" customWidth="1"/>
    <col min="7" max="7" width="8" style="361" customWidth="1"/>
    <col min="8" max="10" width="8.81640625" style="361" customWidth="1"/>
    <col min="11" max="11" width="11.453125" style="361" customWidth="1"/>
    <col min="12" max="12" width="8.81640625" style="361" customWidth="1"/>
    <col min="13" max="13" width="8.453125" style="361" customWidth="1"/>
    <col min="14" max="14" width="8.81640625" style="361" customWidth="1"/>
    <col min="15" max="15" width="8.453125" style="361" customWidth="1"/>
    <col min="16" max="16" width="8.1796875" style="361" customWidth="1"/>
    <col min="17" max="18" width="8.81640625" style="361" customWidth="1"/>
    <col min="19" max="20" width="8.453125" style="361" customWidth="1"/>
    <col min="21" max="23" width="8.81640625" style="361" customWidth="1"/>
    <col min="24" max="24" width="7.81640625" style="361" customWidth="1"/>
    <col min="25" max="25" width="7.6328125" style="361" customWidth="1"/>
    <col min="26" max="27" width="8.81640625" style="361" customWidth="1"/>
    <col min="28" max="28" width="7.453125" style="361" customWidth="1"/>
    <col min="29" max="29" width="7.81640625" style="361" customWidth="1"/>
    <col min="30" max="30" width="8.453125" style="361" customWidth="1"/>
    <col min="31" max="37" width="8.81640625" style="361" customWidth="1"/>
    <col min="38" max="256" width="17.36328125" style="361"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Bands'!B16</f>
        <v>Apex Friendship</v>
      </c>
      <c r="B2" s="419"/>
      <c r="C2" s="420"/>
      <c r="D2" s="308"/>
      <c r="E2" s="309" t="str">
        <f>'Participating Bands'!C16</f>
        <v>AAAA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V20"/>
  <sheetViews>
    <sheetView showGridLines="0" workbookViewId="0"/>
  </sheetViews>
  <sheetFormatPr defaultColWidth="17.36328125" defaultRowHeight="15" customHeight="1"/>
  <cols>
    <col min="1" max="1" width="9.36328125" style="362" customWidth="1"/>
    <col min="2" max="2" width="8.1796875" style="362" customWidth="1"/>
    <col min="3" max="4" width="14.453125" style="362" customWidth="1"/>
    <col min="5" max="5" width="9.453125" style="362" customWidth="1"/>
    <col min="6" max="6" width="8.453125" style="362" customWidth="1"/>
    <col min="7" max="7" width="8" style="362" customWidth="1"/>
    <col min="8" max="10" width="8.81640625" style="362" customWidth="1"/>
    <col min="11" max="11" width="11.453125" style="362" customWidth="1"/>
    <col min="12" max="12" width="8.81640625" style="362" customWidth="1"/>
    <col min="13" max="13" width="8.453125" style="362" customWidth="1"/>
    <col min="14" max="14" width="8.81640625" style="362" customWidth="1"/>
    <col min="15" max="15" width="8.453125" style="362" customWidth="1"/>
    <col min="16" max="16" width="8.1796875" style="362" customWidth="1"/>
    <col min="17" max="18" width="8.81640625" style="362" customWidth="1"/>
    <col min="19" max="20" width="8.453125" style="362" customWidth="1"/>
    <col min="21" max="23" width="8.81640625" style="362" customWidth="1"/>
    <col min="24" max="24" width="7.81640625" style="362" customWidth="1"/>
    <col min="25" max="25" width="7.6328125" style="362" customWidth="1"/>
    <col min="26" max="27" width="8.81640625" style="362" customWidth="1"/>
    <col min="28" max="28" width="7.453125" style="362" customWidth="1"/>
    <col min="29" max="29" width="7.81640625" style="362" customWidth="1"/>
    <col min="30" max="30" width="8.453125" style="362" customWidth="1"/>
    <col min="31" max="37" width="8.81640625" style="362" customWidth="1"/>
    <col min="38" max="256" width="17.36328125" style="362"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Bands'!B17</f>
        <v>Cleveland</v>
      </c>
      <c r="B2" s="419"/>
      <c r="C2" s="420"/>
      <c r="D2" s="308"/>
      <c r="E2" s="309" t="str">
        <f>'Participating Bands'!C17</f>
        <v>AAAA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V20"/>
  <sheetViews>
    <sheetView showGridLines="0" workbookViewId="0"/>
  </sheetViews>
  <sheetFormatPr defaultColWidth="17.36328125" defaultRowHeight="15" customHeight="1"/>
  <cols>
    <col min="1" max="1" width="9.36328125" style="363" customWidth="1"/>
    <col min="2" max="2" width="8.1796875" style="363" customWidth="1"/>
    <col min="3" max="4" width="14.453125" style="363" customWidth="1"/>
    <col min="5" max="5" width="9.453125" style="363" customWidth="1"/>
    <col min="6" max="6" width="8.453125" style="363" customWidth="1"/>
    <col min="7" max="7" width="8" style="363" customWidth="1"/>
    <col min="8" max="10" width="8.81640625" style="363" customWidth="1"/>
    <col min="11" max="11" width="11.453125" style="363" customWidth="1"/>
    <col min="12" max="12" width="8.81640625" style="363" customWidth="1"/>
    <col min="13" max="13" width="8.453125" style="363" customWidth="1"/>
    <col min="14" max="14" width="8.81640625" style="363" customWidth="1"/>
    <col min="15" max="15" width="8.453125" style="363" customWidth="1"/>
    <col min="16" max="16" width="8.1796875" style="363" customWidth="1"/>
    <col min="17" max="18" width="8.81640625" style="363" customWidth="1"/>
    <col min="19" max="20" width="8.453125" style="363" customWidth="1"/>
    <col min="21" max="23" width="8.81640625" style="363" customWidth="1"/>
    <col min="24" max="24" width="7.81640625" style="363" customWidth="1"/>
    <col min="25" max="25" width="7.6328125" style="363" customWidth="1"/>
    <col min="26" max="27" width="8.81640625" style="363" customWidth="1"/>
    <col min="28" max="28" width="7.453125" style="363" customWidth="1"/>
    <col min="29" max="29" width="7.81640625" style="363" customWidth="1"/>
    <col min="30" max="30" width="8.453125" style="363" customWidth="1"/>
    <col min="31" max="37" width="8.81640625" style="363" customWidth="1"/>
    <col min="38" max="256" width="17.36328125" style="363"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Bands'!B18</f>
        <v>East Wake</v>
      </c>
      <c r="B2" s="419"/>
      <c r="C2" s="420"/>
      <c r="D2" s="308"/>
      <c r="E2" s="309" t="str">
        <f>'Participating Bands'!C18</f>
        <v>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23"/>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IV20"/>
  <sheetViews>
    <sheetView showGridLines="0" workbookViewId="0"/>
  </sheetViews>
  <sheetFormatPr defaultColWidth="17.36328125" defaultRowHeight="15" customHeight="1"/>
  <cols>
    <col min="1" max="1" width="9.36328125" style="364" customWidth="1"/>
    <col min="2" max="2" width="8.1796875" style="364" customWidth="1"/>
    <col min="3" max="4" width="14.453125" style="364" customWidth="1"/>
    <col min="5" max="5" width="9.453125" style="364" customWidth="1"/>
    <col min="6" max="6" width="8.453125" style="364" customWidth="1"/>
    <col min="7" max="7" width="8" style="364" customWidth="1"/>
    <col min="8" max="10" width="8.81640625" style="364" customWidth="1"/>
    <col min="11" max="11" width="11.453125" style="364" customWidth="1"/>
    <col min="12" max="12" width="8.81640625" style="364" customWidth="1"/>
    <col min="13" max="13" width="8.453125" style="364" customWidth="1"/>
    <col min="14" max="14" width="8.81640625" style="364" customWidth="1"/>
    <col min="15" max="15" width="8.453125" style="364" customWidth="1"/>
    <col min="16" max="16" width="8.1796875" style="364" customWidth="1"/>
    <col min="17" max="18" width="8.81640625" style="364" customWidth="1"/>
    <col min="19" max="20" width="8.453125" style="364" customWidth="1"/>
    <col min="21" max="23" width="8.81640625" style="364" customWidth="1"/>
    <col min="24" max="24" width="7.81640625" style="364" customWidth="1"/>
    <col min="25" max="25" width="7.6328125" style="364" customWidth="1"/>
    <col min="26" max="27" width="8.81640625" style="364" customWidth="1"/>
    <col min="28" max="28" width="7.453125" style="364" customWidth="1"/>
    <col min="29" max="29" width="7.81640625" style="364" customWidth="1"/>
    <col min="30" max="30" width="8.453125" style="364" customWidth="1"/>
    <col min="31" max="37" width="8.81640625" style="364" customWidth="1"/>
    <col min="38" max="256" width="17.36328125" style="364"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Bands'!B19</f>
        <v>Holly Springs</v>
      </c>
      <c r="B2" s="419"/>
      <c r="C2" s="420"/>
      <c r="D2" s="308"/>
      <c r="E2" s="309" t="str">
        <f>'Participating Bands'!C19</f>
        <v>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IV20"/>
  <sheetViews>
    <sheetView showGridLines="0" workbookViewId="0"/>
  </sheetViews>
  <sheetFormatPr defaultColWidth="17.36328125" defaultRowHeight="15" customHeight="1"/>
  <cols>
    <col min="1" max="1" width="9.36328125" style="365" customWidth="1"/>
    <col min="2" max="2" width="8.1796875" style="365" customWidth="1"/>
    <col min="3" max="4" width="14.453125" style="365" customWidth="1"/>
    <col min="5" max="5" width="9.453125" style="365" customWidth="1"/>
    <col min="6" max="6" width="8.453125" style="365" customWidth="1"/>
    <col min="7" max="7" width="8" style="365" customWidth="1"/>
    <col min="8" max="10" width="8.81640625" style="365" customWidth="1"/>
    <col min="11" max="11" width="11.453125" style="365" customWidth="1"/>
    <col min="12" max="12" width="8.81640625" style="365" customWidth="1"/>
    <col min="13" max="13" width="8.453125" style="365" customWidth="1"/>
    <col min="14" max="14" width="8.81640625" style="365" customWidth="1"/>
    <col min="15" max="15" width="8.453125" style="365" customWidth="1"/>
    <col min="16" max="16" width="8.1796875" style="365" customWidth="1"/>
    <col min="17" max="18" width="8.81640625" style="365" customWidth="1"/>
    <col min="19" max="20" width="8.453125" style="365" customWidth="1"/>
    <col min="21" max="23" width="8.81640625" style="365" customWidth="1"/>
    <col min="24" max="24" width="7.81640625" style="365" customWidth="1"/>
    <col min="25" max="25" width="7.6328125" style="365" customWidth="1"/>
    <col min="26" max="27" width="8.81640625" style="365" customWidth="1"/>
    <col min="28" max="28" width="7.453125" style="365" customWidth="1"/>
    <col min="29" max="29" width="7.81640625" style="365" customWidth="1"/>
    <col min="30" max="30" width="8.453125" style="365" customWidth="1"/>
    <col min="31" max="37" width="8.81640625" style="365" customWidth="1"/>
    <col min="38" max="256" width="17.36328125" style="365"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Bands'!B20</f>
        <v>Sanderson</v>
      </c>
      <c r="B2" s="419"/>
      <c r="C2" s="420"/>
      <c r="D2" s="308"/>
      <c r="E2" s="309" t="str">
        <f>'Participating Bands'!C20</f>
        <v>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IV20"/>
  <sheetViews>
    <sheetView showGridLines="0" workbookViewId="0"/>
  </sheetViews>
  <sheetFormatPr defaultColWidth="17.36328125" defaultRowHeight="15" customHeight="1"/>
  <cols>
    <col min="1" max="1" width="9.36328125" style="366" customWidth="1"/>
    <col min="2" max="2" width="8.1796875" style="366" customWidth="1"/>
    <col min="3" max="4" width="14.453125" style="366" customWidth="1"/>
    <col min="5" max="5" width="9.453125" style="366" customWidth="1"/>
    <col min="6" max="6" width="8.453125" style="366" customWidth="1"/>
    <col min="7" max="7" width="8" style="366" customWidth="1"/>
    <col min="8" max="10" width="8.81640625" style="366" customWidth="1"/>
    <col min="11" max="11" width="11.453125" style="366" customWidth="1"/>
    <col min="12" max="12" width="8.81640625" style="366" customWidth="1"/>
    <col min="13" max="13" width="8.453125" style="366" customWidth="1"/>
    <col min="14" max="14" width="8.81640625" style="366" customWidth="1"/>
    <col min="15" max="15" width="8.453125" style="366" customWidth="1"/>
    <col min="16" max="16" width="8.1796875" style="366" customWidth="1"/>
    <col min="17" max="18" width="8.81640625" style="366" customWidth="1"/>
    <col min="19" max="20" width="8.453125" style="366" customWidth="1"/>
    <col min="21" max="23" width="8.81640625" style="366" customWidth="1"/>
    <col min="24" max="24" width="7.81640625" style="366" customWidth="1"/>
    <col min="25" max="25" width="7.6328125" style="366" customWidth="1"/>
    <col min="26" max="27" width="8.81640625" style="366" customWidth="1"/>
    <col min="28" max="28" width="7.453125" style="366" customWidth="1"/>
    <col min="29" max="29" width="7.81640625" style="366" customWidth="1"/>
    <col min="30" max="30" width="8.453125" style="366" customWidth="1"/>
    <col min="31" max="37" width="8.81640625" style="366" customWidth="1"/>
    <col min="38" max="256" width="17.36328125" style="366"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Bands'!B21</f>
        <v>Orange</v>
      </c>
      <c r="B2" s="419"/>
      <c r="C2" s="420"/>
      <c r="D2" s="308"/>
      <c r="E2" s="309" t="str">
        <f>'Participating Bands'!C21</f>
        <v>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23"/>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IV20"/>
  <sheetViews>
    <sheetView showGridLines="0" workbookViewId="0"/>
  </sheetViews>
  <sheetFormatPr defaultColWidth="17.36328125" defaultRowHeight="15" customHeight="1"/>
  <cols>
    <col min="1" max="1" width="9.36328125" style="367" customWidth="1"/>
    <col min="2" max="2" width="8.1796875" style="367" customWidth="1"/>
    <col min="3" max="4" width="14.453125" style="367" customWidth="1"/>
    <col min="5" max="5" width="9.453125" style="367" customWidth="1"/>
    <col min="6" max="6" width="8.453125" style="367" customWidth="1"/>
    <col min="7" max="7" width="8" style="367" customWidth="1"/>
    <col min="8" max="10" width="8.81640625" style="367" customWidth="1"/>
    <col min="11" max="11" width="11.453125" style="367" customWidth="1"/>
    <col min="12" max="12" width="8.81640625" style="367" customWidth="1"/>
    <col min="13" max="13" width="8.453125" style="367" customWidth="1"/>
    <col min="14" max="14" width="8.81640625" style="367" customWidth="1"/>
    <col min="15" max="15" width="8.453125" style="367" customWidth="1"/>
    <col min="16" max="16" width="8.1796875" style="367" customWidth="1"/>
    <col min="17" max="18" width="8.81640625" style="367" customWidth="1"/>
    <col min="19" max="20" width="8.453125" style="367" customWidth="1"/>
    <col min="21" max="23" width="8.81640625" style="367" customWidth="1"/>
    <col min="24" max="24" width="7.81640625" style="367" customWidth="1"/>
    <col min="25" max="25" width="7.6328125" style="367" customWidth="1"/>
    <col min="26" max="27" width="8.81640625" style="367" customWidth="1"/>
    <col min="28" max="28" width="7.453125" style="367" customWidth="1"/>
    <col min="29" max="29" width="7.81640625" style="367" customWidth="1"/>
    <col min="30" max="30" width="8.453125" style="367" customWidth="1"/>
    <col min="31" max="37" width="8.81640625" style="367" customWidth="1"/>
    <col min="38" max="256" width="17.36328125" style="367"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Bands'!B22</f>
        <v>Middle Creek</v>
      </c>
      <c r="B2" s="419"/>
      <c r="C2" s="420"/>
      <c r="D2" s="308"/>
      <c r="E2" s="309" t="str">
        <f>'Participating Bands'!C22</f>
        <v>AAA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23"/>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IV20"/>
  <sheetViews>
    <sheetView showGridLines="0" workbookViewId="0"/>
  </sheetViews>
  <sheetFormatPr defaultColWidth="17.36328125" defaultRowHeight="15" customHeight="1"/>
  <cols>
    <col min="1" max="1" width="9.36328125" style="368" customWidth="1"/>
    <col min="2" max="2" width="8.1796875" style="368" customWidth="1"/>
    <col min="3" max="4" width="14.453125" style="368" customWidth="1"/>
    <col min="5" max="5" width="9.453125" style="368" customWidth="1"/>
    <col min="6" max="6" width="8.453125" style="368" customWidth="1"/>
    <col min="7" max="7" width="8" style="368" customWidth="1"/>
    <col min="8" max="10" width="8.81640625" style="368" customWidth="1"/>
    <col min="11" max="11" width="11.453125" style="368" customWidth="1"/>
    <col min="12" max="12" width="8.81640625" style="368" customWidth="1"/>
    <col min="13" max="13" width="8.453125" style="368" customWidth="1"/>
    <col min="14" max="14" width="8.81640625" style="368" customWidth="1"/>
    <col min="15" max="15" width="8.453125" style="368" customWidth="1"/>
    <col min="16" max="16" width="8.1796875" style="368" customWidth="1"/>
    <col min="17" max="18" width="8.81640625" style="368" customWidth="1"/>
    <col min="19" max="20" width="8.453125" style="368" customWidth="1"/>
    <col min="21" max="23" width="8.81640625" style="368" customWidth="1"/>
    <col min="24" max="24" width="7.81640625" style="368" customWidth="1"/>
    <col min="25" max="25" width="7.6328125" style="368" customWidth="1"/>
    <col min="26" max="27" width="8.81640625" style="368" customWidth="1"/>
    <col min="28" max="28" width="7.453125" style="368" customWidth="1"/>
    <col min="29" max="29" width="7.81640625" style="368" customWidth="1"/>
    <col min="30" max="30" width="8.453125" style="368" customWidth="1"/>
    <col min="31" max="37" width="8.81640625" style="368" customWidth="1"/>
    <col min="38" max="256" width="17.36328125" style="368"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Bands'!B23</f>
        <v>Fuquay-Varina</v>
      </c>
      <c r="B2" s="419"/>
      <c r="C2" s="420"/>
      <c r="D2" s="308"/>
      <c r="E2" s="309" t="str">
        <f>'Participating Bands'!C23</f>
        <v>EXH</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23"/>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1" right="1" top="1" bottom="1" header="0.25" footer="0.25"/>
  <pageSetup orientation="portrait"/>
  <headerFooter>
    <oddFooter>&amp;C&amp;"Helvetica,Regular"&amp;12&amp;K000000&amp;P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IV20"/>
  <sheetViews>
    <sheetView showGridLines="0" workbookViewId="0"/>
  </sheetViews>
  <sheetFormatPr defaultColWidth="17.36328125" defaultRowHeight="15" customHeight="1"/>
  <cols>
    <col min="1" max="1" width="9.36328125" style="369" customWidth="1"/>
    <col min="2" max="2" width="8.1796875" style="369" customWidth="1"/>
    <col min="3" max="4" width="14.453125" style="369" customWidth="1"/>
    <col min="5" max="5" width="9.453125" style="369" customWidth="1"/>
    <col min="6" max="6" width="8.453125" style="369" customWidth="1"/>
    <col min="7" max="7" width="8" style="369" customWidth="1"/>
    <col min="8" max="10" width="8.81640625" style="369" customWidth="1"/>
    <col min="11" max="11" width="11.453125" style="369" customWidth="1"/>
    <col min="12" max="12" width="8.81640625" style="369" customWidth="1"/>
    <col min="13" max="13" width="8.453125" style="369" customWidth="1"/>
    <col min="14" max="14" width="8.81640625" style="369" customWidth="1"/>
    <col min="15" max="15" width="8.453125" style="369" customWidth="1"/>
    <col min="16" max="16" width="8.1796875" style="369" customWidth="1"/>
    <col min="17" max="18" width="8.81640625" style="369" customWidth="1"/>
    <col min="19" max="20" width="8.453125" style="369" customWidth="1"/>
    <col min="21" max="23" width="8.81640625" style="369" customWidth="1"/>
    <col min="24" max="24" width="7.81640625" style="369" customWidth="1"/>
    <col min="25" max="25" width="7.6328125" style="369" customWidth="1"/>
    <col min="26" max="27" width="8.81640625" style="369" customWidth="1"/>
    <col min="28" max="28" width="7.453125" style="369" customWidth="1"/>
    <col min="29" max="29" width="7.81640625" style="369" customWidth="1"/>
    <col min="30" max="30" width="8.453125" style="369" customWidth="1"/>
    <col min="31" max="35" width="8.81640625" style="369" customWidth="1"/>
    <col min="36" max="256" width="17.36328125" style="369"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71"/>
      <c r="AF4" s="372"/>
      <c r="AG4" s="372"/>
      <c r="AH4" s="372"/>
      <c r="AI4" s="373"/>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V20"/>
  <sheetViews>
    <sheetView showGridLines="0" workbookViewId="0"/>
  </sheetViews>
  <sheetFormatPr defaultColWidth="17.36328125" defaultRowHeight="15" customHeight="1"/>
  <cols>
    <col min="1" max="1" width="9.36328125" style="375" customWidth="1"/>
    <col min="2" max="2" width="8.1796875" style="375" customWidth="1"/>
    <col min="3" max="4" width="14.453125" style="375" customWidth="1"/>
    <col min="5" max="5" width="9.453125" style="375" customWidth="1"/>
    <col min="6" max="6" width="8.453125" style="375" customWidth="1"/>
    <col min="7" max="7" width="8" style="375" customWidth="1"/>
    <col min="8" max="10" width="8.81640625" style="375" customWidth="1"/>
    <col min="11" max="11" width="11.453125" style="375" customWidth="1"/>
    <col min="12" max="12" width="8.81640625" style="375" customWidth="1"/>
    <col min="13" max="13" width="8.453125" style="375" customWidth="1"/>
    <col min="14" max="14" width="8.81640625" style="375" customWidth="1"/>
    <col min="15" max="15" width="8.453125" style="375" customWidth="1"/>
    <col min="16" max="16" width="8.1796875" style="375" customWidth="1"/>
    <col min="17" max="18" width="8.81640625" style="375" customWidth="1"/>
    <col min="19" max="20" width="8.453125" style="375" customWidth="1"/>
    <col min="21" max="23" width="8.81640625" style="375" customWidth="1"/>
    <col min="24" max="24" width="7.81640625" style="375" customWidth="1"/>
    <col min="25" max="25" width="7.6328125" style="375" customWidth="1"/>
    <col min="26" max="27" width="8.81640625" style="375" customWidth="1"/>
    <col min="28" max="28" width="7.453125" style="375" customWidth="1"/>
    <col min="29" max="29" width="7.81640625" style="375" customWidth="1"/>
    <col min="30" max="30" width="8.453125" style="375" customWidth="1"/>
    <col min="31" max="35" width="8.81640625" style="375" customWidth="1"/>
    <col min="36" max="256" width="17.36328125" style="375"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71"/>
      <c r="AF4" s="372"/>
      <c r="AG4" s="372"/>
      <c r="AH4" s="372"/>
      <c r="AI4" s="373"/>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22"/>
  <sheetViews>
    <sheetView showGridLines="0" workbookViewId="0"/>
  </sheetViews>
  <sheetFormatPr defaultColWidth="17.36328125" defaultRowHeight="15" customHeight="1"/>
  <cols>
    <col min="1" max="1" width="27.453125" style="34" customWidth="1"/>
    <col min="2" max="2" width="55.1796875" style="34" customWidth="1"/>
    <col min="3" max="10" width="8.81640625" style="34" customWidth="1"/>
    <col min="11" max="256" width="17.36328125" style="34" customWidth="1"/>
  </cols>
  <sheetData>
    <row r="1" spans="1:10" ht="13.5" customHeight="1">
      <c r="A1" s="6"/>
      <c r="B1" s="6"/>
      <c r="C1" s="7"/>
      <c r="D1" s="7"/>
      <c r="E1" s="7"/>
      <c r="F1" s="8"/>
      <c r="G1" s="9"/>
      <c r="H1" s="9"/>
      <c r="I1" s="9"/>
      <c r="J1" s="10"/>
    </row>
    <row r="2" spans="1:10" ht="15.75" customHeight="1">
      <c r="A2" s="35" t="s">
        <v>39</v>
      </c>
      <c r="B2" s="36" t="s">
        <v>40</v>
      </c>
      <c r="C2" s="14"/>
      <c r="D2" s="7"/>
      <c r="E2" s="7"/>
      <c r="F2" s="15"/>
      <c r="G2" s="16"/>
      <c r="H2" s="16"/>
      <c r="I2" s="16"/>
      <c r="J2" s="17"/>
    </row>
    <row r="3" spans="1:10" ht="15" customHeight="1">
      <c r="A3" s="37" t="s">
        <v>41</v>
      </c>
      <c r="B3" s="38" t="s">
        <v>42</v>
      </c>
      <c r="C3" s="14"/>
      <c r="D3" s="7"/>
      <c r="E3" s="7"/>
      <c r="F3" s="15"/>
      <c r="G3" s="16"/>
      <c r="H3" s="16"/>
      <c r="I3" s="16"/>
      <c r="J3" s="17"/>
    </row>
    <row r="4" spans="1:10" ht="15" customHeight="1">
      <c r="A4" s="39" t="s">
        <v>43</v>
      </c>
      <c r="B4" s="40" t="s">
        <v>44</v>
      </c>
      <c r="C4" s="14"/>
      <c r="D4" s="7"/>
      <c r="E4" s="7"/>
      <c r="F4" s="15"/>
      <c r="G4" s="16"/>
      <c r="H4" s="16"/>
      <c r="I4" s="16"/>
      <c r="J4" s="17"/>
    </row>
    <row r="5" spans="1:10" ht="15" customHeight="1">
      <c r="A5" s="39" t="s">
        <v>45</v>
      </c>
      <c r="B5" s="40" t="s">
        <v>46</v>
      </c>
      <c r="C5" s="14"/>
      <c r="D5" s="7"/>
      <c r="E5" s="7"/>
      <c r="F5" s="15"/>
      <c r="G5" s="16"/>
      <c r="H5" s="16"/>
      <c r="I5" s="16"/>
      <c r="J5" s="17"/>
    </row>
    <row r="6" spans="1:10" ht="15" customHeight="1">
      <c r="A6" s="39" t="s">
        <v>47</v>
      </c>
      <c r="B6" s="40" t="s">
        <v>48</v>
      </c>
      <c r="C6" s="14"/>
      <c r="D6" s="7"/>
      <c r="E6" s="7"/>
      <c r="F6" s="15"/>
      <c r="G6" s="16"/>
      <c r="H6" s="16"/>
      <c r="I6" s="16"/>
      <c r="J6" s="17"/>
    </row>
    <row r="7" spans="1:10" ht="15" customHeight="1">
      <c r="A7" s="39" t="s">
        <v>49</v>
      </c>
      <c r="B7" s="40" t="s">
        <v>50</v>
      </c>
      <c r="C7" s="14"/>
      <c r="D7" s="7"/>
      <c r="E7" s="7"/>
      <c r="F7" s="15"/>
      <c r="G7" s="16"/>
      <c r="H7" s="16"/>
      <c r="I7" s="16"/>
      <c r="J7" s="17"/>
    </row>
    <row r="8" spans="1:10" ht="15" customHeight="1">
      <c r="A8" s="39" t="s">
        <v>51</v>
      </c>
      <c r="B8" s="40" t="s">
        <v>52</v>
      </c>
      <c r="C8" s="14"/>
      <c r="D8" s="7"/>
      <c r="E8" s="7"/>
      <c r="F8" s="15"/>
      <c r="G8" s="16"/>
      <c r="H8" s="16"/>
      <c r="I8" s="16"/>
      <c r="J8" s="17"/>
    </row>
    <row r="9" spans="1:10" ht="15.75" customHeight="1">
      <c r="A9" s="41" t="s">
        <v>53</v>
      </c>
      <c r="B9" s="42" t="s">
        <v>54</v>
      </c>
      <c r="C9" s="43"/>
      <c r="D9" s="44"/>
      <c r="E9" s="44"/>
      <c r="F9" s="15"/>
      <c r="G9" s="16"/>
      <c r="H9" s="16"/>
      <c r="I9" s="16"/>
      <c r="J9" s="17"/>
    </row>
    <row r="10" spans="1:10" ht="15.75" customHeight="1">
      <c r="A10" s="37" t="s">
        <v>55</v>
      </c>
      <c r="B10" s="38" t="s">
        <v>56</v>
      </c>
      <c r="C10" s="45"/>
      <c r="D10" s="46"/>
      <c r="E10" s="46"/>
      <c r="F10" s="15"/>
      <c r="G10" s="16"/>
      <c r="H10" s="16"/>
      <c r="I10" s="16"/>
      <c r="J10" s="17"/>
    </row>
    <row r="11" spans="1:10" ht="15.75" customHeight="1">
      <c r="A11" s="41" t="s">
        <v>57</v>
      </c>
      <c r="B11" s="42" t="s">
        <v>58</v>
      </c>
      <c r="C11" s="14"/>
      <c r="D11" s="7"/>
      <c r="E11" s="7"/>
      <c r="F11" s="15"/>
      <c r="G11" s="16"/>
      <c r="H11" s="16"/>
      <c r="I11" s="16"/>
      <c r="J11" s="17"/>
    </row>
    <row r="12" spans="1:10" ht="15" customHeight="1">
      <c r="A12" s="47"/>
      <c r="B12" s="48"/>
      <c r="C12" s="7"/>
      <c r="D12" s="7"/>
      <c r="E12" s="7"/>
      <c r="F12" s="15"/>
      <c r="G12" s="16"/>
      <c r="H12" s="16"/>
      <c r="I12" s="16"/>
      <c r="J12" s="17"/>
    </row>
    <row r="13" spans="1:10" ht="12.75" customHeight="1">
      <c r="A13" s="8"/>
      <c r="B13" s="9"/>
      <c r="C13" s="9"/>
      <c r="D13" s="9"/>
      <c r="E13" s="9"/>
      <c r="F13" s="16"/>
      <c r="G13" s="16"/>
      <c r="H13" s="16"/>
      <c r="I13" s="16"/>
      <c r="J13" s="17"/>
    </row>
    <row r="14" spans="1:10" ht="12.75" customHeight="1">
      <c r="A14" s="15"/>
      <c r="B14" s="16"/>
      <c r="C14" s="16"/>
      <c r="D14" s="16"/>
      <c r="E14" s="16"/>
      <c r="F14" s="16"/>
      <c r="G14" s="16"/>
      <c r="H14" s="16"/>
      <c r="I14" s="16"/>
      <c r="J14" s="17"/>
    </row>
    <row r="15" spans="1:10" ht="12.75" customHeight="1">
      <c r="A15" s="15"/>
      <c r="B15" s="16"/>
      <c r="C15" s="16"/>
      <c r="D15" s="16"/>
      <c r="E15" s="16"/>
      <c r="F15" s="16"/>
      <c r="G15" s="16"/>
      <c r="H15" s="16"/>
      <c r="I15" s="16"/>
      <c r="J15" s="17"/>
    </row>
    <row r="16" spans="1:10" ht="12.75" customHeight="1">
      <c r="A16" s="15"/>
      <c r="B16" s="16"/>
      <c r="C16" s="16"/>
      <c r="D16" s="16"/>
      <c r="E16" s="16"/>
      <c r="F16" s="16"/>
      <c r="G16" s="16"/>
      <c r="H16" s="16"/>
      <c r="I16" s="16"/>
      <c r="J16" s="17"/>
    </row>
    <row r="17" spans="1:10" ht="12.75" customHeight="1">
      <c r="A17" s="15"/>
      <c r="B17" s="16"/>
      <c r="C17" s="16"/>
      <c r="D17" s="16"/>
      <c r="E17" s="16"/>
      <c r="F17" s="16"/>
      <c r="G17" s="16"/>
      <c r="H17" s="16"/>
      <c r="I17" s="16"/>
      <c r="J17" s="17"/>
    </row>
    <row r="18" spans="1:10" ht="12.75" customHeight="1">
      <c r="A18" s="15"/>
      <c r="B18" s="16"/>
      <c r="C18" s="16"/>
      <c r="D18" s="16"/>
      <c r="E18" s="16"/>
      <c r="F18" s="16"/>
      <c r="G18" s="16"/>
      <c r="H18" s="16"/>
      <c r="I18" s="16"/>
      <c r="J18" s="17"/>
    </row>
    <row r="19" spans="1:10" ht="12.75" customHeight="1">
      <c r="A19" s="15"/>
      <c r="B19" s="16"/>
      <c r="C19" s="16"/>
      <c r="D19" s="16"/>
      <c r="E19" s="16"/>
      <c r="F19" s="16"/>
      <c r="G19" s="16"/>
      <c r="H19" s="16"/>
      <c r="I19" s="16"/>
      <c r="J19" s="17"/>
    </row>
    <row r="20" spans="1:10" ht="12.75" customHeight="1">
      <c r="A20" s="15"/>
      <c r="B20" s="16"/>
      <c r="C20" s="16"/>
      <c r="D20" s="16"/>
      <c r="E20" s="16"/>
      <c r="F20" s="16"/>
      <c r="G20" s="16"/>
      <c r="H20" s="16"/>
      <c r="I20" s="16"/>
      <c r="J20" s="17"/>
    </row>
    <row r="21" spans="1:10" ht="12.75" customHeight="1">
      <c r="A21" s="15"/>
      <c r="B21" s="16"/>
      <c r="C21" s="16"/>
      <c r="D21" s="16"/>
      <c r="E21" s="16"/>
      <c r="F21" s="16"/>
      <c r="G21" s="16"/>
      <c r="H21" s="16"/>
      <c r="I21" s="16"/>
      <c r="J21" s="17"/>
    </row>
    <row r="22" spans="1:10" ht="12.75" customHeight="1">
      <c r="A22" s="31"/>
      <c r="B22" s="32"/>
      <c r="C22" s="32"/>
      <c r="D22" s="32"/>
      <c r="E22" s="32"/>
      <c r="F22" s="32"/>
      <c r="G22" s="32"/>
      <c r="H22" s="32"/>
      <c r="I22" s="32"/>
      <c r="J22" s="33"/>
    </row>
  </sheetData>
  <pageMargins left="0.75" right="0.5" top="0.75" bottom="0.75" header="0.25" footer="0.25"/>
  <pageSetup orientation="portrait"/>
  <headerFooter>
    <oddFooter>&amp;C&amp;"Helvetica,Regular"&amp;12&amp;K000000&amp;P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IV20"/>
  <sheetViews>
    <sheetView showGridLines="0" workbookViewId="0"/>
  </sheetViews>
  <sheetFormatPr defaultColWidth="17.36328125" defaultRowHeight="15" customHeight="1"/>
  <cols>
    <col min="1" max="1" width="9.36328125" style="376" customWidth="1"/>
    <col min="2" max="2" width="8.1796875" style="376" customWidth="1"/>
    <col min="3" max="4" width="14.453125" style="376" customWidth="1"/>
    <col min="5" max="5" width="9.453125" style="376" customWidth="1"/>
    <col min="6" max="6" width="8.453125" style="376" customWidth="1"/>
    <col min="7" max="7" width="8" style="376" customWidth="1"/>
    <col min="8" max="10" width="8.81640625" style="376" customWidth="1"/>
    <col min="11" max="11" width="11.453125" style="376" customWidth="1"/>
    <col min="12" max="12" width="8.81640625" style="376" customWidth="1"/>
    <col min="13" max="13" width="8.453125" style="376" customWidth="1"/>
    <col min="14" max="14" width="8.81640625" style="376" customWidth="1"/>
    <col min="15" max="15" width="8.453125" style="376" customWidth="1"/>
    <col min="16" max="16" width="8.1796875" style="376" customWidth="1"/>
    <col min="17" max="18" width="8.81640625" style="376" customWidth="1"/>
    <col min="19" max="20" width="8.453125" style="376" customWidth="1"/>
    <col min="21" max="23" width="8.81640625" style="376" customWidth="1"/>
    <col min="24" max="24" width="7.81640625" style="376" customWidth="1"/>
    <col min="25" max="25" width="7.6328125" style="376" customWidth="1"/>
    <col min="26" max="27" width="8.81640625" style="376" customWidth="1"/>
    <col min="28" max="28" width="7.453125" style="376" customWidth="1"/>
    <col min="29" max="29" width="7.81640625" style="376" customWidth="1"/>
    <col min="30" max="30" width="8.453125" style="376" customWidth="1"/>
    <col min="31" max="35" width="8.81640625" style="376" customWidth="1"/>
    <col min="36" max="256" width="17.36328125" style="376"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IV20"/>
  <sheetViews>
    <sheetView showGridLines="0" workbookViewId="0"/>
  </sheetViews>
  <sheetFormatPr defaultColWidth="17.36328125" defaultRowHeight="15" customHeight="1"/>
  <cols>
    <col min="1" max="1" width="9.36328125" style="377" customWidth="1"/>
    <col min="2" max="2" width="8.1796875" style="377" customWidth="1"/>
    <col min="3" max="4" width="14.453125" style="377" customWidth="1"/>
    <col min="5" max="5" width="9.453125" style="377" customWidth="1"/>
    <col min="6" max="6" width="8.453125" style="377" customWidth="1"/>
    <col min="7" max="7" width="8" style="377" customWidth="1"/>
    <col min="8" max="10" width="8.81640625" style="377" customWidth="1"/>
    <col min="11" max="11" width="11.453125" style="377" customWidth="1"/>
    <col min="12" max="12" width="8.81640625" style="377" customWidth="1"/>
    <col min="13" max="13" width="8.453125" style="377" customWidth="1"/>
    <col min="14" max="14" width="8.81640625" style="377" customWidth="1"/>
    <col min="15" max="15" width="8.453125" style="377" customWidth="1"/>
    <col min="16" max="16" width="8.1796875" style="377" customWidth="1"/>
    <col min="17" max="18" width="8.81640625" style="377" customWidth="1"/>
    <col min="19" max="20" width="8.453125" style="377" customWidth="1"/>
    <col min="21" max="23" width="8.81640625" style="377" customWidth="1"/>
    <col min="24" max="24" width="7.81640625" style="377" customWidth="1"/>
    <col min="25" max="25" width="7.6328125" style="377" customWidth="1"/>
    <col min="26" max="27" width="8.81640625" style="377" customWidth="1"/>
    <col min="28" max="28" width="7.453125" style="377" customWidth="1"/>
    <col min="29" max="29" width="7.81640625" style="377" customWidth="1"/>
    <col min="30" max="30" width="8.453125" style="377" customWidth="1"/>
    <col min="31" max="35" width="8.81640625" style="377" customWidth="1"/>
    <col min="36" max="256" width="17.36328125" style="377"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IV20"/>
  <sheetViews>
    <sheetView showGridLines="0" workbookViewId="0"/>
  </sheetViews>
  <sheetFormatPr defaultColWidth="17.36328125" defaultRowHeight="15" customHeight="1"/>
  <cols>
    <col min="1" max="1" width="9.36328125" style="378" customWidth="1"/>
    <col min="2" max="2" width="8.1796875" style="378" customWidth="1"/>
    <col min="3" max="4" width="14.453125" style="378" customWidth="1"/>
    <col min="5" max="5" width="9.453125" style="378" customWidth="1"/>
    <col min="6" max="6" width="8.453125" style="378" customWidth="1"/>
    <col min="7" max="7" width="8" style="378" customWidth="1"/>
    <col min="8" max="10" width="8.81640625" style="378" customWidth="1"/>
    <col min="11" max="11" width="11.453125" style="378" customWidth="1"/>
    <col min="12" max="12" width="8.81640625" style="378" customWidth="1"/>
    <col min="13" max="13" width="8.453125" style="378" customWidth="1"/>
    <col min="14" max="14" width="8.81640625" style="378" customWidth="1"/>
    <col min="15" max="15" width="8.453125" style="378" customWidth="1"/>
    <col min="16" max="16" width="8.1796875" style="378" customWidth="1"/>
    <col min="17" max="18" width="8.81640625" style="378" customWidth="1"/>
    <col min="19" max="20" width="8.453125" style="378" customWidth="1"/>
    <col min="21" max="23" width="8.81640625" style="378" customWidth="1"/>
    <col min="24" max="24" width="7.81640625" style="378" customWidth="1"/>
    <col min="25" max="25" width="7.6328125" style="378" customWidth="1"/>
    <col min="26" max="27" width="8.81640625" style="378" customWidth="1"/>
    <col min="28" max="28" width="7.453125" style="378" customWidth="1"/>
    <col min="29" max="29" width="7.81640625" style="378" customWidth="1"/>
    <col min="30" max="30" width="8.453125" style="378" customWidth="1"/>
    <col min="31" max="35" width="8.81640625" style="378" customWidth="1"/>
    <col min="36" max="256" width="17.36328125" style="378"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1" t="str">
        <f>'Participating Bands'!B19</f>
        <v>Holly Springs</v>
      </c>
      <c r="B2" s="419"/>
      <c r="C2" s="420"/>
      <c r="D2" s="308"/>
      <c r="E2" s="309" t="str">
        <f>'Participating Bands'!C19</f>
        <v>AAA</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71"/>
      <c r="AF4" s="372"/>
      <c r="AG4" s="372"/>
      <c r="AH4" s="372"/>
      <c r="AI4" s="373"/>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IV20"/>
  <sheetViews>
    <sheetView showGridLines="0" workbookViewId="0"/>
  </sheetViews>
  <sheetFormatPr defaultColWidth="17.36328125" defaultRowHeight="15" customHeight="1"/>
  <cols>
    <col min="1" max="1" width="9.36328125" style="379" customWidth="1"/>
    <col min="2" max="2" width="8.1796875" style="379" customWidth="1"/>
    <col min="3" max="4" width="14.453125" style="379" customWidth="1"/>
    <col min="5" max="5" width="9.453125" style="379" customWidth="1"/>
    <col min="6" max="6" width="8.453125" style="379" customWidth="1"/>
    <col min="7" max="7" width="8" style="379" customWidth="1"/>
    <col min="8" max="10" width="8.81640625" style="379" customWidth="1"/>
    <col min="11" max="11" width="11.453125" style="379" customWidth="1"/>
    <col min="12" max="12" width="8.81640625" style="379" customWidth="1"/>
    <col min="13" max="13" width="8.453125" style="379" customWidth="1"/>
    <col min="14" max="14" width="8.81640625" style="379" customWidth="1"/>
    <col min="15" max="15" width="8.453125" style="379" customWidth="1"/>
    <col min="16" max="16" width="8.1796875" style="379" customWidth="1"/>
    <col min="17" max="18" width="8.81640625" style="379" customWidth="1"/>
    <col min="19" max="20" width="8.453125" style="379" customWidth="1"/>
    <col min="21" max="23" width="8.81640625" style="379" customWidth="1"/>
    <col min="24" max="24" width="7.81640625" style="379" customWidth="1"/>
    <col min="25" max="25" width="7.6328125" style="379" customWidth="1"/>
    <col min="26" max="27" width="8.81640625" style="379" customWidth="1"/>
    <col min="28" max="28" width="7.453125" style="379" customWidth="1"/>
    <col min="29" max="29" width="7.81640625" style="379" customWidth="1"/>
    <col min="30" max="30" width="8.453125" style="379" customWidth="1"/>
    <col min="31" max="35" width="8.81640625" style="379" customWidth="1"/>
    <col min="36" max="256" width="17.36328125" style="379"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71"/>
      <c r="AF4" s="372"/>
      <c r="AG4" s="372"/>
      <c r="AH4" s="372"/>
      <c r="AI4" s="373"/>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IV20"/>
  <sheetViews>
    <sheetView showGridLines="0" workbookViewId="0"/>
  </sheetViews>
  <sheetFormatPr defaultColWidth="17.36328125" defaultRowHeight="15" customHeight="1"/>
  <cols>
    <col min="1" max="1" width="9.36328125" style="380" customWidth="1"/>
    <col min="2" max="2" width="8.1796875" style="380" customWidth="1"/>
    <col min="3" max="4" width="14.453125" style="380" customWidth="1"/>
    <col min="5" max="5" width="9.453125" style="380" customWidth="1"/>
    <col min="6" max="6" width="8.453125" style="380" customWidth="1"/>
    <col min="7" max="7" width="8" style="380" customWidth="1"/>
    <col min="8" max="10" width="8.81640625" style="380" customWidth="1"/>
    <col min="11" max="11" width="11.453125" style="380" customWidth="1"/>
    <col min="12" max="12" width="8.81640625" style="380" customWidth="1"/>
    <col min="13" max="13" width="8.453125" style="380" customWidth="1"/>
    <col min="14" max="14" width="8.81640625" style="380" customWidth="1"/>
    <col min="15" max="15" width="8.453125" style="380" customWidth="1"/>
    <col min="16" max="16" width="8.1796875" style="380" customWidth="1"/>
    <col min="17" max="18" width="8.81640625" style="380" customWidth="1"/>
    <col min="19" max="20" width="8.453125" style="380" customWidth="1"/>
    <col min="21" max="23" width="8.81640625" style="380" customWidth="1"/>
    <col min="24" max="24" width="7.81640625" style="380" customWidth="1"/>
    <col min="25" max="25" width="7.6328125" style="380" customWidth="1"/>
    <col min="26" max="27" width="8.81640625" style="380" customWidth="1"/>
    <col min="28" max="28" width="7.453125" style="380" customWidth="1"/>
    <col min="29" max="29" width="7.81640625" style="380" customWidth="1"/>
    <col min="30" max="30" width="8.453125" style="380" customWidth="1"/>
    <col min="31" max="35" width="8.81640625" style="380" customWidth="1"/>
    <col min="36" max="256" width="17.36328125" style="380"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IV33"/>
  <sheetViews>
    <sheetView showGridLines="0" workbookViewId="0"/>
  </sheetViews>
  <sheetFormatPr defaultColWidth="17.36328125" defaultRowHeight="15" customHeight="1"/>
  <cols>
    <col min="1" max="1" width="9.36328125" style="381" customWidth="1"/>
    <col min="2" max="2" width="8.1796875" style="381" customWidth="1"/>
    <col min="3" max="4" width="14.453125" style="381" customWidth="1"/>
    <col min="5" max="5" width="9.453125" style="381" customWidth="1"/>
    <col min="6" max="6" width="8.453125" style="381" customWidth="1"/>
    <col min="7" max="7" width="8" style="381" customWidth="1"/>
    <col min="8" max="10" width="8.81640625" style="381" customWidth="1"/>
    <col min="11" max="11" width="11.453125" style="381" customWidth="1"/>
    <col min="12" max="12" width="8.81640625" style="381" customWidth="1"/>
    <col min="13" max="13" width="8.453125" style="381" customWidth="1"/>
    <col min="14" max="14" width="8.81640625" style="381" customWidth="1"/>
    <col min="15" max="15" width="8.453125" style="381" customWidth="1"/>
    <col min="16" max="16" width="8.1796875" style="381" customWidth="1"/>
    <col min="17" max="18" width="8.81640625" style="381" customWidth="1"/>
    <col min="19" max="20" width="8.453125" style="381" customWidth="1"/>
    <col min="21" max="23" width="8.81640625" style="381" customWidth="1"/>
    <col min="24" max="24" width="7.81640625" style="381" customWidth="1"/>
    <col min="25" max="25" width="7.6328125" style="381" customWidth="1"/>
    <col min="26" max="27" width="8.81640625" style="381" customWidth="1"/>
    <col min="28" max="28" width="7.453125" style="381" customWidth="1"/>
    <col min="29" max="29" width="7.81640625" style="381" customWidth="1"/>
    <col min="30" max="30" width="8.453125" style="381" customWidth="1"/>
    <col min="31" max="35" width="8.81640625" style="381" customWidth="1"/>
    <col min="36" max="256" width="17.36328125" style="381"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15"/>
      <c r="AF11" s="16"/>
      <c r="AG11" s="16"/>
      <c r="AH11" s="16"/>
      <c r="AI11" s="17"/>
    </row>
    <row r="12" spans="1:35" ht="12.7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15"/>
      <c r="AF12" s="16"/>
      <c r="AG12" s="16"/>
      <c r="AH12" s="16"/>
      <c r="AI12" s="17"/>
    </row>
    <row r="13" spans="1:35" ht="12.75" customHeight="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15"/>
      <c r="AF13" s="16"/>
      <c r="AG13" s="16"/>
      <c r="AH13" s="16"/>
      <c r="AI13" s="17"/>
    </row>
    <row r="14" spans="1:35" ht="12.75"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15"/>
      <c r="AF14" s="16"/>
      <c r="AG14" s="16"/>
      <c r="AH14" s="16"/>
      <c r="AI14" s="17"/>
    </row>
    <row r="15" spans="1:35" ht="12.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15"/>
      <c r="AF15" s="16"/>
      <c r="AG15" s="16"/>
      <c r="AH15" s="16"/>
      <c r="AI15" s="17"/>
    </row>
    <row r="16" spans="1:35" ht="12.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15"/>
      <c r="AF16" s="16"/>
      <c r="AG16" s="16"/>
      <c r="AH16" s="16"/>
      <c r="AI16" s="17"/>
    </row>
    <row r="17" spans="1:35"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15"/>
      <c r="AF17" s="16"/>
      <c r="AG17" s="16"/>
      <c r="AH17" s="16"/>
      <c r="AI17" s="17"/>
    </row>
    <row r="18" spans="1:35"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15"/>
      <c r="AF18" s="16"/>
      <c r="AG18" s="16"/>
      <c r="AH18" s="16"/>
      <c r="AI18" s="17"/>
    </row>
    <row r="19" spans="1:35"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
      <c r="AF19" s="16"/>
      <c r="AG19" s="16"/>
      <c r="AH19" s="16"/>
      <c r="AI19" s="17"/>
    </row>
    <row r="20" spans="1:35"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15"/>
      <c r="AF20" s="16"/>
      <c r="AG20" s="16"/>
      <c r="AH20" s="16"/>
      <c r="AI20" s="17"/>
    </row>
    <row r="21" spans="1:35"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15"/>
      <c r="AF21" s="16"/>
      <c r="AG21" s="16"/>
      <c r="AH21" s="16"/>
      <c r="AI21" s="17"/>
    </row>
    <row r="22" spans="1:35"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15"/>
      <c r="AF22" s="16"/>
      <c r="AG22" s="16"/>
      <c r="AH22" s="16"/>
      <c r="AI22" s="17"/>
    </row>
    <row r="23" spans="1:35"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15"/>
      <c r="AF23" s="16"/>
      <c r="AG23" s="16"/>
      <c r="AH23" s="16"/>
      <c r="AI23" s="17"/>
    </row>
    <row r="24" spans="1:35" ht="12.75" customHeight="1">
      <c r="A24" s="8"/>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16"/>
      <c r="AF24" s="16"/>
      <c r="AG24" s="16"/>
      <c r="AH24" s="16"/>
      <c r="AI24" s="17"/>
    </row>
    <row r="25" spans="1:35" ht="12.75" customHeight="1">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7"/>
    </row>
    <row r="26" spans="1:35" ht="12.75" customHeight="1">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7"/>
    </row>
    <row r="27" spans="1:35" ht="12.75" customHeigh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7"/>
    </row>
    <row r="28" spans="1:35" ht="12.75" customHeight="1">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7"/>
    </row>
    <row r="29" spans="1:35" ht="12.75" customHeight="1">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7"/>
    </row>
    <row r="30" spans="1:35" ht="12.75" customHeight="1">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7"/>
    </row>
    <row r="31" spans="1:35" ht="12.75" customHeight="1">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7"/>
    </row>
    <row r="32" spans="1:35" ht="12.75" customHeight="1">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7"/>
    </row>
    <row r="33" spans="1:35" ht="12.75" customHeight="1">
      <c r="A33" s="31"/>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IV33"/>
  <sheetViews>
    <sheetView showGridLines="0" workbookViewId="0"/>
  </sheetViews>
  <sheetFormatPr defaultColWidth="17.36328125" defaultRowHeight="15" customHeight="1"/>
  <cols>
    <col min="1" max="1" width="9.36328125" style="382" customWidth="1"/>
    <col min="2" max="2" width="8.1796875" style="382" customWidth="1"/>
    <col min="3" max="4" width="14.453125" style="382" customWidth="1"/>
    <col min="5" max="5" width="9.453125" style="382" customWidth="1"/>
    <col min="6" max="6" width="8.453125" style="382" customWidth="1"/>
    <col min="7" max="7" width="8" style="382" customWidth="1"/>
    <col min="8" max="10" width="8.81640625" style="382" customWidth="1"/>
    <col min="11" max="11" width="11.453125" style="382" customWidth="1"/>
    <col min="12" max="12" width="8.81640625" style="382" customWidth="1"/>
    <col min="13" max="13" width="8.453125" style="382" customWidth="1"/>
    <col min="14" max="14" width="8.81640625" style="382" customWidth="1"/>
    <col min="15" max="15" width="8.453125" style="382" customWidth="1"/>
    <col min="16" max="16" width="8.1796875" style="382" customWidth="1"/>
    <col min="17" max="18" width="8.81640625" style="382" customWidth="1"/>
    <col min="19" max="20" width="8.453125" style="382" customWidth="1"/>
    <col min="21" max="23" width="8.81640625" style="382" customWidth="1"/>
    <col min="24" max="24" width="7.81640625" style="382" customWidth="1"/>
    <col min="25" max="25" width="7.6328125" style="382" customWidth="1"/>
    <col min="26" max="27" width="8.81640625" style="382" customWidth="1"/>
    <col min="28" max="28" width="7.453125" style="382" customWidth="1"/>
    <col min="29" max="29" width="7.81640625" style="382" customWidth="1"/>
    <col min="30" max="30" width="8.453125" style="382" customWidth="1"/>
    <col min="31" max="35" width="8.81640625" style="382" customWidth="1"/>
    <col min="36" max="256" width="17.36328125" style="382"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15"/>
      <c r="AF11" s="16"/>
      <c r="AG11" s="16"/>
      <c r="AH11" s="16"/>
      <c r="AI11" s="17"/>
    </row>
    <row r="12" spans="1:35" ht="12.7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15"/>
      <c r="AF12" s="16"/>
      <c r="AG12" s="16"/>
      <c r="AH12" s="16"/>
      <c r="AI12" s="17"/>
    </row>
    <row r="13" spans="1:35" ht="12.75" customHeight="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15"/>
      <c r="AF13" s="16"/>
      <c r="AG13" s="16"/>
      <c r="AH13" s="16"/>
      <c r="AI13" s="17"/>
    </row>
    <row r="14" spans="1:35" ht="12.75"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15"/>
      <c r="AF14" s="16"/>
      <c r="AG14" s="16"/>
      <c r="AH14" s="16"/>
      <c r="AI14" s="17"/>
    </row>
    <row r="15" spans="1:35" ht="12.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15"/>
      <c r="AF15" s="16"/>
      <c r="AG15" s="16"/>
      <c r="AH15" s="16"/>
      <c r="AI15" s="17"/>
    </row>
    <row r="16" spans="1:35" ht="12.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15"/>
      <c r="AF16" s="16"/>
      <c r="AG16" s="16"/>
      <c r="AH16" s="16"/>
      <c r="AI16" s="17"/>
    </row>
    <row r="17" spans="1:35"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15"/>
      <c r="AF17" s="16"/>
      <c r="AG17" s="16"/>
      <c r="AH17" s="16"/>
      <c r="AI17" s="17"/>
    </row>
    <row r="18" spans="1:35"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15"/>
      <c r="AF18" s="16"/>
      <c r="AG18" s="16"/>
      <c r="AH18" s="16"/>
      <c r="AI18" s="17"/>
    </row>
    <row r="19" spans="1:35"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
      <c r="AF19" s="16"/>
      <c r="AG19" s="16"/>
      <c r="AH19" s="16"/>
      <c r="AI19" s="17"/>
    </row>
    <row r="20" spans="1:35"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15"/>
      <c r="AF20" s="16"/>
      <c r="AG20" s="16"/>
      <c r="AH20" s="16"/>
      <c r="AI20" s="17"/>
    </row>
    <row r="21" spans="1:35"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15"/>
      <c r="AF21" s="16"/>
      <c r="AG21" s="16"/>
      <c r="AH21" s="16"/>
      <c r="AI21" s="17"/>
    </row>
    <row r="22" spans="1:35"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15"/>
      <c r="AF22" s="16"/>
      <c r="AG22" s="16"/>
      <c r="AH22" s="16"/>
      <c r="AI22" s="17"/>
    </row>
    <row r="23" spans="1:35"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15"/>
      <c r="AF23" s="16"/>
      <c r="AG23" s="16"/>
      <c r="AH23" s="16"/>
      <c r="AI23" s="17"/>
    </row>
    <row r="24" spans="1:35" ht="12.75" customHeight="1">
      <c r="A24" s="8"/>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16"/>
      <c r="AF24" s="16"/>
      <c r="AG24" s="16"/>
      <c r="AH24" s="16"/>
      <c r="AI24" s="17"/>
    </row>
    <row r="25" spans="1:35" ht="12.75" customHeight="1">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7"/>
    </row>
    <row r="26" spans="1:35" ht="12.75" customHeight="1">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7"/>
    </row>
    <row r="27" spans="1:35" ht="12.75" customHeigh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7"/>
    </row>
    <row r="28" spans="1:35" ht="12.75" customHeight="1">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7"/>
    </row>
    <row r="29" spans="1:35" ht="12.75" customHeight="1">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7"/>
    </row>
    <row r="30" spans="1:35" ht="12.75" customHeight="1">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7"/>
    </row>
    <row r="31" spans="1:35" ht="12.75" customHeight="1">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7"/>
    </row>
    <row r="32" spans="1:35" ht="12.75" customHeight="1">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7"/>
    </row>
    <row r="33" spans="1:35" ht="12.75" customHeight="1">
      <c r="A33" s="31"/>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IV20"/>
  <sheetViews>
    <sheetView showGridLines="0" workbookViewId="0"/>
  </sheetViews>
  <sheetFormatPr defaultColWidth="17.36328125" defaultRowHeight="15" customHeight="1"/>
  <cols>
    <col min="1" max="1" width="9.36328125" style="383" customWidth="1"/>
    <col min="2" max="2" width="8.1796875" style="383" customWidth="1"/>
    <col min="3" max="4" width="14.453125" style="383" customWidth="1"/>
    <col min="5" max="5" width="9.453125" style="383" customWidth="1"/>
    <col min="6" max="6" width="8.453125" style="383" customWidth="1"/>
    <col min="7" max="7" width="8" style="383" customWidth="1"/>
    <col min="8" max="10" width="8.81640625" style="383" customWidth="1"/>
    <col min="11" max="11" width="11.453125" style="383" customWidth="1"/>
    <col min="12" max="12" width="8.81640625" style="383" customWidth="1"/>
    <col min="13" max="13" width="8.453125" style="383" customWidth="1"/>
    <col min="14" max="14" width="8.81640625" style="383" customWidth="1"/>
    <col min="15" max="15" width="8.453125" style="383" customWidth="1"/>
    <col min="16" max="16" width="8.1796875" style="383" customWidth="1"/>
    <col min="17" max="18" width="8.81640625" style="383" customWidth="1"/>
    <col min="19" max="20" width="8.453125" style="383" customWidth="1"/>
    <col min="21" max="23" width="8.81640625" style="383" customWidth="1"/>
    <col min="24" max="24" width="7.81640625" style="383" customWidth="1"/>
    <col min="25" max="25" width="7.6328125" style="383" customWidth="1"/>
    <col min="26" max="27" width="8.81640625" style="383" customWidth="1"/>
    <col min="28" max="28" width="7.453125" style="383" customWidth="1"/>
    <col min="29" max="29" width="7.81640625" style="383" customWidth="1"/>
    <col min="30" max="30" width="8.453125" style="383" customWidth="1"/>
    <col min="31" max="35" width="8.81640625" style="383" customWidth="1"/>
    <col min="36" max="256" width="17.36328125" style="383"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IV20"/>
  <sheetViews>
    <sheetView showGridLines="0" workbookViewId="0"/>
  </sheetViews>
  <sheetFormatPr defaultColWidth="17.36328125" defaultRowHeight="15" customHeight="1"/>
  <cols>
    <col min="1" max="1" width="9.36328125" style="384" customWidth="1"/>
    <col min="2" max="2" width="8.1796875" style="384" customWidth="1"/>
    <col min="3" max="4" width="14.453125" style="384" customWidth="1"/>
    <col min="5" max="5" width="9.453125" style="384" customWidth="1"/>
    <col min="6" max="6" width="8.453125" style="384" customWidth="1"/>
    <col min="7" max="7" width="8" style="384" customWidth="1"/>
    <col min="8" max="10" width="8.81640625" style="384" customWidth="1"/>
    <col min="11" max="11" width="11.453125" style="384" customWidth="1"/>
    <col min="12" max="12" width="8.81640625" style="384" customWidth="1"/>
    <col min="13" max="13" width="8.453125" style="384" customWidth="1"/>
    <col min="14" max="14" width="8.81640625" style="384" customWidth="1"/>
    <col min="15" max="15" width="8.453125" style="384" customWidth="1"/>
    <col min="16" max="16" width="8.1796875" style="384" customWidth="1"/>
    <col min="17" max="18" width="8.81640625" style="384" customWidth="1"/>
    <col min="19" max="20" width="8.453125" style="384" customWidth="1"/>
    <col min="21" max="23" width="8.81640625" style="384" customWidth="1"/>
    <col min="24" max="24" width="7.81640625" style="384" customWidth="1"/>
    <col min="25" max="25" width="7.6328125" style="384" customWidth="1"/>
    <col min="26" max="27" width="8.81640625" style="384" customWidth="1"/>
    <col min="28" max="28" width="7.453125" style="384" customWidth="1"/>
    <col min="29" max="29" width="7.81640625" style="384" customWidth="1"/>
    <col min="30" max="30" width="8.453125" style="384" customWidth="1"/>
    <col min="31" max="35" width="8.81640625" style="384" customWidth="1"/>
    <col min="36" max="256" width="17.36328125" style="384"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IV20"/>
  <sheetViews>
    <sheetView showGridLines="0" workbookViewId="0"/>
  </sheetViews>
  <sheetFormatPr defaultColWidth="17.36328125" defaultRowHeight="15" customHeight="1"/>
  <cols>
    <col min="1" max="1" width="9.36328125" style="385" customWidth="1"/>
    <col min="2" max="2" width="8.1796875" style="385" customWidth="1"/>
    <col min="3" max="4" width="14.453125" style="385" customWidth="1"/>
    <col min="5" max="5" width="9.453125" style="385" customWidth="1"/>
    <col min="6" max="6" width="8.453125" style="385" customWidth="1"/>
    <col min="7" max="7" width="8" style="385" customWidth="1"/>
    <col min="8" max="10" width="8.81640625" style="385" customWidth="1"/>
    <col min="11" max="11" width="11.453125" style="385" customWidth="1"/>
    <col min="12" max="12" width="8.81640625" style="385" customWidth="1"/>
    <col min="13" max="13" width="8.453125" style="385" customWidth="1"/>
    <col min="14" max="14" width="8.81640625" style="385" customWidth="1"/>
    <col min="15" max="15" width="8.453125" style="385" customWidth="1"/>
    <col min="16" max="16" width="8.1796875" style="385" customWidth="1"/>
    <col min="17" max="18" width="8.81640625" style="385" customWidth="1"/>
    <col min="19" max="20" width="8.453125" style="385" customWidth="1"/>
    <col min="21" max="23" width="8.81640625" style="385" customWidth="1"/>
    <col min="24" max="24" width="7.81640625" style="385" customWidth="1"/>
    <col min="25" max="25" width="7.6328125" style="385" customWidth="1"/>
    <col min="26" max="27" width="8.81640625" style="385" customWidth="1"/>
    <col min="28" max="28" width="7.453125" style="385" customWidth="1"/>
    <col min="29" max="29" width="7.81640625" style="385" customWidth="1"/>
    <col min="30" max="30" width="8.453125" style="385" customWidth="1"/>
    <col min="31" max="35" width="8.81640625" style="385" customWidth="1"/>
    <col min="36" max="256" width="17.36328125" style="385"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33.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77"/>
  <sheetViews>
    <sheetView showGridLines="0" tabSelected="1" workbookViewId="0">
      <selection activeCell="B6" sqref="B6:B9"/>
    </sheetView>
  </sheetViews>
  <sheetFormatPr defaultColWidth="17.36328125" defaultRowHeight="15" customHeight="1"/>
  <cols>
    <col min="1" max="1" width="13.36328125" style="49" customWidth="1"/>
    <col min="2" max="2" width="5.6328125" style="49" customWidth="1"/>
    <col min="3" max="3" width="5.1796875" style="49" customWidth="1"/>
    <col min="4" max="4" width="6.1796875" style="49" customWidth="1"/>
    <col min="5" max="5" width="1.81640625" style="49" customWidth="1"/>
    <col min="6" max="6" width="5.6328125" style="49" customWidth="1"/>
    <col min="7" max="7" width="5.36328125" style="49" customWidth="1"/>
    <col min="8" max="8" width="4.6328125" style="49" customWidth="1"/>
    <col min="9" max="9" width="6.1796875" style="49" customWidth="1"/>
    <col min="10" max="10" width="2" style="49" customWidth="1"/>
    <col min="11" max="11" width="6.1796875" style="49" customWidth="1"/>
    <col min="12" max="12" width="7.36328125" style="49" customWidth="1"/>
    <col min="13" max="13" width="4.81640625" style="49" customWidth="1"/>
    <col min="14" max="14" width="6.1796875" style="49" customWidth="1"/>
    <col min="15" max="15" width="2" style="49" customWidth="1"/>
    <col min="16" max="16" width="5" style="49" customWidth="1"/>
    <col min="17" max="17" width="4.453125" style="49" customWidth="1"/>
    <col min="18" max="18" width="6.1796875" style="49" customWidth="1"/>
    <col min="19" max="19" width="2" style="49" customWidth="1"/>
    <col min="20" max="20" width="5.36328125" style="49" customWidth="1"/>
    <col min="21" max="21" width="4.453125" style="49" customWidth="1"/>
    <col min="22" max="22" width="6.1796875" style="49" customWidth="1"/>
    <col min="23" max="23" width="2" style="49" customWidth="1"/>
    <col min="24" max="24" width="4.1796875" style="49" customWidth="1"/>
    <col min="25" max="25" width="5" style="49" customWidth="1"/>
    <col min="26" max="26" width="6.1796875" style="49" customWidth="1"/>
    <col min="27" max="27" width="2" style="49" customWidth="1"/>
    <col min="28" max="28" width="6.1796875" style="49" customWidth="1"/>
    <col min="29" max="29" width="7" style="49" customWidth="1"/>
    <col min="30" max="30" width="5.1796875" style="49" customWidth="1"/>
    <col min="31" max="31" width="6.453125" style="49" customWidth="1"/>
    <col min="32" max="32" width="7.36328125" style="49" customWidth="1"/>
    <col min="33" max="33" width="6.1796875" style="49" customWidth="1"/>
    <col min="34" max="256" width="17.36328125" style="49" customWidth="1"/>
  </cols>
  <sheetData>
    <row r="1" spans="1:33" ht="14.65" customHeight="1">
      <c r="A1" s="408" t="str">
        <f>'Participating Bands'!B2</f>
        <v>Fuquay Varina High School Festival of Bands  Oct. 20, 2018</v>
      </c>
      <c r="B1" s="413" t="s">
        <v>60</v>
      </c>
      <c r="C1" s="402"/>
      <c r="D1" s="402"/>
      <c r="E1" s="402"/>
      <c r="F1" s="402"/>
      <c r="G1" s="402"/>
      <c r="H1" s="402"/>
      <c r="I1" s="402"/>
      <c r="J1" s="402"/>
      <c r="K1" s="403"/>
      <c r="L1" s="413" t="s">
        <v>61</v>
      </c>
      <c r="M1" s="402"/>
      <c r="N1" s="402"/>
      <c r="O1" s="403"/>
      <c r="P1" s="413" t="s">
        <v>62</v>
      </c>
      <c r="Q1" s="402"/>
      <c r="R1" s="402"/>
      <c r="S1" s="402"/>
      <c r="T1" s="402"/>
      <c r="U1" s="402"/>
      <c r="V1" s="402"/>
      <c r="W1" s="402"/>
      <c r="X1" s="402"/>
      <c r="Y1" s="402"/>
      <c r="Z1" s="402"/>
      <c r="AA1" s="402"/>
      <c r="AB1" s="403"/>
      <c r="AC1" s="413" t="s">
        <v>63</v>
      </c>
      <c r="AD1" s="402"/>
      <c r="AE1" s="402"/>
      <c r="AF1" s="402"/>
      <c r="AG1" s="403"/>
    </row>
    <row r="2" spans="1:33" ht="44" customHeight="1">
      <c r="A2" s="409"/>
      <c r="B2" s="50" t="s">
        <v>64</v>
      </c>
      <c r="C2" s="410" t="str">
        <f>IF(Judges!$B$4&lt;&gt;"",Judges!$B$4,"")</f>
        <v>Jay Juchniewicz</v>
      </c>
      <c r="D2" s="411"/>
      <c r="E2" s="51"/>
      <c r="F2" s="50" t="s">
        <v>65</v>
      </c>
      <c r="G2" s="410" t="str">
        <f>IF(Judges!$B$5&lt;&gt;"",Judges!$B$5,"")</f>
        <v>Matt Pellas</v>
      </c>
      <c r="H2" s="403"/>
      <c r="I2" s="52"/>
      <c r="J2" s="53"/>
      <c r="K2" s="54" t="s">
        <v>66</v>
      </c>
      <c r="L2" s="50" t="s">
        <v>67</v>
      </c>
      <c r="M2" s="410" t="str">
        <f>IF(Judges!$B$6&lt;&gt;"",Judges!$B$6,"")</f>
        <v>Tony Robinson</v>
      </c>
      <c r="N2" s="403"/>
      <c r="O2" s="55"/>
      <c r="P2" s="50" t="s">
        <v>68</v>
      </c>
      <c r="Q2" s="410" t="str">
        <f>IF(Judges!$B$7&lt;&gt;"",Judges!$B$7,"")</f>
        <v>Larry Wells</v>
      </c>
      <c r="R2" s="403"/>
      <c r="S2" s="55"/>
      <c r="T2" s="50" t="s">
        <v>69</v>
      </c>
      <c r="U2" s="410" t="str">
        <f>IF(Judges!$B$7&lt;&gt;8,Judges!$B$8,"")</f>
        <v>Erik Harris</v>
      </c>
      <c r="V2" s="403"/>
      <c r="W2" s="55"/>
      <c r="X2" s="50" t="s">
        <v>70</v>
      </c>
      <c r="Y2" s="410" t="str">
        <f>IF(Judges!$B$7&lt;&gt;9,Judges!$B$9,"")</f>
        <v>Patrick Sloan</v>
      </c>
      <c r="Z2" s="403"/>
      <c r="AA2" s="55"/>
      <c r="AB2" s="56" t="s">
        <v>71</v>
      </c>
      <c r="AC2" s="401" t="s">
        <v>72</v>
      </c>
      <c r="AD2" s="402"/>
      <c r="AE2" s="403"/>
      <c r="AF2" s="404" t="s">
        <v>73</v>
      </c>
      <c r="AG2" s="405"/>
    </row>
    <row r="3" spans="1:33" ht="25.65" customHeight="1">
      <c r="A3" s="54" t="str">
        <f>CONCATENATE(Judges!A3,Judges!B3)</f>
        <v>Chief Judge - Steve Kuni</v>
      </c>
      <c r="B3" s="57" t="s">
        <v>75</v>
      </c>
      <c r="C3" s="58" t="s">
        <v>76</v>
      </c>
      <c r="D3" s="59" t="s">
        <v>77</v>
      </c>
      <c r="E3" s="60" t="s">
        <v>78</v>
      </c>
      <c r="F3" s="61" t="s">
        <v>79</v>
      </c>
      <c r="G3" s="62" t="s">
        <v>80</v>
      </c>
      <c r="H3" s="62" t="s">
        <v>81</v>
      </c>
      <c r="I3" s="59" t="s">
        <v>77</v>
      </c>
      <c r="J3" s="60" t="s">
        <v>78</v>
      </c>
      <c r="K3" s="56" t="s">
        <v>77</v>
      </c>
      <c r="L3" s="61" t="s">
        <v>82</v>
      </c>
      <c r="M3" s="62" t="s">
        <v>83</v>
      </c>
      <c r="N3" s="59" t="s">
        <v>77</v>
      </c>
      <c r="O3" s="60" t="s">
        <v>78</v>
      </c>
      <c r="P3" s="61" t="s">
        <v>84</v>
      </c>
      <c r="Q3" s="62" t="s">
        <v>85</v>
      </c>
      <c r="R3" s="59" t="s">
        <v>77</v>
      </c>
      <c r="S3" s="60" t="s">
        <v>78</v>
      </c>
      <c r="T3" s="61" t="s">
        <v>84</v>
      </c>
      <c r="U3" s="62" t="s">
        <v>85</v>
      </c>
      <c r="V3" s="59" t="s">
        <v>77</v>
      </c>
      <c r="W3" s="60" t="s">
        <v>78</v>
      </c>
      <c r="X3" s="61" t="s">
        <v>84</v>
      </c>
      <c r="Y3" s="62" t="s">
        <v>85</v>
      </c>
      <c r="Z3" s="59" t="s">
        <v>77</v>
      </c>
      <c r="AA3" s="60" t="s">
        <v>78</v>
      </c>
      <c r="AB3" s="56" t="s">
        <v>77</v>
      </c>
      <c r="AC3" s="412" t="s">
        <v>86</v>
      </c>
      <c r="AD3" s="402"/>
      <c r="AE3" s="403"/>
      <c r="AF3" s="406"/>
      <c r="AG3" s="407"/>
    </row>
    <row r="4" spans="1:33" ht="36.65" customHeight="1">
      <c r="A4" s="60" t="s">
        <v>87</v>
      </c>
      <c r="B4" s="61" t="s">
        <v>88</v>
      </c>
      <c r="C4" s="62" t="s">
        <v>88</v>
      </c>
      <c r="D4" s="59" t="s">
        <v>89</v>
      </c>
      <c r="E4" s="63"/>
      <c r="F4" s="61" t="s">
        <v>88</v>
      </c>
      <c r="G4" s="62" t="s">
        <v>88</v>
      </c>
      <c r="H4" s="62" t="s">
        <v>88</v>
      </c>
      <c r="I4" s="59" t="s">
        <v>89</v>
      </c>
      <c r="J4" s="63"/>
      <c r="K4" s="60" t="s">
        <v>89</v>
      </c>
      <c r="L4" s="61" t="s">
        <v>88</v>
      </c>
      <c r="M4" s="62" t="s">
        <v>88</v>
      </c>
      <c r="N4" s="59" t="s">
        <v>89</v>
      </c>
      <c r="O4" s="63"/>
      <c r="P4" s="61" t="s">
        <v>88</v>
      </c>
      <c r="Q4" s="62" t="s">
        <v>88</v>
      </c>
      <c r="R4" s="59" t="s">
        <v>89</v>
      </c>
      <c r="S4" s="63"/>
      <c r="T4" s="61" t="s">
        <v>88</v>
      </c>
      <c r="U4" s="62" t="s">
        <v>88</v>
      </c>
      <c r="V4" s="59" t="s">
        <v>89</v>
      </c>
      <c r="W4" s="63"/>
      <c r="X4" s="61" t="s">
        <v>88</v>
      </c>
      <c r="Y4" s="62" t="s">
        <v>88</v>
      </c>
      <c r="Z4" s="59" t="s">
        <v>89</v>
      </c>
      <c r="AA4" s="63"/>
      <c r="AB4" s="60" t="s">
        <v>90</v>
      </c>
      <c r="AC4" s="64" t="s">
        <v>77</v>
      </c>
      <c r="AD4" s="65" t="s">
        <v>91</v>
      </c>
      <c r="AE4" s="59" t="s">
        <v>92</v>
      </c>
      <c r="AF4" s="56" t="s">
        <v>93</v>
      </c>
      <c r="AG4" s="56" t="s">
        <v>94</v>
      </c>
    </row>
    <row r="5" spans="1:33" ht="14.15" customHeight="1">
      <c r="A5" s="66" t="s">
        <v>95</v>
      </c>
      <c r="B5" s="67"/>
      <c r="C5" s="68"/>
      <c r="D5" s="69"/>
      <c r="E5" s="70"/>
      <c r="F5" s="71"/>
      <c r="G5" s="72"/>
      <c r="H5" s="72"/>
      <c r="I5" s="73"/>
      <c r="J5" s="74"/>
      <c r="K5" s="75"/>
      <c r="L5" s="71"/>
      <c r="M5" s="72"/>
      <c r="N5" s="69"/>
      <c r="O5" s="70"/>
      <c r="P5" s="71"/>
      <c r="Q5" s="72"/>
      <c r="R5" s="73"/>
      <c r="S5" s="74"/>
      <c r="T5" s="71"/>
      <c r="U5" s="72"/>
      <c r="V5" s="73"/>
      <c r="W5" s="74"/>
      <c r="X5" s="71"/>
      <c r="Y5" s="72"/>
      <c r="Z5" s="73"/>
      <c r="AA5" s="74"/>
      <c r="AB5" s="70"/>
      <c r="AC5" s="71"/>
      <c r="AD5" s="72"/>
      <c r="AE5" s="69"/>
      <c r="AF5" s="76" t="s">
        <v>96</v>
      </c>
      <c r="AG5" s="76" t="s">
        <v>96</v>
      </c>
    </row>
    <row r="6" spans="1:33" ht="13.65" customHeight="1">
      <c r="A6" s="77" t="str">
        <f>'Participating Bands'!B5</f>
        <v>Wheatmore</v>
      </c>
      <c r="B6" s="78">
        <v>0</v>
      </c>
      <c r="C6" s="79">
        <f>Wheatmore!B8</f>
        <v>0</v>
      </c>
      <c r="D6" s="80">
        <f>B6+C6</f>
        <v>0</v>
      </c>
      <c r="E6" s="81"/>
      <c r="F6" s="78">
        <f>Wheatmore!E8</f>
        <v>0</v>
      </c>
      <c r="G6" s="79">
        <f>Wheatmore!F8</f>
        <v>0</v>
      </c>
      <c r="H6" s="79">
        <f>Wheatmore!G8</f>
        <v>0</v>
      </c>
      <c r="I6" s="80">
        <f>(F6*0.75)+(G6*0.75)+(H6*0.5)</f>
        <v>0</v>
      </c>
      <c r="J6" s="81"/>
      <c r="K6" s="82">
        <f>(D6+I6)/2</f>
        <v>0</v>
      </c>
      <c r="L6" s="78">
        <f>Wheatmore!K8</f>
        <v>0</v>
      </c>
      <c r="M6" s="79">
        <f>Wheatmore!L8</f>
        <v>0</v>
      </c>
      <c r="N6" s="80">
        <f>((L6*0.4)+(M6*0.6))*2</f>
        <v>0</v>
      </c>
      <c r="O6" s="81"/>
      <c r="P6" s="78">
        <f>Wheatmore!O8</f>
        <v>0</v>
      </c>
      <c r="Q6" s="79">
        <f>Wheatmore!P8</f>
        <v>0</v>
      </c>
      <c r="R6" s="80">
        <f>P6+Q6</f>
        <v>0</v>
      </c>
      <c r="S6" s="81"/>
      <c r="T6" s="78">
        <f>Wheatmore!S8</f>
        <v>0</v>
      </c>
      <c r="U6" s="79">
        <f>Wheatmore!T8</f>
        <v>0</v>
      </c>
      <c r="V6" s="80">
        <f>T6+U6</f>
        <v>0</v>
      </c>
      <c r="W6" s="81"/>
      <c r="X6" s="78">
        <f>Wheatmore!W8</f>
        <v>0</v>
      </c>
      <c r="Y6" s="79">
        <f>Wheatmore!X8</f>
        <v>0</v>
      </c>
      <c r="Z6" s="80">
        <f>X6+Y6</f>
        <v>0</v>
      </c>
      <c r="AA6" s="83"/>
      <c r="AB6" s="82">
        <f>R6+V6+Z6</f>
        <v>0</v>
      </c>
      <c r="AC6" s="84">
        <f>(K6+N6+AB6)/10</f>
        <v>0</v>
      </c>
      <c r="AD6" s="85"/>
      <c r="AE6" s="86">
        <f>AC6-AD6</f>
        <v>0</v>
      </c>
      <c r="AF6" s="82">
        <f>AE6</f>
        <v>0</v>
      </c>
      <c r="AG6" s="82">
        <f>(AF6/2)+50</f>
        <v>50</v>
      </c>
    </row>
    <row r="7" spans="1:33" ht="13.65" customHeight="1">
      <c r="A7" s="77" t="str">
        <f>'Participating Bands'!B7</f>
        <v>Garner</v>
      </c>
      <c r="B7" s="78">
        <v>0</v>
      </c>
      <c r="C7" s="79">
        <f>Garner!B8</f>
        <v>0</v>
      </c>
      <c r="D7" s="80">
        <f>B7+C7</f>
        <v>0</v>
      </c>
      <c r="E7" s="81"/>
      <c r="F7" s="78">
        <f>Garner!E8</f>
        <v>0</v>
      </c>
      <c r="G7" s="79">
        <f>Garner!F8</f>
        <v>0</v>
      </c>
      <c r="H7" s="79">
        <f>Garner!G8</f>
        <v>0</v>
      </c>
      <c r="I7" s="80">
        <f>(F7*0.75)+(G7*0.75)+(H7*0.5)</f>
        <v>0</v>
      </c>
      <c r="J7" s="81"/>
      <c r="K7" s="82">
        <f>(D7+I7)/2</f>
        <v>0</v>
      </c>
      <c r="L7" s="78">
        <f>Garner!K8</f>
        <v>0</v>
      </c>
      <c r="M7" s="79">
        <f>Garner!L8</f>
        <v>0</v>
      </c>
      <c r="N7" s="80">
        <f>((L7*0.4)+(M7*0.6))*2</f>
        <v>0</v>
      </c>
      <c r="O7" s="81"/>
      <c r="P7" s="78">
        <f>Garner!O8</f>
        <v>0</v>
      </c>
      <c r="Q7" s="79">
        <f>Garner!P8</f>
        <v>0</v>
      </c>
      <c r="R7" s="80">
        <f>P7+Q7</f>
        <v>0</v>
      </c>
      <c r="S7" s="81"/>
      <c r="T7" s="78">
        <f>Garner!S8</f>
        <v>0</v>
      </c>
      <c r="U7" s="79">
        <f>Garner!T8</f>
        <v>0</v>
      </c>
      <c r="V7" s="80">
        <f>T7+U7</f>
        <v>0</v>
      </c>
      <c r="W7" s="81"/>
      <c r="X7" s="78">
        <f>Garner!W8</f>
        <v>0</v>
      </c>
      <c r="Y7" s="79">
        <f>Garner!X8</f>
        <v>0</v>
      </c>
      <c r="Z7" s="80">
        <f>X7+Y7</f>
        <v>0</v>
      </c>
      <c r="AA7" s="83"/>
      <c r="AB7" s="82">
        <f>R7+V7+Z7</f>
        <v>0</v>
      </c>
      <c r="AC7" s="84">
        <f>(K7+N7+AB7)/10</f>
        <v>0</v>
      </c>
      <c r="AD7" s="85"/>
      <c r="AE7" s="86">
        <f>AC7-AD7</f>
        <v>0</v>
      </c>
      <c r="AF7" s="82">
        <f>AE7</f>
        <v>0</v>
      </c>
      <c r="AG7" s="82">
        <f>(AF7/2)+50</f>
        <v>50</v>
      </c>
    </row>
    <row r="8" spans="1:33" ht="13.65" customHeight="1">
      <c r="A8" s="77" t="str">
        <f>'Participating Bands'!B11</f>
        <v>East Forsyth</v>
      </c>
      <c r="B8" s="78">
        <v>0</v>
      </c>
      <c r="C8" s="79">
        <f>'East Forsyth'!B8</f>
        <v>0</v>
      </c>
      <c r="D8" s="80">
        <f>B8+C8</f>
        <v>0</v>
      </c>
      <c r="E8" s="81"/>
      <c r="F8" s="78">
        <f>'East Forsyth'!E8</f>
        <v>0</v>
      </c>
      <c r="G8" s="79">
        <f>'East Forsyth'!F8</f>
        <v>0</v>
      </c>
      <c r="H8" s="79">
        <f>'East Forsyth'!G8</f>
        <v>0</v>
      </c>
      <c r="I8" s="80">
        <f>(F8*0.75)+(G8*0.75)+(H8*0.5)</f>
        <v>0</v>
      </c>
      <c r="J8" s="81"/>
      <c r="K8" s="82">
        <f>(D8+I8)/2</f>
        <v>0</v>
      </c>
      <c r="L8" s="78">
        <f>'East Forsyth'!K8</f>
        <v>0</v>
      </c>
      <c r="M8" s="79">
        <f>'East Forsyth'!L8</f>
        <v>0</v>
      </c>
      <c r="N8" s="80">
        <f>((L8*0.4)+(M8*0.6))*2</f>
        <v>0</v>
      </c>
      <c r="O8" s="81"/>
      <c r="P8" s="78">
        <f>'East Forsyth'!O8</f>
        <v>0</v>
      </c>
      <c r="Q8" s="79">
        <f>'East Forsyth'!P8</f>
        <v>0</v>
      </c>
      <c r="R8" s="80">
        <f>P8+Q8</f>
        <v>0</v>
      </c>
      <c r="S8" s="81"/>
      <c r="T8" s="78">
        <f>'East Forsyth'!S8</f>
        <v>0</v>
      </c>
      <c r="U8" s="79">
        <f>'East Forsyth'!T8</f>
        <v>0</v>
      </c>
      <c r="V8" s="80">
        <f>T8+U8</f>
        <v>0</v>
      </c>
      <c r="W8" s="81"/>
      <c r="X8" s="78">
        <f>'East Forsyth'!W8</f>
        <v>0</v>
      </c>
      <c r="Y8" s="79">
        <f>'East Forsyth'!X8</f>
        <v>0</v>
      </c>
      <c r="Z8" s="80">
        <f>X8+Y8</f>
        <v>0</v>
      </c>
      <c r="AA8" s="83"/>
      <c r="AB8" s="82">
        <f>R8+V8+Z8</f>
        <v>0</v>
      </c>
      <c r="AC8" s="84">
        <f>(K8+N8+AB8)/10</f>
        <v>0</v>
      </c>
      <c r="AD8" s="85"/>
      <c r="AE8" s="86">
        <f>AC8-AD8</f>
        <v>0</v>
      </c>
      <c r="AF8" s="82">
        <f>AE8</f>
        <v>0</v>
      </c>
      <c r="AG8" s="82">
        <f>(AF8/2)+50</f>
        <v>50</v>
      </c>
    </row>
    <row r="9" spans="1:33" ht="13.65" customHeight="1">
      <c r="A9" s="77" t="str">
        <f>'Participating Bands'!B18</f>
        <v>East Wake</v>
      </c>
      <c r="B9" s="78">
        <v>0</v>
      </c>
      <c r="C9" s="79">
        <f>'East Wake'!B8</f>
        <v>0</v>
      </c>
      <c r="D9" s="80">
        <f>B9+C9</f>
        <v>0</v>
      </c>
      <c r="E9" s="81"/>
      <c r="F9" s="78">
        <f>'East Wake'!E8</f>
        <v>0</v>
      </c>
      <c r="G9" s="79">
        <f>'East Wake'!F8</f>
        <v>0</v>
      </c>
      <c r="H9" s="79">
        <f>'East Wake'!G8</f>
        <v>0</v>
      </c>
      <c r="I9" s="80">
        <f>(F9*0.75)+(G9*0.75)+(H9*0.5)</f>
        <v>0</v>
      </c>
      <c r="J9" s="81"/>
      <c r="K9" s="82">
        <f>(D9+I9)/2</f>
        <v>0</v>
      </c>
      <c r="L9" s="78">
        <f>'East Wake'!K8</f>
        <v>0</v>
      </c>
      <c r="M9" s="79">
        <f>'East Wake'!L8</f>
        <v>0</v>
      </c>
      <c r="N9" s="80">
        <f>((L9*0.4)+(M9*0.6))*2</f>
        <v>0</v>
      </c>
      <c r="O9" s="81"/>
      <c r="P9" s="78">
        <f>'East Wake'!O8</f>
        <v>0</v>
      </c>
      <c r="Q9" s="79">
        <f>'East Wake'!P8</f>
        <v>0</v>
      </c>
      <c r="R9" s="80">
        <f>P9+Q9</f>
        <v>0</v>
      </c>
      <c r="S9" s="81"/>
      <c r="T9" s="78">
        <f>'East Wake'!S8</f>
        <v>0</v>
      </c>
      <c r="U9" s="79">
        <f>'East Wake'!T8</f>
        <v>0</v>
      </c>
      <c r="V9" s="80">
        <f>T9+U9</f>
        <v>0</v>
      </c>
      <c r="W9" s="81"/>
      <c r="X9" s="78">
        <f>'East Wake'!W8</f>
        <v>0</v>
      </c>
      <c r="Y9" s="79">
        <f>'East Wake'!X8</f>
        <v>0</v>
      </c>
      <c r="Z9" s="80">
        <f>X9+Y9</f>
        <v>0</v>
      </c>
      <c r="AA9" s="83"/>
      <c r="AB9" s="82">
        <f>R9+V9+Z9</f>
        <v>0</v>
      </c>
      <c r="AC9" s="84">
        <f>(K9+N9+AB9)/10</f>
        <v>0</v>
      </c>
      <c r="AD9" s="85"/>
      <c r="AE9" s="86">
        <f>AC9-AD9</f>
        <v>0</v>
      </c>
      <c r="AF9" s="82">
        <f>AE9</f>
        <v>0</v>
      </c>
      <c r="AG9" s="82">
        <f>(AF9/2)+50</f>
        <v>50</v>
      </c>
    </row>
    <row r="10" spans="1:33" ht="13.65" customHeight="1">
      <c r="A10" s="87" t="s">
        <v>97</v>
      </c>
      <c r="B10" s="88"/>
      <c r="C10" s="89"/>
      <c r="D10" s="90"/>
      <c r="E10" s="91"/>
      <c r="F10" s="88"/>
      <c r="G10" s="89"/>
      <c r="H10" s="89"/>
      <c r="I10" s="90"/>
      <c r="J10" s="91"/>
      <c r="K10" s="91"/>
      <c r="L10" s="88"/>
      <c r="M10" s="89"/>
      <c r="N10" s="92"/>
      <c r="O10" s="91"/>
      <c r="P10" s="93"/>
      <c r="Q10" s="94"/>
      <c r="R10" s="90"/>
      <c r="S10" s="91"/>
      <c r="T10" s="93"/>
      <c r="U10" s="94"/>
      <c r="V10" s="90"/>
      <c r="W10" s="91"/>
      <c r="X10" s="93"/>
      <c r="Y10" s="94"/>
      <c r="Z10" s="90"/>
      <c r="AA10" s="91"/>
      <c r="AB10" s="91"/>
      <c r="AC10" s="93"/>
      <c r="AD10" s="94"/>
      <c r="AE10" s="95"/>
      <c r="AF10" s="96" t="s">
        <v>98</v>
      </c>
      <c r="AG10" s="96" t="s">
        <v>98</v>
      </c>
    </row>
    <row r="11" spans="1:33" ht="13.65" customHeight="1">
      <c r="A11" s="77" t="str">
        <f>'Participating Bands'!B6</f>
        <v>Wake Forest</v>
      </c>
      <c r="B11" s="78">
        <f>'Wake Forest'!A8</f>
        <v>0</v>
      </c>
      <c r="C11" s="79">
        <f>'Wake Forest'!B8</f>
        <v>0</v>
      </c>
      <c r="D11" s="80">
        <f>B11+C11</f>
        <v>0</v>
      </c>
      <c r="E11" s="83"/>
      <c r="F11" s="78">
        <f>'Wake Forest'!E8</f>
        <v>0</v>
      </c>
      <c r="G11" s="79">
        <f>'Wake Forest'!F8</f>
        <v>0</v>
      </c>
      <c r="H11" s="79">
        <f>'Wake Forest'!G8</f>
        <v>0</v>
      </c>
      <c r="I11" s="80">
        <f>(F11*0.75)+(G11*0.75)+(H11*0.5)</f>
        <v>0</v>
      </c>
      <c r="J11" s="83"/>
      <c r="K11" s="82">
        <f>(D11+I11)/2</f>
        <v>0</v>
      </c>
      <c r="L11" s="78">
        <f>'Wake Forest'!K8</f>
        <v>0</v>
      </c>
      <c r="M11" s="79">
        <f>'Wake Forest'!L8</f>
        <v>0</v>
      </c>
      <c r="N11" s="80">
        <f>((L11*0.4)+(M11*0.6))*2</f>
        <v>0</v>
      </c>
      <c r="O11" s="83"/>
      <c r="P11" s="78">
        <f>'Wake Forest'!O8</f>
        <v>0</v>
      </c>
      <c r="Q11" s="79">
        <f>'Wake Forest'!P8</f>
        <v>0</v>
      </c>
      <c r="R11" s="80">
        <f>P11+Q11</f>
        <v>0</v>
      </c>
      <c r="S11" s="83"/>
      <c r="T11" s="78">
        <f>'Wake Forest'!S8</f>
        <v>0</v>
      </c>
      <c r="U11" s="79">
        <f>'Wake Forest'!T8</f>
        <v>0</v>
      </c>
      <c r="V11" s="80">
        <f>T11+U11</f>
        <v>0</v>
      </c>
      <c r="W11" s="83"/>
      <c r="X11" s="78">
        <f>'Wake Forest'!W8</f>
        <v>0</v>
      </c>
      <c r="Y11" s="79">
        <f>'Wake Forest'!X8</f>
        <v>0</v>
      </c>
      <c r="Z11" s="80">
        <f>X11+Y11</f>
        <v>0</v>
      </c>
      <c r="AA11" s="83"/>
      <c r="AB11" s="82">
        <f>R11+V11+Z11</f>
        <v>0</v>
      </c>
      <c r="AC11" s="84">
        <f>(K11+N11+AB11)/10</f>
        <v>0</v>
      </c>
      <c r="AD11" s="85"/>
      <c r="AE11" s="86">
        <f>AC11-AD11</f>
        <v>0</v>
      </c>
      <c r="AF11" s="82">
        <f>AE11</f>
        <v>0</v>
      </c>
      <c r="AG11" s="82">
        <f>(AF11/2)+50</f>
        <v>50</v>
      </c>
    </row>
    <row r="12" spans="1:33" ht="13.65" customHeight="1">
      <c r="A12" s="77" t="str">
        <f>'Participating Bands'!B8</f>
        <v>West Stokes</v>
      </c>
      <c r="B12" s="78">
        <f>'West Stokes'!A8</f>
        <v>0</v>
      </c>
      <c r="C12" s="79">
        <f>'West Stokes'!B8</f>
        <v>0</v>
      </c>
      <c r="D12" s="80">
        <f>B12+C12</f>
        <v>0</v>
      </c>
      <c r="E12" s="81"/>
      <c r="F12" s="78">
        <f>'West Stokes'!E8</f>
        <v>0</v>
      </c>
      <c r="G12" s="79">
        <f>'West Stokes'!F8</f>
        <v>0</v>
      </c>
      <c r="H12" s="79">
        <f>'West Stokes'!G8</f>
        <v>0</v>
      </c>
      <c r="I12" s="80">
        <f>(F12*0.75)+(G12*0.75)+(H12*0.5)</f>
        <v>0</v>
      </c>
      <c r="J12" s="81"/>
      <c r="K12" s="82">
        <f>(D12+I12)/2</f>
        <v>0</v>
      </c>
      <c r="L12" s="78">
        <f>'West Stokes'!K8</f>
        <v>0</v>
      </c>
      <c r="M12" s="79">
        <f>'West Stokes'!L8</f>
        <v>0</v>
      </c>
      <c r="N12" s="80">
        <f>((L12*0.4)+(M12*0.6))*2</f>
        <v>0</v>
      </c>
      <c r="O12" s="81"/>
      <c r="P12" s="78">
        <f>'West Stokes'!O8</f>
        <v>0</v>
      </c>
      <c r="Q12" s="79">
        <f>'West Stokes'!P8</f>
        <v>0</v>
      </c>
      <c r="R12" s="80">
        <f>P12+Q12</f>
        <v>0</v>
      </c>
      <c r="S12" s="81"/>
      <c r="T12" s="78">
        <f>'West Stokes'!S8</f>
        <v>0</v>
      </c>
      <c r="U12" s="79">
        <f>'West Stokes'!T8</f>
        <v>0</v>
      </c>
      <c r="V12" s="80">
        <f>T12+U12</f>
        <v>0</v>
      </c>
      <c r="W12" s="81"/>
      <c r="X12" s="78">
        <f>'West Stokes'!W8</f>
        <v>0</v>
      </c>
      <c r="Y12" s="79">
        <f>'West Stokes'!X8</f>
        <v>0</v>
      </c>
      <c r="Z12" s="80">
        <f>X12+Y12</f>
        <v>0</v>
      </c>
      <c r="AA12" s="83"/>
      <c r="AB12" s="82">
        <f>R12+V12+Z12</f>
        <v>0</v>
      </c>
      <c r="AC12" s="84">
        <f>(K12+N12+AB12)/10</f>
        <v>0</v>
      </c>
      <c r="AD12" s="85"/>
      <c r="AE12" s="86">
        <f>AC12-AD12</f>
        <v>0</v>
      </c>
      <c r="AF12" s="82">
        <f>AE12</f>
        <v>0</v>
      </c>
      <c r="AG12" s="82">
        <f>(AF12/2)+50</f>
        <v>50</v>
      </c>
    </row>
    <row r="13" spans="1:33" ht="13.65" customHeight="1">
      <c r="A13" s="77" t="str">
        <f>'Participating Bands'!B10</f>
        <v>Wakefield</v>
      </c>
      <c r="B13" s="78">
        <f>Wakefield!A8</f>
        <v>0</v>
      </c>
      <c r="C13" s="79">
        <f>Wakefield!B8</f>
        <v>0</v>
      </c>
      <c r="D13" s="80">
        <f>B13+C13</f>
        <v>0</v>
      </c>
      <c r="E13" s="81"/>
      <c r="F13" s="78">
        <f>Wakefield!E8</f>
        <v>0</v>
      </c>
      <c r="G13" s="79">
        <f>Wakefield!F8</f>
        <v>0</v>
      </c>
      <c r="H13" s="79">
        <f>Wakefield!G8</f>
        <v>0</v>
      </c>
      <c r="I13" s="80">
        <f>(F13*0.75)+(G13*0.75)+(H13*0.5)</f>
        <v>0</v>
      </c>
      <c r="J13" s="81"/>
      <c r="K13" s="82">
        <f>(D13+I13)/2</f>
        <v>0</v>
      </c>
      <c r="L13" s="78">
        <f>Wakefield!K8</f>
        <v>0</v>
      </c>
      <c r="M13" s="79">
        <f>Wakefield!L8</f>
        <v>0</v>
      </c>
      <c r="N13" s="80">
        <f>((L13*0.4)+(M13*0.6))*2</f>
        <v>0</v>
      </c>
      <c r="O13" s="81"/>
      <c r="P13" s="78">
        <f>Wakefield!O8</f>
        <v>0</v>
      </c>
      <c r="Q13" s="79">
        <f>Wakefield!P8</f>
        <v>0</v>
      </c>
      <c r="R13" s="80">
        <f>P13+Q13</f>
        <v>0</v>
      </c>
      <c r="S13" s="81"/>
      <c r="T13" s="78">
        <f>Wakefield!S8</f>
        <v>0</v>
      </c>
      <c r="U13" s="79">
        <f>Wakefield!T8</f>
        <v>0</v>
      </c>
      <c r="V13" s="80">
        <f>T13+U13</f>
        <v>0</v>
      </c>
      <c r="W13" s="81"/>
      <c r="X13" s="78">
        <f>Wakefield!W8</f>
        <v>0</v>
      </c>
      <c r="Y13" s="79">
        <f>Wakefield!X8</f>
        <v>0</v>
      </c>
      <c r="Z13" s="80">
        <f>X13+Y13</f>
        <v>0</v>
      </c>
      <c r="AA13" s="83"/>
      <c r="AB13" s="82">
        <f>R13+V13+Z13</f>
        <v>0</v>
      </c>
      <c r="AC13" s="84">
        <f>(K13+N13+AB13)/10</f>
        <v>0</v>
      </c>
      <c r="AD13" s="85"/>
      <c r="AE13" s="86">
        <f>AC13-AD13</f>
        <v>0</v>
      </c>
      <c r="AF13" s="82">
        <f>AE13</f>
        <v>0</v>
      </c>
      <c r="AG13" s="82">
        <f>(AF13/2)+50</f>
        <v>50</v>
      </c>
    </row>
    <row r="14" spans="1:33" ht="13.65" customHeight="1">
      <c r="A14" s="77" t="str">
        <f>'Participating Bands'!B14</f>
        <v>Millbrook</v>
      </c>
      <c r="B14" s="78">
        <f>Millbrook!A8</f>
        <v>0</v>
      </c>
      <c r="C14" s="79">
        <f>Millbrook!B8</f>
        <v>0</v>
      </c>
      <c r="D14" s="80">
        <f>B14+C14</f>
        <v>0</v>
      </c>
      <c r="E14" s="81"/>
      <c r="F14" s="78">
        <f>Millbrook!E8</f>
        <v>0</v>
      </c>
      <c r="G14" s="79">
        <f>Millbrook!F8</f>
        <v>0</v>
      </c>
      <c r="H14" s="79">
        <f>Millbrook!G8</f>
        <v>0</v>
      </c>
      <c r="I14" s="80">
        <f>(F14*0.75)+(G14*0.75)+(H14*0.5)</f>
        <v>0</v>
      </c>
      <c r="J14" s="81"/>
      <c r="K14" s="82">
        <f>(D14+I14)/2</f>
        <v>0</v>
      </c>
      <c r="L14" s="78">
        <f>Millbrook!K8</f>
        <v>0</v>
      </c>
      <c r="M14" s="79">
        <f>Millbrook!L8</f>
        <v>0</v>
      </c>
      <c r="N14" s="80">
        <f>((L14*0.4)+(M14*0.6))*2</f>
        <v>0</v>
      </c>
      <c r="O14" s="81"/>
      <c r="P14" s="78">
        <f>Millbrook!O8</f>
        <v>0</v>
      </c>
      <c r="Q14" s="79">
        <f>Millbrook!P8</f>
        <v>0</v>
      </c>
      <c r="R14" s="80">
        <f>P14+Q14</f>
        <v>0</v>
      </c>
      <c r="S14" s="81"/>
      <c r="T14" s="78">
        <f>Millbrook!S8</f>
        <v>0</v>
      </c>
      <c r="U14" s="79">
        <f>Millbrook!T8</f>
        <v>0</v>
      </c>
      <c r="V14" s="80">
        <f>T14+U14</f>
        <v>0</v>
      </c>
      <c r="W14" s="81"/>
      <c r="X14" s="78">
        <f>Millbrook!W8</f>
        <v>0</v>
      </c>
      <c r="Y14" s="79">
        <f>Millbrook!X8</f>
        <v>0</v>
      </c>
      <c r="Z14" s="80">
        <f>X14+Y14</f>
        <v>0</v>
      </c>
      <c r="AA14" s="83"/>
      <c r="AB14" s="82">
        <f>R14+V14+Z14</f>
        <v>0</v>
      </c>
      <c r="AC14" s="84">
        <f>(K14+N14+AB14)/10</f>
        <v>0</v>
      </c>
      <c r="AD14" s="85"/>
      <c r="AE14" s="86">
        <f>AC14-AD14</f>
        <v>0</v>
      </c>
      <c r="AF14" s="82">
        <f>AE14</f>
        <v>0</v>
      </c>
      <c r="AG14" s="82">
        <f>(AF14/2)+50</f>
        <v>50</v>
      </c>
    </row>
    <row r="15" spans="1:33" ht="13.65" customHeight="1">
      <c r="A15" s="77" t="str">
        <f>'Participating Bands'!B15</f>
        <v>C.B. Aycock</v>
      </c>
      <c r="B15" s="78">
        <f>'C.B. Aycock'!A8</f>
        <v>0</v>
      </c>
      <c r="C15" s="79">
        <f>'C.B. Aycock'!B8</f>
        <v>0</v>
      </c>
      <c r="D15" s="80">
        <f>B15+C15</f>
        <v>0</v>
      </c>
      <c r="E15" s="81"/>
      <c r="F15" s="78">
        <f>'C.B. Aycock'!E8</f>
        <v>0</v>
      </c>
      <c r="G15" s="79">
        <f>'C.B. Aycock'!F8</f>
        <v>0</v>
      </c>
      <c r="H15" s="79">
        <f>'C.B. Aycock'!G8</f>
        <v>0</v>
      </c>
      <c r="I15" s="80">
        <f>(F15*0.75)+(G15*0.75)+(H15*0.5)</f>
        <v>0</v>
      </c>
      <c r="J15" s="81"/>
      <c r="K15" s="82">
        <f>(D15+I15)/2</f>
        <v>0</v>
      </c>
      <c r="L15" s="78">
        <f>'C.B. Aycock'!K8</f>
        <v>0</v>
      </c>
      <c r="M15" s="79">
        <f>'C.B. Aycock'!L8</f>
        <v>0</v>
      </c>
      <c r="N15" s="80">
        <f>((L15*0.4)+(M15*0.6))*2</f>
        <v>0</v>
      </c>
      <c r="O15" s="81"/>
      <c r="P15" s="78">
        <f>'C.B. Aycock'!O8</f>
        <v>0</v>
      </c>
      <c r="Q15" s="79">
        <f>'C.B. Aycock'!P8</f>
        <v>0</v>
      </c>
      <c r="R15" s="80">
        <f>P15+Q15</f>
        <v>0</v>
      </c>
      <c r="S15" s="81"/>
      <c r="T15" s="78">
        <f>'C.B. Aycock'!S8</f>
        <v>0</v>
      </c>
      <c r="U15" s="79">
        <f>'C.B. Aycock'!T8</f>
        <v>0</v>
      </c>
      <c r="V15" s="80">
        <f>T15+U15</f>
        <v>0</v>
      </c>
      <c r="W15" s="81"/>
      <c r="X15" s="78">
        <f>'C.B. Aycock'!W8</f>
        <v>0</v>
      </c>
      <c r="Y15" s="79">
        <f>'C.B. Aycock'!X8</f>
        <v>0</v>
      </c>
      <c r="Z15" s="80">
        <f>X15+Y15</f>
        <v>0</v>
      </c>
      <c r="AA15" s="83"/>
      <c r="AB15" s="82">
        <f>R15+V15+Z15</f>
        <v>0</v>
      </c>
      <c r="AC15" s="84">
        <f>(K15+N15+AB15)/10</f>
        <v>0</v>
      </c>
      <c r="AD15" s="85"/>
      <c r="AE15" s="86">
        <f>AC15-AD15</f>
        <v>0</v>
      </c>
      <c r="AF15" s="82">
        <f>AE15</f>
        <v>0</v>
      </c>
      <c r="AG15" s="82">
        <f>(AF15/2)+50</f>
        <v>50</v>
      </c>
    </row>
    <row r="16" spans="1:33" ht="13.65" customHeight="1">
      <c r="A16" s="87" t="s">
        <v>99</v>
      </c>
      <c r="B16" s="88"/>
      <c r="C16" s="89"/>
      <c r="D16" s="90"/>
      <c r="E16" s="91"/>
      <c r="F16" s="88"/>
      <c r="G16" s="89"/>
      <c r="H16" s="89"/>
      <c r="I16" s="90"/>
      <c r="J16" s="91"/>
      <c r="K16" s="91"/>
      <c r="L16" s="88"/>
      <c r="M16" s="89"/>
      <c r="N16" s="92"/>
      <c r="O16" s="91"/>
      <c r="P16" s="93"/>
      <c r="Q16" s="94"/>
      <c r="R16" s="90"/>
      <c r="S16" s="91"/>
      <c r="T16" s="93"/>
      <c r="U16" s="94"/>
      <c r="V16" s="90"/>
      <c r="W16" s="91"/>
      <c r="X16" s="93"/>
      <c r="Y16" s="94"/>
      <c r="Z16" s="90"/>
      <c r="AA16" s="91"/>
      <c r="AB16" s="91"/>
      <c r="AC16" s="93"/>
      <c r="AD16" s="94"/>
      <c r="AE16" s="95"/>
      <c r="AF16" s="96" t="s">
        <v>100</v>
      </c>
      <c r="AG16" s="96" t="s">
        <v>100</v>
      </c>
    </row>
    <row r="17" spans="1:33" ht="13.65" customHeight="1">
      <c r="A17" s="97" t="str">
        <f>'Participating Bands'!B12</f>
        <v>Broughton</v>
      </c>
      <c r="B17" s="78">
        <f>Broughton!A8</f>
        <v>0</v>
      </c>
      <c r="C17" s="79">
        <f>Broughton!B8</f>
        <v>0</v>
      </c>
      <c r="D17" s="80">
        <f>B17+C17</f>
        <v>0</v>
      </c>
      <c r="E17" s="83"/>
      <c r="F17" s="78">
        <f>Broughton!E8</f>
        <v>0</v>
      </c>
      <c r="G17" s="79">
        <f>Broughton!F8</f>
        <v>0</v>
      </c>
      <c r="H17" s="79">
        <f>Broughton!G8</f>
        <v>0</v>
      </c>
      <c r="I17" s="80">
        <f>(F17*0.75)+(G17*0.75)+(H17*0.5)</f>
        <v>0</v>
      </c>
      <c r="J17" s="83"/>
      <c r="K17" s="82">
        <f>(D17+I17)/2</f>
        <v>0</v>
      </c>
      <c r="L17" s="78">
        <f>Broughton!K8</f>
        <v>0</v>
      </c>
      <c r="M17" s="79">
        <f>Broughton!L8</f>
        <v>0</v>
      </c>
      <c r="N17" s="80">
        <f>((L17*0.4)+(M17*0.6))*2</f>
        <v>0</v>
      </c>
      <c r="O17" s="83"/>
      <c r="P17" s="78">
        <f>Broughton!O8</f>
        <v>0</v>
      </c>
      <c r="Q17" s="79">
        <f>Broughton!P8</f>
        <v>0</v>
      </c>
      <c r="R17" s="80">
        <f>P17+Q17</f>
        <v>0</v>
      </c>
      <c r="S17" s="83"/>
      <c r="T17" s="78">
        <f>Broughton!S8</f>
        <v>0</v>
      </c>
      <c r="U17" s="79">
        <f>Broughton!T8</f>
        <v>0</v>
      </c>
      <c r="V17" s="80">
        <f>T17+U17</f>
        <v>0</v>
      </c>
      <c r="W17" s="83"/>
      <c r="X17" s="78">
        <f>Broughton!W8</f>
        <v>0</v>
      </c>
      <c r="Y17" s="79">
        <f>Broughton!X8</f>
        <v>0</v>
      </c>
      <c r="Z17" s="80">
        <f>X17+Y17</f>
        <v>0</v>
      </c>
      <c r="AA17" s="83"/>
      <c r="AB17" s="82">
        <f>R17+V17+Z17</f>
        <v>0</v>
      </c>
      <c r="AC17" s="84">
        <f>(K17+N17+AB17)/10</f>
        <v>0</v>
      </c>
      <c r="AD17" s="85"/>
      <c r="AE17" s="86">
        <f>AC17-AD17</f>
        <v>0</v>
      </c>
      <c r="AF17" s="82">
        <f>AE17</f>
        <v>0</v>
      </c>
      <c r="AG17" s="82">
        <f>(AF17/2)+50</f>
        <v>50</v>
      </c>
    </row>
    <row r="18" spans="1:33" ht="13.65" customHeight="1">
      <c r="A18" s="97" t="str">
        <f>'Participating Bands'!B19</f>
        <v>Holly Springs</v>
      </c>
      <c r="B18" s="78">
        <f>'Holly Springs'!A8</f>
        <v>0</v>
      </c>
      <c r="C18" s="79">
        <f>'Holly Springs'!B8</f>
        <v>0</v>
      </c>
      <c r="D18" s="80">
        <f>B18+C18</f>
        <v>0</v>
      </c>
      <c r="E18" s="81"/>
      <c r="F18" s="78">
        <f>'Holly Springs'!E8</f>
        <v>0</v>
      </c>
      <c r="G18" s="79">
        <f>'Holly Springs'!F8</f>
        <v>0</v>
      </c>
      <c r="H18" s="79">
        <f>'Holly Springs'!G8</f>
        <v>0</v>
      </c>
      <c r="I18" s="80">
        <f>(F18*0.75)+(G18*0.75)+(H18*0.5)</f>
        <v>0</v>
      </c>
      <c r="J18" s="81"/>
      <c r="K18" s="82">
        <f>(D18+I18)/2</f>
        <v>0</v>
      </c>
      <c r="L18" s="78">
        <f>'Holly Springs'!K8</f>
        <v>0</v>
      </c>
      <c r="M18" s="79">
        <f>'Holly Springs'!L8</f>
        <v>0</v>
      </c>
      <c r="N18" s="80">
        <f>((L18*0.4)+(M18*0.6))*2</f>
        <v>0</v>
      </c>
      <c r="O18" s="81"/>
      <c r="P18" s="78">
        <f>'Holly Springs'!O8</f>
        <v>0</v>
      </c>
      <c r="Q18" s="79">
        <f>'Holly Springs'!P8</f>
        <v>0</v>
      </c>
      <c r="R18" s="80">
        <f>P18+Q18</f>
        <v>0</v>
      </c>
      <c r="S18" s="81"/>
      <c r="T18" s="78">
        <f>'Holly Springs'!S8</f>
        <v>0</v>
      </c>
      <c r="U18" s="79">
        <f>'Holly Springs'!T8</f>
        <v>0</v>
      </c>
      <c r="V18" s="80">
        <f>T18+U18</f>
        <v>0</v>
      </c>
      <c r="W18" s="81"/>
      <c r="X18" s="78">
        <f>'Holly Springs'!W8</f>
        <v>0</v>
      </c>
      <c r="Y18" s="79">
        <f>'Holly Springs'!X8</f>
        <v>0</v>
      </c>
      <c r="Z18" s="80">
        <f>X18+Y18</f>
        <v>0</v>
      </c>
      <c r="AA18" s="83"/>
      <c r="AB18" s="82">
        <f>R18+V18+Z18</f>
        <v>0</v>
      </c>
      <c r="AC18" s="84">
        <f>(K18+N18+AB18)/10</f>
        <v>0</v>
      </c>
      <c r="AD18" s="85"/>
      <c r="AE18" s="86">
        <f>AC18-AD18</f>
        <v>0</v>
      </c>
      <c r="AF18" s="82">
        <f>AE18</f>
        <v>0</v>
      </c>
      <c r="AG18" s="82">
        <f>(AF18/2)+50</f>
        <v>50</v>
      </c>
    </row>
    <row r="19" spans="1:33" ht="13.65" customHeight="1">
      <c r="A19" s="97" t="str">
        <f>'Participating Bands'!B20</f>
        <v>Sanderson</v>
      </c>
      <c r="B19" s="78">
        <f>Sanderson!A8</f>
        <v>0</v>
      </c>
      <c r="C19" s="79">
        <f>Sanderson!B8</f>
        <v>0</v>
      </c>
      <c r="D19" s="80">
        <f>B19+C19</f>
        <v>0</v>
      </c>
      <c r="E19" s="81"/>
      <c r="F19" s="78">
        <f>Sanderson!E8</f>
        <v>0</v>
      </c>
      <c r="G19" s="79">
        <f>Sanderson!F8</f>
        <v>0</v>
      </c>
      <c r="H19" s="79">
        <f>Sanderson!G8</f>
        <v>0</v>
      </c>
      <c r="I19" s="80">
        <f>(F19*0.75)+(G19*0.75)+(H19*0.5)</f>
        <v>0</v>
      </c>
      <c r="J19" s="81"/>
      <c r="K19" s="82">
        <f>(D19+I19)/2</f>
        <v>0</v>
      </c>
      <c r="L19" s="78">
        <f>Sanderson!K8</f>
        <v>0</v>
      </c>
      <c r="M19" s="79">
        <f>Sanderson!L8</f>
        <v>0</v>
      </c>
      <c r="N19" s="80">
        <f>((L19*0.4)+(M19*0.6))*2</f>
        <v>0</v>
      </c>
      <c r="O19" s="81"/>
      <c r="P19" s="78">
        <f>Sanderson!O8</f>
        <v>0</v>
      </c>
      <c r="Q19" s="79">
        <f>Sanderson!P8</f>
        <v>0</v>
      </c>
      <c r="R19" s="80">
        <f>P19+Q19</f>
        <v>0</v>
      </c>
      <c r="S19" s="81"/>
      <c r="T19" s="78">
        <f>Sanderson!S8</f>
        <v>0</v>
      </c>
      <c r="U19" s="79">
        <f>Sanderson!T8</f>
        <v>0</v>
      </c>
      <c r="V19" s="80">
        <f>T19+U19</f>
        <v>0</v>
      </c>
      <c r="W19" s="81"/>
      <c r="X19" s="78">
        <f>Sanderson!W8</f>
        <v>0</v>
      </c>
      <c r="Y19" s="79">
        <f>Sanderson!X8</f>
        <v>0</v>
      </c>
      <c r="Z19" s="80">
        <f>X19+Y19</f>
        <v>0</v>
      </c>
      <c r="AA19" s="83"/>
      <c r="AB19" s="82">
        <f>R19+V19+Z19</f>
        <v>0</v>
      </c>
      <c r="AC19" s="84">
        <f>(K19+N19+AB19)/10</f>
        <v>0</v>
      </c>
      <c r="AD19" s="85"/>
      <c r="AE19" s="86">
        <f>AC19-AD19</f>
        <v>0</v>
      </c>
      <c r="AF19" s="82">
        <f>AE19</f>
        <v>0</v>
      </c>
      <c r="AG19" s="82">
        <f>(AF19/2)+50</f>
        <v>50</v>
      </c>
    </row>
    <row r="20" spans="1:33" ht="13.65" customHeight="1">
      <c r="A20" s="97" t="str">
        <f>'Participating Bands'!B21</f>
        <v>Orange</v>
      </c>
      <c r="B20" s="78">
        <f>Orange!A8</f>
        <v>0</v>
      </c>
      <c r="C20" s="79">
        <f>Orange!B8</f>
        <v>0</v>
      </c>
      <c r="D20" s="80">
        <f>B20+C20</f>
        <v>0</v>
      </c>
      <c r="E20" s="81"/>
      <c r="F20" s="78">
        <f>Orange!E8</f>
        <v>0</v>
      </c>
      <c r="G20" s="79">
        <f>Orange!F8</f>
        <v>0</v>
      </c>
      <c r="H20" s="79">
        <f>Orange!G8</f>
        <v>0</v>
      </c>
      <c r="I20" s="80">
        <f>(F20*0.75)+(G20*0.75)+(H20*0.5)</f>
        <v>0</v>
      </c>
      <c r="J20" s="81"/>
      <c r="K20" s="82">
        <f>(D20+I20)/2</f>
        <v>0</v>
      </c>
      <c r="L20" s="78">
        <f>Orange!K8</f>
        <v>0</v>
      </c>
      <c r="M20" s="79">
        <f>Orange!L8</f>
        <v>0</v>
      </c>
      <c r="N20" s="80">
        <f>((L20*0.4)+(M20*0.6))*2</f>
        <v>0</v>
      </c>
      <c r="O20" s="81"/>
      <c r="P20" s="78">
        <f>Orange!O8</f>
        <v>0</v>
      </c>
      <c r="Q20" s="79">
        <f>Orange!P8</f>
        <v>0</v>
      </c>
      <c r="R20" s="80">
        <f>P20+Q20</f>
        <v>0</v>
      </c>
      <c r="S20" s="81"/>
      <c r="T20" s="78">
        <f>Orange!S8</f>
        <v>0</v>
      </c>
      <c r="U20" s="79">
        <f>Orange!T8</f>
        <v>0</v>
      </c>
      <c r="V20" s="80">
        <f>T20+U20</f>
        <v>0</v>
      </c>
      <c r="W20" s="81"/>
      <c r="X20" s="78">
        <f>Orange!W8</f>
        <v>0</v>
      </c>
      <c r="Y20" s="79">
        <f>Orange!X8</f>
        <v>0</v>
      </c>
      <c r="Z20" s="80">
        <f>X20+Y20</f>
        <v>0</v>
      </c>
      <c r="AA20" s="83"/>
      <c r="AB20" s="82">
        <f>R20+V20+Z20</f>
        <v>0</v>
      </c>
      <c r="AC20" s="84">
        <f>(K20+N20+AB20)/10</f>
        <v>0</v>
      </c>
      <c r="AD20" s="85"/>
      <c r="AE20" s="86">
        <f>AC20-AD20</f>
        <v>0</v>
      </c>
      <c r="AF20" s="82">
        <f>AE20</f>
        <v>0</v>
      </c>
      <c r="AG20" s="82">
        <f>(AF20/2)+50</f>
        <v>50</v>
      </c>
    </row>
    <row r="21" spans="1:33" ht="13.65" customHeight="1">
      <c r="A21" s="97" t="str">
        <f>'Participating Bands'!B22</f>
        <v>Middle Creek</v>
      </c>
      <c r="B21" s="78">
        <f>'Middle Creek'!A8</f>
        <v>0</v>
      </c>
      <c r="C21" s="79">
        <f>'Middle Creek'!B8</f>
        <v>0</v>
      </c>
      <c r="D21" s="80">
        <f>B21+C21</f>
        <v>0</v>
      </c>
      <c r="E21" s="81"/>
      <c r="F21" s="78">
        <f>'Middle Creek'!E8</f>
        <v>0</v>
      </c>
      <c r="G21" s="79">
        <f>'Middle Creek'!F8</f>
        <v>0</v>
      </c>
      <c r="H21" s="79">
        <f>'Middle Creek'!G8</f>
        <v>0</v>
      </c>
      <c r="I21" s="80">
        <f>(F21*0.75)+(G21*0.75)+(H21*0.5)</f>
        <v>0</v>
      </c>
      <c r="J21" s="81"/>
      <c r="K21" s="82">
        <f>(D21+I21)/2</f>
        <v>0</v>
      </c>
      <c r="L21" s="78">
        <f>'Middle Creek'!K8</f>
        <v>0</v>
      </c>
      <c r="M21" s="79">
        <f>'Middle Creek'!L8</f>
        <v>0</v>
      </c>
      <c r="N21" s="80">
        <f>((L21*0.4)+(M21*0.6))*2</f>
        <v>0</v>
      </c>
      <c r="O21" s="81"/>
      <c r="P21" s="78">
        <f>'Middle Creek'!O8</f>
        <v>0</v>
      </c>
      <c r="Q21" s="79">
        <f>'Middle Creek'!P8</f>
        <v>0</v>
      </c>
      <c r="R21" s="80">
        <f>P21+Q21</f>
        <v>0</v>
      </c>
      <c r="S21" s="81"/>
      <c r="T21" s="78">
        <f>'Middle Creek'!S8</f>
        <v>0</v>
      </c>
      <c r="U21" s="79">
        <f>'Middle Creek'!T8</f>
        <v>0</v>
      </c>
      <c r="V21" s="80">
        <f>T21+U21</f>
        <v>0</v>
      </c>
      <c r="W21" s="81"/>
      <c r="X21" s="78">
        <f>'Middle Creek'!W8</f>
        <v>0</v>
      </c>
      <c r="Y21" s="79">
        <f>'Middle Creek'!X8</f>
        <v>0</v>
      </c>
      <c r="Z21" s="80">
        <f>X21+Y21</f>
        <v>0</v>
      </c>
      <c r="AA21" s="83"/>
      <c r="AB21" s="82">
        <f>R21+V21+Z21</f>
        <v>0</v>
      </c>
      <c r="AC21" s="84">
        <f>(K21+N21+AB21)/10</f>
        <v>0</v>
      </c>
      <c r="AD21" s="85"/>
      <c r="AE21" s="86">
        <f>AC21-AD21</f>
        <v>0</v>
      </c>
      <c r="AF21" s="82">
        <f>AE21</f>
        <v>0</v>
      </c>
      <c r="AG21" s="82">
        <f>(AF21/2)+50</f>
        <v>50</v>
      </c>
    </row>
    <row r="22" spans="1:33" ht="13.65" customHeight="1">
      <c r="A22" s="87" t="s">
        <v>101</v>
      </c>
      <c r="B22" s="88"/>
      <c r="C22" s="89"/>
      <c r="D22" s="90"/>
      <c r="E22" s="91"/>
      <c r="F22" s="88"/>
      <c r="G22" s="89"/>
      <c r="H22" s="89"/>
      <c r="I22" s="90"/>
      <c r="J22" s="91"/>
      <c r="K22" s="91"/>
      <c r="L22" s="88"/>
      <c r="M22" s="89"/>
      <c r="N22" s="92"/>
      <c r="O22" s="91"/>
      <c r="P22" s="93"/>
      <c r="Q22" s="94"/>
      <c r="R22" s="90"/>
      <c r="S22" s="91"/>
      <c r="T22" s="93"/>
      <c r="U22" s="94"/>
      <c r="V22" s="90"/>
      <c r="W22" s="91"/>
      <c r="X22" s="93"/>
      <c r="Y22" s="94"/>
      <c r="Z22" s="90"/>
      <c r="AA22" s="91"/>
      <c r="AB22" s="91"/>
      <c r="AC22" s="93"/>
      <c r="AD22" s="94"/>
      <c r="AE22" s="95"/>
      <c r="AF22" s="96" t="s">
        <v>102</v>
      </c>
      <c r="AG22" s="96" t="s">
        <v>102</v>
      </c>
    </row>
    <row r="23" spans="1:33" ht="13.65" customHeight="1">
      <c r="A23" s="77" t="str">
        <f>'Participating Bands'!B9</f>
        <v>Jack Britt</v>
      </c>
      <c r="B23" s="78">
        <f>'Jack Britt'!A8</f>
        <v>0</v>
      </c>
      <c r="C23" s="79">
        <f>'Jack Britt'!B8</f>
        <v>0</v>
      </c>
      <c r="D23" s="80">
        <f>B23+C23</f>
        <v>0</v>
      </c>
      <c r="E23" s="83"/>
      <c r="F23" s="78">
        <f>'Jack Britt'!E8</f>
        <v>0</v>
      </c>
      <c r="G23" s="79">
        <f>'Jack Britt'!F8</f>
        <v>0</v>
      </c>
      <c r="H23" s="79">
        <f>'Jack Britt'!G8</f>
        <v>0</v>
      </c>
      <c r="I23" s="80">
        <f>(F23*0.75)+(G23*0.75)+(H23*0.5)</f>
        <v>0</v>
      </c>
      <c r="J23" s="83"/>
      <c r="K23" s="82">
        <f>(D23+I23)/2</f>
        <v>0</v>
      </c>
      <c r="L23" s="78">
        <f>'Jack Britt'!K8</f>
        <v>0</v>
      </c>
      <c r="M23" s="79">
        <f>'Jack Britt'!L8</f>
        <v>0</v>
      </c>
      <c r="N23" s="80">
        <f>((L23*0.4)+(M23*0.6))*2</f>
        <v>0</v>
      </c>
      <c r="O23" s="83"/>
      <c r="P23" s="78">
        <f>'Jack Britt'!O8</f>
        <v>0</v>
      </c>
      <c r="Q23" s="79">
        <f>'Jack Britt'!P8</f>
        <v>0</v>
      </c>
      <c r="R23" s="80">
        <f>P23+Q23</f>
        <v>0</v>
      </c>
      <c r="S23" s="83"/>
      <c r="T23" s="78">
        <f>'Jack Britt'!S8</f>
        <v>0</v>
      </c>
      <c r="U23" s="79">
        <f>'Jack Britt'!T8</f>
        <v>0</v>
      </c>
      <c r="V23" s="80">
        <f>T23+U23</f>
        <v>0</v>
      </c>
      <c r="W23" s="83"/>
      <c r="X23" s="78">
        <f>'Jack Britt'!W8</f>
        <v>0</v>
      </c>
      <c r="Y23" s="79">
        <f>'Jack Britt'!X8</f>
        <v>0</v>
      </c>
      <c r="Z23" s="80">
        <f>X23+Y23</f>
        <v>0</v>
      </c>
      <c r="AA23" s="83"/>
      <c r="AB23" s="82">
        <f>R23+V23+Z23</f>
        <v>0</v>
      </c>
      <c r="AC23" s="84">
        <f>(K23+N23+AB23)/10</f>
        <v>0</v>
      </c>
      <c r="AD23" s="85"/>
      <c r="AE23" s="86">
        <f>AC23-AD23</f>
        <v>0</v>
      </c>
      <c r="AF23" s="82">
        <f>AE23</f>
        <v>0</v>
      </c>
      <c r="AG23" s="82">
        <f>(AF23/2)+50</f>
        <v>50</v>
      </c>
    </row>
    <row r="24" spans="1:33" ht="13.65" customHeight="1">
      <c r="A24" s="77" t="str">
        <f>'Participating Bands'!B13</f>
        <v>Cape Fear</v>
      </c>
      <c r="B24" s="78">
        <f>'Cape Fear'!A8</f>
        <v>0</v>
      </c>
      <c r="C24" s="79">
        <f>'Cape Fear'!B8</f>
        <v>0</v>
      </c>
      <c r="D24" s="80">
        <f>B24+C24</f>
        <v>0</v>
      </c>
      <c r="E24" s="83"/>
      <c r="F24" s="78">
        <f>'Cape Fear'!E8</f>
        <v>0</v>
      </c>
      <c r="G24" s="79">
        <f>'Cape Fear'!F8</f>
        <v>0</v>
      </c>
      <c r="H24" s="79">
        <f>'Cape Fear'!G8</f>
        <v>0</v>
      </c>
      <c r="I24" s="80">
        <f>(F24*0.75)+(G24*0.75)+(H24*0.5)</f>
        <v>0</v>
      </c>
      <c r="J24" s="83"/>
      <c r="K24" s="82">
        <f>(D24+I24)/2</f>
        <v>0</v>
      </c>
      <c r="L24" s="78">
        <f>'Cape Fear'!K8</f>
        <v>0</v>
      </c>
      <c r="M24" s="79">
        <f>'Cape Fear'!L8</f>
        <v>0</v>
      </c>
      <c r="N24" s="80">
        <f>((L24*0.4)+(M24*0.6))*2</f>
        <v>0</v>
      </c>
      <c r="O24" s="83"/>
      <c r="P24" s="78">
        <f>'Cape Fear'!O8</f>
        <v>0</v>
      </c>
      <c r="Q24" s="79">
        <f>'Cape Fear'!P8</f>
        <v>0</v>
      </c>
      <c r="R24" s="80">
        <f>P24+Q24</f>
        <v>0</v>
      </c>
      <c r="S24" s="83"/>
      <c r="T24" s="78">
        <f>'Cape Fear'!S8</f>
        <v>0</v>
      </c>
      <c r="U24" s="79">
        <f>'Cape Fear'!T8</f>
        <v>0</v>
      </c>
      <c r="V24" s="80">
        <f>T24+U24</f>
        <v>0</v>
      </c>
      <c r="W24" s="83"/>
      <c r="X24" s="78">
        <f>'Cape Fear'!W8</f>
        <v>0</v>
      </c>
      <c r="Y24" s="79">
        <f>'Cape Fear'!X8</f>
        <v>0</v>
      </c>
      <c r="Z24" s="80">
        <f>X24+Y24</f>
        <v>0</v>
      </c>
      <c r="AA24" s="83"/>
      <c r="AB24" s="82">
        <f>R24+V24+Z24</f>
        <v>0</v>
      </c>
      <c r="AC24" s="84">
        <f>(K24+N24+AB24)/10</f>
        <v>0</v>
      </c>
      <c r="AD24" s="85"/>
      <c r="AE24" s="86">
        <f>AC24-AD24</f>
        <v>0</v>
      </c>
      <c r="AF24" s="82">
        <f>AE24</f>
        <v>0</v>
      </c>
      <c r="AG24" s="82">
        <f>(AF24/2)+50</f>
        <v>50</v>
      </c>
    </row>
    <row r="25" spans="1:33" ht="13.65" customHeight="1">
      <c r="A25" s="77" t="str">
        <f>'Participating Bands'!B16</f>
        <v>Apex Friendship</v>
      </c>
      <c r="B25" s="78">
        <f>'Apex Friendship'!A8</f>
        <v>0</v>
      </c>
      <c r="C25" s="79">
        <f>'Apex Friendship'!B8</f>
        <v>0</v>
      </c>
      <c r="D25" s="80">
        <f>B25+C25</f>
        <v>0</v>
      </c>
      <c r="E25" s="83"/>
      <c r="F25" s="78">
        <f>'Apex Friendship'!E8</f>
        <v>0</v>
      </c>
      <c r="G25" s="79">
        <f>'Apex Friendship'!F8</f>
        <v>0</v>
      </c>
      <c r="H25" s="79">
        <f>'Apex Friendship'!G8</f>
        <v>0</v>
      </c>
      <c r="I25" s="80">
        <f>(F25*0.75)+(G25*0.75)+(H25*0.5)</f>
        <v>0</v>
      </c>
      <c r="J25" s="83"/>
      <c r="K25" s="82">
        <f>(D25+I25)/2</f>
        <v>0</v>
      </c>
      <c r="L25" s="78">
        <f>'Apex Friendship'!K8</f>
        <v>0</v>
      </c>
      <c r="M25" s="79">
        <f>'Apex Friendship'!L8</f>
        <v>0</v>
      </c>
      <c r="N25" s="80">
        <f>((L25*0.4)+(M25*0.6))*2</f>
        <v>0</v>
      </c>
      <c r="O25" s="83"/>
      <c r="P25" s="78">
        <f>'Apex Friendship'!O8</f>
        <v>0</v>
      </c>
      <c r="Q25" s="79">
        <f>'Apex Friendship'!P8</f>
        <v>0</v>
      </c>
      <c r="R25" s="80">
        <f>P25+Q25</f>
        <v>0</v>
      </c>
      <c r="S25" s="83"/>
      <c r="T25" s="78">
        <f>'Apex Friendship'!S8</f>
        <v>0</v>
      </c>
      <c r="U25" s="79">
        <f>'Apex Friendship'!T8</f>
        <v>0</v>
      </c>
      <c r="V25" s="80">
        <f>T25+U25</f>
        <v>0</v>
      </c>
      <c r="W25" s="83"/>
      <c r="X25" s="78">
        <f>'Apex Friendship'!W8</f>
        <v>0</v>
      </c>
      <c r="Y25" s="79">
        <f>'Apex Friendship'!X8</f>
        <v>0</v>
      </c>
      <c r="Z25" s="80">
        <f>X25+Y25</f>
        <v>0</v>
      </c>
      <c r="AA25" s="83"/>
      <c r="AB25" s="82">
        <f>R25+V25+Z25</f>
        <v>0</v>
      </c>
      <c r="AC25" s="84">
        <f>(K25+N25+AB25)/10</f>
        <v>0</v>
      </c>
      <c r="AD25" s="85"/>
      <c r="AE25" s="86">
        <f>AC25-AD25</f>
        <v>0</v>
      </c>
      <c r="AF25" s="82">
        <f>AE25</f>
        <v>0</v>
      </c>
      <c r="AG25" s="82">
        <f>(AF25/2)+50</f>
        <v>50</v>
      </c>
    </row>
    <row r="26" spans="1:33" ht="14.15" customHeight="1">
      <c r="A26" s="98" t="str">
        <f>'Participating Bands'!B17</f>
        <v>Cleveland</v>
      </c>
      <c r="B26" s="99">
        <f>Cleveland!A8</f>
        <v>0</v>
      </c>
      <c r="C26" s="100">
        <f>Cleveland!B8</f>
        <v>0</v>
      </c>
      <c r="D26" s="101">
        <f>B26+C26</f>
        <v>0</v>
      </c>
      <c r="E26" s="102"/>
      <c r="F26" s="99">
        <f>Cleveland!E8</f>
        <v>0</v>
      </c>
      <c r="G26" s="100">
        <f>Cleveland!F8</f>
        <v>0</v>
      </c>
      <c r="H26" s="100">
        <f>Cleveland!G8</f>
        <v>0</v>
      </c>
      <c r="I26" s="101">
        <f>(F26*0.75)+(G26*0.75)+(H26*0.5)</f>
        <v>0</v>
      </c>
      <c r="J26" s="102"/>
      <c r="K26" s="103">
        <f>(D26+I26)/2</f>
        <v>0</v>
      </c>
      <c r="L26" s="99">
        <f>Cleveland!K8</f>
        <v>0</v>
      </c>
      <c r="M26" s="100">
        <f>Cleveland!L8</f>
        <v>0</v>
      </c>
      <c r="N26" s="101">
        <f>((L26*0.4)+(M26*0.6))*2</f>
        <v>0</v>
      </c>
      <c r="O26" s="102"/>
      <c r="P26" s="99">
        <f>Cleveland!O8</f>
        <v>0</v>
      </c>
      <c r="Q26" s="100">
        <f>Cleveland!P8</f>
        <v>0</v>
      </c>
      <c r="R26" s="101">
        <f>P26+Q26</f>
        <v>0</v>
      </c>
      <c r="S26" s="102"/>
      <c r="T26" s="99">
        <f>Cleveland!S8</f>
        <v>0</v>
      </c>
      <c r="U26" s="100">
        <f>Cleveland!T8</f>
        <v>0</v>
      </c>
      <c r="V26" s="101">
        <f>T26+U26</f>
        <v>0</v>
      </c>
      <c r="W26" s="102"/>
      <c r="X26" s="99">
        <f>Cleveland!W8</f>
        <v>0</v>
      </c>
      <c r="Y26" s="100">
        <f>Cleveland!X8</f>
        <v>0</v>
      </c>
      <c r="Z26" s="101">
        <f>X26+Y26</f>
        <v>0</v>
      </c>
      <c r="AA26" s="102"/>
      <c r="AB26" s="103">
        <f>R26+V26+Z26</f>
        <v>0</v>
      </c>
      <c r="AC26" s="104">
        <f>(K26+N26+AB26)/10</f>
        <v>0</v>
      </c>
      <c r="AD26" s="105"/>
      <c r="AE26" s="106">
        <f>AC26-AD26</f>
        <v>0</v>
      </c>
      <c r="AF26" s="103">
        <f>AE26</f>
        <v>0</v>
      </c>
      <c r="AG26" s="103">
        <f>(AF26/2)+50</f>
        <v>50</v>
      </c>
    </row>
    <row r="27" spans="1:33" ht="14.65" customHeight="1">
      <c r="A27" s="107"/>
      <c r="B27" s="108"/>
      <c r="C27" s="108"/>
      <c r="D27" s="108"/>
      <c r="E27" s="108"/>
      <c r="F27" s="109"/>
      <c r="G27" s="109"/>
      <c r="H27" s="109"/>
      <c r="I27" s="109"/>
      <c r="J27" s="109"/>
      <c r="K27" s="109"/>
      <c r="L27" s="109"/>
      <c r="M27" s="109"/>
      <c r="N27" s="109"/>
      <c r="O27" s="109"/>
      <c r="P27" s="110"/>
      <c r="Q27" s="110"/>
      <c r="R27" s="109"/>
      <c r="S27" s="109"/>
      <c r="T27" s="110"/>
      <c r="U27" s="110"/>
      <c r="V27" s="109"/>
      <c r="W27" s="109"/>
      <c r="X27" s="110"/>
      <c r="Y27" s="110"/>
      <c r="Z27" s="109"/>
      <c r="AA27" s="109"/>
      <c r="AB27" s="109"/>
      <c r="AC27" s="109"/>
      <c r="AD27" s="109"/>
      <c r="AE27" s="109"/>
      <c r="AF27" s="109"/>
      <c r="AG27" s="111"/>
    </row>
    <row r="28" spans="1:33" ht="14.65" customHeight="1">
      <c r="A28" s="417" t="s">
        <v>103</v>
      </c>
      <c r="B28" s="413" t="s">
        <v>60</v>
      </c>
      <c r="C28" s="402"/>
      <c r="D28" s="402"/>
      <c r="E28" s="402"/>
      <c r="F28" s="402"/>
      <c r="G28" s="402"/>
      <c r="H28" s="402"/>
      <c r="I28" s="402"/>
      <c r="J28" s="402"/>
      <c r="K28" s="403"/>
      <c r="L28" s="413" t="s">
        <v>61</v>
      </c>
      <c r="M28" s="402"/>
      <c r="N28" s="403"/>
      <c r="O28" s="63"/>
      <c r="P28" s="413" t="s">
        <v>62</v>
      </c>
      <c r="Q28" s="402"/>
      <c r="R28" s="402"/>
      <c r="S28" s="402"/>
      <c r="T28" s="402"/>
      <c r="U28" s="402"/>
      <c r="V28" s="402"/>
      <c r="W28" s="402"/>
      <c r="X28" s="402"/>
      <c r="Y28" s="402"/>
      <c r="Z28" s="402"/>
      <c r="AA28" s="402"/>
      <c r="AB28" s="403"/>
      <c r="AC28" s="413" t="s">
        <v>63</v>
      </c>
      <c r="AD28" s="402"/>
      <c r="AE28" s="402"/>
      <c r="AF28" s="403"/>
      <c r="AG28" s="112"/>
    </row>
    <row r="29" spans="1:33" ht="25.65" customHeight="1">
      <c r="A29" s="409"/>
      <c r="B29" s="414" t="s">
        <v>104</v>
      </c>
      <c r="C29" s="415"/>
      <c r="D29" s="416"/>
      <c r="E29" s="113"/>
      <c r="F29" s="414" t="s">
        <v>105</v>
      </c>
      <c r="G29" s="415"/>
      <c r="H29" s="415"/>
      <c r="I29" s="416"/>
      <c r="J29" s="114"/>
      <c r="K29" s="115" t="s">
        <v>66</v>
      </c>
      <c r="L29" s="414" t="s">
        <v>106</v>
      </c>
      <c r="M29" s="415"/>
      <c r="N29" s="416"/>
      <c r="O29" s="113"/>
      <c r="P29" s="414" t="s">
        <v>107</v>
      </c>
      <c r="Q29" s="415"/>
      <c r="R29" s="416"/>
      <c r="S29" s="113"/>
      <c r="T29" s="414" t="s">
        <v>108</v>
      </c>
      <c r="U29" s="415"/>
      <c r="V29" s="416"/>
      <c r="W29" s="113"/>
      <c r="X29" s="414" t="s">
        <v>61</v>
      </c>
      <c r="Y29" s="415"/>
      <c r="Z29" s="416"/>
      <c r="AA29" s="114"/>
      <c r="AB29" s="115" t="s">
        <v>71</v>
      </c>
      <c r="AC29" s="414" t="s">
        <v>72</v>
      </c>
      <c r="AD29" s="415"/>
      <c r="AE29" s="416"/>
      <c r="AF29" s="423" t="s">
        <v>109</v>
      </c>
      <c r="AG29" s="421" t="s">
        <v>110</v>
      </c>
    </row>
    <row r="30" spans="1:33" ht="25.65" customHeight="1">
      <c r="A30" s="116"/>
      <c r="B30" s="117" t="s">
        <v>75</v>
      </c>
      <c r="C30" s="118" t="s">
        <v>76</v>
      </c>
      <c r="D30" s="119" t="s">
        <v>77</v>
      </c>
      <c r="E30" s="120"/>
      <c r="F30" s="121" t="s">
        <v>79</v>
      </c>
      <c r="G30" s="122" t="s">
        <v>80</v>
      </c>
      <c r="H30" s="122" t="s">
        <v>81</v>
      </c>
      <c r="I30" s="119" t="s">
        <v>77</v>
      </c>
      <c r="J30" s="123"/>
      <c r="K30" s="124" t="s">
        <v>111</v>
      </c>
      <c r="L30" s="121" t="s">
        <v>82</v>
      </c>
      <c r="M30" s="122" t="s">
        <v>112</v>
      </c>
      <c r="N30" s="125" t="s">
        <v>77</v>
      </c>
      <c r="O30" s="126"/>
      <c r="P30" s="121" t="s">
        <v>84</v>
      </c>
      <c r="Q30" s="122" t="s">
        <v>85</v>
      </c>
      <c r="R30" s="119" t="s">
        <v>77</v>
      </c>
      <c r="S30" s="120"/>
      <c r="T30" s="121" t="s">
        <v>84</v>
      </c>
      <c r="U30" s="122" t="s">
        <v>85</v>
      </c>
      <c r="V30" s="119" t="s">
        <v>77</v>
      </c>
      <c r="W30" s="120"/>
      <c r="X30" s="121" t="s">
        <v>84</v>
      </c>
      <c r="Y30" s="122" t="s">
        <v>85</v>
      </c>
      <c r="Z30" s="119" t="s">
        <v>77</v>
      </c>
      <c r="AA30" s="123"/>
      <c r="AB30" s="124" t="s">
        <v>77</v>
      </c>
      <c r="AC30" s="418" t="s">
        <v>77</v>
      </c>
      <c r="AD30" s="419"/>
      <c r="AE30" s="420"/>
      <c r="AF30" s="409"/>
      <c r="AG30" s="422"/>
    </row>
    <row r="31" spans="1:33" ht="14.65" customHeight="1">
      <c r="A31" s="60" t="s">
        <v>87</v>
      </c>
      <c r="B31" s="127"/>
      <c r="C31" s="128"/>
      <c r="D31" s="129"/>
      <c r="E31" s="130"/>
      <c r="F31" s="131"/>
      <c r="G31" s="132"/>
      <c r="H31" s="132"/>
      <c r="I31" s="129"/>
      <c r="J31" s="130"/>
      <c r="K31" s="130"/>
      <c r="L31" s="131"/>
      <c r="M31" s="132"/>
      <c r="N31" s="129"/>
      <c r="O31" s="130"/>
      <c r="P31" s="131"/>
      <c r="Q31" s="132"/>
      <c r="R31" s="129"/>
      <c r="S31" s="130"/>
      <c r="T31" s="131"/>
      <c r="U31" s="132"/>
      <c r="V31" s="129"/>
      <c r="W31" s="130"/>
      <c r="X31" s="131"/>
      <c r="Y31" s="132"/>
      <c r="Z31" s="129"/>
      <c r="AA31" s="130"/>
      <c r="AB31" s="130"/>
      <c r="AC31" s="131"/>
      <c r="AD31" s="132"/>
      <c r="AE31" s="129"/>
      <c r="AF31" s="130"/>
      <c r="AG31" s="133"/>
    </row>
    <row r="32" spans="1:33" ht="14.65" customHeight="1">
      <c r="A32" s="134" t="s">
        <v>95</v>
      </c>
      <c r="B32" s="135"/>
      <c r="C32" s="136"/>
      <c r="D32" s="137"/>
      <c r="E32" s="138"/>
      <c r="F32" s="139"/>
      <c r="G32" s="140"/>
      <c r="H32" s="140"/>
      <c r="I32" s="137"/>
      <c r="J32" s="138"/>
      <c r="K32" s="138"/>
      <c r="L32" s="139"/>
      <c r="M32" s="140"/>
      <c r="N32" s="137"/>
      <c r="O32" s="138"/>
      <c r="P32" s="139"/>
      <c r="Q32" s="140"/>
      <c r="R32" s="137"/>
      <c r="S32" s="138"/>
      <c r="T32" s="139"/>
      <c r="U32" s="140"/>
      <c r="V32" s="137"/>
      <c r="W32" s="138"/>
      <c r="X32" s="139"/>
      <c r="Y32" s="140"/>
      <c r="Z32" s="137"/>
      <c r="AA32" s="138"/>
      <c r="AB32" s="138"/>
      <c r="AC32" s="139"/>
      <c r="AD32" s="140"/>
      <c r="AE32" s="137"/>
      <c r="AF32" s="141" t="s">
        <v>113</v>
      </c>
      <c r="AG32" s="141" t="s">
        <v>114</v>
      </c>
    </row>
    <row r="33" spans="1:33" ht="14.15" customHeight="1">
      <c r="A33" s="142" t="str">
        <f>A6</f>
        <v>Wheatmore</v>
      </c>
      <c r="B33" s="143">
        <f t="shared" ref="B33:D36" si="0">RANK(B6,B$6:B$9,0)</f>
        <v>1</v>
      </c>
      <c r="C33" s="143">
        <f t="shared" si="0"/>
        <v>1</v>
      </c>
      <c r="D33" s="144">
        <f t="shared" si="0"/>
        <v>1</v>
      </c>
      <c r="E33" s="145"/>
      <c r="F33" s="143">
        <f t="shared" ref="F33:I36" si="1">RANK(F6,F$6:F$9,0)</f>
        <v>1</v>
      </c>
      <c r="G33" s="143">
        <f t="shared" si="1"/>
        <v>1</v>
      </c>
      <c r="H33" s="143">
        <f t="shared" si="1"/>
        <v>1</v>
      </c>
      <c r="I33" s="144">
        <f t="shared" si="1"/>
        <v>1</v>
      </c>
      <c r="J33" s="144"/>
      <c r="K33" s="146">
        <f t="shared" ref="K33:N36" si="2">RANK(K6,K$6:K$9,0)</f>
        <v>1</v>
      </c>
      <c r="L33" s="144">
        <f t="shared" si="2"/>
        <v>1</v>
      </c>
      <c r="M33" s="144">
        <f t="shared" si="2"/>
        <v>1</v>
      </c>
      <c r="N33" s="146">
        <f t="shared" si="2"/>
        <v>1</v>
      </c>
      <c r="O33" s="146"/>
      <c r="P33" s="144">
        <f t="shared" ref="P33:R36" si="3">RANK(P6,P$6:P$9,0)</f>
        <v>1</v>
      </c>
      <c r="Q33" s="144">
        <f t="shared" si="3"/>
        <v>1</v>
      </c>
      <c r="R33" s="144">
        <f t="shared" si="3"/>
        <v>1</v>
      </c>
      <c r="S33" s="144"/>
      <c r="T33" s="144">
        <f t="shared" ref="T33:V36" si="4">RANK(T6,T$6:T$9,0)</f>
        <v>1</v>
      </c>
      <c r="U33" s="144">
        <f t="shared" si="4"/>
        <v>1</v>
      </c>
      <c r="V33" s="144">
        <f t="shared" si="4"/>
        <v>1</v>
      </c>
      <c r="W33" s="144"/>
      <c r="X33" s="144">
        <f t="shared" ref="X33:Z36" si="5">RANK(X6,X$6:X$9,0)</f>
        <v>1</v>
      </c>
      <c r="Y33" s="144">
        <f t="shared" si="5"/>
        <v>1</v>
      </c>
      <c r="Z33" s="144">
        <f t="shared" si="5"/>
        <v>1</v>
      </c>
      <c r="AA33" s="144"/>
      <c r="AB33" s="146">
        <f t="shared" ref="AB33:AC36" si="6">RANK(AB6,AB$6:AB$9,0)</f>
        <v>1</v>
      </c>
      <c r="AC33" s="144">
        <f t="shared" si="6"/>
        <v>1</v>
      </c>
      <c r="AD33" s="147"/>
      <c r="AE33" s="148">
        <f>RANK(AE6,AE$6:AE$9,0)</f>
        <v>1</v>
      </c>
      <c r="AF33" s="149">
        <f>RANK(AF6,AF$6:AF$15,0)</f>
        <v>1</v>
      </c>
      <c r="AG33" s="149">
        <f>RANK(AG6,AG$6:AG$26,0)</f>
        <v>1</v>
      </c>
    </row>
    <row r="34" spans="1:33" ht="13.65" customHeight="1">
      <c r="A34" s="150" t="str">
        <f>A7</f>
        <v>Garner</v>
      </c>
      <c r="B34" s="151">
        <f t="shared" si="0"/>
        <v>1</v>
      </c>
      <c r="C34" s="151">
        <f t="shared" si="0"/>
        <v>1</v>
      </c>
      <c r="D34" s="83">
        <f t="shared" si="0"/>
        <v>1</v>
      </c>
      <c r="E34" s="152"/>
      <c r="F34" s="151">
        <f t="shared" si="1"/>
        <v>1</v>
      </c>
      <c r="G34" s="151">
        <f t="shared" si="1"/>
        <v>1</v>
      </c>
      <c r="H34" s="151">
        <f t="shared" si="1"/>
        <v>1</v>
      </c>
      <c r="I34" s="83">
        <f t="shared" si="1"/>
        <v>1</v>
      </c>
      <c r="J34" s="83"/>
      <c r="K34" s="153">
        <f t="shared" si="2"/>
        <v>1</v>
      </c>
      <c r="L34" s="83">
        <f t="shared" si="2"/>
        <v>1</v>
      </c>
      <c r="M34" s="83">
        <f t="shared" si="2"/>
        <v>1</v>
      </c>
      <c r="N34" s="153">
        <f t="shared" si="2"/>
        <v>1</v>
      </c>
      <c r="O34" s="153"/>
      <c r="P34" s="83">
        <f t="shared" si="3"/>
        <v>1</v>
      </c>
      <c r="Q34" s="83">
        <f t="shared" si="3"/>
        <v>1</v>
      </c>
      <c r="R34" s="83">
        <f t="shared" si="3"/>
        <v>1</v>
      </c>
      <c r="S34" s="83"/>
      <c r="T34" s="83">
        <f t="shared" si="4"/>
        <v>1</v>
      </c>
      <c r="U34" s="83">
        <f t="shared" si="4"/>
        <v>1</v>
      </c>
      <c r="V34" s="83">
        <f t="shared" si="4"/>
        <v>1</v>
      </c>
      <c r="W34" s="83"/>
      <c r="X34" s="83">
        <f t="shared" si="5"/>
        <v>1</v>
      </c>
      <c r="Y34" s="83">
        <f t="shared" si="5"/>
        <v>1</v>
      </c>
      <c r="Z34" s="83">
        <f t="shared" si="5"/>
        <v>1</v>
      </c>
      <c r="AA34" s="83"/>
      <c r="AB34" s="153">
        <f t="shared" si="6"/>
        <v>1</v>
      </c>
      <c r="AC34" s="83">
        <f t="shared" si="6"/>
        <v>1</v>
      </c>
      <c r="AD34" s="154"/>
      <c r="AE34" s="155">
        <f>RANK(AE7,AE$6:AE$9,0)</f>
        <v>1</v>
      </c>
      <c r="AF34" s="156">
        <f>RANK(AF7,AF$6:AF$15,0)</f>
        <v>1</v>
      </c>
      <c r="AG34" s="156">
        <f>RANK(AG7,AG$6:AG$26,0)</f>
        <v>1</v>
      </c>
    </row>
    <row r="35" spans="1:33" ht="13.65" customHeight="1">
      <c r="A35" s="150" t="str">
        <f>A8</f>
        <v>East Forsyth</v>
      </c>
      <c r="B35" s="151">
        <f t="shared" si="0"/>
        <v>1</v>
      </c>
      <c r="C35" s="151">
        <f t="shared" si="0"/>
        <v>1</v>
      </c>
      <c r="D35" s="83">
        <f t="shared" si="0"/>
        <v>1</v>
      </c>
      <c r="E35" s="152"/>
      <c r="F35" s="151">
        <f t="shared" si="1"/>
        <v>1</v>
      </c>
      <c r="G35" s="151">
        <f t="shared" si="1"/>
        <v>1</v>
      </c>
      <c r="H35" s="151">
        <f t="shared" si="1"/>
        <v>1</v>
      </c>
      <c r="I35" s="83">
        <f t="shared" si="1"/>
        <v>1</v>
      </c>
      <c r="J35" s="83"/>
      <c r="K35" s="153">
        <f t="shared" si="2"/>
        <v>1</v>
      </c>
      <c r="L35" s="83">
        <f t="shared" si="2"/>
        <v>1</v>
      </c>
      <c r="M35" s="83">
        <f t="shared" si="2"/>
        <v>1</v>
      </c>
      <c r="N35" s="153">
        <f t="shared" si="2"/>
        <v>1</v>
      </c>
      <c r="O35" s="153"/>
      <c r="P35" s="83">
        <f t="shared" si="3"/>
        <v>1</v>
      </c>
      <c r="Q35" s="83">
        <f t="shared" si="3"/>
        <v>1</v>
      </c>
      <c r="R35" s="83">
        <f t="shared" si="3"/>
        <v>1</v>
      </c>
      <c r="S35" s="83"/>
      <c r="T35" s="83">
        <f t="shared" si="4"/>
        <v>1</v>
      </c>
      <c r="U35" s="83">
        <f t="shared" si="4"/>
        <v>1</v>
      </c>
      <c r="V35" s="83">
        <f t="shared" si="4"/>
        <v>1</v>
      </c>
      <c r="W35" s="83"/>
      <c r="X35" s="83">
        <f t="shared" si="5"/>
        <v>1</v>
      </c>
      <c r="Y35" s="83">
        <f t="shared" si="5"/>
        <v>1</v>
      </c>
      <c r="Z35" s="83">
        <f t="shared" si="5"/>
        <v>1</v>
      </c>
      <c r="AA35" s="83"/>
      <c r="AB35" s="153">
        <f t="shared" si="6"/>
        <v>1</v>
      </c>
      <c r="AC35" s="83">
        <f t="shared" si="6"/>
        <v>1</v>
      </c>
      <c r="AD35" s="154"/>
      <c r="AE35" s="155">
        <f>RANK(AE8,AE$6:AE$9,0)</f>
        <v>1</v>
      </c>
      <c r="AF35" s="156">
        <f>RANK(AF8,AF$6:AF$15,0)</f>
        <v>1</v>
      </c>
      <c r="AG35" s="156">
        <f>RANK(AG8,AG$6:AG$26,0)</f>
        <v>1</v>
      </c>
    </row>
    <row r="36" spans="1:33" ht="14.15" customHeight="1">
      <c r="A36" s="157" t="str">
        <f>A9</f>
        <v>East Wake</v>
      </c>
      <c r="B36" s="158">
        <f t="shared" si="0"/>
        <v>1</v>
      </c>
      <c r="C36" s="158">
        <f t="shared" si="0"/>
        <v>1</v>
      </c>
      <c r="D36" s="102">
        <f t="shared" si="0"/>
        <v>1</v>
      </c>
      <c r="E36" s="120"/>
      <c r="F36" s="158">
        <f t="shared" si="1"/>
        <v>1</v>
      </c>
      <c r="G36" s="158">
        <f t="shared" si="1"/>
        <v>1</v>
      </c>
      <c r="H36" s="158">
        <f t="shared" si="1"/>
        <v>1</v>
      </c>
      <c r="I36" s="102">
        <f t="shared" si="1"/>
        <v>1</v>
      </c>
      <c r="J36" s="102"/>
      <c r="K36" s="159">
        <f t="shared" si="2"/>
        <v>1</v>
      </c>
      <c r="L36" s="102">
        <f t="shared" si="2"/>
        <v>1</v>
      </c>
      <c r="M36" s="102">
        <f t="shared" si="2"/>
        <v>1</v>
      </c>
      <c r="N36" s="159">
        <f t="shared" si="2"/>
        <v>1</v>
      </c>
      <c r="O36" s="159"/>
      <c r="P36" s="102">
        <f t="shared" si="3"/>
        <v>1</v>
      </c>
      <c r="Q36" s="102">
        <f t="shared" si="3"/>
        <v>1</v>
      </c>
      <c r="R36" s="102">
        <f t="shared" si="3"/>
        <v>1</v>
      </c>
      <c r="S36" s="102"/>
      <c r="T36" s="102">
        <f t="shared" si="4"/>
        <v>1</v>
      </c>
      <c r="U36" s="102">
        <f t="shared" si="4"/>
        <v>1</v>
      </c>
      <c r="V36" s="102">
        <f t="shared" si="4"/>
        <v>1</v>
      </c>
      <c r="W36" s="102"/>
      <c r="X36" s="102">
        <f t="shared" si="5"/>
        <v>1</v>
      </c>
      <c r="Y36" s="102">
        <f t="shared" si="5"/>
        <v>1</v>
      </c>
      <c r="Z36" s="102">
        <f t="shared" si="5"/>
        <v>1</v>
      </c>
      <c r="AA36" s="102"/>
      <c r="AB36" s="159">
        <f t="shared" si="6"/>
        <v>1</v>
      </c>
      <c r="AC36" s="102">
        <f t="shared" si="6"/>
        <v>1</v>
      </c>
      <c r="AD36" s="160"/>
      <c r="AE36" s="161">
        <f>RANK(AE9,AE$6:AE$9,0)</f>
        <v>1</v>
      </c>
      <c r="AF36" s="162">
        <f>RANK(AF9,AF$6:AF$15,0)</f>
        <v>1</v>
      </c>
      <c r="AG36" s="162">
        <f>RANK(AG9,AG$6:AG$26,0)</f>
        <v>1</v>
      </c>
    </row>
    <row r="37" spans="1:33" ht="14.65" customHeight="1">
      <c r="A37" s="163" t="s">
        <v>97</v>
      </c>
      <c r="B37" s="164"/>
      <c r="C37" s="164"/>
      <c r="D37" s="165"/>
      <c r="E37" s="138"/>
      <c r="F37" s="164"/>
      <c r="G37" s="164"/>
      <c r="H37" s="164"/>
      <c r="I37" s="165"/>
      <c r="J37" s="166"/>
      <c r="K37" s="166"/>
      <c r="L37" s="165"/>
      <c r="M37" s="165"/>
      <c r="N37" s="166"/>
      <c r="O37" s="166"/>
      <c r="P37" s="165"/>
      <c r="Q37" s="165"/>
      <c r="R37" s="165"/>
      <c r="S37" s="166"/>
      <c r="T37" s="165"/>
      <c r="U37" s="165"/>
      <c r="V37" s="165"/>
      <c r="W37" s="166"/>
      <c r="X37" s="165"/>
      <c r="Y37" s="165"/>
      <c r="Z37" s="165"/>
      <c r="AA37" s="166"/>
      <c r="AB37" s="166"/>
      <c r="AC37" s="165"/>
      <c r="AD37" s="167"/>
      <c r="AE37" s="168"/>
      <c r="AF37" s="169"/>
      <c r="AG37" s="169"/>
    </row>
    <row r="38" spans="1:33" ht="14.15" customHeight="1">
      <c r="A38" s="142" t="str">
        <f>A11</f>
        <v>Wake Forest</v>
      </c>
      <c r="B38" s="143">
        <f t="shared" ref="B38:D42" si="7">RANK(B11,B$11:B$15,0)</f>
        <v>1</v>
      </c>
      <c r="C38" s="143">
        <f t="shared" si="7"/>
        <v>1</v>
      </c>
      <c r="D38" s="144">
        <f t="shared" si="7"/>
        <v>1</v>
      </c>
      <c r="E38" s="145"/>
      <c r="F38" s="143">
        <f t="shared" ref="F38:I42" si="8">RANK(F11,F$11:F$15,0)</f>
        <v>1</v>
      </c>
      <c r="G38" s="143">
        <f t="shared" si="8"/>
        <v>1</v>
      </c>
      <c r="H38" s="143">
        <f t="shared" si="8"/>
        <v>1</v>
      </c>
      <c r="I38" s="144">
        <f t="shared" si="8"/>
        <v>1</v>
      </c>
      <c r="J38" s="144"/>
      <c r="K38" s="146">
        <f t="shared" ref="K38:N42" si="9">RANK(K11,K$11:K$15,0)</f>
        <v>1</v>
      </c>
      <c r="L38" s="144">
        <f t="shared" si="9"/>
        <v>1</v>
      </c>
      <c r="M38" s="144">
        <f t="shared" si="9"/>
        <v>1</v>
      </c>
      <c r="N38" s="146">
        <f t="shared" si="9"/>
        <v>1</v>
      </c>
      <c r="O38" s="146"/>
      <c r="P38" s="144">
        <f t="shared" ref="P38:R42" si="10">RANK(P11,P$11:P$15,0)</f>
        <v>1</v>
      </c>
      <c r="Q38" s="144">
        <f t="shared" si="10"/>
        <v>1</v>
      </c>
      <c r="R38" s="144">
        <f t="shared" si="10"/>
        <v>1</v>
      </c>
      <c r="S38" s="144"/>
      <c r="T38" s="144">
        <f t="shared" ref="T38:V42" si="11">RANK(T11,T$11:T$15,0)</f>
        <v>1</v>
      </c>
      <c r="U38" s="144">
        <f t="shared" si="11"/>
        <v>1</v>
      </c>
      <c r="V38" s="144">
        <f t="shared" si="11"/>
        <v>1</v>
      </c>
      <c r="W38" s="144"/>
      <c r="X38" s="144">
        <f t="shared" ref="X38:Z42" si="12">RANK(X11,X$11:X$15,0)</f>
        <v>1</v>
      </c>
      <c r="Y38" s="144">
        <f t="shared" si="12"/>
        <v>1</v>
      </c>
      <c r="Z38" s="144">
        <f t="shared" si="12"/>
        <v>1</v>
      </c>
      <c r="AA38" s="144"/>
      <c r="AB38" s="146">
        <f t="shared" ref="AB38:AC42" si="13">RANK(AB11,AB$11:AB$15,0)</f>
        <v>1</v>
      </c>
      <c r="AC38" s="144">
        <f t="shared" si="13"/>
        <v>1</v>
      </c>
      <c r="AD38" s="147"/>
      <c r="AE38" s="148">
        <f>RANK(AE11,AE$11:AE$15,0)</f>
        <v>1</v>
      </c>
      <c r="AF38" s="149">
        <f>RANK(AF11,AF$6:AF$15,0)</f>
        <v>1</v>
      </c>
      <c r="AG38" s="149">
        <f>RANK(AG11,AG$6:AG$26,0)</f>
        <v>1</v>
      </c>
    </row>
    <row r="39" spans="1:33" ht="13.65" customHeight="1">
      <c r="A39" s="150" t="str">
        <f>A12</f>
        <v>West Stokes</v>
      </c>
      <c r="B39" s="151">
        <f t="shared" si="7"/>
        <v>1</v>
      </c>
      <c r="C39" s="151">
        <f t="shared" si="7"/>
        <v>1</v>
      </c>
      <c r="D39" s="83">
        <f t="shared" si="7"/>
        <v>1</v>
      </c>
      <c r="E39" s="152"/>
      <c r="F39" s="151">
        <f t="shared" si="8"/>
        <v>1</v>
      </c>
      <c r="G39" s="151">
        <f t="shared" si="8"/>
        <v>1</v>
      </c>
      <c r="H39" s="151">
        <f t="shared" si="8"/>
        <v>1</v>
      </c>
      <c r="I39" s="83">
        <f t="shared" si="8"/>
        <v>1</v>
      </c>
      <c r="J39" s="83"/>
      <c r="K39" s="153">
        <f t="shared" si="9"/>
        <v>1</v>
      </c>
      <c r="L39" s="83">
        <f t="shared" si="9"/>
        <v>1</v>
      </c>
      <c r="M39" s="83">
        <f t="shared" si="9"/>
        <v>1</v>
      </c>
      <c r="N39" s="153">
        <f t="shared" si="9"/>
        <v>1</v>
      </c>
      <c r="O39" s="153"/>
      <c r="P39" s="83">
        <f t="shared" si="10"/>
        <v>1</v>
      </c>
      <c r="Q39" s="83">
        <f t="shared" si="10"/>
        <v>1</v>
      </c>
      <c r="R39" s="83">
        <f t="shared" si="10"/>
        <v>1</v>
      </c>
      <c r="S39" s="83"/>
      <c r="T39" s="83">
        <f t="shared" si="11"/>
        <v>1</v>
      </c>
      <c r="U39" s="83">
        <f t="shared" si="11"/>
        <v>1</v>
      </c>
      <c r="V39" s="83">
        <f t="shared" si="11"/>
        <v>1</v>
      </c>
      <c r="W39" s="83"/>
      <c r="X39" s="83">
        <f t="shared" si="12"/>
        <v>1</v>
      </c>
      <c r="Y39" s="83">
        <f t="shared" si="12"/>
        <v>1</v>
      </c>
      <c r="Z39" s="83">
        <f t="shared" si="12"/>
        <v>1</v>
      </c>
      <c r="AA39" s="83"/>
      <c r="AB39" s="153">
        <f t="shared" si="13"/>
        <v>1</v>
      </c>
      <c r="AC39" s="83">
        <f t="shared" si="13"/>
        <v>1</v>
      </c>
      <c r="AD39" s="154"/>
      <c r="AE39" s="155">
        <f>RANK(AE12,AE$11:AE$15,0)</f>
        <v>1</v>
      </c>
      <c r="AF39" s="156">
        <f>RANK(AF12,AF$6:AF$15,0)</f>
        <v>1</v>
      </c>
      <c r="AG39" s="156">
        <f>RANK(AG12,AG$6:AG$26,0)</f>
        <v>1</v>
      </c>
    </row>
    <row r="40" spans="1:33" ht="13.65" customHeight="1">
      <c r="A40" s="150" t="str">
        <f>A13</f>
        <v>Wakefield</v>
      </c>
      <c r="B40" s="151">
        <f t="shared" si="7"/>
        <v>1</v>
      </c>
      <c r="C40" s="151">
        <f t="shared" si="7"/>
        <v>1</v>
      </c>
      <c r="D40" s="83">
        <f t="shared" si="7"/>
        <v>1</v>
      </c>
      <c r="E40" s="152"/>
      <c r="F40" s="151">
        <f t="shared" si="8"/>
        <v>1</v>
      </c>
      <c r="G40" s="151">
        <f t="shared" si="8"/>
        <v>1</v>
      </c>
      <c r="H40" s="151">
        <f t="shared" si="8"/>
        <v>1</v>
      </c>
      <c r="I40" s="83">
        <f t="shared" si="8"/>
        <v>1</v>
      </c>
      <c r="J40" s="83"/>
      <c r="K40" s="153">
        <f t="shared" si="9"/>
        <v>1</v>
      </c>
      <c r="L40" s="83">
        <f t="shared" si="9"/>
        <v>1</v>
      </c>
      <c r="M40" s="83">
        <f t="shared" si="9"/>
        <v>1</v>
      </c>
      <c r="N40" s="153">
        <f t="shared" si="9"/>
        <v>1</v>
      </c>
      <c r="O40" s="153"/>
      <c r="P40" s="83">
        <f t="shared" si="10"/>
        <v>1</v>
      </c>
      <c r="Q40" s="83">
        <f t="shared" si="10"/>
        <v>1</v>
      </c>
      <c r="R40" s="83">
        <f t="shared" si="10"/>
        <v>1</v>
      </c>
      <c r="S40" s="83"/>
      <c r="T40" s="83">
        <f t="shared" si="11"/>
        <v>1</v>
      </c>
      <c r="U40" s="83">
        <f t="shared" si="11"/>
        <v>1</v>
      </c>
      <c r="V40" s="83">
        <f t="shared" si="11"/>
        <v>1</v>
      </c>
      <c r="W40" s="83"/>
      <c r="X40" s="83">
        <f t="shared" si="12"/>
        <v>1</v>
      </c>
      <c r="Y40" s="83">
        <f t="shared" si="12"/>
        <v>1</v>
      </c>
      <c r="Z40" s="83">
        <f t="shared" si="12"/>
        <v>1</v>
      </c>
      <c r="AA40" s="83"/>
      <c r="AB40" s="153">
        <f t="shared" si="13"/>
        <v>1</v>
      </c>
      <c r="AC40" s="83">
        <f t="shared" si="13"/>
        <v>1</v>
      </c>
      <c r="AD40" s="154"/>
      <c r="AE40" s="155">
        <f>RANK(AE13,AE$11:AE$15,0)</f>
        <v>1</v>
      </c>
      <c r="AF40" s="156">
        <f>RANK(AF13,AF$6:AF$15,0)</f>
        <v>1</v>
      </c>
      <c r="AG40" s="156">
        <f>RANK(AG13,AG$6:AG$26,0)</f>
        <v>1</v>
      </c>
    </row>
    <row r="41" spans="1:33" ht="13.65" customHeight="1">
      <c r="A41" s="150" t="str">
        <f>A14</f>
        <v>Millbrook</v>
      </c>
      <c r="B41" s="151">
        <f t="shared" si="7"/>
        <v>1</v>
      </c>
      <c r="C41" s="151">
        <f t="shared" si="7"/>
        <v>1</v>
      </c>
      <c r="D41" s="83">
        <f t="shared" si="7"/>
        <v>1</v>
      </c>
      <c r="E41" s="152"/>
      <c r="F41" s="151">
        <f t="shared" si="8"/>
        <v>1</v>
      </c>
      <c r="G41" s="151">
        <f t="shared" si="8"/>
        <v>1</v>
      </c>
      <c r="H41" s="151">
        <f t="shared" si="8"/>
        <v>1</v>
      </c>
      <c r="I41" s="83">
        <f t="shared" si="8"/>
        <v>1</v>
      </c>
      <c r="J41" s="83"/>
      <c r="K41" s="153">
        <f t="shared" si="9"/>
        <v>1</v>
      </c>
      <c r="L41" s="83">
        <f t="shared" si="9"/>
        <v>1</v>
      </c>
      <c r="M41" s="83">
        <f t="shared" si="9"/>
        <v>1</v>
      </c>
      <c r="N41" s="153">
        <f t="shared" si="9"/>
        <v>1</v>
      </c>
      <c r="O41" s="153"/>
      <c r="P41" s="83">
        <f t="shared" si="10"/>
        <v>1</v>
      </c>
      <c r="Q41" s="83">
        <f t="shared" si="10"/>
        <v>1</v>
      </c>
      <c r="R41" s="83">
        <f t="shared" si="10"/>
        <v>1</v>
      </c>
      <c r="S41" s="83"/>
      <c r="T41" s="83">
        <f t="shared" si="11"/>
        <v>1</v>
      </c>
      <c r="U41" s="83">
        <f t="shared" si="11"/>
        <v>1</v>
      </c>
      <c r="V41" s="83">
        <f t="shared" si="11"/>
        <v>1</v>
      </c>
      <c r="W41" s="83"/>
      <c r="X41" s="83">
        <f t="shared" si="12"/>
        <v>1</v>
      </c>
      <c r="Y41" s="83">
        <f t="shared" si="12"/>
        <v>1</v>
      </c>
      <c r="Z41" s="83">
        <f t="shared" si="12"/>
        <v>1</v>
      </c>
      <c r="AA41" s="83"/>
      <c r="AB41" s="153">
        <f t="shared" si="13"/>
        <v>1</v>
      </c>
      <c r="AC41" s="83">
        <f t="shared" si="13"/>
        <v>1</v>
      </c>
      <c r="AD41" s="154"/>
      <c r="AE41" s="155">
        <f>RANK(AE14,AE$11:AE$15,0)</f>
        <v>1</v>
      </c>
      <c r="AF41" s="156">
        <f>RANK(AF14,AF$6:AF$15,0)</f>
        <v>1</v>
      </c>
      <c r="AG41" s="156">
        <f>RANK(AG14,AG$6:AG$26,0)</f>
        <v>1</v>
      </c>
    </row>
    <row r="42" spans="1:33" ht="14.15" customHeight="1">
      <c r="A42" s="157" t="str">
        <f>A15</f>
        <v>C.B. Aycock</v>
      </c>
      <c r="B42" s="158">
        <f t="shared" si="7"/>
        <v>1</v>
      </c>
      <c r="C42" s="158">
        <f t="shared" si="7"/>
        <v>1</v>
      </c>
      <c r="D42" s="102">
        <f t="shared" si="7"/>
        <v>1</v>
      </c>
      <c r="E42" s="120"/>
      <c r="F42" s="158">
        <f t="shared" si="8"/>
        <v>1</v>
      </c>
      <c r="G42" s="158">
        <f t="shared" si="8"/>
        <v>1</v>
      </c>
      <c r="H42" s="158">
        <f t="shared" si="8"/>
        <v>1</v>
      </c>
      <c r="I42" s="102">
        <f t="shared" si="8"/>
        <v>1</v>
      </c>
      <c r="J42" s="102"/>
      <c r="K42" s="159">
        <f t="shared" si="9"/>
        <v>1</v>
      </c>
      <c r="L42" s="102">
        <f t="shared" si="9"/>
        <v>1</v>
      </c>
      <c r="M42" s="102">
        <f t="shared" si="9"/>
        <v>1</v>
      </c>
      <c r="N42" s="159">
        <f t="shared" si="9"/>
        <v>1</v>
      </c>
      <c r="O42" s="159"/>
      <c r="P42" s="102">
        <f t="shared" si="10"/>
        <v>1</v>
      </c>
      <c r="Q42" s="102">
        <f t="shared" si="10"/>
        <v>1</v>
      </c>
      <c r="R42" s="102">
        <f t="shared" si="10"/>
        <v>1</v>
      </c>
      <c r="S42" s="102"/>
      <c r="T42" s="102">
        <f t="shared" si="11"/>
        <v>1</v>
      </c>
      <c r="U42" s="102">
        <f t="shared" si="11"/>
        <v>1</v>
      </c>
      <c r="V42" s="102">
        <f t="shared" si="11"/>
        <v>1</v>
      </c>
      <c r="W42" s="102"/>
      <c r="X42" s="102">
        <f t="shared" si="12"/>
        <v>1</v>
      </c>
      <c r="Y42" s="102">
        <f t="shared" si="12"/>
        <v>1</v>
      </c>
      <c r="Z42" s="102">
        <f t="shared" si="12"/>
        <v>1</v>
      </c>
      <c r="AA42" s="102"/>
      <c r="AB42" s="159">
        <f t="shared" si="13"/>
        <v>1</v>
      </c>
      <c r="AC42" s="102">
        <f t="shared" si="13"/>
        <v>1</v>
      </c>
      <c r="AD42" s="160"/>
      <c r="AE42" s="161">
        <f>RANK(AE15,AE$11:AE$15,0)</f>
        <v>1</v>
      </c>
      <c r="AF42" s="162">
        <f>RANK(AF15,AF$6:AF$15,0)</f>
        <v>1</v>
      </c>
      <c r="AG42" s="162">
        <f>RANK(AG15,AG$6:AG$26,0)</f>
        <v>1</v>
      </c>
    </row>
    <row r="43" spans="1:33" ht="14.65" customHeight="1">
      <c r="A43" s="163" t="s">
        <v>99</v>
      </c>
      <c r="B43" s="164"/>
      <c r="C43" s="164"/>
      <c r="D43" s="165"/>
      <c r="E43" s="138"/>
      <c r="F43" s="164"/>
      <c r="G43" s="164"/>
      <c r="H43" s="164"/>
      <c r="I43" s="165"/>
      <c r="J43" s="166"/>
      <c r="K43" s="166"/>
      <c r="L43" s="165"/>
      <c r="M43" s="165"/>
      <c r="N43" s="166"/>
      <c r="O43" s="166"/>
      <c r="P43" s="165"/>
      <c r="Q43" s="165"/>
      <c r="R43" s="165"/>
      <c r="S43" s="166"/>
      <c r="T43" s="165"/>
      <c r="U43" s="165"/>
      <c r="V43" s="165"/>
      <c r="W43" s="166"/>
      <c r="X43" s="165"/>
      <c r="Y43" s="165"/>
      <c r="Z43" s="165"/>
      <c r="AA43" s="166"/>
      <c r="AB43" s="166"/>
      <c r="AC43" s="165"/>
      <c r="AD43" s="167"/>
      <c r="AE43" s="168"/>
      <c r="AF43" s="170"/>
      <c r="AG43" s="169"/>
    </row>
    <row r="44" spans="1:33" ht="14.15" customHeight="1">
      <c r="A44" s="142" t="str">
        <f>A17</f>
        <v>Broughton</v>
      </c>
      <c r="B44" s="143">
        <f t="shared" ref="B44:D48" si="14">RANK(B17,B$17:B$21,0)</f>
        <v>1</v>
      </c>
      <c r="C44" s="143">
        <f t="shared" si="14"/>
        <v>1</v>
      </c>
      <c r="D44" s="144">
        <f t="shared" si="14"/>
        <v>1</v>
      </c>
      <c r="E44" s="145"/>
      <c r="F44" s="143">
        <f t="shared" ref="F44:I48" si="15">RANK(F17,F$17:F$21,0)</f>
        <v>1</v>
      </c>
      <c r="G44" s="143">
        <f t="shared" si="15"/>
        <v>1</v>
      </c>
      <c r="H44" s="143">
        <f t="shared" si="15"/>
        <v>1</v>
      </c>
      <c r="I44" s="144">
        <f t="shared" si="15"/>
        <v>1</v>
      </c>
      <c r="J44" s="144"/>
      <c r="K44" s="146">
        <f t="shared" ref="K44:N48" si="16">RANK(K17,K$17:K$21,0)</f>
        <v>1</v>
      </c>
      <c r="L44" s="144">
        <f t="shared" si="16"/>
        <v>1</v>
      </c>
      <c r="M44" s="144">
        <f t="shared" si="16"/>
        <v>1</v>
      </c>
      <c r="N44" s="146">
        <f t="shared" si="16"/>
        <v>1</v>
      </c>
      <c r="O44" s="146"/>
      <c r="P44" s="144">
        <f t="shared" ref="P44:R48" si="17">RANK(P17,P$17:P$21,0)</f>
        <v>1</v>
      </c>
      <c r="Q44" s="144">
        <f t="shared" si="17"/>
        <v>1</v>
      </c>
      <c r="R44" s="144">
        <f t="shared" si="17"/>
        <v>1</v>
      </c>
      <c r="S44" s="144"/>
      <c r="T44" s="144">
        <f t="shared" ref="T44:V48" si="18">RANK(T17,T$17:T$21,0)</f>
        <v>1</v>
      </c>
      <c r="U44" s="144">
        <f t="shared" si="18"/>
        <v>1</v>
      </c>
      <c r="V44" s="144">
        <f t="shared" si="18"/>
        <v>1</v>
      </c>
      <c r="W44" s="144"/>
      <c r="X44" s="144">
        <f t="shared" ref="X44:Z48" si="19">RANK(X17,X$17:X$21,0)</f>
        <v>1</v>
      </c>
      <c r="Y44" s="144">
        <f t="shared" si="19"/>
        <v>1</v>
      </c>
      <c r="Z44" s="144">
        <f t="shared" si="19"/>
        <v>1</v>
      </c>
      <c r="AA44" s="144"/>
      <c r="AB44" s="146">
        <f t="shared" ref="AB44:AC48" si="20">RANK(AB17,AB$17:AB$21,0)</f>
        <v>1</v>
      </c>
      <c r="AC44" s="144">
        <f t="shared" si="20"/>
        <v>1</v>
      </c>
      <c r="AD44" s="144"/>
      <c r="AE44" s="146">
        <f>RANK(AE17,AE$17:AE$21,0)</f>
        <v>1</v>
      </c>
      <c r="AF44" s="149">
        <f>RANK(AF17,AF$17:AF$26,0)</f>
        <v>1</v>
      </c>
      <c r="AG44" s="149">
        <f>RANK(AG17,AG$6:AG$26,0)</f>
        <v>1</v>
      </c>
    </row>
    <row r="45" spans="1:33" ht="13.65" customHeight="1">
      <c r="A45" s="150" t="str">
        <f>A18</f>
        <v>Holly Springs</v>
      </c>
      <c r="B45" s="151">
        <f t="shared" si="14"/>
        <v>1</v>
      </c>
      <c r="C45" s="151">
        <f t="shared" si="14"/>
        <v>1</v>
      </c>
      <c r="D45" s="83">
        <f t="shared" si="14"/>
        <v>1</v>
      </c>
      <c r="E45" s="152"/>
      <c r="F45" s="151">
        <f t="shared" si="15"/>
        <v>1</v>
      </c>
      <c r="G45" s="151">
        <f t="shared" si="15"/>
        <v>1</v>
      </c>
      <c r="H45" s="151">
        <f t="shared" si="15"/>
        <v>1</v>
      </c>
      <c r="I45" s="83">
        <f t="shared" si="15"/>
        <v>1</v>
      </c>
      <c r="J45" s="83"/>
      <c r="K45" s="153">
        <f t="shared" si="16"/>
        <v>1</v>
      </c>
      <c r="L45" s="83">
        <f t="shared" si="16"/>
        <v>1</v>
      </c>
      <c r="M45" s="83">
        <f t="shared" si="16"/>
        <v>1</v>
      </c>
      <c r="N45" s="153">
        <f t="shared" si="16"/>
        <v>1</v>
      </c>
      <c r="O45" s="153"/>
      <c r="P45" s="83">
        <f t="shared" si="17"/>
        <v>1</v>
      </c>
      <c r="Q45" s="83">
        <f t="shared" si="17"/>
        <v>1</v>
      </c>
      <c r="R45" s="83">
        <f t="shared" si="17"/>
        <v>1</v>
      </c>
      <c r="S45" s="83"/>
      <c r="T45" s="83">
        <f t="shared" si="18"/>
        <v>1</v>
      </c>
      <c r="U45" s="83">
        <f t="shared" si="18"/>
        <v>1</v>
      </c>
      <c r="V45" s="83">
        <f t="shared" si="18"/>
        <v>1</v>
      </c>
      <c r="W45" s="83"/>
      <c r="X45" s="83">
        <f t="shared" si="19"/>
        <v>1</v>
      </c>
      <c r="Y45" s="83">
        <f t="shared" si="19"/>
        <v>1</v>
      </c>
      <c r="Z45" s="83">
        <f t="shared" si="19"/>
        <v>1</v>
      </c>
      <c r="AA45" s="83"/>
      <c r="AB45" s="153">
        <f t="shared" si="20"/>
        <v>1</v>
      </c>
      <c r="AC45" s="83">
        <f t="shared" si="20"/>
        <v>1</v>
      </c>
      <c r="AD45" s="83"/>
      <c r="AE45" s="153">
        <f>RANK(AE18,AE$17:AE$21,0)</f>
        <v>1</v>
      </c>
      <c r="AF45" s="156">
        <f>RANK(AF18,AF$17:AF$26,0)</f>
        <v>1</v>
      </c>
      <c r="AG45" s="156">
        <f>RANK(AG18,AG$6:AG$26,0)</f>
        <v>1</v>
      </c>
    </row>
    <row r="46" spans="1:33" ht="13.65" customHeight="1">
      <c r="A46" s="150" t="str">
        <f>A19</f>
        <v>Sanderson</v>
      </c>
      <c r="B46" s="151">
        <f t="shared" si="14"/>
        <v>1</v>
      </c>
      <c r="C46" s="151">
        <f t="shared" si="14"/>
        <v>1</v>
      </c>
      <c r="D46" s="83">
        <f t="shared" si="14"/>
        <v>1</v>
      </c>
      <c r="E46" s="152"/>
      <c r="F46" s="151">
        <f t="shared" si="15"/>
        <v>1</v>
      </c>
      <c r="G46" s="151">
        <f t="shared" si="15"/>
        <v>1</v>
      </c>
      <c r="H46" s="151">
        <f t="shared" si="15"/>
        <v>1</v>
      </c>
      <c r="I46" s="83">
        <f t="shared" si="15"/>
        <v>1</v>
      </c>
      <c r="J46" s="83"/>
      <c r="K46" s="153">
        <f t="shared" si="16"/>
        <v>1</v>
      </c>
      <c r="L46" s="83">
        <f t="shared" si="16"/>
        <v>1</v>
      </c>
      <c r="M46" s="83">
        <f t="shared" si="16"/>
        <v>1</v>
      </c>
      <c r="N46" s="153">
        <f t="shared" si="16"/>
        <v>1</v>
      </c>
      <c r="O46" s="153"/>
      <c r="P46" s="83">
        <f t="shared" si="17"/>
        <v>1</v>
      </c>
      <c r="Q46" s="83">
        <f t="shared" si="17"/>
        <v>1</v>
      </c>
      <c r="R46" s="83">
        <f t="shared" si="17"/>
        <v>1</v>
      </c>
      <c r="S46" s="83"/>
      <c r="T46" s="83">
        <f t="shared" si="18"/>
        <v>1</v>
      </c>
      <c r="U46" s="83">
        <f t="shared" si="18"/>
        <v>1</v>
      </c>
      <c r="V46" s="83">
        <f t="shared" si="18"/>
        <v>1</v>
      </c>
      <c r="W46" s="83"/>
      <c r="X46" s="83">
        <f t="shared" si="19"/>
        <v>1</v>
      </c>
      <c r="Y46" s="83">
        <f t="shared" si="19"/>
        <v>1</v>
      </c>
      <c r="Z46" s="83">
        <f t="shared" si="19"/>
        <v>1</v>
      </c>
      <c r="AA46" s="83"/>
      <c r="AB46" s="153">
        <f t="shared" si="20"/>
        <v>1</v>
      </c>
      <c r="AC46" s="83">
        <f t="shared" si="20"/>
        <v>1</v>
      </c>
      <c r="AD46" s="83"/>
      <c r="AE46" s="153">
        <f>RANK(AE19,AE$17:AE$21,0)</f>
        <v>1</v>
      </c>
      <c r="AF46" s="156">
        <f>RANK(AF19,AF$17:AF$26,0)</f>
        <v>1</v>
      </c>
      <c r="AG46" s="156">
        <f>RANK(AG19,AG$6:AG$26,0)</f>
        <v>1</v>
      </c>
    </row>
    <row r="47" spans="1:33" ht="13.65" customHeight="1">
      <c r="A47" s="150" t="str">
        <f>A20</f>
        <v>Orange</v>
      </c>
      <c r="B47" s="151">
        <f t="shared" si="14"/>
        <v>1</v>
      </c>
      <c r="C47" s="151">
        <f t="shared" si="14"/>
        <v>1</v>
      </c>
      <c r="D47" s="83">
        <f t="shared" si="14"/>
        <v>1</v>
      </c>
      <c r="E47" s="152"/>
      <c r="F47" s="151">
        <f t="shared" si="15"/>
        <v>1</v>
      </c>
      <c r="G47" s="151">
        <f t="shared" si="15"/>
        <v>1</v>
      </c>
      <c r="H47" s="151">
        <f t="shared" si="15"/>
        <v>1</v>
      </c>
      <c r="I47" s="83">
        <f t="shared" si="15"/>
        <v>1</v>
      </c>
      <c r="J47" s="83"/>
      <c r="K47" s="153">
        <f t="shared" si="16"/>
        <v>1</v>
      </c>
      <c r="L47" s="83">
        <f t="shared" si="16"/>
        <v>1</v>
      </c>
      <c r="M47" s="83">
        <f t="shared" si="16"/>
        <v>1</v>
      </c>
      <c r="N47" s="153">
        <f t="shared" si="16"/>
        <v>1</v>
      </c>
      <c r="O47" s="153"/>
      <c r="P47" s="83">
        <f t="shared" si="17"/>
        <v>1</v>
      </c>
      <c r="Q47" s="83">
        <f t="shared" si="17"/>
        <v>1</v>
      </c>
      <c r="R47" s="83">
        <f t="shared" si="17"/>
        <v>1</v>
      </c>
      <c r="S47" s="83"/>
      <c r="T47" s="83">
        <f t="shared" si="18"/>
        <v>1</v>
      </c>
      <c r="U47" s="83">
        <f t="shared" si="18"/>
        <v>1</v>
      </c>
      <c r="V47" s="83">
        <f t="shared" si="18"/>
        <v>1</v>
      </c>
      <c r="W47" s="83"/>
      <c r="X47" s="83">
        <f t="shared" si="19"/>
        <v>1</v>
      </c>
      <c r="Y47" s="83">
        <f t="shared" si="19"/>
        <v>1</v>
      </c>
      <c r="Z47" s="83">
        <f t="shared" si="19"/>
        <v>1</v>
      </c>
      <c r="AA47" s="83"/>
      <c r="AB47" s="153">
        <f t="shared" si="20"/>
        <v>1</v>
      </c>
      <c r="AC47" s="83">
        <f t="shared" si="20"/>
        <v>1</v>
      </c>
      <c r="AD47" s="83"/>
      <c r="AE47" s="153">
        <f>RANK(AE20,AE$17:AE$21,0)</f>
        <v>1</v>
      </c>
      <c r="AF47" s="156">
        <f>RANK(AF20,AF$17:AF$26,0)</f>
        <v>1</v>
      </c>
      <c r="AG47" s="156">
        <f>RANK(AG20,AG$6:AG$26,0)</f>
        <v>1</v>
      </c>
    </row>
    <row r="48" spans="1:33" ht="14.15" customHeight="1">
      <c r="A48" s="157" t="str">
        <f>A21</f>
        <v>Middle Creek</v>
      </c>
      <c r="B48" s="158">
        <f t="shared" si="14"/>
        <v>1</v>
      </c>
      <c r="C48" s="158">
        <f t="shared" si="14"/>
        <v>1</v>
      </c>
      <c r="D48" s="102">
        <f t="shared" si="14"/>
        <v>1</v>
      </c>
      <c r="E48" s="120"/>
      <c r="F48" s="158">
        <f t="shared" si="15"/>
        <v>1</v>
      </c>
      <c r="G48" s="158">
        <f t="shared" si="15"/>
        <v>1</v>
      </c>
      <c r="H48" s="158">
        <f t="shared" si="15"/>
        <v>1</v>
      </c>
      <c r="I48" s="102">
        <f t="shared" si="15"/>
        <v>1</v>
      </c>
      <c r="J48" s="102"/>
      <c r="K48" s="159">
        <f t="shared" si="16"/>
        <v>1</v>
      </c>
      <c r="L48" s="102">
        <f t="shared" si="16"/>
        <v>1</v>
      </c>
      <c r="M48" s="102">
        <f t="shared" si="16"/>
        <v>1</v>
      </c>
      <c r="N48" s="159">
        <f t="shared" si="16"/>
        <v>1</v>
      </c>
      <c r="O48" s="159"/>
      <c r="P48" s="102">
        <f t="shared" si="17"/>
        <v>1</v>
      </c>
      <c r="Q48" s="102">
        <f t="shared" si="17"/>
        <v>1</v>
      </c>
      <c r="R48" s="102">
        <f t="shared" si="17"/>
        <v>1</v>
      </c>
      <c r="S48" s="102"/>
      <c r="T48" s="102">
        <f t="shared" si="18"/>
        <v>1</v>
      </c>
      <c r="U48" s="102">
        <f t="shared" si="18"/>
        <v>1</v>
      </c>
      <c r="V48" s="102">
        <f t="shared" si="18"/>
        <v>1</v>
      </c>
      <c r="W48" s="102"/>
      <c r="X48" s="102">
        <f t="shared" si="19"/>
        <v>1</v>
      </c>
      <c r="Y48" s="102">
        <f t="shared" si="19"/>
        <v>1</v>
      </c>
      <c r="Z48" s="102">
        <f t="shared" si="19"/>
        <v>1</v>
      </c>
      <c r="AA48" s="102"/>
      <c r="AB48" s="159">
        <f t="shared" si="20"/>
        <v>1</v>
      </c>
      <c r="AC48" s="102">
        <f t="shared" si="20"/>
        <v>1</v>
      </c>
      <c r="AD48" s="102"/>
      <c r="AE48" s="159">
        <f>RANK(AE21,AE$17:AE$21,0)</f>
        <v>1</v>
      </c>
      <c r="AF48" s="162">
        <f>RANK(AF21,AF$17:AF$26,0)</f>
        <v>1</v>
      </c>
      <c r="AG48" s="162">
        <f>RANK(AG21,AG$6:AG$26,0)</f>
        <v>1</v>
      </c>
    </row>
    <row r="49" spans="1:33" ht="14.65" customHeight="1">
      <c r="A49" s="163" t="s">
        <v>101</v>
      </c>
      <c r="B49" s="164"/>
      <c r="C49" s="164"/>
      <c r="D49" s="165"/>
      <c r="E49" s="138"/>
      <c r="F49" s="164"/>
      <c r="G49" s="164"/>
      <c r="H49" s="164"/>
      <c r="I49" s="165"/>
      <c r="J49" s="166"/>
      <c r="K49" s="166"/>
      <c r="L49" s="165"/>
      <c r="M49" s="165"/>
      <c r="N49" s="166"/>
      <c r="O49" s="166"/>
      <c r="P49" s="165"/>
      <c r="Q49" s="165"/>
      <c r="R49" s="165"/>
      <c r="S49" s="166"/>
      <c r="T49" s="165"/>
      <c r="U49" s="165"/>
      <c r="V49" s="165"/>
      <c r="W49" s="166"/>
      <c r="X49" s="165"/>
      <c r="Y49" s="165"/>
      <c r="Z49" s="165"/>
      <c r="AA49" s="166"/>
      <c r="AB49" s="166"/>
      <c r="AC49" s="165"/>
      <c r="AD49" s="167"/>
      <c r="AE49" s="168"/>
      <c r="AF49" s="169"/>
      <c r="AG49" s="169"/>
    </row>
    <row r="50" spans="1:33" ht="14.15" customHeight="1">
      <c r="A50" s="142" t="str">
        <f>A23</f>
        <v>Jack Britt</v>
      </c>
      <c r="B50" s="143">
        <f t="shared" ref="B50:D53" si="21">RANK(B23,B$23:B$26,0)</f>
        <v>1</v>
      </c>
      <c r="C50" s="143">
        <f t="shared" si="21"/>
        <v>1</v>
      </c>
      <c r="D50" s="144">
        <f t="shared" si="21"/>
        <v>1</v>
      </c>
      <c r="E50" s="145"/>
      <c r="F50" s="143">
        <f t="shared" ref="F50:I53" si="22">RANK(F23,F$23:F$26,0)</f>
        <v>1</v>
      </c>
      <c r="G50" s="143">
        <f t="shared" si="22"/>
        <v>1</v>
      </c>
      <c r="H50" s="143">
        <f t="shared" si="22"/>
        <v>1</v>
      </c>
      <c r="I50" s="144">
        <f t="shared" si="22"/>
        <v>1</v>
      </c>
      <c r="J50" s="144"/>
      <c r="K50" s="146">
        <f t="shared" ref="K50:N53" si="23">RANK(K23,K$23:K$26,0)</f>
        <v>1</v>
      </c>
      <c r="L50" s="144">
        <f t="shared" si="23"/>
        <v>1</v>
      </c>
      <c r="M50" s="144">
        <f t="shared" si="23"/>
        <v>1</v>
      </c>
      <c r="N50" s="146">
        <f t="shared" si="23"/>
        <v>1</v>
      </c>
      <c r="O50" s="146"/>
      <c r="P50" s="144">
        <f t="shared" ref="P50:R53" si="24">RANK(P23,P$23:P$26,0)</f>
        <v>1</v>
      </c>
      <c r="Q50" s="144">
        <f t="shared" si="24"/>
        <v>1</v>
      </c>
      <c r="R50" s="144">
        <f t="shared" si="24"/>
        <v>1</v>
      </c>
      <c r="S50" s="144"/>
      <c r="T50" s="144">
        <f t="shared" ref="T50:V53" si="25">RANK(T23,T$23:T$26,0)</f>
        <v>1</v>
      </c>
      <c r="U50" s="144">
        <f t="shared" si="25"/>
        <v>1</v>
      </c>
      <c r="V50" s="144">
        <f t="shared" si="25"/>
        <v>1</v>
      </c>
      <c r="W50" s="144"/>
      <c r="X50" s="144">
        <f t="shared" ref="X50:Z53" si="26">RANK(X23,X$23:X$26,0)</f>
        <v>1</v>
      </c>
      <c r="Y50" s="144">
        <f t="shared" si="26"/>
        <v>1</v>
      </c>
      <c r="Z50" s="144">
        <f t="shared" si="26"/>
        <v>1</v>
      </c>
      <c r="AA50" s="144"/>
      <c r="AB50" s="146">
        <f t="shared" ref="AB50:AC53" si="27">RANK(AB23,AB$23:AB$26,0)</f>
        <v>1</v>
      </c>
      <c r="AC50" s="144">
        <f t="shared" si="27"/>
        <v>1</v>
      </c>
      <c r="AD50" s="144"/>
      <c r="AE50" s="146">
        <f>RANK(AE23,AE$23:AE$26,0)</f>
        <v>1</v>
      </c>
      <c r="AF50" s="149">
        <f>RANK(AF23,AF$17:AF$26,0)</f>
        <v>1</v>
      </c>
      <c r="AG50" s="149">
        <f>RANK(AG23,AG$6:AG$26,0)</f>
        <v>1</v>
      </c>
    </row>
    <row r="51" spans="1:33" ht="13.65" customHeight="1">
      <c r="A51" s="150" t="str">
        <f>A24</f>
        <v>Cape Fear</v>
      </c>
      <c r="B51" s="151">
        <f t="shared" si="21"/>
        <v>1</v>
      </c>
      <c r="C51" s="151">
        <f t="shared" si="21"/>
        <v>1</v>
      </c>
      <c r="D51" s="83">
        <f t="shared" si="21"/>
        <v>1</v>
      </c>
      <c r="E51" s="152"/>
      <c r="F51" s="151">
        <f t="shared" si="22"/>
        <v>1</v>
      </c>
      <c r="G51" s="151">
        <f t="shared" si="22"/>
        <v>1</v>
      </c>
      <c r="H51" s="151">
        <f t="shared" si="22"/>
        <v>1</v>
      </c>
      <c r="I51" s="83">
        <f t="shared" si="22"/>
        <v>1</v>
      </c>
      <c r="J51" s="83"/>
      <c r="K51" s="153">
        <f t="shared" si="23"/>
        <v>1</v>
      </c>
      <c r="L51" s="83">
        <f t="shared" si="23"/>
        <v>1</v>
      </c>
      <c r="M51" s="83">
        <f t="shared" si="23"/>
        <v>1</v>
      </c>
      <c r="N51" s="153">
        <f t="shared" si="23"/>
        <v>1</v>
      </c>
      <c r="O51" s="153"/>
      <c r="P51" s="83">
        <f t="shared" si="24"/>
        <v>1</v>
      </c>
      <c r="Q51" s="83">
        <f t="shared" si="24"/>
        <v>1</v>
      </c>
      <c r="R51" s="83">
        <f t="shared" si="24"/>
        <v>1</v>
      </c>
      <c r="S51" s="83"/>
      <c r="T51" s="83">
        <f t="shared" si="25"/>
        <v>1</v>
      </c>
      <c r="U51" s="83">
        <f t="shared" si="25"/>
        <v>1</v>
      </c>
      <c r="V51" s="83">
        <f t="shared" si="25"/>
        <v>1</v>
      </c>
      <c r="W51" s="83"/>
      <c r="X51" s="83">
        <f t="shared" si="26"/>
        <v>1</v>
      </c>
      <c r="Y51" s="83">
        <f t="shared" si="26"/>
        <v>1</v>
      </c>
      <c r="Z51" s="83">
        <f t="shared" si="26"/>
        <v>1</v>
      </c>
      <c r="AA51" s="83"/>
      <c r="AB51" s="153">
        <f t="shared" si="27"/>
        <v>1</v>
      </c>
      <c r="AC51" s="83">
        <f t="shared" si="27"/>
        <v>1</v>
      </c>
      <c r="AD51" s="83"/>
      <c r="AE51" s="153">
        <f>RANK(AE24,AE$23:AE$26,0)</f>
        <v>1</v>
      </c>
      <c r="AF51" s="156">
        <f>RANK(AF24,AF$17:AF$26,0)</f>
        <v>1</v>
      </c>
      <c r="AG51" s="156">
        <f>RANK(AG24,AG$6:AG$26,0)</f>
        <v>1</v>
      </c>
    </row>
    <row r="52" spans="1:33" ht="13.65" customHeight="1">
      <c r="A52" s="150" t="str">
        <f>A25</f>
        <v>Apex Friendship</v>
      </c>
      <c r="B52" s="151">
        <f t="shared" si="21"/>
        <v>1</v>
      </c>
      <c r="C52" s="151">
        <f t="shared" si="21"/>
        <v>1</v>
      </c>
      <c r="D52" s="83">
        <f t="shared" si="21"/>
        <v>1</v>
      </c>
      <c r="E52" s="152"/>
      <c r="F52" s="151">
        <f t="shared" si="22"/>
        <v>1</v>
      </c>
      <c r="G52" s="151">
        <f t="shared" si="22"/>
        <v>1</v>
      </c>
      <c r="H52" s="151">
        <f t="shared" si="22"/>
        <v>1</v>
      </c>
      <c r="I52" s="83">
        <f t="shared" si="22"/>
        <v>1</v>
      </c>
      <c r="J52" s="83"/>
      <c r="K52" s="153">
        <f t="shared" si="23"/>
        <v>1</v>
      </c>
      <c r="L52" s="83">
        <f t="shared" si="23"/>
        <v>1</v>
      </c>
      <c r="M52" s="83">
        <f t="shared" si="23"/>
        <v>1</v>
      </c>
      <c r="N52" s="153">
        <f t="shared" si="23"/>
        <v>1</v>
      </c>
      <c r="O52" s="153"/>
      <c r="P52" s="83">
        <f t="shared" si="24"/>
        <v>1</v>
      </c>
      <c r="Q52" s="83">
        <f t="shared" si="24"/>
        <v>1</v>
      </c>
      <c r="R52" s="83">
        <f t="shared" si="24"/>
        <v>1</v>
      </c>
      <c r="S52" s="83"/>
      <c r="T52" s="83">
        <f t="shared" si="25"/>
        <v>1</v>
      </c>
      <c r="U52" s="83">
        <f t="shared" si="25"/>
        <v>1</v>
      </c>
      <c r="V52" s="83">
        <f t="shared" si="25"/>
        <v>1</v>
      </c>
      <c r="W52" s="83"/>
      <c r="X52" s="83">
        <f t="shared" si="26"/>
        <v>1</v>
      </c>
      <c r="Y52" s="83">
        <f t="shared" si="26"/>
        <v>1</v>
      </c>
      <c r="Z52" s="83">
        <f t="shared" si="26"/>
        <v>1</v>
      </c>
      <c r="AA52" s="83"/>
      <c r="AB52" s="153">
        <f t="shared" si="27"/>
        <v>1</v>
      </c>
      <c r="AC52" s="83">
        <f t="shared" si="27"/>
        <v>1</v>
      </c>
      <c r="AD52" s="83"/>
      <c r="AE52" s="153">
        <f>RANK(AE25,AE$23:AE$26,0)</f>
        <v>1</v>
      </c>
      <c r="AF52" s="156">
        <f>RANK(AF25,AF$17:AF$26,0)</f>
        <v>1</v>
      </c>
      <c r="AG52" s="156">
        <f>RANK(AG25,AG$6:AG$26,0)</f>
        <v>1</v>
      </c>
    </row>
    <row r="53" spans="1:33" ht="14.15" customHeight="1">
      <c r="A53" s="157" t="str">
        <f>A26</f>
        <v>Cleveland</v>
      </c>
      <c r="B53" s="158">
        <f t="shared" si="21"/>
        <v>1</v>
      </c>
      <c r="C53" s="158">
        <f t="shared" si="21"/>
        <v>1</v>
      </c>
      <c r="D53" s="102">
        <f t="shared" si="21"/>
        <v>1</v>
      </c>
      <c r="E53" s="120"/>
      <c r="F53" s="158">
        <f t="shared" si="22"/>
        <v>1</v>
      </c>
      <c r="G53" s="158">
        <f t="shared" si="22"/>
        <v>1</v>
      </c>
      <c r="H53" s="158">
        <f t="shared" si="22"/>
        <v>1</v>
      </c>
      <c r="I53" s="102">
        <f t="shared" si="22"/>
        <v>1</v>
      </c>
      <c r="J53" s="102"/>
      <c r="K53" s="159">
        <f t="shared" si="23"/>
        <v>1</v>
      </c>
      <c r="L53" s="102">
        <f t="shared" si="23"/>
        <v>1</v>
      </c>
      <c r="M53" s="102">
        <f t="shared" si="23"/>
        <v>1</v>
      </c>
      <c r="N53" s="159">
        <f t="shared" si="23"/>
        <v>1</v>
      </c>
      <c r="O53" s="159"/>
      <c r="P53" s="102">
        <f t="shared" si="24"/>
        <v>1</v>
      </c>
      <c r="Q53" s="102">
        <f t="shared" si="24"/>
        <v>1</v>
      </c>
      <c r="R53" s="102">
        <f t="shared" si="24"/>
        <v>1</v>
      </c>
      <c r="S53" s="102"/>
      <c r="T53" s="102">
        <f t="shared" si="25"/>
        <v>1</v>
      </c>
      <c r="U53" s="102">
        <f t="shared" si="25"/>
        <v>1</v>
      </c>
      <c r="V53" s="102">
        <f t="shared" si="25"/>
        <v>1</v>
      </c>
      <c r="W53" s="102"/>
      <c r="X53" s="102">
        <f t="shared" si="26"/>
        <v>1</v>
      </c>
      <c r="Y53" s="102">
        <f t="shared" si="26"/>
        <v>1</v>
      </c>
      <c r="Z53" s="102">
        <f t="shared" si="26"/>
        <v>1</v>
      </c>
      <c r="AA53" s="102"/>
      <c r="AB53" s="159">
        <f t="shared" si="27"/>
        <v>1</v>
      </c>
      <c r="AC53" s="102">
        <f t="shared" si="27"/>
        <v>1</v>
      </c>
      <c r="AD53" s="102"/>
      <c r="AE53" s="159">
        <f>RANK(AE26,AE$23:AE$26,0)</f>
        <v>1</v>
      </c>
      <c r="AF53" s="162">
        <f>RANK(AF26,AF$17:AF$26,0)</f>
        <v>1</v>
      </c>
      <c r="AG53" s="162">
        <f>RANK(AG26,AG$6:AG$26,0)</f>
        <v>1</v>
      </c>
    </row>
    <row r="54" spans="1:33" ht="15" hidden="1" customHeight="1">
      <c r="A54" s="171" t="e">
        <f>#REF!</f>
        <v>#REF!</v>
      </c>
      <c r="B54" s="172" t="e">
        <f>RANK(#REF!,B$23:B$23,0)</f>
        <v>#REF!</v>
      </c>
      <c r="C54" s="172" t="e">
        <f>RANK(#REF!,C$23:C$23,0)</f>
        <v>#REF!</v>
      </c>
      <c r="D54" s="172" t="e">
        <f>RANK(#REF!,D$23:D$23,0)</f>
        <v>#REF!</v>
      </c>
      <c r="E54" s="172"/>
      <c r="F54" s="172" t="e">
        <f>RANK(#REF!,F$23:F$23,0)</f>
        <v>#REF!</v>
      </c>
      <c r="G54" s="172" t="e">
        <f>RANK(#REF!,G$23:G$23,0)</f>
        <v>#REF!</v>
      </c>
      <c r="H54" s="172" t="e">
        <f>RANK(#REF!,H$23:H$23,0)</f>
        <v>#REF!</v>
      </c>
      <c r="I54" s="172" t="e">
        <f>RANK(#REF!,I$23:I$23,0)</f>
        <v>#REF!</v>
      </c>
      <c r="J54" s="172"/>
      <c r="K54" s="173" t="e">
        <f>RANK(#REF!,K$23:K$23,0)</f>
        <v>#REF!</v>
      </c>
      <c r="L54" s="172" t="e">
        <f>RANK(#REF!,L$23:L$23,0)</f>
        <v>#REF!</v>
      </c>
      <c r="M54" s="172" t="e">
        <f>RANK(#REF!,M$23:M$23,0)</f>
        <v>#REF!</v>
      </c>
      <c r="N54" s="173" t="e">
        <f>RANK(#REF!,N$23:N$23,0)</f>
        <v>#REF!</v>
      </c>
      <c r="O54" s="173"/>
      <c r="P54" s="172" t="e">
        <f>RANK(#REF!,P$23:P$23,0)</f>
        <v>#REF!</v>
      </c>
      <c r="Q54" s="172" t="e">
        <f>RANK(#REF!,Q$23:Q$23,0)</f>
        <v>#REF!</v>
      </c>
      <c r="R54" s="172" t="e">
        <f>RANK(#REF!,R$23:R$23,0)</f>
        <v>#REF!</v>
      </c>
      <c r="S54" s="172"/>
      <c r="T54" s="172" t="e">
        <f>RANK(#REF!,T$23:T$23,0)</f>
        <v>#REF!</v>
      </c>
      <c r="U54" s="172" t="e">
        <f>RANK(#REF!,U$23:U$23,0)</f>
        <v>#REF!</v>
      </c>
      <c r="V54" s="172" t="e">
        <f>RANK(#REF!,V$23:V$23,0)</f>
        <v>#REF!</v>
      </c>
      <c r="W54" s="172"/>
      <c r="X54" s="172" t="e">
        <f>RANK(#REF!,X$23:X$23,0)</f>
        <v>#REF!</v>
      </c>
      <c r="Y54" s="172" t="e">
        <f>RANK(#REF!,Y$23:Y$23,0)</f>
        <v>#REF!</v>
      </c>
      <c r="Z54" s="172" t="e">
        <f>RANK(#REF!,Z$23:Z$23,0)</f>
        <v>#REF!</v>
      </c>
      <c r="AA54" s="172"/>
      <c r="AB54" s="173" t="e">
        <f>RANK(#REF!,AB$23:AB$23,0)</f>
        <v>#REF!</v>
      </c>
      <c r="AC54" s="172" t="e">
        <f>RANK(#REF!,AC$23:AC$23,0)</f>
        <v>#REF!</v>
      </c>
      <c r="AD54" s="172" t="e">
        <f>RANK(#REF!,AD$23:AD$23,0)</f>
        <v>#REF!</v>
      </c>
      <c r="AE54" s="173" t="e">
        <f>RANK(#REF!,AE$23:AE$23,0)</f>
        <v>#REF!</v>
      </c>
      <c r="AF54" s="174" t="e">
        <f>RANK(#REF!,AG$6:AG$23,0)</f>
        <v>#REF!</v>
      </c>
      <c r="AG54" s="174" t="e">
        <f>RANK(#REF!,AG$6:AG$23,0)</f>
        <v>#REF!</v>
      </c>
    </row>
    <row r="55" spans="1:33" ht="15" hidden="1" customHeight="1">
      <c r="A55" s="175" t="e">
        <f>#REF!</f>
        <v>#REF!</v>
      </c>
      <c r="B55" s="176" t="e">
        <f>RANK(#REF!,B$23:B$23,0)</f>
        <v>#REF!</v>
      </c>
      <c r="C55" s="176" t="e">
        <f>RANK(#REF!,C$23:C$23,0)</f>
        <v>#REF!</v>
      </c>
      <c r="D55" s="176" t="e">
        <f>RANK(#REF!,D$23:D$23,0)</f>
        <v>#REF!</v>
      </c>
      <c r="E55" s="176"/>
      <c r="F55" s="176" t="e">
        <f>RANK(#REF!,F$23:F$23,0)</f>
        <v>#REF!</v>
      </c>
      <c r="G55" s="176" t="e">
        <f>RANK(#REF!,G$23:G$23,0)</f>
        <v>#REF!</v>
      </c>
      <c r="H55" s="176" t="e">
        <f>RANK(#REF!,H$23:H$23,0)</f>
        <v>#REF!</v>
      </c>
      <c r="I55" s="176" t="e">
        <f>RANK(#REF!,I$23:I$23,0)</f>
        <v>#REF!</v>
      </c>
      <c r="J55" s="176"/>
      <c r="K55" s="177" t="e">
        <f>RANK(#REF!,K$23:K$23,0)</f>
        <v>#REF!</v>
      </c>
      <c r="L55" s="176" t="e">
        <f>RANK(#REF!,L$23:L$23,0)</f>
        <v>#REF!</v>
      </c>
      <c r="M55" s="176" t="e">
        <f>RANK(#REF!,M$23:M$23,0)</f>
        <v>#REF!</v>
      </c>
      <c r="N55" s="177" t="e">
        <f>RANK(#REF!,N$23:N$23,0)</f>
        <v>#REF!</v>
      </c>
      <c r="O55" s="177"/>
      <c r="P55" s="176" t="e">
        <f>RANK(#REF!,P$23:P$23,0)</f>
        <v>#REF!</v>
      </c>
      <c r="Q55" s="176" t="e">
        <f>RANK(#REF!,Q$23:Q$23,0)</f>
        <v>#REF!</v>
      </c>
      <c r="R55" s="176" t="e">
        <f>RANK(#REF!,R$23:R$23,0)</f>
        <v>#REF!</v>
      </c>
      <c r="S55" s="176"/>
      <c r="T55" s="176" t="e">
        <f>RANK(#REF!,T$23:T$23,0)</f>
        <v>#REF!</v>
      </c>
      <c r="U55" s="176" t="e">
        <f>RANK(#REF!,U$23:U$23,0)</f>
        <v>#REF!</v>
      </c>
      <c r="V55" s="176" t="e">
        <f>RANK(#REF!,V$23:V$23,0)</f>
        <v>#REF!</v>
      </c>
      <c r="W55" s="176"/>
      <c r="X55" s="176" t="e">
        <f>RANK(#REF!,X$23:X$23,0)</f>
        <v>#REF!</v>
      </c>
      <c r="Y55" s="176" t="e">
        <f>RANK(#REF!,Y$23:Y$23,0)</f>
        <v>#REF!</v>
      </c>
      <c r="Z55" s="176" t="e">
        <f>RANK(#REF!,Z$23:Z$23,0)</f>
        <v>#REF!</v>
      </c>
      <c r="AA55" s="176"/>
      <c r="AB55" s="177" t="e">
        <f>RANK(#REF!,AB$23:AB$23,0)</f>
        <v>#REF!</v>
      </c>
      <c r="AC55" s="176" t="e">
        <f>RANK(#REF!,AC$23:AC$23,0)</f>
        <v>#REF!</v>
      </c>
      <c r="AD55" s="176" t="e">
        <f>RANK(#REF!,AD$23:AD$23,0)</f>
        <v>#REF!</v>
      </c>
      <c r="AE55" s="177" t="e">
        <f>RANK(#REF!,AE$23:AE$23,0)</f>
        <v>#REF!</v>
      </c>
      <c r="AF55" s="178" t="e">
        <f>RANK(#REF!,AG$6:AG$23,0)</f>
        <v>#REF!</v>
      </c>
      <c r="AG55" s="178" t="e">
        <f>RANK(#REF!,AG$6:AG$23,0)</f>
        <v>#REF!</v>
      </c>
    </row>
    <row r="56" spans="1:33" ht="15" hidden="1" customHeight="1">
      <c r="A56" s="175" t="e">
        <f>#REF!</f>
        <v>#REF!</v>
      </c>
      <c r="B56" s="176" t="e">
        <f>RANK(#REF!,B$23:B$23,0)</f>
        <v>#REF!</v>
      </c>
      <c r="C56" s="176" t="e">
        <f>RANK(#REF!,C$23:C$23,0)</f>
        <v>#REF!</v>
      </c>
      <c r="D56" s="176" t="e">
        <f>RANK(#REF!,D$23:D$23,0)</f>
        <v>#REF!</v>
      </c>
      <c r="E56" s="176"/>
      <c r="F56" s="176" t="e">
        <f>RANK(#REF!,F$23:F$23,0)</f>
        <v>#REF!</v>
      </c>
      <c r="G56" s="176" t="e">
        <f>RANK(#REF!,G$23:G$23,0)</f>
        <v>#REF!</v>
      </c>
      <c r="H56" s="176" t="e">
        <f>RANK(#REF!,H$23:H$23,0)</f>
        <v>#REF!</v>
      </c>
      <c r="I56" s="176" t="e">
        <f>RANK(#REF!,I$23:I$23,0)</f>
        <v>#REF!</v>
      </c>
      <c r="J56" s="176"/>
      <c r="K56" s="177" t="e">
        <f>RANK(#REF!,K$23:K$23,0)</f>
        <v>#REF!</v>
      </c>
      <c r="L56" s="176" t="e">
        <f>RANK(#REF!,L$23:L$23,0)</f>
        <v>#REF!</v>
      </c>
      <c r="M56" s="176" t="e">
        <f>RANK(#REF!,M$23:M$23,0)</f>
        <v>#REF!</v>
      </c>
      <c r="N56" s="177" t="e">
        <f>RANK(#REF!,N$23:N$23,0)</f>
        <v>#REF!</v>
      </c>
      <c r="O56" s="177"/>
      <c r="P56" s="176" t="e">
        <f>RANK(#REF!,P$23:P$23,0)</f>
        <v>#REF!</v>
      </c>
      <c r="Q56" s="176" t="e">
        <f>RANK(#REF!,Q$23:Q$23,0)</f>
        <v>#REF!</v>
      </c>
      <c r="R56" s="176" t="e">
        <f>RANK(#REF!,R$23:R$23,0)</f>
        <v>#REF!</v>
      </c>
      <c r="S56" s="176"/>
      <c r="T56" s="176" t="e">
        <f>RANK(#REF!,T$23:T$23,0)</f>
        <v>#REF!</v>
      </c>
      <c r="U56" s="176" t="e">
        <f>RANK(#REF!,U$23:U$23,0)</f>
        <v>#REF!</v>
      </c>
      <c r="V56" s="176" t="e">
        <f>RANK(#REF!,V$23:V$23,0)</f>
        <v>#REF!</v>
      </c>
      <c r="W56" s="176"/>
      <c r="X56" s="176" t="e">
        <f>RANK(#REF!,X$23:X$23,0)</f>
        <v>#REF!</v>
      </c>
      <c r="Y56" s="176" t="e">
        <f>RANK(#REF!,Y$23:Y$23,0)</f>
        <v>#REF!</v>
      </c>
      <c r="Z56" s="176" t="e">
        <f>RANK(#REF!,Z$23:Z$23,0)</f>
        <v>#REF!</v>
      </c>
      <c r="AA56" s="176"/>
      <c r="AB56" s="177" t="e">
        <f>RANK(#REF!,AB$23:AB$23,0)</f>
        <v>#REF!</v>
      </c>
      <c r="AC56" s="176" t="e">
        <f>RANK(#REF!,AC$23:AC$23,0)</f>
        <v>#REF!</v>
      </c>
      <c r="AD56" s="176" t="e">
        <f>RANK(#REF!,AD$23:AD$23,0)</f>
        <v>#REF!</v>
      </c>
      <c r="AE56" s="177" t="e">
        <f>RANK(#REF!,AE$23:AE$23,0)</f>
        <v>#REF!</v>
      </c>
      <c r="AF56" s="178" t="e">
        <f>RANK(#REF!,AG$6:AG$23,0)</f>
        <v>#REF!</v>
      </c>
      <c r="AG56" s="178" t="e">
        <f>RANK(#REF!,AG$6:AG$23,0)</f>
        <v>#REF!</v>
      </c>
    </row>
    <row r="57" spans="1:33" ht="15" hidden="1" customHeight="1">
      <c r="A57" s="175" t="e">
        <f>#REF!</f>
        <v>#REF!</v>
      </c>
      <c r="B57" s="176" t="e">
        <f>RANK(#REF!,B$23:B$23,0)</f>
        <v>#REF!</v>
      </c>
      <c r="C57" s="176" t="e">
        <f>RANK(#REF!,C$23:C$23,0)</f>
        <v>#REF!</v>
      </c>
      <c r="D57" s="176" t="e">
        <f>RANK(#REF!,D$23:D$23,0)</f>
        <v>#REF!</v>
      </c>
      <c r="E57" s="176"/>
      <c r="F57" s="176" t="e">
        <f>RANK(#REF!,F$23:F$23,0)</f>
        <v>#REF!</v>
      </c>
      <c r="G57" s="176" t="e">
        <f>RANK(#REF!,G$23:G$23,0)</f>
        <v>#REF!</v>
      </c>
      <c r="H57" s="176" t="e">
        <f>RANK(#REF!,H$23:H$23,0)</f>
        <v>#REF!</v>
      </c>
      <c r="I57" s="176" t="e">
        <f>RANK(#REF!,I$23:I$23,0)</f>
        <v>#REF!</v>
      </c>
      <c r="J57" s="176"/>
      <c r="K57" s="177" t="e">
        <f>RANK(#REF!,K$23:K$23,0)</f>
        <v>#REF!</v>
      </c>
      <c r="L57" s="176" t="e">
        <f>RANK(#REF!,L$23:L$23,0)</f>
        <v>#REF!</v>
      </c>
      <c r="M57" s="176" t="e">
        <f>RANK(#REF!,M$23:M$23,0)</f>
        <v>#REF!</v>
      </c>
      <c r="N57" s="177" t="e">
        <f>RANK(#REF!,N$23:N$23,0)</f>
        <v>#REF!</v>
      </c>
      <c r="O57" s="177"/>
      <c r="P57" s="176" t="e">
        <f>RANK(#REF!,P$23:P$23,0)</f>
        <v>#REF!</v>
      </c>
      <c r="Q57" s="176" t="e">
        <f>RANK(#REF!,Q$23:Q$23,0)</f>
        <v>#REF!</v>
      </c>
      <c r="R57" s="176" t="e">
        <f>RANK(#REF!,R$23:R$23,0)</f>
        <v>#REF!</v>
      </c>
      <c r="S57" s="176"/>
      <c r="T57" s="176" t="e">
        <f>RANK(#REF!,T$23:T$23,0)</f>
        <v>#REF!</v>
      </c>
      <c r="U57" s="176" t="e">
        <f>RANK(#REF!,U$23:U$23,0)</f>
        <v>#REF!</v>
      </c>
      <c r="V57" s="176" t="e">
        <f>RANK(#REF!,V$23:V$23,0)</f>
        <v>#REF!</v>
      </c>
      <c r="W57" s="176"/>
      <c r="X57" s="176" t="e">
        <f>RANK(#REF!,X$23:X$23,0)</f>
        <v>#REF!</v>
      </c>
      <c r="Y57" s="176" t="e">
        <f>RANK(#REF!,Y$23:Y$23,0)</f>
        <v>#REF!</v>
      </c>
      <c r="Z57" s="176" t="e">
        <f>RANK(#REF!,Z$23:Z$23,0)</f>
        <v>#REF!</v>
      </c>
      <c r="AA57" s="176"/>
      <c r="AB57" s="177" t="e">
        <f>RANK(#REF!,AB$23:AB$23,0)</f>
        <v>#REF!</v>
      </c>
      <c r="AC57" s="176" t="e">
        <f>RANK(#REF!,AC$23:AC$23,0)</f>
        <v>#REF!</v>
      </c>
      <c r="AD57" s="176" t="e">
        <f>RANK(#REF!,AD$23:AD$23,0)</f>
        <v>#REF!</v>
      </c>
      <c r="AE57" s="177" t="e">
        <f>RANK(#REF!,AE$23:AE$23,0)</f>
        <v>#REF!</v>
      </c>
      <c r="AF57" s="178" t="e">
        <f>RANK(#REF!,AF$17:AF$23,0)</f>
        <v>#REF!</v>
      </c>
      <c r="AG57" s="178" t="e">
        <f>RANK(#REF!,AG$17:AG$23,0)</f>
        <v>#REF!</v>
      </c>
    </row>
    <row r="58" spans="1:33" ht="15" hidden="1" customHeight="1">
      <c r="A58" s="175" t="e">
        <f>#REF!</f>
        <v>#REF!</v>
      </c>
      <c r="B58" s="176" t="e">
        <f>RANK(#REF!,B$23:B$23,0)</f>
        <v>#REF!</v>
      </c>
      <c r="C58" s="176" t="e">
        <f>RANK(#REF!,C$23:C$23,0)</f>
        <v>#REF!</v>
      </c>
      <c r="D58" s="176" t="e">
        <f>RANK(#REF!,D$23:D$23,0)</f>
        <v>#REF!</v>
      </c>
      <c r="E58" s="176"/>
      <c r="F58" s="176" t="e">
        <f>RANK(#REF!,F$23:F$23,0)</f>
        <v>#REF!</v>
      </c>
      <c r="G58" s="176" t="e">
        <f>RANK(#REF!,G$23:G$23,0)</f>
        <v>#REF!</v>
      </c>
      <c r="H58" s="176" t="e">
        <f>RANK(#REF!,H$23:H$23,0)</f>
        <v>#REF!</v>
      </c>
      <c r="I58" s="176" t="e">
        <f>RANK(#REF!,I$23:I$23,0)</f>
        <v>#REF!</v>
      </c>
      <c r="J58" s="176"/>
      <c r="K58" s="177" t="e">
        <f>RANK(#REF!,K$23:K$23,0)</f>
        <v>#REF!</v>
      </c>
      <c r="L58" s="176" t="e">
        <f>RANK(#REF!,L$23:L$23,0)</f>
        <v>#REF!</v>
      </c>
      <c r="M58" s="176" t="e">
        <f>RANK(#REF!,M$23:M$23,0)</f>
        <v>#REF!</v>
      </c>
      <c r="N58" s="177" t="e">
        <f>RANK(#REF!,N$23:N$23,0)</f>
        <v>#REF!</v>
      </c>
      <c r="O58" s="177"/>
      <c r="P58" s="176" t="e">
        <f>RANK(#REF!,P$23:P$23,0)</f>
        <v>#REF!</v>
      </c>
      <c r="Q58" s="176" t="e">
        <f>RANK(#REF!,Q$23:Q$23,0)</f>
        <v>#REF!</v>
      </c>
      <c r="R58" s="176" t="e">
        <f>RANK(#REF!,R$23:R$23,0)</f>
        <v>#REF!</v>
      </c>
      <c r="S58" s="176"/>
      <c r="T58" s="176" t="e">
        <f>RANK(#REF!,T$23:T$23,0)</f>
        <v>#REF!</v>
      </c>
      <c r="U58" s="176" t="e">
        <f>RANK(#REF!,U$23:U$23,0)</f>
        <v>#REF!</v>
      </c>
      <c r="V58" s="176" t="e">
        <f>RANK(#REF!,V$23:V$23,0)</f>
        <v>#REF!</v>
      </c>
      <c r="W58" s="176"/>
      <c r="X58" s="176" t="e">
        <f>RANK(#REF!,X$23:X$23,0)</f>
        <v>#REF!</v>
      </c>
      <c r="Y58" s="176" t="e">
        <f>RANK(#REF!,Y$23:Y$23,0)</f>
        <v>#REF!</v>
      </c>
      <c r="Z58" s="176" t="e">
        <f>RANK(#REF!,Z$23:Z$23,0)</f>
        <v>#REF!</v>
      </c>
      <c r="AA58" s="176"/>
      <c r="AB58" s="177" t="e">
        <f>RANK(#REF!,AB$23:AB$23,0)</f>
        <v>#REF!</v>
      </c>
      <c r="AC58" s="176" t="e">
        <f>RANK(#REF!,AC$23:AC$23,0)</f>
        <v>#REF!</v>
      </c>
      <c r="AD58" s="176" t="e">
        <f>RANK(#REF!,AD$23:AD$23,0)</f>
        <v>#REF!</v>
      </c>
      <c r="AE58" s="177" t="e">
        <f>RANK(#REF!,AE$23:AE$23,0)</f>
        <v>#REF!</v>
      </c>
      <c r="AF58" s="178" t="e">
        <f>RANK(#REF!,AF$17:AF$23,0)</f>
        <v>#REF!</v>
      </c>
      <c r="AG58" s="178" t="e">
        <f>RANK(#REF!,AG$17:AG$23,0)</f>
        <v>#REF!</v>
      </c>
    </row>
    <row r="59" spans="1:33" ht="15" hidden="1" customHeight="1">
      <c r="A59" s="175" t="e">
        <f>#REF!</f>
        <v>#REF!</v>
      </c>
      <c r="B59" s="176" t="e">
        <f>RANK(#REF!,B$23:B$23,0)</f>
        <v>#REF!</v>
      </c>
      <c r="C59" s="176" t="e">
        <f>RANK(#REF!,C$23:C$23,0)</f>
        <v>#REF!</v>
      </c>
      <c r="D59" s="176" t="e">
        <f>RANK(#REF!,D$23:D$23,0)</f>
        <v>#REF!</v>
      </c>
      <c r="E59" s="176"/>
      <c r="F59" s="176" t="e">
        <f>RANK(#REF!,F$23:F$23,0)</f>
        <v>#REF!</v>
      </c>
      <c r="G59" s="176" t="e">
        <f>RANK(#REF!,G$23:G$23,0)</f>
        <v>#REF!</v>
      </c>
      <c r="H59" s="176" t="e">
        <f>RANK(#REF!,H$23:H$23,0)</f>
        <v>#REF!</v>
      </c>
      <c r="I59" s="176" t="e">
        <f>RANK(#REF!,I$23:I$23,0)</f>
        <v>#REF!</v>
      </c>
      <c r="J59" s="176"/>
      <c r="K59" s="177" t="e">
        <f>RANK(#REF!,K$23:K$23,0)</f>
        <v>#REF!</v>
      </c>
      <c r="L59" s="176" t="e">
        <f>RANK(#REF!,L$23:L$23,0)</f>
        <v>#REF!</v>
      </c>
      <c r="M59" s="176" t="e">
        <f>RANK(#REF!,M$23:M$23,0)</f>
        <v>#REF!</v>
      </c>
      <c r="N59" s="177" t="e">
        <f>RANK(#REF!,N$23:N$23,0)</f>
        <v>#REF!</v>
      </c>
      <c r="O59" s="177"/>
      <c r="P59" s="176" t="e">
        <f>RANK(#REF!,P$23:P$23,0)</f>
        <v>#REF!</v>
      </c>
      <c r="Q59" s="176" t="e">
        <f>RANK(#REF!,Q$23:Q$23,0)</f>
        <v>#REF!</v>
      </c>
      <c r="R59" s="176" t="e">
        <f>RANK(#REF!,R$23:R$23,0)</f>
        <v>#REF!</v>
      </c>
      <c r="S59" s="176"/>
      <c r="T59" s="176" t="e">
        <f>RANK(#REF!,T$23:T$23,0)</f>
        <v>#REF!</v>
      </c>
      <c r="U59" s="176" t="e">
        <f>RANK(#REF!,U$23:U$23,0)</f>
        <v>#REF!</v>
      </c>
      <c r="V59" s="176" t="e">
        <f>RANK(#REF!,V$23:V$23,0)</f>
        <v>#REF!</v>
      </c>
      <c r="W59" s="176"/>
      <c r="X59" s="176" t="e">
        <f>RANK(#REF!,X$23:X$23,0)</f>
        <v>#REF!</v>
      </c>
      <c r="Y59" s="176" t="e">
        <f>RANK(#REF!,Y$23:Y$23,0)</f>
        <v>#REF!</v>
      </c>
      <c r="Z59" s="176" t="e">
        <f>RANK(#REF!,Z$23:Z$23,0)</f>
        <v>#REF!</v>
      </c>
      <c r="AA59" s="176"/>
      <c r="AB59" s="177" t="e">
        <f>RANK(#REF!,AB$23:AB$23,0)</f>
        <v>#REF!</v>
      </c>
      <c r="AC59" s="176" t="e">
        <f>RANK(#REF!,AC$23:AC$23,0)</f>
        <v>#REF!</v>
      </c>
      <c r="AD59" s="176" t="e">
        <f>RANK(#REF!,AD$23:AD$23,0)</f>
        <v>#REF!</v>
      </c>
      <c r="AE59" s="177" t="e">
        <f>RANK(#REF!,AE$23:AE$23,0)</f>
        <v>#REF!</v>
      </c>
      <c r="AF59" s="178" t="e">
        <f>RANK(#REF!,AF$17:AF$23,0)</f>
        <v>#REF!</v>
      </c>
      <c r="AG59" s="178" t="e">
        <f>RANK(#REF!,AG$17:AG$23,0)</f>
        <v>#REF!</v>
      </c>
    </row>
    <row r="60" spans="1:33" ht="15" hidden="1" customHeight="1">
      <c r="A60" s="179" t="s">
        <v>115</v>
      </c>
      <c r="B60" s="180"/>
      <c r="C60" s="180"/>
      <c r="D60" s="180"/>
      <c r="E60" s="181"/>
      <c r="F60" s="180"/>
      <c r="G60" s="180"/>
      <c r="H60" s="180"/>
      <c r="I60" s="180"/>
      <c r="J60" s="181"/>
      <c r="K60" s="181"/>
      <c r="L60" s="180"/>
      <c r="M60" s="180"/>
      <c r="N60" s="181"/>
      <c r="O60" s="181"/>
      <c r="P60" s="180"/>
      <c r="Q60" s="180"/>
      <c r="R60" s="180"/>
      <c r="S60" s="181"/>
      <c r="T60" s="180"/>
      <c r="U60" s="180"/>
      <c r="V60" s="180"/>
      <c r="W60" s="181"/>
      <c r="X60" s="180"/>
      <c r="Y60" s="180"/>
      <c r="Z60" s="180"/>
      <c r="AA60" s="181"/>
      <c r="AB60" s="181"/>
      <c r="AC60" s="180"/>
      <c r="AD60" s="182"/>
      <c r="AE60" s="183"/>
      <c r="AF60" s="184" t="s">
        <v>116</v>
      </c>
      <c r="AG60" s="185"/>
    </row>
    <row r="61" spans="1:33" ht="15" hidden="1" customHeight="1">
      <c r="A61" s="175" t="e">
        <f>#REF!</f>
        <v>#REF!</v>
      </c>
      <c r="B61" s="176" t="e">
        <f>RANK(#REF!,#REF!,0)</f>
        <v>#REF!</v>
      </c>
      <c r="C61" s="176" t="e">
        <f>RANK(#REF!,#REF!,0)</f>
        <v>#REF!</v>
      </c>
      <c r="D61" s="176" t="e">
        <f>RANK(#REF!,#REF!,0)</f>
        <v>#REF!</v>
      </c>
      <c r="E61" s="176"/>
      <c r="F61" s="176" t="e">
        <f>RANK(#REF!,#REF!,0)</f>
        <v>#REF!</v>
      </c>
      <c r="G61" s="176" t="e">
        <f>RANK(#REF!,#REF!,0)</f>
        <v>#REF!</v>
      </c>
      <c r="H61" s="176" t="e">
        <f>RANK(#REF!,#REF!,0)</f>
        <v>#REF!</v>
      </c>
      <c r="I61" s="176" t="e">
        <f>RANK(#REF!,#REF!,0)</f>
        <v>#REF!</v>
      </c>
      <c r="J61" s="176"/>
      <c r="K61" s="177" t="e">
        <f>RANK(#REF!,#REF!,0)</f>
        <v>#REF!</v>
      </c>
      <c r="L61" s="176" t="e">
        <f>RANK(#REF!,#REF!,0)</f>
        <v>#REF!</v>
      </c>
      <c r="M61" s="176" t="e">
        <f>RANK(#REF!,#REF!,0)</f>
        <v>#REF!</v>
      </c>
      <c r="N61" s="177" t="e">
        <f>RANK(#REF!,#REF!,0)</f>
        <v>#REF!</v>
      </c>
      <c r="O61" s="177"/>
      <c r="P61" s="176" t="e">
        <f>RANK(#REF!,#REF!,0)</f>
        <v>#REF!</v>
      </c>
      <c r="Q61" s="176" t="e">
        <f>RANK(#REF!,#REF!,0)</f>
        <v>#REF!</v>
      </c>
      <c r="R61" s="176" t="e">
        <f>RANK(#REF!,#REF!,0)</f>
        <v>#REF!</v>
      </c>
      <c r="S61" s="176"/>
      <c r="T61" s="176" t="e">
        <f>RANK(#REF!,#REF!,0)</f>
        <v>#REF!</v>
      </c>
      <c r="U61" s="176" t="e">
        <f>RANK(#REF!,#REF!,0)</f>
        <v>#REF!</v>
      </c>
      <c r="V61" s="176" t="e">
        <f>RANK(#REF!,#REF!,0)</f>
        <v>#REF!</v>
      </c>
      <c r="W61" s="176"/>
      <c r="X61" s="176" t="e">
        <f>RANK(#REF!,#REF!,0)</f>
        <v>#REF!</v>
      </c>
      <c r="Y61" s="176" t="e">
        <f>RANK(#REF!,#REF!,0)</f>
        <v>#REF!</v>
      </c>
      <c r="Z61" s="176" t="e">
        <f>RANK(#REF!,#REF!,0)</f>
        <v>#REF!</v>
      </c>
      <c r="AA61" s="176"/>
      <c r="AB61" s="177" t="e">
        <f>RANK(#REF!,#REF!,0)</f>
        <v>#REF!</v>
      </c>
      <c r="AC61" s="176" t="e">
        <f>RANK(#REF!,#REF!,0)</f>
        <v>#REF!</v>
      </c>
      <c r="AD61" s="176" t="e">
        <f>RANK(#REF!,#REF!,0)</f>
        <v>#REF!</v>
      </c>
      <c r="AE61" s="177" t="e">
        <f>RANK(#REF!,#REF!,0)</f>
        <v>#REF!</v>
      </c>
      <c r="AF61" s="178" t="e">
        <f t="shared" ref="AF61:AG61" si="28">RANK(#REF!,#REF!,0)</f>
        <v>#REF!</v>
      </c>
      <c r="AG61" s="178" t="e">
        <f t="shared" si="28"/>
        <v>#REF!</v>
      </c>
    </row>
    <row r="62" spans="1:33" ht="15" hidden="1" customHeight="1">
      <c r="A62" s="175" t="e">
        <f>#REF!</f>
        <v>#REF!</v>
      </c>
      <c r="B62" s="176" t="e">
        <f>RANK(#REF!,#REF!,0)</f>
        <v>#REF!</v>
      </c>
      <c r="C62" s="176" t="e">
        <f>RANK(#REF!,#REF!,0)</f>
        <v>#REF!</v>
      </c>
      <c r="D62" s="176" t="e">
        <f>RANK(#REF!,#REF!,0)</f>
        <v>#REF!</v>
      </c>
      <c r="E62" s="176"/>
      <c r="F62" s="176" t="e">
        <f>RANK(#REF!,#REF!,0)</f>
        <v>#REF!</v>
      </c>
      <c r="G62" s="176" t="e">
        <f>RANK(#REF!,#REF!,0)</f>
        <v>#REF!</v>
      </c>
      <c r="H62" s="176" t="e">
        <f>RANK(#REF!,#REF!,0)</f>
        <v>#REF!</v>
      </c>
      <c r="I62" s="176" t="e">
        <f>RANK(#REF!,#REF!,0)</f>
        <v>#REF!</v>
      </c>
      <c r="J62" s="176"/>
      <c r="K62" s="177" t="e">
        <f>RANK(#REF!,#REF!,0)</f>
        <v>#REF!</v>
      </c>
      <c r="L62" s="176" t="e">
        <f>RANK(#REF!,#REF!,0)</f>
        <v>#REF!</v>
      </c>
      <c r="M62" s="176" t="e">
        <f>RANK(#REF!,#REF!,0)</f>
        <v>#REF!</v>
      </c>
      <c r="N62" s="177" t="e">
        <f>RANK(#REF!,#REF!,0)</f>
        <v>#REF!</v>
      </c>
      <c r="O62" s="177"/>
      <c r="P62" s="176" t="e">
        <f>RANK(#REF!,#REF!,0)</f>
        <v>#REF!</v>
      </c>
      <c r="Q62" s="176" t="e">
        <f>RANK(#REF!,#REF!,0)</f>
        <v>#REF!</v>
      </c>
      <c r="R62" s="176" t="e">
        <f>RANK(#REF!,#REF!,0)</f>
        <v>#REF!</v>
      </c>
      <c r="S62" s="176"/>
      <c r="T62" s="176" t="e">
        <f>RANK(#REF!,#REF!,0)</f>
        <v>#REF!</v>
      </c>
      <c r="U62" s="176" t="e">
        <f>RANK(#REF!,#REF!,0)</f>
        <v>#REF!</v>
      </c>
      <c r="V62" s="176" t="e">
        <f>RANK(#REF!,#REF!,0)</f>
        <v>#REF!</v>
      </c>
      <c r="W62" s="176"/>
      <c r="X62" s="176" t="e">
        <f>RANK(#REF!,#REF!,0)</f>
        <v>#REF!</v>
      </c>
      <c r="Y62" s="176" t="e">
        <f>RANK(#REF!,#REF!,0)</f>
        <v>#REF!</v>
      </c>
      <c r="Z62" s="176" t="e">
        <f>RANK(#REF!,#REF!,0)</f>
        <v>#REF!</v>
      </c>
      <c r="AA62" s="176"/>
      <c r="AB62" s="177" t="e">
        <f>RANK(#REF!,#REF!,0)</f>
        <v>#REF!</v>
      </c>
      <c r="AC62" s="176" t="e">
        <f>RANK(#REF!,#REF!,0)</f>
        <v>#REF!</v>
      </c>
      <c r="AD62" s="176" t="e">
        <f>RANK(#REF!,#REF!,0)</f>
        <v>#REF!</v>
      </c>
      <c r="AE62" s="177" t="e">
        <f>RANK(#REF!,#REF!,0)</f>
        <v>#REF!</v>
      </c>
      <c r="AF62" s="178" t="e">
        <f t="shared" ref="AF62:AG62" si="29">RANK(#REF!,#REF!,0)</f>
        <v>#REF!</v>
      </c>
      <c r="AG62" s="178" t="e">
        <f t="shared" si="29"/>
        <v>#REF!</v>
      </c>
    </row>
    <row r="63" spans="1:33" ht="15" hidden="1" customHeight="1">
      <c r="A63" s="175" t="e">
        <f>#REF!</f>
        <v>#REF!</v>
      </c>
      <c r="B63" s="176" t="e">
        <f>RANK(#REF!,#REF!,0)</f>
        <v>#REF!</v>
      </c>
      <c r="C63" s="176" t="e">
        <f>RANK(#REF!,#REF!,0)</f>
        <v>#REF!</v>
      </c>
      <c r="D63" s="176" t="e">
        <f>RANK(#REF!,#REF!,0)</f>
        <v>#REF!</v>
      </c>
      <c r="E63" s="176"/>
      <c r="F63" s="176" t="e">
        <f>RANK(#REF!,#REF!,0)</f>
        <v>#REF!</v>
      </c>
      <c r="G63" s="176" t="e">
        <f>RANK(#REF!,#REF!,0)</f>
        <v>#REF!</v>
      </c>
      <c r="H63" s="176" t="e">
        <f>RANK(#REF!,#REF!,0)</f>
        <v>#REF!</v>
      </c>
      <c r="I63" s="176" t="e">
        <f>RANK(#REF!,#REF!,0)</f>
        <v>#REF!</v>
      </c>
      <c r="J63" s="176"/>
      <c r="K63" s="177" t="e">
        <f>RANK(#REF!,#REF!,0)</f>
        <v>#REF!</v>
      </c>
      <c r="L63" s="176" t="e">
        <f>RANK(#REF!,#REF!,0)</f>
        <v>#REF!</v>
      </c>
      <c r="M63" s="176" t="e">
        <f>RANK(#REF!,#REF!,0)</f>
        <v>#REF!</v>
      </c>
      <c r="N63" s="177" t="e">
        <f>RANK(#REF!,#REF!,0)</f>
        <v>#REF!</v>
      </c>
      <c r="O63" s="177"/>
      <c r="P63" s="176" t="e">
        <f>RANK(#REF!,#REF!,0)</f>
        <v>#REF!</v>
      </c>
      <c r="Q63" s="176" t="e">
        <f>RANK(#REF!,#REF!,0)</f>
        <v>#REF!</v>
      </c>
      <c r="R63" s="176" t="e">
        <f>RANK(#REF!,#REF!,0)</f>
        <v>#REF!</v>
      </c>
      <c r="S63" s="176"/>
      <c r="T63" s="176" t="e">
        <f>RANK(#REF!,#REF!,0)</f>
        <v>#REF!</v>
      </c>
      <c r="U63" s="176" t="e">
        <f>RANK(#REF!,#REF!,0)</f>
        <v>#REF!</v>
      </c>
      <c r="V63" s="176" t="e">
        <f>RANK(#REF!,#REF!,0)</f>
        <v>#REF!</v>
      </c>
      <c r="W63" s="176"/>
      <c r="X63" s="176" t="e">
        <f>RANK(#REF!,#REF!,0)</f>
        <v>#REF!</v>
      </c>
      <c r="Y63" s="176" t="e">
        <f>RANK(#REF!,#REF!,0)</f>
        <v>#REF!</v>
      </c>
      <c r="Z63" s="176" t="e">
        <f>RANK(#REF!,#REF!,0)</f>
        <v>#REF!</v>
      </c>
      <c r="AA63" s="176"/>
      <c r="AB63" s="177" t="e">
        <f>RANK(#REF!,#REF!,0)</f>
        <v>#REF!</v>
      </c>
      <c r="AC63" s="176" t="e">
        <f>RANK(#REF!,#REF!,0)</f>
        <v>#REF!</v>
      </c>
      <c r="AD63" s="176" t="e">
        <f>RANK(#REF!,#REF!,0)</f>
        <v>#REF!</v>
      </c>
      <c r="AE63" s="177" t="e">
        <f>RANK(#REF!,#REF!,0)</f>
        <v>#REF!</v>
      </c>
      <c r="AF63" s="178" t="e">
        <f t="shared" ref="AF63:AG63" si="30">RANK(#REF!,#REF!,0)</f>
        <v>#REF!</v>
      </c>
      <c r="AG63" s="178" t="e">
        <f t="shared" si="30"/>
        <v>#REF!</v>
      </c>
    </row>
    <row r="64" spans="1:33" ht="15" hidden="1" customHeight="1">
      <c r="A64" s="175" t="e">
        <f>#REF!</f>
        <v>#REF!</v>
      </c>
      <c r="B64" s="176" t="e">
        <f>RANK(#REF!,#REF!,0)</f>
        <v>#REF!</v>
      </c>
      <c r="C64" s="176" t="e">
        <f>RANK(#REF!,#REF!,0)</f>
        <v>#REF!</v>
      </c>
      <c r="D64" s="176" t="e">
        <f>RANK(#REF!,#REF!,0)</f>
        <v>#REF!</v>
      </c>
      <c r="E64" s="176"/>
      <c r="F64" s="176" t="e">
        <f>RANK(#REF!,#REF!,0)</f>
        <v>#REF!</v>
      </c>
      <c r="G64" s="176" t="e">
        <f>RANK(#REF!,#REF!,0)</f>
        <v>#REF!</v>
      </c>
      <c r="H64" s="176" t="e">
        <f>RANK(#REF!,#REF!,0)</f>
        <v>#REF!</v>
      </c>
      <c r="I64" s="176" t="e">
        <f>RANK(#REF!,#REF!,0)</f>
        <v>#REF!</v>
      </c>
      <c r="J64" s="176"/>
      <c r="K64" s="177" t="e">
        <f>RANK(#REF!,#REF!,0)</f>
        <v>#REF!</v>
      </c>
      <c r="L64" s="176" t="e">
        <f>RANK(#REF!,#REF!,0)</f>
        <v>#REF!</v>
      </c>
      <c r="M64" s="176" t="e">
        <f>RANK(#REF!,#REF!,0)</f>
        <v>#REF!</v>
      </c>
      <c r="N64" s="177" t="e">
        <f>RANK(#REF!,#REF!,0)</f>
        <v>#REF!</v>
      </c>
      <c r="O64" s="177"/>
      <c r="P64" s="176" t="e">
        <f>RANK(#REF!,#REF!,0)</f>
        <v>#REF!</v>
      </c>
      <c r="Q64" s="176" t="e">
        <f>RANK(#REF!,#REF!,0)</f>
        <v>#REF!</v>
      </c>
      <c r="R64" s="176" t="e">
        <f>RANK(#REF!,#REF!,0)</f>
        <v>#REF!</v>
      </c>
      <c r="S64" s="176"/>
      <c r="T64" s="176" t="e">
        <f>RANK(#REF!,#REF!,0)</f>
        <v>#REF!</v>
      </c>
      <c r="U64" s="176" t="e">
        <f>RANK(#REF!,#REF!,0)</f>
        <v>#REF!</v>
      </c>
      <c r="V64" s="176" t="e">
        <f>RANK(#REF!,#REF!,0)</f>
        <v>#REF!</v>
      </c>
      <c r="W64" s="176"/>
      <c r="X64" s="176" t="e">
        <f>RANK(#REF!,#REF!,0)</f>
        <v>#REF!</v>
      </c>
      <c r="Y64" s="176" t="e">
        <f>RANK(#REF!,#REF!,0)</f>
        <v>#REF!</v>
      </c>
      <c r="Z64" s="176" t="e">
        <f>RANK(#REF!,#REF!,0)</f>
        <v>#REF!</v>
      </c>
      <c r="AA64" s="176"/>
      <c r="AB64" s="177" t="e">
        <f>RANK(#REF!,#REF!,0)</f>
        <v>#REF!</v>
      </c>
      <c r="AC64" s="176" t="e">
        <f>RANK(#REF!,#REF!,0)</f>
        <v>#REF!</v>
      </c>
      <c r="AD64" s="176" t="e">
        <f>RANK(#REF!,#REF!,0)</f>
        <v>#REF!</v>
      </c>
      <c r="AE64" s="177" t="e">
        <f>RANK(#REF!,#REF!,0)</f>
        <v>#REF!</v>
      </c>
      <c r="AF64" s="178" t="e">
        <f t="shared" ref="AF64:AG64" si="31">RANK(#REF!,#REF!,0)</f>
        <v>#REF!</v>
      </c>
      <c r="AG64" s="178" t="e">
        <f t="shared" si="31"/>
        <v>#REF!</v>
      </c>
    </row>
    <row r="65" spans="1:33" ht="15" hidden="1" customHeight="1">
      <c r="A65" s="179" t="s">
        <v>117</v>
      </c>
      <c r="B65" s="180"/>
      <c r="C65" s="180"/>
      <c r="D65" s="180"/>
      <c r="E65" s="181"/>
      <c r="F65" s="180"/>
      <c r="G65" s="180"/>
      <c r="H65" s="180"/>
      <c r="I65" s="180"/>
      <c r="J65" s="181"/>
      <c r="K65" s="181"/>
      <c r="L65" s="180"/>
      <c r="M65" s="180"/>
      <c r="N65" s="181"/>
      <c r="O65" s="181"/>
      <c r="P65" s="180"/>
      <c r="Q65" s="180"/>
      <c r="R65" s="180"/>
      <c r="S65" s="181"/>
      <c r="T65" s="180"/>
      <c r="U65" s="180"/>
      <c r="V65" s="180"/>
      <c r="W65" s="181"/>
      <c r="X65" s="180"/>
      <c r="Y65" s="180"/>
      <c r="Z65" s="180"/>
      <c r="AA65" s="181"/>
      <c r="AB65" s="181"/>
      <c r="AC65" s="180"/>
      <c r="AD65" s="182"/>
      <c r="AE65" s="183"/>
      <c r="AF65" s="183"/>
      <c r="AG65" s="186"/>
    </row>
    <row r="66" spans="1:33" ht="15" hidden="1" customHeight="1">
      <c r="A66" s="175" t="e">
        <f>#REF!</f>
        <v>#REF!</v>
      </c>
      <c r="B66" s="176" t="e">
        <f>RANK(#REF!,#REF!,0)</f>
        <v>#REF!</v>
      </c>
      <c r="C66" s="176" t="e">
        <f>RANK(#REF!,#REF!,0)</f>
        <v>#REF!</v>
      </c>
      <c r="D66" s="176" t="e">
        <f>RANK(#REF!,#REF!,0)</f>
        <v>#REF!</v>
      </c>
      <c r="E66" s="176"/>
      <c r="F66" s="176" t="e">
        <f>RANK(#REF!,#REF!,0)</f>
        <v>#REF!</v>
      </c>
      <c r="G66" s="176" t="e">
        <f>RANK(#REF!,#REF!,0)</f>
        <v>#REF!</v>
      </c>
      <c r="H66" s="176" t="e">
        <f>RANK(#REF!,#REF!,0)</f>
        <v>#REF!</v>
      </c>
      <c r="I66" s="176" t="e">
        <f>RANK(#REF!,#REF!,0)</f>
        <v>#REF!</v>
      </c>
      <c r="J66" s="176"/>
      <c r="K66" s="177" t="e">
        <f>RANK(#REF!,#REF!,0)</f>
        <v>#REF!</v>
      </c>
      <c r="L66" s="176" t="e">
        <f>RANK(#REF!,#REF!,0)</f>
        <v>#REF!</v>
      </c>
      <c r="M66" s="176" t="e">
        <f>RANK(#REF!,#REF!,0)</f>
        <v>#REF!</v>
      </c>
      <c r="N66" s="177" t="e">
        <f>RANK(#REF!,#REF!,0)</f>
        <v>#REF!</v>
      </c>
      <c r="O66" s="177"/>
      <c r="P66" s="176" t="e">
        <f>RANK(#REF!,#REF!,0)</f>
        <v>#REF!</v>
      </c>
      <c r="Q66" s="176" t="e">
        <f>RANK(#REF!,#REF!,0)</f>
        <v>#REF!</v>
      </c>
      <c r="R66" s="176" t="e">
        <f>RANK(#REF!,#REF!,0)</f>
        <v>#REF!</v>
      </c>
      <c r="S66" s="176"/>
      <c r="T66" s="176" t="e">
        <f>RANK(#REF!,#REF!,0)</f>
        <v>#REF!</v>
      </c>
      <c r="U66" s="176" t="e">
        <f>RANK(#REF!,#REF!,0)</f>
        <v>#REF!</v>
      </c>
      <c r="V66" s="176" t="e">
        <f>RANK(#REF!,#REF!,0)</f>
        <v>#REF!</v>
      </c>
      <c r="W66" s="176"/>
      <c r="X66" s="176" t="e">
        <f>RANK(#REF!,#REF!,0)</f>
        <v>#REF!</v>
      </c>
      <c r="Y66" s="176" t="e">
        <f>RANK(#REF!,#REF!,0)</f>
        <v>#REF!</v>
      </c>
      <c r="Z66" s="176" t="e">
        <f>RANK(#REF!,#REF!,0)</f>
        <v>#REF!</v>
      </c>
      <c r="AA66" s="176"/>
      <c r="AB66" s="177" t="e">
        <f>RANK(#REF!,#REF!,0)</f>
        <v>#REF!</v>
      </c>
      <c r="AC66" s="176" t="e">
        <f>RANK(#REF!,#REF!,0)</f>
        <v>#REF!</v>
      </c>
      <c r="AD66" s="176" t="e">
        <f>RANK(#REF!,#REF!,0)</f>
        <v>#REF!</v>
      </c>
      <c r="AE66" s="177" t="e">
        <f>RANK(#REF!,#REF!,0)</f>
        <v>#REF!</v>
      </c>
      <c r="AF66" s="178" t="e">
        <f t="shared" ref="AF66:AG66" si="32">RANK(#REF!,#REF!,0)</f>
        <v>#REF!</v>
      </c>
      <c r="AG66" s="178" t="e">
        <f t="shared" si="32"/>
        <v>#REF!</v>
      </c>
    </row>
    <row r="67" spans="1:33" ht="15" hidden="1" customHeight="1">
      <c r="A67" s="175" t="e">
        <f>#REF!</f>
        <v>#REF!</v>
      </c>
      <c r="B67" s="176" t="e">
        <f>RANK(#REF!,#REF!,0)</f>
        <v>#REF!</v>
      </c>
      <c r="C67" s="176" t="e">
        <f>RANK(#REF!,#REF!,0)</f>
        <v>#REF!</v>
      </c>
      <c r="D67" s="176" t="e">
        <f>RANK(#REF!,#REF!,0)</f>
        <v>#REF!</v>
      </c>
      <c r="E67" s="176"/>
      <c r="F67" s="176" t="e">
        <f>RANK(#REF!,#REF!,0)</f>
        <v>#REF!</v>
      </c>
      <c r="G67" s="176" t="e">
        <f>RANK(#REF!,#REF!,0)</f>
        <v>#REF!</v>
      </c>
      <c r="H67" s="176" t="e">
        <f>RANK(#REF!,#REF!,0)</f>
        <v>#REF!</v>
      </c>
      <c r="I67" s="176" t="e">
        <f>RANK(#REF!,#REF!,0)</f>
        <v>#REF!</v>
      </c>
      <c r="J67" s="176"/>
      <c r="K67" s="177" t="e">
        <f>RANK(#REF!,#REF!,0)</f>
        <v>#REF!</v>
      </c>
      <c r="L67" s="176" t="e">
        <f>RANK(#REF!,#REF!,0)</f>
        <v>#REF!</v>
      </c>
      <c r="M67" s="176" t="e">
        <f>RANK(#REF!,#REF!,0)</f>
        <v>#REF!</v>
      </c>
      <c r="N67" s="177" t="e">
        <f>RANK(#REF!,#REF!,0)</f>
        <v>#REF!</v>
      </c>
      <c r="O67" s="177"/>
      <c r="P67" s="176" t="e">
        <f>RANK(#REF!,#REF!,0)</f>
        <v>#REF!</v>
      </c>
      <c r="Q67" s="176" t="e">
        <f>RANK(#REF!,#REF!,0)</f>
        <v>#REF!</v>
      </c>
      <c r="R67" s="176" t="e">
        <f>RANK(#REF!,#REF!,0)</f>
        <v>#REF!</v>
      </c>
      <c r="S67" s="176"/>
      <c r="T67" s="176" t="e">
        <f>RANK(#REF!,#REF!,0)</f>
        <v>#REF!</v>
      </c>
      <c r="U67" s="176" t="e">
        <f>RANK(#REF!,#REF!,0)</f>
        <v>#REF!</v>
      </c>
      <c r="V67" s="176" t="e">
        <f>RANK(#REF!,#REF!,0)</f>
        <v>#REF!</v>
      </c>
      <c r="W67" s="176"/>
      <c r="X67" s="176" t="e">
        <f>RANK(#REF!,#REF!,0)</f>
        <v>#REF!</v>
      </c>
      <c r="Y67" s="176" t="e">
        <f>RANK(#REF!,#REF!,0)</f>
        <v>#REF!</v>
      </c>
      <c r="Z67" s="176" t="e">
        <f>RANK(#REF!,#REF!,0)</f>
        <v>#REF!</v>
      </c>
      <c r="AA67" s="176"/>
      <c r="AB67" s="177" t="e">
        <f>RANK(#REF!,#REF!,0)</f>
        <v>#REF!</v>
      </c>
      <c r="AC67" s="176" t="e">
        <f>RANK(#REF!,#REF!,0)</f>
        <v>#REF!</v>
      </c>
      <c r="AD67" s="176" t="e">
        <f>RANK(#REF!,#REF!,0)</f>
        <v>#REF!</v>
      </c>
      <c r="AE67" s="177" t="e">
        <f>RANK(#REF!,#REF!,0)</f>
        <v>#REF!</v>
      </c>
      <c r="AF67" s="178" t="e">
        <f t="shared" ref="AF67:AG67" si="33">RANK(#REF!,#REF!,0)</f>
        <v>#REF!</v>
      </c>
      <c r="AG67" s="178" t="e">
        <f t="shared" si="33"/>
        <v>#REF!</v>
      </c>
    </row>
    <row r="68" spans="1:33" ht="15" hidden="1" customHeight="1">
      <c r="A68" s="175" t="e">
        <f>#REF!</f>
        <v>#REF!</v>
      </c>
      <c r="B68" s="176" t="e">
        <f>RANK(#REF!,#REF!,0)</f>
        <v>#REF!</v>
      </c>
      <c r="C68" s="176" t="e">
        <f>RANK(#REF!,#REF!,0)</f>
        <v>#REF!</v>
      </c>
      <c r="D68" s="176" t="e">
        <f>RANK(#REF!,#REF!,0)</f>
        <v>#REF!</v>
      </c>
      <c r="E68" s="176"/>
      <c r="F68" s="176" t="e">
        <f>RANK(#REF!,#REF!,0)</f>
        <v>#REF!</v>
      </c>
      <c r="G68" s="176" t="e">
        <f>RANK(#REF!,#REF!,0)</f>
        <v>#REF!</v>
      </c>
      <c r="H68" s="176" t="e">
        <f>RANK(#REF!,#REF!,0)</f>
        <v>#REF!</v>
      </c>
      <c r="I68" s="176" t="e">
        <f>RANK(#REF!,#REF!,0)</f>
        <v>#REF!</v>
      </c>
      <c r="J68" s="176"/>
      <c r="K68" s="177" t="e">
        <f>RANK(#REF!,#REF!,0)</f>
        <v>#REF!</v>
      </c>
      <c r="L68" s="176" t="e">
        <f>RANK(#REF!,#REF!,0)</f>
        <v>#REF!</v>
      </c>
      <c r="M68" s="176" t="e">
        <f>RANK(#REF!,#REF!,0)</f>
        <v>#REF!</v>
      </c>
      <c r="N68" s="177" t="e">
        <f>RANK(#REF!,#REF!,0)</f>
        <v>#REF!</v>
      </c>
      <c r="O68" s="177"/>
      <c r="P68" s="176" t="e">
        <f>RANK(#REF!,#REF!,0)</f>
        <v>#REF!</v>
      </c>
      <c r="Q68" s="176" t="e">
        <f>RANK(#REF!,#REF!,0)</f>
        <v>#REF!</v>
      </c>
      <c r="R68" s="176" t="e">
        <f>RANK(#REF!,#REF!,0)</f>
        <v>#REF!</v>
      </c>
      <c r="S68" s="176"/>
      <c r="T68" s="176" t="e">
        <f>RANK(#REF!,#REF!,0)</f>
        <v>#REF!</v>
      </c>
      <c r="U68" s="176" t="e">
        <f>RANK(#REF!,#REF!,0)</f>
        <v>#REF!</v>
      </c>
      <c r="V68" s="176" t="e">
        <f>RANK(#REF!,#REF!,0)</f>
        <v>#REF!</v>
      </c>
      <c r="W68" s="176"/>
      <c r="X68" s="176" t="e">
        <f>RANK(#REF!,#REF!,0)</f>
        <v>#REF!</v>
      </c>
      <c r="Y68" s="176" t="e">
        <f>RANK(#REF!,#REF!,0)</f>
        <v>#REF!</v>
      </c>
      <c r="Z68" s="176" t="e">
        <f>RANK(#REF!,#REF!,0)</f>
        <v>#REF!</v>
      </c>
      <c r="AA68" s="176"/>
      <c r="AB68" s="177" t="e">
        <f>RANK(#REF!,#REF!,0)</f>
        <v>#REF!</v>
      </c>
      <c r="AC68" s="176" t="e">
        <f>RANK(#REF!,#REF!,0)</f>
        <v>#REF!</v>
      </c>
      <c r="AD68" s="176" t="e">
        <f>RANK(#REF!,#REF!,0)</f>
        <v>#REF!</v>
      </c>
      <c r="AE68" s="177" t="e">
        <f>RANK(#REF!,#REF!,0)</f>
        <v>#REF!</v>
      </c>
      <c r="AF68" s="178" t="e">
        <f t="shared" ref="AF68:AG68" si="34">RANK(#REF!,#REF!,0)</f>
        <v>#REF!</v>
      </c>
      <c r="AG68" s="178" t="e">
        <f t="shared" si="34"/>
        <v>#REF!</v>
      </c>
    </row>
    <row r="69" spans="1:33" ht="15" hidden="1" customHeight="1">
      <c r="A69" s="179" t="s">
        <v>118</v>
      </c>
      <c r="B69" s="180"/>
      <c r="C69" s="180"/>
      <c r="D69" s="180"/>
      <c r="E69" s="181"/>
      <c r="F69" s="180"/>
      <c r="G69" s="180"/>
      <c r="H69" s="180"/>
      <c r="I69" s="180"/>
      <c r="J69" s="181"/>
      <c r="K69" s="181"/>
      <c r="L69" s="180"/>
      <c r="M69" s="180"/>
      <c r="N69" s="181"/>
      <c r="O69" s="181"/>
      <c r="P69" s="180"/>
      <c r="Q69" s="180"/>
      <c r="R69" s="180"/>
      <c r="S69" s="181"/>
      <c r="T69" s="180"/>
      <c r="U69" s="180"/>
      <c r="V69" s="180"/>
      <c r="W69" s="181"/>
      <c r="X69" s="180"/>
      <c r="Y69" s="180"/>
      <c r="Z69" s="180"/>
      <c r="AA69" s="181"/>
      <c r="AB69" s="181"/>
      <c r="AC69" s="180"/>
      <c r="AD69" s="182"/>
      <c r="AE69" s="183"/>
      <c r="AF69" s="183"/>
      <c r="AG69" s="186"/>
    </row>
    <row r="70" spans="1:33" ht="15" hidden="1" customHeight="1">
      <c r="A70" s="175" t="e">
        <f>#REF!</f>
        <v>#REF!</v>
      </c>
      <c r="B70" s="176" t="e">
        <f>RANK(#REF!,#REF!,0)</f>
        <v>#REF!</v>
      </c>
      <c r="C70" s="176" t="e">
        <f>RANK(#REF!,#REF!,0)</f>
        <v>#REF!</v>
      </c>
      <c r="D70" s="176" t="e">
        <f>RANK(#REF!,#REF!,0)</f>
        <v>#REF!</v>
      </c>
      <c r="E70" s="176"/>
      <c r="F70" s="176" t="e">
        <f>RANK(#REF!,#REF!,0)</f>
        <v>#REF!</v>
      </c>
      <c r="G70" s="176" t="e">
        <f>RANK(#REF!,#REF!,0)</f>
        <v>#REF!</v>
      </c>
      <c r="H70" s="176" t="e">
        <f>RANK(#REF!,#REF!,0)</f>
        <v>#REF!</v>
      </c>
      <c r="I70" s="176" t="e">
        <f>RANK(#REF!,#REF!,0)</f>
        <v>#REF!</v>
      </c>
      <c r="J70" s="176"/>
      <c r="K70" s="177" t="e">
        <f>RANK(#REF!,#REF!,0)</f>
        <v>#REF!</v>
      </c>
      <c r="L70" s="176" t="e">
        <f>RANK(#REF!,#REF!,0)</f>
        <v>#REF!</v>
      </c>
      <c r="M70" s="176" t="e">
        <f>RANK(#REF!,#REF!,0)</f>
        <v>#REF!</v>
      </c>
      <c r="N70" s="177" t="e">
        <f>RANK(#REF!,#REF!,0)</f>
        <v>#REF!</v>
      </c>
      <c r="O70" s="177"/>
      <c r="P70" s="176" t="e">
        <f>RANK(#REF!,#REF!,0)</f>
        <v>#REF!</v>
      </c>
      <c r="Q70" s="176" t="e">
        <f>RANK(#REF!,#REF!,0)</f>
        <v>#REF!</v>
      </c>
      <c r="R70" s="176" t="e">
        <f>RANK(#REF!,#REF!,0)</f>
        <v>#REF!</v>
      </c>
      <c r="S70" s="176"/>
      <c r="T70" s="176" t="e">
        <f>RANK(#REF!,#REF!,0)</f>
        <v>#REF!</v>
      </c>
      <c r="U70" s="176" t="e">
        <f>RANK(#REF!,#REF!,0)</f>
        <v>#REF!</v>
      </c>
      <c r="V70" s="176" t="e">
        <f>RANK(#REF!,#REF!,0)</f>
        <v>#REF!</v>
      </c>
      <c r="W70" s="176"/>
      <c r="X70" s="176" t="e">
        <f>RANK(#REF!,#REF!,0)</f>
        <v>#REF!</v>
      </c>
      <c r="Y70" s="176" t="e">
        <f>RANK(#REF!,#REF!,0)</f>
        <v>#REF!</v>
      </c>
      <c r="Z70" s="176" t="e">
        <f>RANK(#REF!,#REF!,0)</f>
        <v>#REF!</v>
      </c>
      <c r="AA70" s="176"/>
      <c r="AB70" s="177" t="e">
        <f>RANK(#REF!,#REF!,0)</f>
        <v>#REF!</v>
      </c>
      <c r="AC70" s="176" t="e">
        <f>RANK(#REF!,#REF!,0)</f>
        <v>#REF!</v>
      </c>
      <c r="AD70" s="176" t="e">
        <f>RANK(#REF!,#REF!,0)</f>
        <v>#REF!</v>
      </c>
      <c r="AE70" s="177" t="e">
        <f>RANK(#REF!,#REF!,0)</f>
        <v>#REF!</v>
      </c>
      <c r="AF70" s="178" t="e">
        <f t="shared" ref="AF70:AG70" si="35">RANK(#REF!,#REF!,0)</f>
        <v>#REF!</v>
      </c>
      <c r="AG70" s="178" t="e">
        <f t="shared" si="35"/>
        <v>#REF!</v>
      </c>
    </row>
    <row r="71" spans="1:33" ht="15" hidden="1" customHeight="1">
      <c r="A71" s="175" t="e">
        <f>#REF!</f>
        <v>#REF!</v>
      </c>
      <c r="B71" s="176" t="e">
        <f>RANK(#REF!,#REF!,0)</f>
        <v>#REF!</v>
      </c>
      <c r="C71" s="176" t="e">
        <f>RANK(#REF!,#REF!,0)</f>
        <v>#REF!</v>
      </c>
      <c r="D71" s="176" t="e">
        <f>RANK(#REF!,#REF!,0)</f>
        <v>#REF!</v>
      </c>
      <c r="E71" s="176"/>
      <c r="F71" s="176" t="e">
        <f>RANK(#REF!,#REF!,0)</f>
        <v>#REF!</v>
      </c>
      <c r="G71" s="176" t="e">
        <f>RANK(#REF!,#REF!,0)</f>
        <v>#REF!</v>
      </c>
      <c r="H71" s="176" t="e">
        <f>RANK(#REF!,#REF!,0)</f>
        <v>#REF!</v>
      </c>
      <c r="I71" s="176" t="e">
        <f>RANK(#REF!,#REF!,0)</f>
        <v>#REF!</v>
      </c>
      <c r="J71" s="176"/>
      <c r="K71" s="177" t="e">
        <f>RANK(#REF!,#REF!,0)</f>
        <v>#REF!</v>
      </c>
      <c r="L71" s="176" t="e">
        <f>RANK(#REF!,#REF!,0)</f>
        <v>#REF!</v>
      </c>
      <c r="M71" s="176" t="e">
        <f>RANK(#REF!,#REF!,0)</f>
        <v>#REF!</v>
      </c>
      <c r="N71" s="177" t="e">
        <f>RANK(#REF!,#REF!,0)</f>
        <v>#REF!</v>
      </c>
      <c r="O71" s="177"/>
      <c r="P71" s="176" t="e">
        <f>RANK(#REF!,#REF!,0)</f>
        <v>#REF!</v>
      </c>
      <c r="Q71" s="176" t="e">
        <f>RANK(#REF!,#REF!,0)</f>
        <v>#REF!</v>
      </c>
      <c r="R71" s="176" t="e">
        <f>RANK(#REF!,#REF!,0)</f>
        <v>#REF!</v>
      </c>
      <c r="S71" s="176"/>
      <c r="T71" s="176" t="e">
        <f>RANK(#REF!,#REF!,0)</f>
        <v>#REF!</v>
      </c>
      <c r="U71" s="176" t="e">
        <f>RANK(#REF!,#REF!,0)</f>
        <v>#REF!</v>
      </c>
      <c r="V71" s="176" t="e">
        <f>RANK(#REF!,#REF!,0)</f>
        <v>#REF!</v>
      </c>
      <c r="W71" s="176"/>
      <c r="X71" s="176" t="e">
        <f>RANK(#REF!,#REF!,0)</f>
        <v>#REF!</v>
      </c>
      <c r="Y71" s="176" t="e">
        <f>RANK(#REF!,#REF!,0)</f>
        <v>#REF!</v>
      </c>
      <c r="Z71" s="176" t="e">
        <f>RANK(#REF!,#REF!,0)</f>
        <v>#REF!</v>
      </c>
      <c r="AA71" s="176"/>
      <c r="AB71" s="177" t="e">
        <f>RANK(#REF!,#REF!,0)</f>
        <v>#REF!</v>
      </c>
      <c r="AC71" s="176" t="e">
        <f>RANK(#REF!,#REF!,0)</f>
        <v>#REF!</v>
      </c>
      <c r="AD71" s="176" t="e">
        <f>RANK(#REF!,#REF!,0)</f>
        <v>#REF!</v>
      </c>
      <c r="AE71" s="177" t="e">
        <f>RANK(#REF!,#REF!,0)</f>
        <v>#REF!</v>
      </c>
      <c r="AF71" s="178" t="e">
        <f t="shared" ref="AF71:AG71" si="36">RANK(#REF!,#REF!,0)</f>
        <v>#REF!</v>
      </c>
      <c r="AG71" s="178" t="e">
        <f t="shared" si="36"/>
        <v>#REF!</v>
      </c>
    </row>
    <row r="72" spans="1:33" ht="15" hidden="1" customHeight="1">
      <c r="A72" s="175" t="e">
        <f>#REF!</f>
        <v>#REF!</v>
      </c>
      <c r="B72" s="176" t="e">
        <f>RANK(#REF!,#REF!,0)</f>
        <v>#REF!</v>
      </c>
      <c r="C72" s="176" t="e">
        <f>RANK(#REF!,#REF!,0)</f>
        <v>#REF!</v>
      </c>
      <c r="D72" s="176" t="e">
        <f>RANK(#REF!,#REF!,0)</f>
        <v>#REF!</v>
      </c>
      <c r="E72" s="176"/>
      <c r="F72" s="176" t="e">
        <f>RANK(#REF!,#REF!,0)</f>
        <v>#REF!</v>
      </c>
      <c r="G72" s="176" t="e">
        <f>RANK(#REF!,#REF!,0)</f>
        <v>#REF!</v>
      </c>
      <c r="H72" s="176" t="e">
        <f>RANK(#REF!,#REF!,0)</f>
        <v>#REF!</v>
      </c>
      <c r="I72" s="176" t="e">
        <f>RANK(#REF!,#REF!,0)</f>
        <v>#REF!</v>
      </c>
      <c r="J72" s="176"/>
      <c r="K72" s="177" t="e">
        <f>RANK(#REF!,#REF!,0)</f>
        <v>#REF!</v>
      </c>
      <c r="L72" s="176" t="e">
        <f>RANK(#REF!,#REF!,0)</f>
        <v>#REF!</v>
      </c>
      <c r="M72" s="176" t="e">
        <f>RANK(#REF!,#REF!,0)</f>
        <v>#REF!</v>
      </c>
      <c r="N72" s="177" t="e">
        <f>RANK(#REF!,#REF!,0)</f>
        <v>#REF!</v>
      </c>
      <c r="O72" s="177"/>
      <c r="P72" s="176" t="e">
        <f>RANK(#REF!,#REF!,0)</f>
        <v>#REF!</v>
      </c>
      <c r="Q72" s="176" t="e">
        <f>RANK(#REF!,#REF!,0)</f>
        <v>#REF!</v>
      </c>
      <c r="R72" s="176" t="e">
        <f>RANK(#REF!,#REF!,0)</f>
        <v>#REF!</v>
      </c>
      <c r="S72" s="176"/>
      <c r="T72" s="176" t="e">
        <f>RANK(#REF!,#REF!,0)</f>
        <v>#REF!</v>
      </c>
      <c r="U72" s="176" t="e">
        <f>RANK(#REF!,#REF!,0)</f>
        <v>#REF!</v>
      </c>
      <c r="V72" s="176" t="e">
        <f>RANK(#REF!,#REF!,0)</f>
        <v>#REF!</v>
      </c>
      <c r="W72" s="176"/>
      <c r="X72" s="176" t="e">
        <f>RANK(#REF!,#REF!,0)</f>
        <v>#REF!</v>
      </c>
      <c r="Y72" s="176" t="e">
        <f>RANK(#REF!,#REF!,0)</f>
        <v>#REF!</v>
      </c>
      <c r="Z72" s="176" t="e">
        <f>RANK(#REF!,#REF!,0)</f>
        <v>#REF!</v>
      </c>
      <c r="AA72" s="176"/>
      <c r="AB72" s="177" t="e">
        <f>RANK(#REF!,#REF!,0)</f>
        <v>#REF!</v>
      </c>
      <c r="AC72" s="176" t="e">
        <f>RANK(#REF!,#REF!,0)</f>
        <v>#REF!</v>
      </c>
      <c r="AD72" s="176" t="e">
        <f>RANK(#REF!,#REF!,0)</f>
        <v>#REF!</v>
      </c>
      <c r="AE72" s="177" t="e">
        <f>RANK(#REF!,#REF!,0)</f>
        <v>#REF!</v>
      </c>
      <c r="AF72" s="178" t="e">
        <f t="shared" ref="AF72:AG72" si="37">RANK(#REF!,#REF!,0)</f>
        <v>#REF!</v>
      </c>
      <c r="AG72" s="178" t="e">
        <f t="shared" si="37"/>
        <v>#REF!</v>
      </c>
    </row>
    <row r="73" spans="1:33" ht="15" hidden="1" customHeight="1">
      <c r="A73" s="175" t="e">
        <f>#REF!</f>
        <v>#REF!</v>
      </c>
      <c r="B73" s="176" t="e">
        <f>RANK(#REF!,#REF!,0)</f>
        <v>#REF!</v>
      </c>
      <c r="C73" s="176" t="e">
        <f>RANK(#REF!,#REF!,0)</f>
        <v>#REF!</v>
      </c>
      <c r="D73" s="176" t="e">
        <f>RANK(#REF!,#REF!,0)</f>
        <v>#REF!</v>
      </c>
      <c r="E73" s="176"/>
      <c r="F73" s="176" t="e">
        <f>RANK(#REF!,#REF!,0)</f>
        <v>#REF!</v>
      </c>
      <c r="G73" s="176" t="e">
        <f>RANK(#REF!,#REF!,0)</f>
        <v>#REF!</v>
      </c>
      <c r="H73" s="176" t="e">
        <f>RANK(#REF!,#REF!,0)</f>
        <v>#REF!</v>
      </c>
      <c r="I73" s="176" t="e">
        <f>RANK(#REF!,#REF!,0)</f>
        <v>#REF!</v>
      </c>
      <c r="J73" s="176"/>
      <c r="K73" s="177" t="e">
        <f>RANK(#REF!,#REF!,0)</f>
        <v>#REF!</v>
      </c>
      <c r="L73" s="176" t="e">
        <f>RANK(#REF!,#REF!,0)</f>
        <v>#REF!</v>
      </c>
      <c r="M73" s="176" t="e">
        <f>RANK(#REF!,#REF!,0)</f>
        <v>#REF!</v>
      </c>
      <c r="N73" s="177" t="e">
        <f>RANK(#REF!,#REF!,0)</f>
        <v>#REF!</v>
      </c>
      <c r="O73" s="177"/>
      <c r="P73" s="176" t="e">
        <f>RANK(#REF!,#REF!,0)</f>
        <v>#REF!</v>
      </c>
      <c r="Q73" s="176" t="e">
        <f>RANK(#REF!,#REF!,0)</f>
        <v>#REF!</v>
      </c>
      <c r="R73" s="176" t="e">
        <f>RANK(#REF!,#REF!,0)</f>
        <v>#REF!</v>
      </c>
      <c r="S73" s="176"/>
      <c r="T73" s="176" t="e">
        <f>RANK(#REF!,#REF!,0)</f>
        <v>#REF!</v>
      </c>
      <c r="U73" s="176" t="e">
        <f>RANK(#REF!,#REF!,0)</f>
        <v>#REF!</v>
      </c>
      <c r="V73" s="176" t="e">
        <f>RANK(#REF!,#REF!,0)</f>
        <v>#REF!</v>
      </c>
      <c r="W73" s="176"/>
      <c r="X73" s="176" t="e">
        <f>RANK(#REF!,#REF!,0)</f>
        <v>#REF!</v>
      </c>
      <c r="Y73" s="176" t="e">
        <f>RANK(#REF!,#REF!,0)</f>
        <v>#REF!</v>
      </c>
      <c r="Z73" s="176" t="e">
        <f>RANK(#REF!,#REF!,0)</f>
        <v>#REF!</v>
      </c>
      <c r="AA73" s="176"/>
      <c r="AB73" s="177" t="e">
        <f>RANK(#REF!,#REF!,0)</f>
        <v>#REF!</v>
      </c>
      <c r="AC73" s="176" t="e">
        <f>RANK(#REF!,#REF!,0)</f>
        <v>#REF!</v>
      </c>
      <c r="AD73" s="176" t="e">
        <f>RANK(#REF!,#REF!,0)</f>
        <v>#REF!</v>
      </c>
      <c r="AE73" s="177" t="e">
        <f>RANK(#REF!,#REF!,0)</f>
        <v>#REF!</v>
      </c>
      <c r="AF73" s="178" t="e">
        <f t="shared" ref="AF73:AG73" si="38">RANK(#REF!,#REF!,0)</f>
        <v>#REF!</v>
      </c>
      <c r="AG73" s="178" t="e">
        <f t="shared" si="38"/>
        <v>#REF!</v>
      </c>
    </row>
    <row r="74" spans="1:33" ht="15" hidden="1" customHeight="1">
      <c r="A74" s="175" t="e">
        <f>#REF!</f>
        <v>#REF!</v>
      </c>
      <c r="B74" s="176" t="e">
        <f>RANK(#REF!,#REF!,0)</f>
        <v>#REF!</v>
      </c>
      <c r="C74" s="176" t="e">
        <f>RANK(#REF!,#REF!,0)</f>
        <v>#REF!</v>
      </c>
      <c r="D74" s="176" t="e">
        <f>RANK(#REF!,#REF!,0)</f>
        <v>#REF!</v>
      </c>
      <c r="E74" s="176"/>
      <c r="F74" s="176" t="e">
        <f>RANK(#REF!,#REF!,0)</f>
        <v>#REF!</v>
      </c>
      <c r="G74" s="176" t="e">
        <f>RANK(#REF!,#REF!,0)</f>
        <v>#REF!</v>
      </c>
      <c r="H74" s="176" t="e">
        <f>RANK(#REF!,#REF!,0)</f>
        <v>#REF!</v>
      </c>
      <c r="I74" s="176" t="e">
        <f>RANK(#REF!,#REF!,0)</f>
        <v>#REF!</v>
      </c>
      <c r="J74" s="176"/>
      <c r="K74" s="177" t="e">
        <f>RANK(#REF!,#REF!,0)</f>
        <v>#REF!</v>
      </c>
      <c r="L74" s="176" t="e">
        <f>RANK(#REF!,#REF!,0)</f>
        <v>#REF!</v>
      </c>
      <c r="M74" s="176" t="e">
        <f>RANK(#REF!,#REF!,0)</f>
        <v>#REF!</v>
      </c>
      <c r="N74" s="177" t="e">
        <f>RANK(#REF!,#REF!,0)</f>
        <v>#REF!</v>
      </c>
      <c r="O74" s="177"/>
      <c r="P74" s="176" t="e">
        <f>RANK(#REF!,#REF!,0)</f>
        <v>#REF!</v>
      </c>
      <c r="Q74" s="176" t="e">
        <f>RANK(#REF!,#REF!,0)</f>
        <v>#REF!</v>
      </c>
      <c r="R74" s="176" t="e">
        <f>RANK(#REF!,#REF!,0)</f>
        <v>#REF!</v>
      </c>
      <c r="S74" s="176"/>
      <c r="T74" s="176" t="e">
        <f>RANK(#REF!,#REF!,0)</f>
        <v>#REF!</v>
      </c>
      <c r="U74" s="176" t="e">
        <f>RANK(#REF!,#REF!,0)</f>
        <v>#REF!</v>
      </c>
      <c r="V74" s="176" t="e">
        <f>RANK(#REF!,#REF!,0)</f>
        <v>#REF!</v>
      </c>
      <c r="W74" s="176"/>
      <c r="X74" s="176" t="e">
        <f>RANK(#REF!,#REF!,0)</f>
        <v>#REF!</v>
      </c>
      <c r="Y74" s="176" t="e">
        <f>RANK(#REF!,#REF!,0)</f>
        <v>#REF!</v>
      </c>
      <c r="Z74" s="176" t="e">
        <f>RANK(#REF!,#REF!,0)</f>
        <v>#REF!</v>
      </c>
      <c r="AA74" s="176"/>
      <c r="AB74" s="177" t="e">
        <f>RANK(#REF!,#REF!,0)</f>
        <v>#REF!</v>
      </c>
      <c r="AC74" s="176" t="e">
        <f>RANK(#REF!,#REF!,0)</f>
        <v>#REF!</v>
      </c>
      <c r="AD74" s="176" t="e">
        <f>RANK(#REF!,#REF!,0)</f>
        <v>#REF!</v>
      </c>
      <c r="AE74" s="177" t="e">
        <f>RANK(#REF!,#REF!,0)</f>
        <v>#REF!</v>
      </c>
      <c r="AF74" s="178" t="e">
        <f t="shared" ref="AF74:AG74" si="39">RANK(#REF!,#REF!,0)</f>
        <v>#REF!</v>
      </c>
      <c r="AG74" s="178" t="e">
        <f t="shared" si="39"/>
        <v>#REF!</v>
      </c>
    </row>
    <row r="75" spans="1:33" ht="15" hidden="1" customHeight="1">
      <c r="A75" s="187"/>
      <c r="B75" s="188"/>
      <c r="C75" s="188"/>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c r="AE75" s="189"/>
      <c r="AF75" s="189"/>
      <c r="AG75" s="190"/>
    </row>
    <row r="76" spans="1:33" ht="15" hidden="1" customHeight="1">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10"/>
    </row>
    <row r="77" spans="1:33" ht="14.15" customHeight="1">
      <c r="A77" s="191"/>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3"/>
    </row>
  </sheetData>
  <mergeCells count="29">
    <mergeCell ref="AC30:AE30"/>
    <mergeCell ref="AG29:AG30"/>
    <mergeCell ref="AF29:AF30"/>
    <mergeCell ref="AC29:AE29"/>
    <mergeCell ref="A28:A29"/>
    <mergeCell ref="U2:V2"/>
    <mergeCell ref="Q2:R2"/>
    <mergeCell ref="G2:H2"/>
    <mergeCell ref="AC28:AF28"/>
    <mergeCell ref="P28:AB28"/>
    <mergeCell ref="X29:Z29"/>
    <mergeCell ref="L29:N29"/>
    <mergeCell ref="P29:R29"/>
    <mergeCell ref="T29:V29"/>
    <mergeCell ref="L28:N28"/>
    <mergeCell ref="B28:K28"/>
    <mergeCell ref="F29:I29"/>
    <mergeCell ref="B29:D29"/>
    <mergeCell ref="AC2:AE2"/>
    <mergeCell ref="AF2:AG3"/>
    <mergeCell ref="A1:A2"/>
    <mergeCell ref="C2:D2"/>
    <mergeCell ref="AC3:AE3"/>
    <mergeCell ref="AC1:AG1"/>
    <mergeCell ref="Y2:Z2"/>
    <mergeCell ref="L1:O1"/>
    <mergeCell ref="M2:N2"/>
    <mergeCell ref="P1:AB1"/>
    <mergeCell ref="B1:K1"/>
  </mergeCells>
  <pageMargins left="0.5" right="0.5" top="0.5" bottom="0.5" header="0.25" footer="0.25"/>
  <pageSetup orientation="landscape"/>
  <headerFooter>
    <oddFooter>&amp;C&amp;"Helvetica,Regular"&amp;12&amp;K000000&amp;P</oddFooter>
  </headerFooter>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IV20"/>
  <sheetViews>
    <sheetView showGridLines="0" workbookViewId="0"/>
  </sheetViews>
  <sheetFormatPr defaultColWidth="17.36328125" defaultRowHeight="15" customHeight="1"/>
  <cols>
    <col min="1" max="30" width="8.6328125" style="386" customWidth="1"/>
    <col min="31" max="35" width="8.81640625" style="386" customWidth="1"/>
    <col min="36" max="256" width="17.36328125" style="386"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IV20"/>
  <sheetViews>
    <sheetView showGridLines="0" workbookViewId="0"/>
  </sheetViews>
  <sheetFormatPr defaultColWidth="17.36328125" defaultRowHeight="15" customHeight="1"/>
  <cols>
    <col min="1" max="35" width="8.81640625" style="387" customWidth="1"/>
    <col min="36" max="256" width="17.36328125" style="387"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IV20"/>
  <sheetViews>
    <sheetView showGridLines="0" workbookViewId="0"/>
  </sheetViews>
  <sheetFormatPr defaultColWidth="17.36328125" defaultRowHeight="15" customHeight="1"/>
  <cols>
    <col min="1" max="35" width="8.81640625" style="388" customWidth="1"/>
    <col min="36" max="256" width="17.36328125" style="388"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IV20"/>
  <sheetViews>
    <sheetView showGridLines="0" workbookViewId="0"/>
  </sheetViews>
  <sheetFormatPr defaultColWidth="17.36328125" defaultRowHeight="15" customHeight="1"/>
  <cols>
    <col min="1" max="35" width="8.81640625" style="389" customWidth="1"/>
    <col min="36" max="256" width="17.36328125" style="389"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IV20"/>
  <sheetViews>
    <sheetView showGridLines="0" workbookViewId="0"/>
  </sheetViews>
  <sheetFormatPr defaultColWidth="17.36328125" defaultRowHeight="15" customHeight="1"/>
  <cols>
    <col min="1" max="35" width="8.81640625" style="390" customWidth="1"/>
    <col min="36" max="256" width="17.36328125" style="390"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V20"/>
  <sheetViews>
    <sheetView showGridLines="0" workbookViewId="0"/>
  </sheetViews>
  <sheetFormatPr defaultColWidth="17.36328125" defaultRowHeight="15" customHeight="1"/>
  <cols>
    <col min="1" max="35" width="8.81640625" style="391" customWidth="1"/>
    <col min="36" max="256" width="17.36328125" style="391"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IV20"/>
  <sheetViews>
    <sheetView showGridLines="0" workbookViewId="0"/>
  </sheetViews>
  <sheetFormatPr defaultColWidth="17.36328125" defaultRowHeight="15" customHeight="1"/>
  <cols>
    <col min="1" max="35" width="8.81640625" style="392" customWidth="1"/>
    <col min="36" max="256" width="17.36328125" style="392"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IV20"/>
  <sheetViews>
    <sheetView showGridLines="0" workbookViewId="0"/>
  </sheetViews>
  <sheetFormatPr defaultColWidth="17.36328125" defaultRowHeight="15" customHeight="1"/>
  <cols>
    <col min="1" max="35" width="8.81640625" style="393" customWidth="1"/>
    <col min="36" max="256" width="17.36328125" style="393"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IV20"/>
  <sheetViews>
    <sheetView showGridLines="0" workbookViewId="0"/>
  </sheetViews>
  <sheetFormatPr defaultColWidth="17.36328125" defaultRowHeight="15" customHeight="1"/>
  <cols>
    <col min="1" max="35" width="8.81640625" style="394" customWidth="1"/>
    <col min="36" max="256" width="17.36328125" style="394"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IV20"/>
  <sheetViews>
    <sheetView showGridLines="0" workbookViewId="0"/>
  </sheetViews>
  <sheetFormatPr defaultColWidth="17.36328125" defaultRowHeight="15" customHeight="1"/>
  <cols>
    <col min="1" max="35" width="8.81640625" style="395" customWidth="1"/>
    <col min="36" max="256" width="17.36328125" style="395"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27"/>
  <sheetViews>
    <sheetView showGridLines="0" workbookViewId="0">
      <selection activeCell="B24" sqref="B24:B27"/>
    </sheetView>
  </sheetViews>
  <sheetFormatPr defaultColWidth="12" defaultRowHeight="12" customHeight="1"/>
  <cols>
    <col min="1" max="1" width="19.54296875" style="194" customWidth="1"/>
    <col min="2" max="7" width="7.81640625" style="194" customWidth="1"/>
    <col min="8" max="8" width="6.453125" style="194" customWidth="1"/>
    <col min="9" max="18" width="7.81640625" style="194" customWidth="1"/>
    <col min="19" max="256" width="12" style="194" customWidth="1"/>
  </cols>
  <sheetData>
    <row r="1" spans="1:18" ht="28" customHeight="1">
      <c r="A1" s="424" t="s">
        <v>121</v>
      </c>
      <c r="B1" s="425"/>
      <c r="C1" s="425"/>
      <c r="D1" s="425"/>
      <c r="E1" s="425"/>
      <c r="F1" s="425"/>
      <c r="G1" s="425"/>
      <c r="H1" s="426"/>
      <c r="I1" s="425"/>
      <c r="J1" s="425"/>
      <c r="K1" s="425"/>
      <c r="L1" s="425"/>
      <c r="M1" s="425"/>
      <c r="N1" s="425"/>
      <c r="O1" s="425"/>
      <c r="P1" s="425"/>
      <c r="Q1" s="425"/>
      <c r="R1" s="427"/>
    </row>
    <row r="2" spans="1:18" ht="18" customHeight="1">
      <c r="A2" s="195" t="str">
        <f>'Participating Bands'!B2</f>
        <v>Fuquay Varina High School Festival of Bands  Oct. 20, 2018</v>
      </c>
      <c r="B2" s="428" t="s">
        <v>55</v>
      </c>
      <c r="C2" s="438"/>
      <c r="D2" s="442"/>
      <c r="E2" s="428" t="s">
        <v>57</v>
      </c>
      <c r="F2" s="437"/>
      <c r="G2" s="438"/>
      <c r="H2" s="196"/>
      <c r="I2" s="428" t="s">
        <v>55</v>
      </c>
      <c r="J2" s="429"/>
      <c r="K2" s="430"/>
      <c r="L2" s="431"/>
      <c r="M2" s="431"/>
      <c r="N2" s="428" t="s">
        <v>57</v>
      </c>
      <c r="O2" s="429"/>
      <c r="P2" s="430"/>
      <c r="Q2" s="431"/>
      <c r="R2" s="431"/>
    </row>
    <row r="3" spans="1:18" ht="16" customHeight="1">
      <c r="A3" s="197"/>
      <c r="B3" s="434" t="str">
        <f>Judges!B10</f>
        <v>Matthew Phillips</v>
      </c>
      <c r="C3" s="435"/>
      <c r="D3" s="436"/>
      <c r="E3" s="434" t="str">
        <f>Judges!B11</f>
        <v>Reiko Woodward</v>
      </c>
      <c r="F3" s="439"/>
      <c r="G3" s="435"/>
      <c r="H3" s="198"/>
      <c r="I3" s="434" t="str">
        <f>Judges!B10</f>
        <v>Matthew Phillips</v>
      </c>
      <c r="J3" s="440"/>
      <c r="K3" s="441"/>
      <c r="L3" s="432" t="s">
        <v>122</v>
      </c>
      <c r="M3" s="432" t="s">
        <v>123</v>
      </c>
      <c r="N3" s="434" t="str">
        <f>Judges!B11</f>
        <v>Reiko Woodward</v>
      </c>
      <c r="O3" s="439"/>
      <c r="P3" s="435"/>
      <c r="Q3" s="432" t="s">
        <v>122</v>
      </c>
      <c r="R3" s="432" t="s">
        <v>123</v>
      </c>
    </row>
    <row r="4" spans="1:18" ht="16" customHeight="1">
      <c r="A4" s="199" t="s">
        <v>74</v>
      </c>
      <c r="B4" s="200" t="s">
        <v>124</v>
      </c>
      <c r="C4" s="201" t="s">
        <v>125</v>
      </c>
      <c r="D4" s="202" t="s">
        <v>126</v>
      </c>
      <c r="E4" s="200" t="s">
        <v>124</v>
      </c>
      <c r="F4" s="201" t="s">
        <v>125</v>
      </c>
      <c r="G4" s="202" t="s">
        <v>126</v>
      </c>
      <c r="H4" s="198"/>
      <c r="I4" s="200" t="s">
        <v>124</v>
      </c>
      <c r="J4" s="203" t="s">
        <v>125</v>
      </c>
      <c r="K4" s="204" t="s">
        <v>126</v>
      </c>
      <c r="L4" s="433"/>
      <c r="M4" s="433"/>
      <c r="N4" s="200" t="s">
        <v>124</v>
      </c>
      <c r="O4" s="203" t="s">
        <v>125</v>
      </c>
      <c r="P4" s="204" t="s">
        <v>126</v>
      </c>
      <c r="Q4" s="433"/>
      <c r="R4" s="433"/>
    </row>
    <row r="5" spans="1:18" ht="18" customHeight="1">
      <c r="A5" s="205" t="s">
        <v>87</v>
      </c>
      <c r="B5" s="206" t="s">
        <v>88</v>
      </c>
      <c r="C5" s="207" t="s">
        <v>88</v>
      </c>
      <c r="D5" s="205" t="s">
        <v>89</v>
      </c>
      <c r="E5" s="206" t="s">
        <v>88</v>
      </c>
      <c r="F5" s="207" t="s">
        <v>88</v>
      </c>
      <c r="G5" s="205" t="s">
        <v>89</v>
      </c>
      <c r="H5" s="198"/>
      <c r="I5" s="208"/>
      <c r="J5" s="209"/>
      <c r="K5" s="210"/>
      <c r="L5" s="211"/>
      <c r="M5" s="211"/>
      <c r="N5" s="208"/>
      <c r="O5" s="209"/>
      <c r="P5" s="210"/>
      <c r="Q5" s="211"/>
      <c r="R5" s="211"/>
    </row>
    <row r="6" spans="1:18" ht="18" customHeight="1">
      <c r="A6" s="212" t="s">
        <v>95</v>
      </c>
      <c r="B6" s="213"/>
      <c r="C6" s="214"/>
      <c r="D6" s="215"/>
      <c r="E6" s="213"/>
      <c r="F6" s="214"/>
      <c r="G6" s="215"/>
      <c r="H6" s="216"/>
      <c r="I6" s="217"/>
      <c r="J6" s="218"/>
      <c r="K6" s="219"/>
      <c r="L6" s="220" t="s">
        <v>127</v>
      </c>
      <c r="M6" s="221"/>
      <c r="N6" s="222"/>
      <c r="O6" s="218"/>
      <c r="P6" s="219"/>
      <c r="Q6" s="220" t="s">
        <v>127</v>
      </c>
      <c r="R6" s="223"/>
    </row>
    <row r="7" spans="1:18" ht="18" customHeight="1">
      <c r="A7" s="97" t="s">
        <v>11</v>
      </c>
      <c r="B7" s="224">
        <v>0</v>
      </c>
      <c r="C7" s="225">
        <v>0</v>
      </c>
      <c r="D7" s="226">
        <f>SUM(B7,C7)</f>
        <v>0</v>
      </c>
      <c r="E7" s="224">
        <f>Wheatmore!AI8</f>
        <v>0</v>
      </c>
      <c r="F7" s="225">
        <f>Wheatmore!AJ8</f>
        <v>0</v>
      </c>
      <c r="G7" s="226">
        <f>SUM(E7,F7)</f>
        <v>0</v>
      </c>
      <c r="H7" s="216"/>
      <c r="I7" s="227">
        <f t="shared" ref="I7:K10" si="0">RANK(B7,B$7:B$10,0)</f>
        <v>1</v>
      </c>
      <c r="J7" s="228">
        <f t="shared" si="0"/>
        <v>1</v>
      </c>
      <c r="K7" s="229">
        <f t="shared" si="0"/>
        <v>1</v>
      </c>
      <c r="L7" s="230">
        <f>RANK(D7,D$7:D$16,0)</f>
        <v>1</v>
      </c>
      <c r="M7" s="230">
        <f>RANK(D7,D$7:D$27,0)</f>
        <v>1</v>
      </c>
      <c r="N7" s="231">
        <f t="shared" ref="N7:P10" si="1">RANK(E7,E$7:E$10,0)</f>
        <v>1</v>
      </c>
      <c r="O7" s="228">
        <f t="shared" si="1"/>
        <v>1</v>
      </c>
      <c r="P7" s="229">
        <f t="shared" si="1"/>
        <v>1</v>
      </c>
      <c r="Q7" s="230">
        <f>RANK(G7,G$7:G$16,0)</f>
        <v>1</v>
      </c>
      <c r="R7" s="232">
        <f>RANK(G7,G$7:G$27,0)</f>
        <v>1</v>
      </c>
    </row>
    <row r="8" spans="1:18" ht="18" customHeight="1">
      <c r="A8" s="97" t="s">
        <v>17</v>
      </c>
      <c r="B8" s="224">
        <v>0</v>
      </c>
      <c r="C8" s="225">
        <v>0</v>
      </c>
      <c r="D8" s="226">
        <f>SUM(B8,C8)</f>
        <v>0</v>
      </c>
      <c r="E8" s="224">
        <f>Garner!AI8</f>
        <v>0</v>
      </c>
      <c r="F8" s="225">
        <f>Garner!AJ8</f>
        <v>0</v>
      </c>
      <c r="G8" s="226">
        <f>SUM(E8,F8)</f>
        <v>0</v>
      </c>
      <c r="H8" s="216"/>
      <c r="I8" s="227">
        <f t="shared" si="0"/>
        <v>1</v>
      </c>
      <c r="J8" s="228">
        <f t="shared" si="0"/>
        <v>1</v>
      </c>
      <c r="K8" s="229">
        <f t="shared" si="0"/>
        <v>1</v>
      </c>
      <c r="L8" s="230">
        <f>RANK(D8,D$7:D$16,0)</f>
        <v>1</v>
      </c>
      <c r="M8" s="230">
        <f>RANK(D8,D$7:D$27,0)</f>
        <v>1</v>
      </c>
      <c r="N8" s="231">
        <f t="shared" si="1"/>
        <v>1</v>
      </c>
      <c r="O8" s="228">
        <f t="shared" si="1"/>
        <v>1</v>
      </c>
      <c r="P8" s="229">
        <f t="shared" si="1"/>
        <v>1</v>
      </c>
      <c r="Q8" s="230">
        <f>RANK(G8,G$7:G$16,0)</f>
        <v>1</v>
      </c>
      <c r="R8" s="232">
        <f>RANK(G8,G$7:G$27,0)</f>
        <v>1</v>
      </c>
    </row>
    <row r="9" spans="1:18" ht="18" customHeight="1">
      <c r="A9" s="97" t="s">
        <v>23</v>
      </c>
      <c r="B9" s="224">
        <v>0</v>
      </c>
      <c r="C9" s="225">
        <v>0</v>
      </c>
      <c r="D9" s="226">
        <f>SUM(B9,C9)</f>
        <v>0</v>
      </c>
      <c r="E9" s="224">
        <f>'East Forsyth'!AI8</f>
        <v>0</v>
      </c>
      <c r="F9" s="225">
        <f>'East Forsyth'!AJ8</f>
        <v>0</v>
      </c>
      <c r="G9" s="226">
        <f>SUM(E9,F9)</f>
        <v>0</v>
      </c>
      <c r="H9" s="216"/>
      <c r="I9" s="227">
        <f t="shared" si="0"/>
        <v>1</v>
      </c>
      <c r="J9" s="228">
        <f t="shared" si="0"/>
        <v>1</v>
      </c>
      <c r="K9" s="229">
        <f t="shared" si="0"/>
        <v>1</v>
      </c>
      <c r="L9" s="230">
        <f>RANK(D9,D$7:D$16,0)</f>
        <v>1</v>
      </c>
      <c r="M9" s="230">
        <f>RANK(D9,D$7:D$27,0)</f>
        <v>1</v>
      </c>
      <c r="N9" s="231">
        <f t="shared" si="1"/>
        <v>1</v>
      </c>
      <c r="O9" s="228">
        <f t="shared" si="1"/>
        <v>1</v>
      </c>
      <c r="P9" s="229">
        <f t="shared" si="1"/>
        <v>1</v>
      </c>
      <c r="Q9" s="230">
        <f>RANK(G9,G$7:G$16,0)</f>
        <v>1</v>
      </c>
      <c r="R9" s="232">
        <f>RANK(G9,G$7:G$27,0)</f>
        <v>1</v>
      </c>
    </row>
    <row r="10" spans="1:18" ht="18" customHeight="1">
      <c r="A10" s="97" t="s">
        <v>31</v>
      </c>
      <c r="B10" s="224">
        <v>0</v>
      </c>
      <c r="C10" s="225">
        <v>0</v>
      </c>
      <c r="D10" s="226">
        <f>SUM(B10,C10)</f>
        <v>0</v>
      </c>
      <c r="E10" s="224">
        <f>'East Wake'!AI8</f>
        <v>0</v>
      </c>
      <c r="F10" s="225">
        <f>'East Wake'!AJ8</f>
        <v>0</v>
      </c>
      <c r="G10" s="226">
        <f>SUM(E10,F10)</f>
        <v>0</v>
      </c>
      <c r="H10" s="216"/>
      <c r="I10" s="227">
        <f t="shared" si="0"/>
        <v>1</v>
      </c>
      <c r="J10" s="228">
        <f t="shared" si="0"/>
        <v>1</v>
      </c>
      <c r="K10" s="229">
        <f t="shared" si="0"/>
        <v>1</v>
      </c>
      <c r="L10" s="230">
        <f>RANK(D10,D$7:D$16,0)</f>
        <v>1</v>
      </c>
      <c r="M10" s="230">
        <f>RANK(D10,D$7:D$27,0)</f>
        <v>1</v>
      </c>
      <c r="N10" s="231">
        <f t="shared" si="1"/>
        <v>1</v>
      </c>
      <c r="O10" s="228">
        <f t="shared" si="1"/>
        <v>1</v>
      </c>
      <c r="P10" s="229">
        <f t="shared" si="1"/>
        <v>1</v>
      </c>
      <c r="Q10" s="230">
        <f>RANK(G10,G$7:G$16,0)</f>
        <v>1</v>
      </c>
      <c r="R10" s="232">
        <f>RANK(G10,G$7:G$27,0)</f>
        <v>1</v>
      </c>
    </row>
    <row r="11" spans="1:18" ht="18" customHeight="1">
      <c r="A11" s="233" t="s">
        <v>97</v>
      </c>
      <c r="B11" s="234"/>
      <c r="C11" s="235"/>
      <c r="D11" s="236"/>
      <c r="E11" s="234"/>
      <c r="F11" s="235"/>
      <c r="G11" s="236"/>
      <c r="H11" s="216"/>
      <c r="I11" s="237"/>
      <c r="J11" s="238"/>
      <c r="K11" s="239"/>
      <c r="L11" s="240"/>
      <c r="M11" s="230"/>
      <c r="N11" s="241"/>
      <c r="O11" s="238"/>
      <c r="P11" s="239"/>
      <c r="Q11" s="240"/>
      <c r="R11" s="232"/>
    </row>
    <row r="12" spans="1:18" ht="18" customHeight="1">
      <c r="A12" s="242" t="s">
        <v>14</v>
      </c>
      <c r="B12" s="224">
        <f>'Wake Forest'!AF8</f>
        <v>0</v>
      </c>
      <c r="C12" s="225">
        <f>'Wake Forest'!AG8</f>
        <v>0</v>
      </c>
      <c r="D12" s="226">
        <f>SUM(B12,C12)</f>
        <v>0</v>
      </c>
      <c r="E12" s="224">
        <f>'Wake Forest'!AI8</f>
        <v>0</v>
      </c>
      <c r="F12" s="225">
        <f>'Wake Forest'!AJ8</f>
        <v>0</v>
      </c>
      <c r="G12" s="226">
        <f>SUM(E12,F12)</f>
        <v>0</v>
      </c>
      <c r="H12" s="216"/>
      <c r="I12" s="227">
        <f t="shared" ref="I12:K16" si="2">RANK(B12,B$12:B$16,0)</f>
        <v>1</v>
      </c>
      <c r="J12" s="228">
        <f t="shared" si="2"/>
        <v>1</v>
      </c>
      <c r="K12" s="229">
        <f t="shared" si="2"/>
        <v>1</v>
      </c>
      <c r="L12" s="230">
        <f>RANK(D12,D$7:D$16,0)</f>
        <v>1</v>
      </c>
      <c r="M12" s="230">
        <f>RANK(D12,D$7:D$27,0)</f>
        <v>1</v>
      </c>
      <c r="N12" s="231">
        <f t="shared" ref="N12:P16" si="3">RANK(E12,E$12:E$16,0)</f>
        <v>1</v>
      </c>
      <c r="O12" s="228">
        <f t="shared" si="3"/>
        <v>1</v>
      </c>
      <c r="P12" s="229">
        <f t="shared" si="3"/>
        <v>1</v>
      </c>
      <c r="Q12" s="230">
        <f>RANK(G12,G$7:G$16,0)</f>
        <v>1</v>
      </c>
      <c r="R12" s="232">
        <f>RANK(G12,G$7:G$27,0)</f>
        <v>1</v>
      </c>
    </row>
    <row r="13" spans="1:18" ht="18" customHeight="1">
      <c r="A13" s="242" t="s">
        <v>19</v>
      </c>
      <c r="B13" s="224">
        <f>'Wake Forest'!AF9</f>
        <v>0</v>
      </c>
      <c r="C13" s="225">
        <f>'West Stokes'!AG8</f>
        <v>0</v>
      </c>
      <c r="D13" s="226">
        <f>SUM(B13,C13)</f>
        <v>0</v>
      </c>
      <c r="E13" s="224">
        <f>'West Stokes'!AI8</f>
        <v>0</v>
      </c>
      <c r="F13" s="225">
        <f>'West Stokes'!AJ8</f>
        <v>0</v>
      </c>
      <c r="G13" s="226">
        <f>SUM(E13,F13)</f>
        <v>0</v>
      </c>
      <c r="H13" s="216"/>
      <c r="I13" s="227">
        <f t="shared" si="2"/>
        <v>1</v>
      </c>
      <c r="J13" s="228">
        <f t="shared" si="2"/>
        <v>1</v>
      </c>
      <c r="K13" s="229">
        <f t="shared" si="2"/>
        <v>1</v>
      </c>
      <c r="L13" s="230">
        <f>RANK(D13,D$7:D$16,0)</f>
        <v>1</v>
      </c>
      <c r="M13" s="230">
        <f>RANK(D13,D$7:D$27,0)</f>
        <v>1</v>
      </c>
      <c r="N13" s="231">
        <f t="shared" si="3"/>
        <v>1</v>
      </c>
      <c r="O13" s="228">
        <f t="shared" si="3"/>
        <v>1</v>
      </c>
      <c r="P13" s="229">
        <f t="shared" si="3"/>
        <v>1</v>
      </c>
      <c r="Q13" s="230">
        <f>RANK(G13,G$7:G$16,0)</f>
        <v>1</v>
      </c>
      <c r="R13" s="232">
        <f>RANK(G13,G$7:G$27,0)</f>
        <v>1</v>
      </c>
    </row>
    <row r="14" spans="1:18" ht="18" customHeight="1">
      <c r="A14" s="242" t="s">
        <v>22</v>
      </c>
      <c r="B14" s="224">
        <f>'Wake Forest'!AF10</f>
        <v>0</v>
      </c>
      <c r="C14" s="225">
        <f>Wakefield!AG8</f>
        <v>0</v>
      </c>
      <c r="D14" s="226">
        <f>SUM(B14,C14)</f>
        <v>0</v>
      </c>
      <c r="E14" s="224">
        <f>Wakefield!AI8</f>
        <v>0</v>
      </c>
      <c r="F14" s="225">
        <f>Wakefield!AJ8</f>
        <v>0</v>
      </c>
      <c r="G14" s="226">
        <f>SUM(E14,F14)</f>
        <v>0</v>
      </c>
      <c r="H14" s="216"/>
      <c r="I14" s="227">
        <f t="shared" si="2"/>
        <v>1</v>
      </c>
      <c r="J14" s="228">
        <f t="shared" si="2"/>
        <v>1</v>
      </c>
      <c r="K14" s="229">
        <f t="shared" si="2"/>
        <v>1</v>
      </c>
      <c r="L14" s="230">
        <f>RANK(D14,D$7:D$16,0)</f>
        <v>1</v>
      </c>
      <c r="M14" s="230">
        <f>RANK(D14,D$7:D$27,0)</f>
        <v>1</v>
      </c>
      <c r="N14" s="231">
        <f t="shared" si="3"/>
        <v>1</v>
      </c>
      <c r="O14" s="228">
        <f t="shared" si="3"/>
        <v>1</v>
      </c>
      <c r="P14" s="229">
        <f t="shared" si="3"/>
        <v>1</v>
      </c>
      <c r="Q14" s="230">
        <f>RANK(G14,G$7:G$16,0)</f>
        <v>1</v>
      </c>
      <c r="R14" s="232">
        <f>RANK(G14,G$7:G$27,0)</f>
        <v>1</v>
      </c>
    </row>
    <row r="15" spans="1:18" ht="18" customHeight="1">
      <c r="A15" s="242" t="s">
        <v>27</v>
      </c>
      <c r="B15" s="224">
        <f>'Wake Forest'!AF11</f>
        <v>0</v>
      </c>
      <c r="C15" s="225">
        <f>Millbrook!AG8</f>
        <v>0</v>
      </c>
      <c r="D15" s="226">
        <f>SUM(B15,C15)</f>
        <v>0</v>
      </c>
      <c r="E15" s="224">
        <f>Millbrook!AI8</f>
        <v>0</v>
      </c>
      <c r="F15" s="225">
        <f>Millbrook!AJ8</f>
        <v>0</v>
      </c>
      <c r="G15" s="226">
        <f>SUM(E15,F15)</f>
        <v>0</v>
      </c>
      <c r="H15" s="216"/>
      <c r="I15" s="227">
        <f t="shared" si="2"/>
        <v>1</v>
      </c>
      <c r="J15" s="228">
        <f t="shared" si="2"/>
        <v>1</v>
      </c>
      <c r="K15" s="229">
        <f t="shared" si="2"/>
        <v>1</v>
      </c>
      <c r="L15" s="230">
        <f>RANK(D15,D$7:D$16,0)</f>
        <v>1</v>
      </c>
      <c r="M15" s="230">
        <f>RANK(D15,D$7:D$27,0)</f>
        <v>1</v>
      </c>
      <c r="N15" s="231">
        <f t="shared" si="3"/>
        <v>1</v>
      </c>
      <c r="O15" s="228">
        <f t="shared" si="3"/>
        <v>1</v>
      </c>
      <c r="P15" s="229">
        <f t="shared" si="3"/>
        <v>1</v>
      </c>
      <c r="Q15" s="230">
        <f>RANK(G15,G$7:G$16,0)</f>
        <v>1</v>
      </c>
      <c r="R15" s="232">
        <f>RANK(G15,G$7:G$27,0)</f>
        <v>1</v>
      </c>
    </row>
    <row r="16" spans="1:18" ht="18" customHeight="1">
      <c r="A16" s="242" t="s">
        <v>28</v>
      </c>
      <c r="B16" s="224">
        <f>'Wake Forest'!AF12</f>
        <v>0</v>
      </c>
      <c r="C16" s="225">
        <f>'C.B. Aycock'!AG8</f>
        <v>0</v>
      </c>
      <c r="D16" s="226">
        <f>SUM(B16,C16)</f>
        <v>0</v>
      </c>
      <c r="E16" s="224">
        <f>'C.B. Aycock'!AI8</f>
        <v>0</v>
      </c>
      <c r="F16" s="225">
        <f>'C.B. Aycock'!AJ8</f>
        <v>0</v>
      </c>
      <c r="G16" s="226">
        <f>SUM(E16,F16)</f>
        <v>0</v>
      </c>
      <c r="H16" s="216"/>
      <c r="I16" s="227">
        <f t="shared" si="2"/>
        <v>1</v>
      </c>
      <c r="J16" s="228">
        <f t="shared" si="2"/>
        <v>1</v>
      </c>
      <c r="K16" s="229">
        <f t="shared" si="2"/>
        <v>1</v>
      </c>
      <c r="L16" s="243">
        <f>RANK(D16,D$7:D$16,0)</f>
        <v>1</v>
      </c>
      <c r="M16" s="230">
        <f>RANK(D16,D$7:D$27,0)</f>
        <v>1</v>
      </c>
      <c r="N16" s="231">
        <f t="shared" si="3"/>
        <v>1</v>
      </c>
      <c r="O16" s="228">
        <f t="shared" si="3"/>
        <v>1</v>
      </c>
      <c r="P16" s="229">
        <f t="shared" si="3"/>
        <v>1</v>
      </c>
      <c r="Q16" s="230">
        <f>RANK(G16,G$7:G$16,0)</f>
        <v>1</v>
      </c>
      <c r="R16" s="232">
        <f>RANK(G16,G$7:G$27,0)</f>
        <v>1</v>
      </c>
    </row>
    <row r="17" spans="1:18" ht="18" customHeight="1">
      <c r="A17" s="233" t="s">
        <v>99</v>
      </c>
      <c r="B17" s="234"/>
      <c r="C17" s="235"/>
      <c r="D17" s="236"/>
      <c r="E17" s="234"/>
      <c r="F17" s="235"/>
      <c r="G17" s="236"/>
      <c r="H17" s="216"/>
      <c r="I17" s="237"/>
      <c r="J17" s="238"/>
      <c r="K17" s="239"/>
      <c r="L17" s="220" t="s">
        <v>128</v>
      </c>
      <c r="M17" s="230"/>
      <c r="N17" s="241"/>
      <c r="O17" s="238"/>
      <c r="P17" s="239"/>
      <c r="Q17" s="244" t="s">
        <v>128</v>
      </c>
      <c r="R17" s="232"/>
    </row>
    <row r="18" spans="1:18" ht="18" customHeight="1">
      <c r="A18" s="242" t="s">
        <v>24</v>
      </c>
      <c r="B18" s="225">
        <v>0</v>
      </c>
      <c r="C18" s="225">
        <f>Broughton!AG8</f>
        <v>0</v>
      </c>
      <c r="D18" s="226">
        <f>SUM(B18,C18)</f>
        <v>0</v>
      </c>
      <c r="E18" s="224">
        <f>Broughton!AI8</f>
        <v>0</v>
      </c>
      <c r="F18" s="225">
        <f>Broughton!AJ8</f>
        <v>0</v>
      </c>
      <c r="G18" s="226">
        <f>SUM(E18,F18)</f>
        <v>0</v>
      </c>
      <c r="H18" s="216"/>
      <c r="I18" s="227">
        <f t="shared" ref="I18:K22" si="4">RANK(B18,B$18:B$22,0)</f>
        <v>1</v>
      </c>
      <c r="J18" s="228">
        <f t="shared" si="4"/>
        <v>1</v>
      </c>
      <c r="K18" s="229">
        <f t="shared" si="4"/>
        <v>1</v>
      </c>
      <c r="L18" s="230">
        <f>RANK(D18,D$18:D$27,0)</f>
        <v>1</v>
      </c>
      <c r="M18" s="230">
        <f>RANK(D18,D$7:D$27,0)</f>
        <v>1</v>
      </c>
      <c r="N18" s="231">
        <f t="shared" ref="N18:P22" si="5">RANK(E18,E$18:E$22,0)</f>
        <v>1</v>
      </c>
      <c r="O18" s="228">
        <f t="shared" si="5"/>
        <v>1</v>
      </c>
      <c r="P18" s="229">
        <f t="shared" si="5"/>
        <v>1</v>
      </c>
      <c r="Q18" s="230">
        <f>RANK(G18,G$18:G$27,0)</f>
        <v>1</v>
      </c>
      <c r="R18" s="232">
        <f>RANK(G18,G$7:G$27,0)</f>
        <v>1</v>
      </c>
    </row>
    <row r="19" spans="1:18" ht="18" customHeight="1">
      <c r="A19" s="242" t="s">
        <v>32</v>
      </c>
      <c r="B19" s="225">
        <v>0</v>
      </c>
      <c r="C19" s="225">
        <f>'Holly Springs'!AG8</f>
        <v>0</v>
      </c>
      <c r="D19" s="226">
        <f>SUM(B19,C19)</f>
        <v>0</v>
      </c>
      <c r="E19" s="224">
        <f>Broughton!AI8</f>
        <v>0</v>
      </c>
      <c r="F19" s="225">
        <f>Broughton!AJ8</f>
        <v>0</v>
      </c>
      <c r="G19" s="226">
        <f>SUM(E19,F19)</f>
        <v>0</v>
      </c>
      <c r="H19" s="216"/>
      <c r="I19" s="227">
        <f t="shared" si="4"/>
        <v>1</v>
      </c>
      <c r="J19" s="228">
        <f t="shared" si="4"/>
        <v>1</v>
      </c>
      <c r="K19" s="229">
        <f t="shared" si="4"/>
        <v>1</v>
      </c>
      <c r="L19" s="230">
        <f>RANK(D19,D$18:D$27,0)</f>
        <v>1</v>
      </c>
      <c r="M19" s="230">
        <f>RANK(D19,D$7:D$27,0)</f>
        <v>1</v>
      </c>
      <c r="N19" s="231">
        <f t="shared" si="5"/>
        <v>1</v>
      </c>
      <c r="O19" s="228">
        <f t="shared" si="5"/>
        <v>1</v>
      </c>
      <c r="P19" s="229">
        <f t="shared" si="5"/>
        <v>1</v>
      </c>
      <c r="Q19" s="230">
        <f>RANK(G19,G$18:G$27,0)</f>
        <v>1</v>
      </c>
      <c r="R19" s="232">
        <f>RANK(G19,G$7:G$27,0)</f>
        <v>1</v>
      </c>
    </row>
    <row r="20" spans="1:18" ht="18" customHeight="1">
      <c r="A20" s="242" t="s">
        <v>33</v>
      </c>
      <c r="B20" s="225">
        <v>0</v>
      </c>
      <c r="C20" s="225">
        <f>Sanderson!AG8</f>
        <v>0</v>
      </c>
      <c r="D20" s="226">
        <f>SUM(B20,C20)</f>
        <v>0</v>
      </c>
      <c r="E20" s="224">
        <f>Sanderson!AI8</f>
        <v>0</v>
      </c>
      <c r="F20" s="225">
        <f>Sanderson!AJ8</f>
        <v>0</v>
      </c>
      <c r="G20" s="226">
        <f>SUM(E20,F20)</f>
        <v>0</v>
      </c>
      <c r="H20" s="216"/>
      <c r="I20" s="227">
        <f t="shared" si="4"/>
        <v>1</v>
      </c>
      <c r="J20" s="228">
        <f t="shared" si="4"/>
        <v>1</v>
      </c>
      <c r="K20" s="229">
        <f t="shared" si="4"/>
        <v>1</v>
      </c>
      <c r="L20" s="230">
        <f>RANK(D20,D$18:D$27,0)</f>
        <v>1</v>
      </c>
      <c r="M20" s="230">
        <f>RANK(D20,D$7:D$27,0)</f>
        <v>1</v>
      </c>
      <c r="N20" s="231">
        <f t="shared" si="5"/>
        <v>1</v>
      </c>
      <c r="O20" s="228">
        <f t="shared" si="5"/>
        <v>1</v>
      </c>
      <c r="P20" s="229">
        <f t="shared" si="5"/>
        <v>1</v>
      </c>
      <c r="Q20" s="230">
        <f>RANK(G20,G$18:G$27,0)</f>
        <v>1</v>
      </c>
      <c r="R20" s="232">
        <f>RANK(G20,G$7:G$27,0)</f>
        <v>1</v>
      </c>
    </row>
    <row r="21" spans="1:18" ht="18" customHeight="1">
      <c r="A21" s="242" t="s">
        <v>34</v>
      </c>
      <c r="B21" s="225">
        <v>0</v>
      </c>
      <c r="C21" s="225">
        <f>Orange!AG8</f>
        <v>0</v>
      </c>
      <c r="D21" s="226">
        <f>SUM(B21,C21)</f>
        <v>0</v>
      </c>
      <c r="E21" s="224">
        <f>Orange!AI8</f>
        <v>0</v>
      </c>
      <c r="F21" s="225">
        <f>Orange!AJ8</f>
        <v>0</v>
      </c>
      <c r="G21" s="226">
        <f>SUM(E21,F21)</f>
        <v>0</v>
      </c>
      <c r="H21" s="216"/>
      <c r="I21" s="227">
        <f t="shared" si="4"/>
        <v>1</v>
      </c>
      <c r="J21" s="228">
        <f t="shared" si="4"/>
        <v>1</v>
      </c>
      <c r="K21" s="229">
        <f t="shared" si="4"/>
        <v>1</v>
      </c>
      <c r="L21" s="230">
        <f>RANK(D21,D$18:D$27,0)</f>
        <v>1</v>
      </c>
      <c r="M21" s="230">
        <f>RANK(D21,D$7:D$27,0)</f>
        <v>1</v>
      </c>
      <c r="N21" s="231">
        <f t="shared" si="5"/>
        <v>1</v>
      </c>
      <c r="O21" s="228">
        <f t="shared" si="5"/>
        <v>1</v>
      </c>
      <c r="P21" s="229">
        <f t="shared" si="5"/>
        <v>1</v>
      </c>
      <c r="Q21" s="230">
        <f>RANK(G21,G$18:G$27,0)</f>
        <v>1</v>
      </c>
      <c r="R21" s="232">
        <f>RANK(G21,G$7:G$27,0)</f>
        <v>1</v>
      </c>
    </row>
    <row r="22" spans="1:18" ht="18" customHeight="1">
      <c r="A22" s="242" t="s">
        <v>35</v>
      </c>
      <c r="B22" s="225">
        <v>0</v>
      </c>
      <c r="C22" s="225">
        <f>'Middle Creek'!AG8</f>
        <v>0</v>
      </c>
      <c r="D22" s="226">
        <f>SUM(B22,C22)</f>
        <v>0</v>
      </c>
      <c r="E22" s="224">
        <f>'Middle Creek'!AI8</f>
        <v>0</v>
      </c>
      <c r="F22" s="225">
        <f>'Middle Creek'!AJ8</f>
        <v>0</v>
      </c>
      <c r="G22" s="226">
        <f>SUM(E22,F22)</f>
        <v>0</v>
      </c>
      <c r="H22" s="216"/>
      <c r="I22" s="227">
        <f t="shared" si="4"/>
        <v>1</v>
      </c>
      <c r="J22" s="228">
        <f t="shared" si="4"/>
        <v>1</v>
      </c>
      <c r="K22" s="229">
        <f t="shared" si="4"/>
        <v>1</v>
      </c>
      <c r="L22" s="230">
        <f>RANK(D22,D$18:D$27,0)</f>
        <v>1</v>
      </c>
      <c r="M22" s="230">
        <f>RANK(D22,D$7:D$27,0)</f>
        <v>1</v>
      </c>
      <c r="N22" s="231">
        <f t="shared" si="5"/>
        <v>1</v>
      </c>
      <c r="O22" s="228">
        <f t="shared" si="5"/>
        <v>1</v>
      </c>
      <c r="P22" s="229">
        <f t="shared" si="5"/>
        <v>1</v>
      </c>
      <c r="Q22" s="230">
        <f>RANK(G22,G$18:G$27,0)</f>
        <v>1</v>
      </c>
      <c r="R22" s="232">
        <f>RANK(G22,G$7:G$27,0)</f>
        <v>1</v>
      </c>
    </row>
    <row r="23" spans="1:18" ht="18" customHeight="1">
      <c r="A23" s="233" t="s">
        <v>101</v>
      </c>
      <c r="B23" s="234"/>
      <c r="C23" s="235"/>
      <c r="D23" s="236"/>
      <c r="E23" s="234"/>
      <c r="F23" s="235"/>
      <c r="G23" s="236"/>
      <c r="H23" s="216"/>
      <c r="I23" s="237"/>
      <c r="J23" s="238"/>
      <c r="K23" s="239"/>
      <c r="L23" s="240"/>
      <c r="M23" s="230"/>
      <c r="N23" s="241"/>
      <c r="O23" s="238"/>
      <c r="P23" s="239"/>
      <c r="Q23" s="240"/>
      <c r="R23" s="232"/>
    </row>
    <row r="24" spans="1:18" ht="18" customHeight="1">
      <c r="A24" s="242" t="s">
        <v>20</v>
      </c>
      <c r="B24" s="476">
        <v>0</v>
      </c>
      <c r="C24" s="225">
        <f>'Jack Britt'!AG8</f>
        <v>0</v>
      </c>
      <c r="D24" s="226">
        <f>SUM(B24,C24)</f>
        <v>0</v>
      </c>
      <c r="E24" s="224">
        <f>'Jack Britt'!AI8</f>
        <v>0</v>
      </c>
      <c r="F24" s="225">
        <f>'Jack Britt'!AJ8</f>
        <v>0</v>
      </c>
      <c r="G24" s="226">
        <f>SUM(E24,F24)</f>
        <v>0</v>
      </c>
      <c r="H24" s="216"/>
      <c r="I24" s="227">
        <f t="shared" ref="I24:K27" si="6">RANK(B24,B$24:B$27,0)</f>
        <v>1</v>
      </c>
      <c r="J24" s="228">
        <f t="shared" si="6"/>
        <v>1</v>
      </c>
      <c r="K24" s="229">
        <f t="shared" si="6"/>
        <v>1</v>
      </c>
      <c r="L24" s="230">
        <f>RANK(D24,D$18:D$27,0)</f>
        <v>1</v>
      </c>
      <c r="M24" s="230">
        <f>RANK(D24,D$7:D$27,0)</f>
        <v>1</v>
      </c>
      <c r="N24" s="231">
        <f t="shared" ref="N24:P27" si="7">RANK(E24,E$24:E$27,0)</f>
        <v>1</v>
      </c>
      <c r="O24" s="228">
        <f t="shared" si="7"/>
        <v>1</v>
      </c>
      <c r="P24" s="229">
        <f t="shared" si="7"/>
        <v>1</v>
      </c>
      <c r="Q24" s="230">
        <f>RANK(G24,G$18:G$27,0)</f>
        <v>1</v>
      </c>
      <c r="R24" s="232">
        <f>RANK(G24,G$7:G$27,0)</f>
        <v>1</v>
      </c>
    </row>
    <row r="25" spans="1:18" ht="18" customHeight="1">
      <c r="A25" s="242" t="s">
        <v>26</v>
      </c>
      <c r="B25" s="476">
        <v>0</v>
      </c>
      <c r="C25" s="225">
        <f>'Cape Fear'!AG8</f>
        <v>0</v>
      </c>
      <c r="D25" s="226">
        <f>SUM(B25,C25)</f>
        <v>0</v>
      </c>
      <c r="E25" s="224">
        <f>'Cape Fear'!AI8</f>
        <v>0</v>
      </c>
      <c r="F25" s="225">
        <f>'Cape Fear'!AJ8</f>
        <v>0</v>
      </c>
      <c r="G25" s="226">
        <f>SUM(E25,F25)</f>
        <v>0</v>
      </c>
      <c r="H25" s="216"/>
      <c r="I25" s="227">
        <f t="shared" si="6"/>
        <v>1</v>
      </c>
      <c r="J25" s="228">
        <f t="shared" si="6"/>
        <v>1</v>
      </c>
      <c r="K25" s="229">
        <f t="shared" si="6"/>
        <v>1</v>
      </c>
      <c r="L25" s="230">
        <f>RANK(D25,D$18:D$27,0)</f>
        <v>1</v>
      </c>
      <c r="M25" s="230">
        <f>RANK(D25,D$7:D$27,0)</f>
        <v>1</v>
      </c>
      <c r="N25" s="231">
        <f t="shared" si="7"/>
        <v>1</v>
      </c>
      <c r="O25" s="228">
        <f t="shared" si="7"/>
        <v>1</v>
      </c>
      <c r="P25" s="229">
        <f t="shared" si="7"/>
        <v>1</v>
      </c>
      <c r="Q25" s="230">
        <f>RANK(G25,G$18:G$27,0)</f>
        <v>1</v>
      </c>
      <c r="R25" s="232">
        <f>RANK(G25,G$7:G$27,0)</f>
        <v>1</v>
      </c>
    </row>
    <row r="26" spans="1:18" ht="18" customHeight="1">
      <c r="A26" s="242" t="s">
        <v>29</v>
      </c>
      <c r="B26" s="476">
        <v>0</v>
      </c>
      <c r="C26" s="225">
        <f>'Apex Friendship'!AG8</f>
        <v>0</v>
      </c>
      <c r="D26" s="226">
        <f>SUM(B26,C26)</f>
        <v>0</v>
      </c>
      <c r="E26" s="224">
        <f>'Apex Friendship'!AI8</f>
        <v>0</v>
      </c>
      <c r="F26" s="225">
        <f>'Apex Friendship'!AJ8</f>
        <v>0</v>
      </c>
      <c r="G26" s="226">
        <f>SUM(E26,F26)</f>
        <v>0</v>
      </c>
      <c r="H26" s="216"/>
      <c r="I26" s="227">
        <f t="shared" si="6"/>
        <v>1</v>
      </c>
      <c r="J26" s="228">
        <f t="shared" si="6"/>
        <v>1</v>
      </c>
      <c r="K26" s="229">
        <f t="shared" si="6"/>
        <v>1</v>
      </c>
      <c r="L26" s="230">
        <f>RANK(D26,D$18:D$27,0)</f>
        <v>1</v>
      </c>
      <c r="M26" s="230">
        <f>RANK(D26,D$7:D$27,0)</f>
        <v>1</v>
      </c>
      <c r="N26" s="231">
        <f t="shared" si="7"/>
        <v>1</v>
      </c>
      <c r="O26" s="228">
        <f t="shared" si="7"/>
        <v>1</v>
      </c>
      <c r="P26" s="229">
        <f t="shared" si="7"/>
        <v>1</v>
      </c>
      <c r="Q26" s="230">
        <f>RANK(G26,G$18:G$27,0)</f>
        <v>1</v>
      </c>
      <c r="R26" s="232">
        <f>RANK(G26,G$7:G$27,0)</f>
        <v>1</v>
      </c>
    </row>
    <row r="27" spans="1:18" ht="18" customHeight="1">
      <c r="A27" s="245" t="s">
        <v>30</v>
      </c>
      <c r="B27" s="476">
        <v>0</v>
      </c>
      <c r="C27" s="247">
        <f>Cleveland!AG8</f>
        <v>0</v>
      </c>
      <c r="D27" s="248">
        <f>SUM(B27,C27)</f>
        <v>0</v>
      </c>
      <c r="E27" s="246">
        <f>Cleveland!AI8</f>
        <v>0</v>
      </c>
      <c r="F27" s="247">
        <f>Cleveland!AJ8</f>
        <v>0</v>
      </c>
      <c r="G27" s="248">
        <f>SUM(E27,F27)</f>
        <v>0</v>
      </c>
      <c r="H27" s="249"/>
      <c r="I27" s="250">
        <f t="shared" si="6"/>
        <v>1</v>
      </c>
      <c r="J27" s="251">
        <f t="shared" si="6"/>
        <v>1</v>
      </c>
      <c r="K27" s="252">
        <f t="shared" si="6"/>
        <v>1</v>
      </c>
      <c r="L27" s="253">
        <f>RANK(D27,D$18:D$27,0)</f>
        <v>1</v>
      </c>
      <c r="M27" s="253">
        <f>RANK(D27,D$7:D$27,0)</f>
        <v>1</v>
      </c>
      <c r="N27" s="254">
        <f t="shared" si="7"/>
        <v>1</v>
      </c>
      <c r="O27" s="251">
        <f t="shared" si="7"/>
        <v>1</v>
      </c>
      <c r="P27" s="252">
        <f t="shared" si="7"/>
        <v>1</v>
      </c>
      <c r="Q27" s="253">
        <f>RANK(G27,G$18:G$27,0)</f>
        <v>1</v>
      </c>
      <c r="R27" s="255">
        <f>RANK(G27,G$7:G$27,0)</f>
        <v>1</v>
      </c>
    </row>
  </sheetData>
  <mergeCells count="13">
    <mergeCell ref="A1:R1"/>
    <mergeCell ref="N2:R2"/>
    <mergeCell ref="R3:R4"/>
    <mergeCell ref="M3:M4"/>
    <mergeCell ref="B3:D3"/>
    <mergeCell ref="E2:G2"/>
    <mergeCell ref="Q3:Q4"/>
    <mergeCell ref="I2:M2"/>
    <mergeCell ref="L3:L4"/>
    <mergeCell ref="N3:P3"/>
    <mergeCell ref="I3:K3"/>
    <mergeCell ref="E3:G3"/>
    <mergeCell ref="B2:D2"/>
  </mergeCells>
  <pageMargins left="0.5" right="0.5" top="0.5" bottom="0.5" header="0.25" footer="0.25"/>
  <pageSetup orientation="landscape"/>
  <headerFooter>
    <oddFooter>&amp;C&amp;"Helvetica,Regular"&amp;12&amp;K000000&amp;P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IV20"/>
  <sheetViews>
    <sheetView showGridLines="0" workbookViewId="0"/>
  </sheetViews>
  <sheetFormatPr defaultColWidth="17.36328125" defaultRowHeight="15" customHeight="1"/>
  <cols>
    <col min="1" max="35" width="8.81640625" style="396" customWidth="1"/>
    <col min="36" max="256" width="17.36328125" style="396"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IV20"/>
  <sheetViews>
    <sheetView showGridLines="0" workbookViewId="0"/>
  </sheetViews>
  <sheetFormatPr defaultColWidth="17.36328125" defaultRowHeight="15" customHeight="1"/>
  <cols>
    <col min="1" max="35" width="8.81640625" style="397" customWidth="1"/>
    <col min="36" max="256" width="17.36328125" style="397"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IV20"/>
  <sheetViews>
    <sheetView showGridLines="0" workbookViewId="0"/>
  </sheetViews>
  <sheetFormatPr defaultColWidth="17.36328125" defaultRowHeight="15" customHeight="1"/>
  <cols>
    <col min="1" max="35" width="8.81640625" style="398" customWidth="1"/>
    <col min="36" max="256" width="17.36328125" style="398" customWidth="1"/>
  </cols>
  <sheetData>
    <row r="1" spans="1:35"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8"/>
      <c r="AF1" s="9"/>
      <c r="AG1" s="9"/>
      <c r="AH1" s="9"/>
      <c r="AI1" s="10"/>
    </row>
    <row r="2" spans="1:35" ht="16.5" customHeight="1">
      <c r="A2" s="463" t="e">
        <f>#REF!</f>
        <v>#REF!</v>
      </c>
      <c r="B2" s="419"/>
      <c r="C2" s="420"/>
      <c r="D2" s="308"/>
      <c r="E2" s="370" t="e">
        <f>#REF!</f>
        <v>#REF!</v>
      </c>
      <c r="F2" s="306"/>
      <c r="G2" s="23"/>
      <c r="H2" s="23"/>
      <c r="I2" s="7"/>
      <c r="J2" s="7"/>
      <c r="K2" s="7"/>
      <c r="L2" s="7"/>
      <c r="M2" s="7"/>
      <c r="N2" s="7"/>
      <c r="O2" s="7"/>
      <c r="P2" s="7"/>
      <c r="Q2" s="7"/>
      <c r="R2" s="7"/>
      <c r="S2" s="7"/>
      <c r="T2" s="7"/>
      <c r="U2" s="7"/>
      <c r="V2" s="7"/>
      <c r="W2" s="7"/>
      <c r="X2" s="7"/>
      <c r="Y2" s="7"/>
      <c r="Z2" s="7"/>
      <c r="AA2" s="7"/>
      <c r="AB2" s="7"/>
      <c r="AC2" s="7"/>
      <c r="AD2" s="7"/>
      <c r="AE2" s="15"/>
      <c r="AF2" s="16"/>
      <c r="AG2" s="16"/>
      <c r="AH2" s="16"/>
      <c r="AI2" s="17"/>
    </row>
    <row r="3" spans="1:35"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15"/>
      <c r="AF3" s="16"/>
      <c r="AG3" s="16"/>
      <c r="AH3" s="16"/>
      <c r="AI3" s="17"/>
    </row>
    <row r="4" spans="1:35" ht="13.5" customHeight="1">
      <c r="A4" s="462" t="s">
        <v>60</v>
      </c>
      <c r="B4" s="402"/>
      <c r="C4" s="402"/>
      <c r="D4" s="402"/>
      <c r="E4" s="402"/>
      <c r="F4" s="402"/>
      <c r="G4" s="402"/>
      <c r="H4" s="402"/>
      <c r="I4" s="402"/>
      <c r="J4" s="403"/>
      <c r="K4" s="462" t="s">
        <v>61</v>
      </c>
      <c r="L4" s="402"/>
      <c r="M4" s="402"/>
      <c r="N4" s="403"/>
      <c r="O4" s="462" t="s">
        <v>62</v>
      </c>
      <c r="P4" s="402"/>
      <c r="Q4" s="402"/>
      <c r="R4" s="402"/>
      <c r="S4" s="402"/>
      <c r="T4" s="402"/>
      <c r="U4" s="402"/>
      <c r="V4" s="402"/>
      <c r="W4" s="402"/>
      <c r="X4" s="402"/>
      <c r="Y4" s="402"/>
      <c r="Z4" s="402"/>
      <c r="AA4" s="403"/>
      <c r="AB4" s="462" t="s">
        <v>63</v>
      </c>
      <c r="AC4" s="402"/>
      <c r="AD4" s="403"/>
      <c r="AE4" s="374"/>
      <c r="AF4" s="16"/>
      <c r="AG4" s="16"/>
      <c r="AH4" s="16"/>
      <c r="AI4" s="17"/>
    </row>
    <row r="5" spans="1:35" ht="26.2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74"/>
      <c r="AF5" s="16"/>
      <c r="AG5" s="16"/>
      <c r="AH5" s="16"/>
      <c r="AI5" s="17"/>
    </row>
    <row r="6" spans="1:35"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74"/>
      <c r="AF6" s="16"/>
      <c r="AG6" s="16"/>
      <c r="AH6" s="16"/>
      <c r="AI6" s="17"/>
    </row>
    <row r="7" spans="1:35"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74"/>
      <c r="AF7" s="16"/>
      <c r="AG7" s="16"/>
      <c r="AH7" s="16"/>
      <c r="AI7" s="17"/>
    </row>
    <row r="8" spans="1:35" ht="15.75" customHeight="1">
      <c r="A8" s="335"/>
      <c r="B8" s="336"/>
      <c r="C8" s="337">
        <f>A8+B8</f>
        <v>0</v>
      </c>
      <c r="D8" s="338"/>
      <c r="E8" s="339"/>
      <c r="F8" s="335"/>
      <c r="G8" s="336"/>
      <c r="H8" s="337">
        <f>(E8*0.75)+(F8*0.75)+(G8*0.5)</f>
        <v>0</v>
      </c>
      <c r="I8" s="340"/>
      <c r="J8" s="341">
        <f>(C8+H8)/2</f>
        <v>0</v>
      </c>
      <c r="K8" s="335"/>
      <c r="L8" s="336"/>
      <c r="M8" s="337">
        <f>((K8*0.4)+(L8*0.6))*2</f>
        <v>0</v>
      </c>
      <c r="N8" s="338"/>
      <c r="O8" s="335"/>
      <c r="P8" s="336"/>
      <c r="Q8" s="337">
        <f>O8+P8</f>
        <v>0</v>
      </c>
      <c r="R8" s="338"/>
      <c r="S8" s="335"/>
      <c r="T8" s="336"/>
      <c r="U8" s="337">
        <f>S8+T8</f>
        <v>0</v>
      </c>
      <c r="V8" s="338"/>
      <c r="W8" s="335"/>
      <c r="X8" s="336"/>
      <c r="Y8" s="337">
        <f>W8+X8</f>
        <v>0</v>
      </c>
      <c r="Z8" s="340"/>
      <c r="AA8" s="341">
        <f>Q8+U8+Y8</f>
        <v>0</v>
      </c>
      <c r="AB8" s="344">
        <f>(J8+M8+AA8)/10</f>
        <v>0</v>
      </c>
      <c r="AC8" s="345"/>
      <c r="AD8" s="346">
        <f>AB8-AC8</f>
        <v>0</v>
      </c>
      <c r="AE8" s="374"/>
      <c r="AF8" s="16"/>
      <c r="AG8" s="16"/>
      <c r="AH8" s="16"/>
      <c r="AI8" s="17"/>
    </row>
    <row r="9" spans="1:35"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15"/>
      <c r="AF9" s="16"/>
      <c r="AG9" s="16"/>
      <c r="AH9" s="16"/>
      <c r="AI9" s="17"/>
    </row>
    <row r="10" spans="1:35"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15"/>
      <c r="AF10" s="16"/>
      <c r="AG10" s="16"/>
      <c r="AH10" s="16"/>
      <c r="AI10" s="17"/>
    </row>
    <row r="11" spans="1:35"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16"/>
      <c r="AG11" s="16"/>
      <c r="AH11" s="16"/>
      <c r="AI11" s="17"/>
    </row>
    <row r="12" spans="1:35"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3"/>
    </row>
  </sheetData>
  <mergeCells count="14">
    <mergeCell ref="A4:J4"/>
    <mergeCell ref="A1:C1"/>
    <mergeCell ref="A2:C2"/>
    <mergeCell ref="F5:G5"/>
    <mergeCell ref="B5:C5"/>
    <mergeCell ref="P5:Q5"/>
    <mergeCell ref="L5:M5"/>
    <mergeCell ref="O4:AA4"/>
    <mergeCell ref="AB4:AD4"/>
    <mergeCell ref="AB6:AD6"/>
    <mergeCell ref="AB5:AD5"/>
    <mergeCell ref="X5:Y5"/>
    <mergeCell ref="T5:U5"/>
    <mergeCell ref="K4:N4"/>
  </mergeCells>
  <pageMargins left="1" right="1" top="1" bottom="1" header="0.25" footer="0.2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
  <sheetViews>
    <sheetView showGridLines="0" workbookViewId="0">
      <pane xSplit="1" topLeftCell="B1" activePane="topRight" state="frozen"/>
      <selection pane="topRight"/>
    </sheetView>
  </sheetViews>
  <sheetFormatPr defaultColWidth="16.36328125" defaultRowHeight="13.5" customHeight="1"/>
  <cols>
    <col min="1" max="3" width="25.7265625" style="256" customWidth="1"/>
    <col min="4" max="4" width="25.453125" style="256" customWidth="1"/>
    <col min="5" max="5" width="26.1796875" style="256" customWidth="1"/>
    <col min="6" max="256" width="16.36328125" style="256" customWidth="1"/>
  </cols>
  <sheetData>
    <row r="1" spans="1:5" ht="21.65" customHeight="1">
      <c r="A1" s="257" t="s">
        <v>131</v>
      </c>
      <c r="B1" s="443" t="s">
        <v>132</v>
      </c>
      <c r="C1" s="444"/>
      <c r="D1" s="444"/>
      <c r="E1" s="258"/>
    </row>
    <row r="2" spans="1:5" ht="21.65" customHeight="1">
      <c r="A2" s="257" t="s">
        <v>133</v>
      </c>
      <c r="B2" s="443" t="s">
        <v>132</v>
      </c>
      <c r="C2" s="444"/>
      <c r="D2" s="444"/>
      <c r="E2" s="258"/>
    </row>
    <row r="3" spans="1:5" ht="21.65" customHeight="1">
      <c r="A3" s="257" t="s">
        <v>134</v>
      </c>
      <c r="B3" s="443" t="s">
        <v>132</v>
      </c>
      <c r="C3" s="444"/>
      <c r="D3" s="444"/>
      <c r="E3" s="258"/>
    </row>
  </sheetData>
  <mergeCells count="3">
    <mergeCell ref="B1:D1"/>
    <mergeCell ref="B2:D2"/>
    <mergeCell ref="B3:D3"/>
  </mergeCells>
  <pageMargins left="0.5" right="0.5" top="0.5" bottom="0.5" header="0.25" footer="0.25"/>
  <pageSetup scale="65" orientation="portrait"/>
  <headerFooter>
    <oddFooter>&amp;C&amp;"Helvetica,Regular"&amp;12&amp;K000000&amp;P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87"/>
  <sheetViews>
    <sheetView showGridLines="0" workbookViewId="0">
      <pane xSplit="1" ySplit="1" topLeftCell="B47" activePane="bottomRight" state="frozen"/>
      <selection pane="topRight"/>
      <selection pane="bottomLeft"/>
      <selection pane="bottomRight" activeCell="E87" sqref="E87"/>
    </sheetView>
  </sheetViews>
  <sheetFormatPr defaultColWidth="16.36328125" defaultRowHeight="13.5" customHeight="1"/>
  <cols>
    <col min="1" max="1" width="23.81640625" style="259" customWidth="1"/>
    <col min="2" max="3" width="21.6328125" style="259" customWidth="1"/>
    <col min="4" max="4" width="34.7265625" style="259" customWidth="1"/>
    <col min="5" max="5" width="30.08984375" style="259" customWidth="1"/>
    <col min="6" max="256" width="16.36328125" style="259" customWidth="1"/>
  </cols>
  <sheetData>
    <row r="1" spans="1:5" ht="28.4" customHeight="1" thickBot="1">
      <c r="A1" s="260" t="s">
        <v>137</v>
      </c>
      <c r="B1" s="261" t="s">
        <v>39</v>
      </c>
      <c r="C1" s="262" t="s">
        <v>138</v>
      </c>
      <c r="D1" s="262" t="s">
        <v>139</v>
      </c>
      <c r="E1" s="263" t="s">
        <v>140</v>
      </c>
    </row>
    <row r="2" spans="1:5" ht="28" customHeight="1" thickTop="1">
      <c r="A2" s="264" t="s">
        <v>141</v>
      </c>
      <c r="B2" s="265" t="s">
        <v>57</v>
      </c>
      <c r="C2" s="266" t="s">
        <v>142</v>
      </c>
      <c r="D2" s="267"/>
      <c r="E2" s="466" t="e">
        <f>INDEX('Guard_Percussion Recap and Ordi'!$A$7:$L$10,MATCH(3,'Guard_Percussion Recap and Ordi'!$P$7:$P$10,0),1)</f>
        <v>#N/A</v>
      </c>
    </row>
    <row r="3" spans="1:5" ht="28" customHeight="1">
      <c r="A3" s="269" t="s">
        <v>141</v>
      </c>
      <c r="B3" s="270" t="s">
        <v>57</v>
      </c>
      <c r="C3" s="271" t="s">
        <v>143</v>
      </c>
      <c r="D3" s="272"/>
      <c r="E3" s="300" t="e">
        <f>INDEX('Guard_Percussion Recap and Ordi'!$A$7:$L$10,MATCH(2,'Guard_Percussion Recap and Ordi'!$P$7:$P$10,0),1)</f>
        <v>#N/A</v>
      </c>
    </row>
    <row r="4" spans="1:5" ht="28" customHeight="1" thickBot="1">
      <c r="A4" s="274" t="s">
        <v>141</v>
      </c>
      <c r="B4" s="275" t="s">
        <v>57</v>
      </c>
      <c r="C4" s="276" t="s">
        <v>144</v>
      </c>
      <c r="D4" s="277"/>
      <c r="E4" s="467" t="str">
        <f>INDEX('Guard_Percussion Recap and Ordi'!$A$7:$L$10,MATCH(1,'Guard_Percussion Recap and Ordi'!$P$7:$P$10,0),1)</f>
        <v>Wheatmore</v>
      </c>
    </row>
    <row r="5" spans="1:5" ht="28" customHeight="1" thickTop="1">
      <c r="A5" s="264" t="s">
        <v>145</v>
      </c>
      <c r="B5" s="265" t="s">
        <v>57</v>
      </c>
      <c r="C5" s="266" t="s">
        <v>142</v>
      </c>
      <c r="D5" s="267"/>
      <c r="E5" s="465" t="e">
        <f>INDEX('Guard_Percussion Recap and Ordi'!$A$12:$L$16,MATCH(3,'Guard_Percussion Recap and Ordi'!$P$12:$P$16,0),1)</f>
        <v>#N/A</v>
      </c>
    </row>
    <row r="6" spans="1:5" ht="28" customHeight="1">
      <c r="A6" s="269" t="s">
        <v>145</v>
      </c>
      <c r="B6" s="270" t="s">
        <v>57</v>
      </c>
      <c r="C6" s="271" t="s">
        <v>143</v>
      </c>
      <c r="D6" s="272"/>
      <c r="E6" s="464" t="e">
        <f>INDEX('Guard_Percussion Recap and Ordi'!$A$12:$L$16,MATCH(2,'Guard_Percussion Recap and Ordi'!$P$12:$P$16,0),1)</f>
        <v>#N/A</v>
      </c>
    </row>
    <row r="7" spans="1:5" ht="28" customHeight="1">
      <c r="A7" s="274" t="s">
        <v>145</v>
      </c>
      <c r="B7" s="275" t="s">
        <v>57</v>
      </c>
      <c r="C7" s="276" t="s">
        <v>144</v>
      </c>
      <c r="D7" s="277"/>
      <c r="E7" s="468" t="str">
        <f>INDEX('Guard_Percussion Recap and Ordi'!$A$12:$L$16,MATCH(1,'Guard_Percussion Recap and Ordi'!$P$12:$P$16,0),1)</f>
        <v>Wake Forest</v>
      </c>
    </row>
    <row r="8" spans="1:5" ht="28" customHeight="1" thickTop="1">
      <c r="A8" s="264" t="s">
        <v>146</v>
      </c>
      <c r="B8" s="265" t="s">
        <v>57</v>
      </c>
      <c r="C8" s="266" t="s">
        <v>142</v>
      </c>
      <c r="D8" s="267"/>
      <c r="E8" s="465" t="e">
        <f>INDEX('Guard_Percussion Recap and Ordi'!$A$18:$L$22,MATCH(3,'Guard_Percussion Recap and Ordi'!$P$18:$P$22,0),1)</f>
        <v>#N/A</v>
      </c>
    </row>
    <row r="9" spans="1:5" ht="28" customHeight="1">
      <c r="A9" s="269" t="s">
        <v>146</v>
      </c>
      <c r="B9" s="270" t="s">
        <v>57</v>
      </c>
      <c r="C9" s="271" t="s">
        <v>143</v>
      </c>
      <c r="D9" s="272"/>
      <c r="E9" s="464" t="e">
        <f>INDEX('Guard_Percussion Recap and Ordi'!$A$18:$L$22,MATCH(2,'Guard_Percussion Recap and Ordi'!$P$18:$P$22,0),1)</f>
        <v>#N/A</v>
      </c>
    </row>
    <row r="10" spans="1:5" ht="28" customHeight="1" thickBot="1">
      <c r="A10" s="274" t="s">
        <v>146</v>
      </c>
      <c r="B10" s="275" t="s">
        <v>57</v>
      </c>
      <c r="C10" s="276" t="s">
        <v>144</v>
      </c>
      <c r="D10" s="277"/>
      <c r="E10" s="468" t="str">
        <f>INDEX('Guard_Percussion Recap and Ordi'!$A$18:$L$22,MATCH(1,'Guard_Percussion Recap and Ordi'!$P$18:P$22,0),1)</f>
        <v>Broughton</v>
      </c>
    </row>
    <row r="11" spans="1:5" ht="28" customHeight="1" thickTop="1">
      <c r="A11" s="264" t="s">
        <v>147</v>
      </c>
      <c r="B11" s="265" t="s">
        <v>57</v>
      </c>
      <c r="C11" s="266" t="s">
        <v>142</v>
      </c>
      <c r="D11" s="267"/>
      <c r="E11" s="465" t="e">
        <f>INDEX('Guard_Percussion Recap and Ordi'!$A$24:$L$27,MATCH(3,'Guard_Percussion Recap and Ordi'!$P$24:$P$27,0),1)</f>
        <v>#N/A</v>
      </c>
    </row>
    <row r="12" spans="1:5" ht="28" customHeight="1">
      <c r="A12" s="269" t="s">
        <v>147</v>
      </c>
      <c r="B12" s="270" t="s">
        <v>57</v>
      </c>
      <c r="C12" s="271" t="s">
        <v>143</v>
      </c>
      <c r="D12" s="272"/>
      <c r="E12" s="464" t="e">
        <f>INDEX('Guard_Percussion Recap and Ordi'!$A$24:$L$27,MATCH(2,'Guard_Percussion Recap and Ordi'!$P$24:$P$27,0),1)</f>
        <v>#N/A</v>
      </c>
    </row>
    <row r="13" spans="1:5" ht="28" customHeight="1">
      <c r="A13" s="274" t="s">
        <v>147</v>
      </c>
      <c r="B13" s="275" t="s">
        <v>57</v>
      </c>
      <c r="C13" s="276" t="s">
        <v>144</v>
      </c>
      <c r="D13" s="277"/>
      <c r="E13" s="468" t="str">
        <f>INDEX('Guard_Percussion Recap and Ordi'!$A$24:$L$27,MATCH(1,'Guard_Percussion Recap and Ordi'!$P$24:$P$27,0),1)</f>
        <v>Jack Britt</v>
      </c>
    </row>
    <row r="14" spans="1:5" ht="28" customHeight="1">
      <c r="A14" s="279"/>
      <c r="B14" s="447" t="s">
        <v>148</v>
      </c>
      <c r="C14" s="448"/>
      <c r="D14" s="448"/>
      <c r="E14" s="280"/>
    </row>
    <row r="15" spans="1:5" ht="28" customHeight="1">
      <c r="A15" s="264" t="s">
        <v>141</v>
      </c>
      <c r="B15" s="265" t="s">
        <v>55</v>
      </c>
      <c r="C15" s="266" t="s">
        <v>142</v>
      </c>
      <c r="D15" s="267"/>
      <c r="E15" s="268" t="e">
        <f>INDEX('Guard_Percussion Recap and Ordi'!$A$7:$L$10,MATCH(3,'Guard_Percussion Recap and Ordi'!$K$7:$K$10,0),1)</f>
        <v>#N/A</v>
      </c>
    </row>
    <row r="16" spans="1:5" ht="28" customHeight="1">
      <c r="A16" s="269" t="s">
        <v>141</v>
      </c>
      <c r="B16" s="270" t="s">
        <v>55</v>
      </c>
      <c r="C16" s="271" t="s">
        <v>143</v>
      </c>
      <c r="D16" s="272"/>
      <c r="E16" s="273" t="e">
        <f>INDEX('Guard_Percussion Recap and Ordi'!$A$7:$L$10,MATCH(2,'Guard_Percussion Recap and Ordi'!$K$7:$K$10,0),1)</f>
        <v>#N/A</v>
      </c>
    </row>
    <row r="17" spans="1:5" ht="28" customHeight="1">
      <c r="A17" s="274" t="s">
        <v>141</v>
      </c>
      <c r="B17" s="275" t="s">
        <v>55</v>
      </c>
      <c r="C17" s="276" t="s">
        <v>144</v>
      </c>
      <c r="D17" s="277"/>
      <c r="E17" s="278" t="str">
        <f>INDEX('Guard_Percussion Recap and Ordi'!$A$7:$L$10,MATCH(1,'Guard_Percussion Recap and Ordi'!$K$7:$K$10,0),1)</f>
        <v>Wheatmore</v>
      </c>
    </row>
    <row r="18" spans="1:5" ht="28" customHeight="1">
      <c r="A18" s="264" t="s">
        <v>145</v>
      </c>
      <c r="B18" s="265" t="s">
        <v>55</v>
      </c>
      <c r="C18" s="266" t="s">
        <v>142</v>
      </c>
      <c r="D18" s="267"/>
      <c r="E18" s="268" t="e">
        <f>INDEX('Guard_Percussion Recap and Ordi'!$A$12:$L$16,MATCH(3,'Guard_Percussion Recap and Ordi'!$K$12:$K$16,0),1)</f>
        <v>#N/A</v>
      </c>
    </row>
    <row r="19" spans="1:5" ht="28" customHeight="1">
      <c r="A19" s="269" t="s">
        <v>145</v>
      </c>
      <c r="B19" s="270" t="s">
        <v>55</v>
      </c>
      <c r="C19" s="271" t="s">
        <v>143</v>
      </c>
      <c r="D19" s="272"/>
      <c r="E19" s="273" t="e">
        <f>INDEX('Guard_Percussion Recap and Ordi'!$A$12:$L$16,MATCH(2,'Guard_Percussion Recap and Ordi'!$K$12:$K$16,0),1)</f>
        <v>#N/A</v>
      </c>
    </row>
    <row r="20" spans="1:5" ht="28" customHeight="1">
      <c r="A20" s="281" t="s">
        <v>145</v>
      </c>
      <c r="B20" s="282" t="s">
        <v>55</v>
      </c>
      <c r="C20" s="283" t="s">
        <v>144</v>
      </c>
      <c r="D20" s="284"/>
      <c r="E20" s="285" t="str">
        <f>INDEX('Guard_Percussion Recap and Ordi'!$A$12:$L$16,MATCH(1,'Guard_Percussion Recap and Ordi'!$K$12:$K$16,0),1)</f>
        <v>Wake Forest</v>
      </c>
    </row>
    <row r="21" spans="1:5" ht="28" customHeight="1">
      <c r="A21" s="286" t="s">
        <v>146</v>
      </c>
      <c r="B21" s="287" t="s">
        <v>55</v>
      </c>
      <c r="C21" s="288" t="s">
        <v>142</v>
      </c>
      <c r="D21" s="289"/>
      <c r="E21" s="290" t="e">
        <f>INDEX('Guard_Percussion Recap and Ordi'!$A$18:$L$22,MATCH(3,'Guard_Percussion Recap and Ordi'!$K$18:$K$22,0),1)</f>
        <v>#N/A</v>
      </c>
    </row>
    <row r="22" spans="1:5" ht="28" customHeight="1">
      <c r="A22" s="269" t="s">
        <v>146</v>
      </c>
      <c r="B22" s="270" t="s">
        <v>55</v>
      </c>
      <c r="C22" s="271" t="s">
        <v>143</v>
      </c>
      <c r="D22" s="272"/>
      <c r="E22" s="273" t="e">
        <f>INDEX('Guard_Percussion Recap and Ordi'!$A$18:$L$22,MATCH(2,'Guard_Percussion Recap and Ordi'!$K$18:$K$22,0),1)</f>
        <v>#N/A</v>
      </c>
    </row>
    <row r="23" spans="1:5" ht="28" customHeight="1">
      <c r="A23" s="274" t="s">
        <v>146</v>
      </c>
      <c r="B23" s="275" t="s">
        <v>55</v>
      </c>
      <c r="C23" s="276" t="s">
        <v>144</v>
      </c>
      <c r="D23" s="277"/>
      <c r="E23" s="278" t="str">
        <f>INDEX('Guard_Percussion Recap and Ordi'!$A$18:$L$22,MATCH(1,'Guard_Percussion Recap and Ordi'!$K$18:$K$22,0),1)</f>
        <v>Broughton</v>
      </c>
    </row>
    <row r="24" spans="1:5" ht="28" customHeight="1">
      <c r="A24" s="264" t="s">
        <v>147</v>
      </c>
      <c r="B24" s="265" t="s">
        <v>55</v>
      </c>
      <c r="C24" s="266" t="s">
        <v>142</v>
      </c>
      <c r="D24" s="267"/>
      <c r="E24" s="268" t="e">
        <f>INDEX('Guard_Percussion Recap and Ordi'!$A$24:$L$27,MATCH(3,'Guard_Percussion Recap and Ordi'!$K$24:$K$27,0),1)</f>
        <v>#N/A</v>
      </c>
    </row>
    <row r="25" spans="1:5" ht="28" customHeight="1">
      <c r="A25" s="269" t="s">
        <v>147</v>
      </c>
      <c r="B25" s="270" t="s">
        <v>55</v>
      </c>
      <c r="C25" s="271" t="s">
        <v>143</v>
      </c>
      <c r="D25" s="272"/>
      <c r="E25" s="273" t="e">
        <f>INDEX('Guard_Percussion Recap and Ordi'!$A$24:$L$27,MATCH(2,'Guard_Percussion Recap and Ordi'!$K$24:$K$27,0),1)</f>
        <v>#N/A</v>
      </c>
    </row>
    <row r="26" spans="1:5" ht="28" customHeight="1">
      <c r="A26" s="274" t="s">
        <v>147</v>
      </c>
      <c r="B26" s="275" t="s">
        <v>55</v>
      </c>
      <c r="C26" s="276" t="s">
        <v>144</v>
      </c>
      <c r="D26" s="277"/>
      <c r="E26" s="278" t="str">
        <f>INDEX('Guard_Percussion Recap and Ordi'!$A$24:$L$27,MATCH(1,'Guard_Percussion Recap and Ordi'!$K$24:$K$27,0),1)</f>
        <v>Jack Britt</v>
      </c>
    </row>
    <row r="27" spans="1:5" ht="28" customHeight="1">
      <c r="A27" s="279"/>
      <c r="B27" s="447" t="s">
        <v>149</v>
      </c>
      <c r="C27" s="448"/>
      <c r="D27" s="448"/>
      <c r="E27" s="280"/>
    </row>
    <row r="28" spans="1:5" ht="28" customHeight="1">
      <c r="A28" s="264" t="s">
        <v>141</v>
      </c>
      <c r="B28" s="265" t="s">
        <v>47</v>
      </c>
      <c r="C28" s="266" t="s">
        <v>142</v>
      </c>
      <c r="D28" s="267"/>
      <c r="E28" s="469" t="e">
        <f>INDEX('Full Recap and Ordinal Recap'!$A$33:$AE$36,MATCH(3,'Full Recap and Ordinal Recap'!$N$33:$N$36,0),1)</f>
        <v>#N/A</v>
      </c>
    </row>
    <row r="29" spans="1:5" ht="28" customHeight="1">
      <c r="A29" s="269" t="s">
        <v>141</v>
      </c>
      <c r="B29" s="270" t="s">
        <v>47</v>
      </c>
      <c r="C29" s="271" t="s">
        <v>143</v>
      </c>
      <c r="D29" s="272"/>
      <c r="E29" s="470" t="e">
        <f>INDEX('Full Recap and Ordinal Recap'!$A$33:$AE$36,MATCH(2,'Full Recap and Ordinal Recap'!$N$33:$N$36,0),1)</f>
        <v>#N/A</v>
      </c>
    </row>
    <row r="30" spans="1:5" ht="28" customHeight="1">
      <c r="A30" s="274" t="s">
        <v>141</v>
      </c>
      <c r="B30" s="275" t="s">
        <v>47</v>
      </c>
      <c r="C30" s="276" t="s">
        <v>144</v>
      </c>
      <c r="D30" s="277"/>
      <c r="E30" s="471" t="str">
        <f>INDEX('Full Recap and Ordinal Recap'!$A$33:$AE$36,MATCH(1,'Full Recap and Ordinal Recap'!$N$33:$N$36,0),1)</f>
        <v>Wheatmore</v>
      </c>
    </row>
    <row r="31" spans="1:5" ht="28" customHeight="1">
      <c r="A31" s="264" t="s">
        <v>145</v>
      </c>
      <c r="B31" s="265" t="s">
        <v>47</v>
      </c>
      <c r="C31" s="266" t="s">
        <v>142</v>
      </c>
      <c r="D31" s="267"/>
      <c r="E31" s="472" t="e">
        <f>INDEX('Full Recap and Ordinal Recap'!$A$38:$AE$42,MATCH(3,'Full Recap and Ordinal Recap'!$N$38:$N$42,0),1)</f>
        <v>#N/A</v>
      </c>
    </row>
    <row r="32" spans="1:5" ht="28" customHeight="1">
      <c r="A32" s="269" t="s">
        <v>145</v>
      </c>
      <c r="B32" s="270" t="s">
        <v>47</v>
      </c>
      <c r="C32" s="271" t="s">
        <v>143</v>
      </c>
      <c r="D32" s="272"/>
      <c r="E32" s="470" t="e">
        <f>INDEX('Full Recap and Ordinal Recap'!$A$38:$AE$42,MATCH(2,'Full Recap and Ordinal Recap'!$N$38:$N$42,0),1)</f>
        <v>#N/A</v>
      </c>
    </row>
    <row r="33" spans="1:5" ht="28" customHeight="1">
      <c r="A33" s="274" t="s">
        <v>145</v>
      </c>
      <c r="B33" s="275" t="s">
        <v>47</v>
      </c>
      <c r="C33" s="276" t="s">
        <v>144</v>
      </c>
      <c r="D33" s="277"/>
      <c r="E33" s="471" t="str">
        <f>INDEX('Full Recap and Ordinal Recap'!$A$38:$AE$42,MATCH(1,'Full Recap and Ordinal Recap'!$N$38:$N$42,0),1)</f>
        <v>Wake Forest</v>
      </c>
    </row>
    <row r="34" spans="1:5" ht="28" customHeight="1">
      <c r="A34" s="264" t="s">
        <v>146</v>
      </c>
      <c r="B34" s="265" t="s">
        <v>47</v>
      </c>
      <c r="C34" s="266" t="s">
        <v>142</v>
      </c>
      <c r="D34" s="267"/>
      <c r="E34" s="472" t="e">
        <f>INDEX('Full Recap and Ordinal Recap'!$A$44:$AE$48,MATCH(3,'Full Recap and Ordinal Recap'!$N$44:$N$48,0),1)</f>
        <v>#N/A</v>
      </c>
    </row>
    <row r="35" spans="1:5" ht="28" customHeight="1">
      <c r="A35" s="269" t="s">
        <v>146</v>
      </c>
      <c r="B35" s="270" t="s">
        <v>47</v>
      </c>
      <c r="C35" s="271" t="s">
        <v>143</v>
      </c>
      <c r="D35" s="272"/>
      <c r="E35" s="470" t="e">
        <f>INDEX('Full Recap and Ordinal Recap'!$A$44:$AE$48,MATCH(2,'Full Recap and Ordinal Recap'!$N$44:$N$48,0),1)</f>
        <v>#N/A</v>
      </c>
    </row>
    <row r="36" spans="1:5" ht="28" customHeight="1">
      <c r="A36" s="274" t="s">
        <v>146</v>
      </c>
      <c r="B36" s="275" t="s">
        <v>47</v>
      </c>
      <c r="C36" s="276" t="s">
        <v>144</v>
      </c>
      <c r="D36" s="277"/>
      <c r="E36" s="471" t="str">
        <f>INDEX('Full Recap and Ordinal Recap'!$A$44:$AE$48,MATCH(1,'Full Recap and Ordinal Recap'!$N$44:$N$48,0),1)</f>
        <v>Broughton</v>
      </c>
    </row>
    <row r="37" spans="1:5" ht="28" customHeight="1">
      <c r="A37" s="264" t="s">
        <v>147</v>
      </c>
      <c r="B37" s="265" t="s">
        <v>47</v>
      </c>
      <c r="C37" s="266" t="s">
        <v>142</v>
      </c>
      <c r="D37" s="267"/>
      <c r="E37" s="472" t="e">
        <f>INDEX('Full Recap and Ordinal Recap'!$A$50:$AE$53,MATCH(3,'Full Recap and Ordinal Recap'!$N$50:$N$53,0),1)</f>
        <v>#N/A</v>
      </c>
    </row>
    <row r="38" spans="1:5" ht="28" customHeight="1">
      <c r="A38" s="269" t="s">
        <v>147</v>
      </c>
      <c r="B38" s="270" t="s">
        <v>47</v>
      </c>
      <c r="C38" s="271" t="s">
        <v>143</v>
      </c>
      <c r="D38" s="272"/>
      <c r="E38" s="470" t="e">
        <f>INDEX('Full Recap and Ordinal Recap'!$A$50:$AE$53,MATCH(2,'Full Recap and Ordinal Recap'!$N$50:$N$53,0),1)</f>
        <v>#N/A</v>
      </c>
    </row>
    <row r="39" spans="1:5" ht="28" customHeight="1">
      <c r="A39" s="274" t="s">
        <v>147</v>
      </c>
      <c r="B39" s="275" t="s">
        <v>47</v>
      </c>
      <c r="C39" s="276" t="s">
        <v>144</v>
      </c>
      <c r="D39" s="277"/>
      <c r="E39" s="471" t="str">
        <f>INDEX('Full Recap and Ordinal Recap'!$A$50:$AE$53,MATCH(1,'Full Recap and Ordinal Recap'!$N$50:$N$53,0),1)</f>
        <v>Jack Britt</v>
      </c>
    </row>
    <row r="40" spans="1:5" ht="28" customHeight="1">
      <c r="A40" s="291"/>
      <c r="B40" s="292" t="s">
        <v>150</v>
      </c>
      <c r="C40" s="293"/>
      <c r="D40" s="293"/>
      <c r="E40" s="473"/>
    </row>
    <row r="41" spans="1:5" ht="28" customHeight="1">
      <c r="A41" s="286" t="s">
        <v>141</v>
      </c>
      <c r="B41" s="287" t="s">
        <v>151</v>
      </c>
      <c r="C41" s="288" t="s">
        <v>142</v>
      </c>
      <c r="D41" s="289"/>
      <c r="E41" s="474" t="e">
        <f>INDEX('Full Recap and Ordinal Recap'!$A$33:$AE$36,MATCH(3,'Full Recap and Ordinal Recap'!$K$33:$K$36,0),1)</f>
        <v>#N/A</v>
      </c>
    </row>
    <row r="42" spans="1:5" ht="28" customHeight="1">
      <c r="A42" s="269" t="s">
        <v>141</v>
      </c>
      <c r="B42" s="270" t="s">
        <v>151</v>
      </c>
      <c r="C42" s="271" t="s">
        <v>143</v>
      </c>
      <c r="D42" s="272"/>
      <c r="E42" s="470" t="e">
        <f>INDEX('Full Recap and Ordinal Recap'!$A$33:$AE$36,MATCH(2,'Full Recap and Ordinal Recap'!$K$33:$K$36,0),1)</f>
        <v>#N/A</v>
      </c>
    </row>
    <row r="43" spans="1:5" ht="28" customHeight="1">
      <c r="A43" s="281" t="s">
        <v>141</v>
      </c>
      <c r="B43" s="282" t="s">
        <v>151</v>
      </c>
      <c r="C43" s="283" t="s">
        <v>144</v>
      </c>
      <c r="D43" s="284"/>
      <c r="E43" s="475" t="str">
        <f>INDEX('Full Recap and Ordinal Recap'!$A$33:$AE$36,MATCH(1,'Full Recap and Ordinal Recap'!$K$33:$K$36,0),1)</f>
        <v>Wheatmore</v>
      </c>
    </row>
    <row r="44" spans="1:5" ht="28" customHeight="1">
      <c r="A44" s="286" t="s">
        <v>145</v>
      </c>
      <c r="B44" s="287" t="s">
        <v>151</v>
      </c>
      <c r="C44" s="288" t="s">
        <v>142</v>
      </c>
      <c r="D44" s="289"/>
      <c r="E44" s="474" t="e">
        <f>INDEX('Full Recap and Ordinal Recap'!$A$38:$AE$42,MATCH(3,'Full Recap and Ordinal Recap'!$K$38:$K$42,0),1)</f>
        <v>#N/A</v>
      </c>
    </row>
    <row r="45" spans="1:5" ht="28" customHeight="1">
      <c r="A45" s="269" t="s">
        <v>145</v>
      </c>
      <c r="B45" s="270" t="s">
        <v>151</v>
      </c>
      <c r="C45" s="271" t="s">
        <v>143</v>
      </c>
      <c r="D45" s="272"/>
      <c r="E45" s="470" t="e">
        <f>INDEX('Full Recap and Ordinal Recap'!$A$38:$AE$42,MATCH(2,'Full Recap and Ordinal Recap'!$K$38:$K$42,0),1)</f>
        <v>#N/A</v>
      </c>
    </row>
    <row r="46" spans="1:5" ht="28" customHeight="1">
      <c r="A46" s="281" t="s">
        <v>145</v>
      </c>
      <c r="B46" s="282" t="s">
        <v>151</v>
      </c>
      <c r="C46" s="283" t="s">
        <v>144</v>
      </c>
      <c r="D46" s="284"/>
      <c r="E46" s="475" t="str">
        <f>INDEX('Full Recap and Ordinal Recap'!$A$38:$AE$42,MATCH(1,'Full Recap and Ordinal Recap'!$K$38:$K$42,0),1)</f>
        <v>Wake Forest</v>
      </c>
    </row>
    <row r="47" spans="1:5" ht="28" customHeight="1">
      <c r="A47" s="286" t="s">
        <v>146</v>
      </c>
      <c r="B47" s="287" t="s">
        <v>151</v>
      </c>
      <c r="C47" s="288" t="s">
        <v>142</v>
      </c>
      <c r="D47" s="289"/>
      <c r="E47" s="474" t="e">
        <f>INDEX('Full Recap and Ordinal Recap'!$A$44:$AE$48,MATCH(3,'Full Recap and Ordinal Recap'!$K$44:$K$48,0),1)</f>
        <v>#N/A</v>
      </c>
    </row>
    <row r="48" spans="1:5" ht="28" customHeight="1">
      <c r="A48" s="269" t="s">
        <v>146</v>
      </c>
      <c r="B48" s="270" t="s">
        <v>151</v>
      </c>
      <c r="C48" s="271" t="s">
        <v>143</v>
      </c>
      <c r="D48" s="272"/>
      <c r="E48" s="470" t="e">
        <f>INDEX('Full Recap and Ordinal Recap'!$A$44:$AE$48,MATCH(2,'Full Recap and Ordinal Recap'!$K$44:$K$48,0),1)</f>
        <v>#N/A</v>
      </c>
    </row>
    <row r="49" spans="1:5" ht="28" customHeight="1">
      <c r="A49" s="281" t="s">
        <v>146</v>
      </c>
      <c r="B49" s="282" t="s">
        <v>151</v>
      </c>
      <c r="C49" s="283" t="s">
        <v>144</v>
      </c>
      <c r="D49" s="284"/>
      <c r="E49" s="475" t="str">
        <f>INDEX('Full Recap and Ordinal Recap'!$A$44:$AE$48,MATCH(1,'Full Recap and Ordinal Recap'!$K$44:$K$48,0),1)</f>
        <v>Broughton</v>
      </c>
    </row>
    <row r="50" spans="1:5" ht="28" customHeight="1">
      <c r="A50" s="286" t="s">
        <v>147</v>
      </c>
      <c r="B50" s="287" t="s">
        <v>151</v>
      </c>
      <c r="C50" s="288" t="s">
        <v>142</v>
      </c>
      <c r="D50" s="289"/>
      <c r="E50" s="474" t="e">
        <f>INDEX('Full Recap and Ordinal Recap'!$A$50:$AE$53,MATCH(3,'Full Recap and Ordinal Recap'!$K$50:$K$53,0),1)</f>
        <v>#N/A</v>
      </c>
    </row>
    <row r="51" spans="1:5" ht="28" customHeight="1">
      <c r="A51" s="269" t="s">
        <v>147</v>
      </c>
      <c r="B51" s="270" t="s">
        <v>151</v>
      </c>
      <c r="C51" s="271" t="s">
        <v>143</v>
      </c>
      <c r="D51" s="272"/>
      <c r="E51" s="470" t="e">
        <f>INDEX('Full Recap and Ordinal Recap'!$A$50:$AE$53,MATCH(2,'Full Recap and Ordinal Recap'!$K$50:$K$53,0),1)</f>
        <v>#N/A</v>
      </c>
    </row>
    <row r="52" spans="1:5" ht="28" customHeight="1">
      <c r="A52" s="274" t="s">
        <v>147</v>
      </c>
      <c r="B52" s="275" t="s">
        <v>151</v>
      </c>
      <c r="C52" s="276" t="s">
        <v>144</v>
      </c>
      <c r="D52" s="277"/>
      <c r="E52" s="471" t="str">
        <f>INDEX('Full Recap and Ordinal Recap'!$A$50:$AE$53,MATCH(1,'Full Recap and Ordinal Recap'!$K$50:$K$53,0),1)</f>
        <v>Jack Britt</v>
      </c>
    </row>
    <row r="53" spans="1:5" ht="28" customHeight="1">
      <c r="A53" s="291"/>
      <c r="B53" s="449" t="s">
        <v>152</v>
      </c>
      <c r="C53" s="450"/>
      <c r="D53" s="450"/>
      <c r="E53" s="473"/>
    </row>
    <row r="54" spans="1:5" ht="28" customHeight="1">
      <c r="A54" s="286" t="s">
        <v>141</v>
      </c>
      <c r="B54" s="287" t="s">
        <v>153</v>
      </c>
      <c r="C54" s="288" t="s">
        <v>142</v>
      </c>
      <c r="D54" s="289"/>
      <c r="E54" s="474" t="e">
        <f>INDEX('Full Recap and Ordinal Recap'!$A$33:$AE$36,MATCH(3,'Full Recap and Ordinal Recap'!$AB$33:$AB$36,0),1)</f>
        <v>#N/A</v>
      </c>
    </row>
    <row r="55" spans="1:5" ht="28" customHeight="1">
      <c r="A55" s="269" t="s">
        <v>141</v>
      </c>
      <c r="B55" s="270" t="s">
        <v>153</v>
      </c>
      <c r="C55" s="271" t="s">
        <v>143</v>
      </c>
      <c r="D55" s="272"/>
      <c r="E55" s="470" t="e">
        <f>INDEX('Full Recap and Ordinal Recap'!$A$33:$AE$36,MATCH(2,'Full Recap and Ordinal Recap'!$AB$33:$AB$36,0),1)</f>
        <v>#N/A</v>
      </c>
    </row>
    <row r="56" spans="1:5" ht="28" customHeight="1">
      <c r="A56" s="281" t="s">
        <v>141</v>
      </c>
      <c r="B56" s="282" t="s">
        <v>153</v>
      </c>
      <c r="C56" s="283" t="s">
        <v>144</v>
      </c>
      <c r="D56" s="284"/>
      <c r="E56" s="475" t="str">
        <f>INDEX('Full Recap and Ordinal Recap'!$A$33:$AE$36,MATCH(1,'Full Recap and Ordinal Recap'!$AB$33:$AB$36,0),1)</f>
        <v>Wheatmore</v>
      </c>
    </row>
    <row r="57" spans="1:5" ht="28" customHeight="1">
      <c r="A57" s="286" t="s">
        <v>145</v>
      </c>
      <c r="B57" s="287" t="s">
        <v>153</v>
      </c>
      <c r="C57" s="288" t="s">
        <v>142</v>
      </c>
      <c r="D57" s="289"/>
      <c r="E57" s="474" t="e">
        <f>INDEX('Full Recap and Ordinal Recap'!$A$38:$AE$42,MATCH(3,'Full Recap and Ordinal Recap'!$AB$38:$AB$42,0),1)</f>
        <v>#N/A</v>
      </c>
    </row>
    <row r="58" spans="1:5" ht="28" customHeight="1">
      <c r="A58" s="269" t="s">
        <v>145</v>
      </c>
      <c r="B58" s="270" t="s">
        <v>153</v>
      </c>
      <c r="C58" s="271" t="s">
        <v>143</v>
      </c>
      <c r="D58" s="272"/>
      <c r="E58" s="470" t="e">
        <f>INDEX('Full Recap and Ordinal Recap'!$A$38:$AE$42,MATCH(2,'Full Recap and Ordinal Recap'!$AB$38:$AB$42,0),1)</f>
        <v>#N/A</v>
      </c>
    </row>
    <row r="59" spans="1:5" ht="28" customHeight="1">
      <c r="A59" s="281" t="s">
        <v>145</v>
      </c>
      <c r="B59" s="282" t="s">
        <v>153</v>
      </c>
      <c r="C59" s="283" t="s">
        <v>144</v>
      </c>
      <c r="D59" s="284"/>
      <c r="E59" s="475" t="str">
        <f>INDEX('Full Recap and Ordinal Recap'!$A$38:$AE$42,MATCH(1,'Full Recap and Ordinal Recap'!$AB$38:$AB$42,0),1)</f>
        <v>Wake Forest</v>
      </c>
    </row>
    <row r="60" spans="1:5" ht="28" customHeight="1">
      <c r="A60" s="286" t="s">
        <v>146</v>
      </c>
      <c r="B60" s="287" t="s">
        <v>153</v>
      </c>
      <c r="C60" s="288" t="s">
        <v>142</v>
      </c>
      <c r="D60" s="289"/>
      <c r="E60" s="474" t="e">
        <f>INDEX('Full Recap and Ordinal Recap'!$A$44:$AE$48,MATCH(3,'Full Recap and Ordinal Recap'!$K$44:$K$48,0),1)</f>
        <v>#N/A</v>
      </c>
    </row>
    <row r="61" spans="1:5" ht="28" customHeight="1">
      <c r="A61" s="269" t="s">
        <v>146</v>
      </c>
      <c r="B61" s="270" t="s">
        <v>153</v>
      </c>
      <c r="C61" s="271" t="s">
        <v>143</v>
      </c>
      <c r="D61" s="272"/>
      <c r="E61" s="470" t="e">
        <f>INDEX('Full Recap and Ordinal Recap'!$A$44:$AE$48,MATCH(2,'Full Recap and Ordinal Recap'!$K$44:$K$48,0),1)</f>
        <v>#N/A</v>
      </c>
    </row>
    <row r="62" spans="1:5" ht="28" customHeight="1">
      <c r="A62" s="281" t="s">
        <v>146</v>
      </c>
      <c r="B62" s="282" t="s">
        <v>153</v>
      </c>
      <c r="C62" s="283" t="s">
        <v>144</v>
      </c>
      <c r="D62" s="284"/>
      <c r="E62" s="475" t="str">
        <f>INDEX('Full Recap and Ordinal Recap'!$A$44:$AE$48,MATCH(1,'Full Recap and Ordinal Recap'!$K$44:$K$48,0),1)</f>
        <v>Broughton</v>
      </c>
    </row>
    <row r="63" spans="1:5" ht="28" customHeight="1">
      <c r="A63" s="286" t="s">
        <v>147</v>
      </c>
      <c r="B63" s="287" t="s">
        <v>153</v>
      </c>
      <c r="C63" s="288" t="s">
        <v>142</v>
      </c>
      <c r="D63" s="289"/>
      <c r="E63" s="474" t="e">
        <f>INDEX('Full Recap and Ordinal Recap'!$A$50:$AE$53,MATCH(3,'Full Recap and Ordinal Recap'!$AB$50:$AB$53,0),1)</f>
        <v>#N/A</v>
      </c>
    </row>
    <row r="64" spans="1:5" ht="28" customHeight="1">
      <c r="A64" s="269" t="s">
        <v>147</v>
      </c>
      <c r="B64" s="270" t="s">
        <v>153</v>
      </c>
      <c r="C64" s="271" t="s">
        <v>143</v>
      </c>
      <c r="D64" s="272"/>
      <c r="E64" s="470" t="e">
        <f>INDEX('Full Recap and Ordinal Recap'!$A$50:$AE$53,MATCH(2,'Full Recap and Ordinal Recap'!$AB$50:$AB$53,0),1)</f>
        <v>#N/A</v>
      </c>
    </row>
    <row r="65" spans="1:5" ht="28" customHeight="1">
      <c r="A65" s="274" t="s">
        <v>147</v>
      </c>
      <c r="B65" s="275" t="s">
        <v>153</v>
      </c>
      <c r="C65" s="276" t="s">
        <v>144</v>
      </c>
      <c r="D65" s="277"/>
      <c r="E65" s="471" t="str">
        <f>INDEX('Full Recap and Ordinal Recap'!$A$50:$AE$53,MATCH(1,'Full Recap and Ordinal Recap'!$AB$50:$AB$53,0),1)</f>
        <v>Jack Britt</v>
      </c>
    </row>
    <row r="66" spans="1:5" ht="28" customHeight="1">
      <c r="A66" s="291"/>
      <c r="B66" s="292" t="s">
        <v>154</v>
      </c>
      <c r="C66" s="293"/>
      <c r="D66" s="293"/>
      <c r="E66" s="473"/>
    </row>
    <row r="67" spans="1:5" ht="28" customHeight="1">
      <c r="A67" s="286" t="s">
        <v>141</v>
      </c>
      <c r="B67" s="287" t="s">
        <v>155</v>
      </c>
      <c r="C67" s="288" t="s">
        <v>142</v>
      </c>
      <c r="D67" s="289"/>
      <c r="E67" s="474" t="e">
        <f>INDEX('Full Recap and Ordinal Recap'!$A$33:$AE$36,MATCH(3,'Full Recap and Ordinal Recap'!$AE$33:$AE$36,0),1)</f>
        <v>#N/A</v>
      </c>
    </row>
    <row r="68" spans="1:5" ht="28" customHeight="1">
      <c r="A68" s="269" t="s">
        <v>141</v>
      </c>
      <c r="B68" s="270" t="s">
        <v>155</v>
      </c>
      <c r="C68" s="271" t="s">
        <v>143</v>
      </c>
      <c r="D68" s="272"/>
      <c r="E68" s="470" t="e">
        <f>INDEX('Full Recap and Ordinal Recap'!$A$33:$AE$36,MATCH(2,'Full Recap and Ordinal Recap'!$AE$33:$AE$36,0),1)</f>
        <v>#N/A</v>
      </c>
    </row>
    <row r="69" spans="1:5" ht="28" customHeight="1" thickBot="1">
      <c r="A69" s="281" t="s">
        <v>141</v>
      </c>
      <c r="B69" s="282" t="s">
        <v>155</v>
      </c>
      <c r="C69" s="283" t="s">
        <v>144</v>
      </c>
      <c r="D69" s="284"/>
      <c r="E69" s="475" t="str">
        <f>INDEX('Full Recap and Ordinal Recap'!$A$33:$AE$36,MATCH(1,'Full Recap and Ordinal Recap'!$AE$33:$AE$36,0),1)</f>
        <v>Wheatmore</v>
      </c>
    </row>
    <row r="70" spans="1:5" ht="28" customHeight="1">
      <c r="A70" s="286" t="s">
        <v>145</v>
      </c>
      <c r="B70" s="287" t="s">
        <v>155</v>
      </c>
      <c r="C70" s="288" t="s">
        <v>142</v>
      </c>
      <c r="D70" s="289"/>
      <c r="E70" s="474" t="e">
        <f>INDEX('Full Recap and Ordinal Recap'!$A$38:$AE$42,MATCH(3,'Full Recap and Ordinal Recap'!$AE$38:$AE$42,0),1)</f>
        <v>#N/A</v>
      </c>
    </row>
    <row r="71" spans="1:5" ht="28" customHeight="1">
      <c r="A71" s="269" t="s">
        <v>145</v>
      </c>
      <c r="B71" s="270" t="s">
        <v>155</v>
      </c>
      <c r="C71" s="271" t="s">
        <v>143</v>
      </c>
      <c r="D71" s="272"/>
      <c r="E71" s="470" t="e">
        <f>INDEX('Full Recap and Ordinal Recap'!$A$38:$AE$42,MATCH(2,'Full Recap and Ordinal Recap'!$AE$38:$AE$42,0),1)</f>
        <v>#N/A</v>
      </c>
    </row>
    <row r="72" spans="1:5" ht="28" customHeight="1">
      <c r="A72" s="281" t="s">
        <v>145</v>
      </c>
      <c r="B72" s="282" t="s">
        <v>155</v>
      </c>
      <c r="C72" s="283" t="s">
        <v>144</v>
      </c>
      <c r="D72" s="284"/>
      <c r="E72" s="475" t="str">
        <f>INDEX('Full Recap and Ordinal Recap'!$A$38:$AE$42,MATCH(1,'Full Recap and Ordinal Recap'!$AE$38:$AE$42,0),1)</f>
        <v>Wake Forest</v>
      </c>
    </row>
    <row r="73" spans="1:5" ht="28" customHeight="1">
      <c r="A73" s="286" t="s">
        <v>146</v>
      </c>
      <c r="B73" s="287" t="s">
        <v>155</v>
      </c>
      <c r="C73" s="288" t="s">
        <v>142</v>
      </c>
      <c r="D73" s="289"/>
      <c r="E73" s="474" t="e">
        <f>INDEX('Full Recap and Ordinal Recap'!$A$44:$AE$48,MATCH(3,'Full Recap and Ordinal Recap'!$AE$44:$AE$48,0),1)</f>
        <v>#N/A</v>
      </c>
    </row>
    <row r="74" spans="1:5" ht="28" customHeight="1">
      <c r="A74" s="269" t="s">
        <v>146</v>
      </c>
      <c r="B74" s="270" t="s">
        <v>155</v>
      </c>
      <c r="C74" s="271" t="s">
        <v>143</v>
      </c>
      <c r="D74" s="272"/>
      <c r="E74" s="470" t="e">
        <f>INDEX('Full Recap and Ordinal Recap'!$A$44:$AE$48,MATCH(2,'Full Recap and Ordinal Recap'!$AE$44:$AE$48,0),1)</f>
        <v>#N/A</v>
      </c>
    </row>
    <row r="75" spans="1:5" ht="28" customHeight="1">
      <c r="A75" s="281" t="s">
        <v>146</v>
      </c>
      <c r="B75" s="282" t="s">
        <v>155</v>
      </c>
      <c r="C75" s="283" t="s">
        <v>144</v>
      </c>
      <c r="D75" s="284"/>
      <c r="E75" s="475" t="str">
        <f>INDEX('Full Recap and Ordinal Recap'!$A$44:$AE$48,MATCH(1,'Full Recap and Ordinal Recap'!$AE$44:$AE$48,0),1)</f>
        <v>Broughton</v>
      </c>
    </row>
    <row r="76" spans="1:5" ht="28" customHeight="1">
      <c r="A76" s="286" t="s">
        <v>147</v>
      </c>
      <c r="B76" s="287" t="s">
        <v>155</v>
      </c>
      <c r="C76" s="288" t="s">
        <v>142</v>
      </c>
      <c r="D76" s="289"/>
      <c r="E76" s="474" t="e">
        <f>INDEX('Full Recap and Ordinal Recap'!$A$50:$AE$53,MATCH(3,'Full Recap and Ordinal Recap'!$AE$50:$AE$53,0),1)</f>
        <v>#N/A</v>
      </c>
    </row>
    <row r="77" spans="1:5" ht="28" customHeight="1">
      <c r="A77" s="269" t="s">
        <v>147</v>
      </c>
      <c r="B77" s="270" t="s">
        <v>155</v>
      </c>
      <c r="C77" s="271" t="s">
        <v>143</v>
      </c>
      <c r="D77" s="272"/>
      <c r="E77" s="470" t="e">
        <f>INDEX('Full Recap and Ordinal Recap'!$A$50:$AE$53,MATCH(2,'Full Recap and Ordinal Recap'!$AE$50:$AE$53,0),1)</f>
        <v>#N/A</v>
      </c>
    </row>
    <row r="78" spans="1:5" ht="28" customHeight="1">
      <c r="A78" s="274" t="s">
        <v>147</v>
      </c>
      <c r="B78" s="275" t="s">
        <v>155</v>
      </c>
      <c r="C78" s="276" t="s">
        <v>144</v>
      </c>
      <c r="D78" s="277"/>
      <c r="E78" s="471" t="str">
        <f>INDEX('Full Recap and Ordinal Recap'!$A$50:$AE$53,MATCH(1,'Full Recap and Ordinal Recap'!$AE$50:$AE$53,0),1)</f>
        <v>Jack Britt</v>
      </c>
    </row>
    <row r="79" spans="1:5" ht="28" customHeight="1">
      <c r="A79" s="279"/>
      <c r="B79" s="280"/>
      <c r="C79" s="280"/>
      <c r="D79" s="280"/>
      <c r="E79" s="280"/>
    </row>
    <row r="80" spans="1:5" ht="53.65" customHeight="1">
      <c r="A80" s="294" t="s">
        <v>156</v>
      </c>
      <c r="B80" s="452" t="s">
        <v>157</v>
      </c>
      <c r="C80" s="453"/>
      <c r="D80" s="267"/>
      <c r="E80" s="295"/>
    </row>
    <row r="81" spans="1:5" ht="52.65" customHeight="1">
      <c r="A81" s="296" t="s">
        <v>158</v>
      </c>
      <c r="B81" s="451" t="s">
        <v>159</v>
      </c>
      <c r="C81" s="444"/>
      <c r="D81" s="272"/>
      <c r="E81" s="297"/>
    </row>
    <row r="82" spans="1:5" ht="52.65" customHeight="1">
      <c r="A82" s="298" t="s">
        <v>160</v>
      </c>
      <c r="B82" s="451" t="s">
        <v>161</v>
      </c>
      <c r="C82" s="444"/>
      <c r="D82" s="299" t="s">
        <v>162</v>
      </c>
      <c r="E82" s="300"/>
    </row>
    <row r="83" spans="1:5" ht="66.650000000000006" customHeight="1">
      <c r="A83" s="298" t="s">
        <v>163</v>
      </c>
      <c r="B83" s="451" t="s">
        <v>164</v>
      </c>
      <c r="C83" s="444"/>
      <c r="D83" s="272"/>
      <c r="E83" s="297"/>
    </row>
    <row r="84" spans="1:5" ht="53.65" customHeight="1">
      <c r="A84" s="301" t="s">
        <v>165</v>
      </c>
      <c r="B84" s="445" t="s">
        <v>166</v>
      </c>
      <c r="C84" s="446"/>
      <c r="D84" s="277"/>
      <c r="E84" s="302"/>
    </row>
    <row r="85" spans="1:5" ht="28" customHeight="1">
      <c r="A85" s="279"/>
      <c r="B85" s="280"/>
      <c r="C85" s="280"/>
      <c r="D85" s="280"/>
      <c r="E85" s="280"/>
    </row>
    <row r="86" spans="1:5" ht="53.65" customHeight="1">
      <c r="A86" s="294" t="s">
        <v>167</v>
      </c>
      <c r="B86" s="452" t="s">
        <v>168</v>
      </c>
      <c r="C86" s="453"/>
      <c r="D86" s="267"/>
      <c r="E86" s="469" t="str">
        <f>INDEX('Full Recap and Ordinal Recap'!$A$33:$A$53,MATCH(1,'Full Recap and Ordinal Recap'!$AF$33:$AF$42,0),1)</f>
        <v>Wheatmore</v>
      </c>
    </row>
    <row r="87" spans="1:5" ht="53.65" customHeight="1">
      <c r="A87" s="301" t="s">
        <v>169</v>
      </c>
      <c r="B87" s="445" t="s">
        <v>170</v>
      </c>
      <c r="C87" s="446"/>
      <c r="D87" s="277"/>
      <c r="E87" s="471" t="str">
        <f>INDEX('Full Recap and Ordinal Recap'!$A$44:$A$53,MATCH(1,'Full Recap and Ordinal Recap'!AG33:AG53,0),1)</f>
        <v>Broughton</v>
      </c>
    </row>
  </sheetData>
  <mergeCells count="10">
    <mergeCell ref="B87:C87"/>
    <mergeCell ref="B14:D14"/>
    <mergeCell ref="B27:D27"/>
    <mergeCell ref="B53:D53"/>
    <mergeCell ref="B82:C82"/>
    <mergeCell ref="B80:C80"/>
    <mergeCell ref="B81:C81"/>
    <mergeCell ref="B83:C83"/>
    <mergeCell ref="B84:C84"/>
    <mergeCell ref="B86:C86"/>
  </mergeCells>
  <pageMargins left="0.5" right="0.5" top="0.5" bottom="0.5" header="0.25" footer="0.25"/>
  <pageSetup scale="65" orientation="portrait" r:id="rId1"/>
  <headerFooter>
    <oddFooter>&amp;C&amp;"Helvetica,Regular"&amp;12&amp;K000000&amp;P</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workbookViewId="0"/>
  </sheetViews>
  <sheetFormatPr defaultColWidth="10" defaultRowHeight="13" customHeight="1"/>
  <cols>
    <col min="1" max="256" width="10" customWidth="1"/>
  </cols>
  <sheetData/>
  <pageMargins left="0.5" right="0.5" top="0.5" bottom="0.5" header="0.25" footer="0.25"/>
  <pageSetup scale="65" orientation="portrait"/>
  <headerFooter>
    <oddFooter>&amp;C&amp;"Helvetica,Regular"&amp;12&amp;K000000&amp;P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20"/>
  <sheetViews>
    <sheetView showGridLines="0" workbookViewId="0"/>
  </sheetViews>
  <sheetFormatPr defaultColWidth="17.36328125" defaultRowHeight="15" customHeight="1"/>
  <cols>
    <col min="1" max="1" width="9.36328125" style="303" customWidth="1"/>
    <col min="2" max="2" width="8.1796875" style="303" customWidth="1"/>
    <col min="3" max="4" width="14.453125" style="303" customWidth="1"/>
    <col min="5" max="5" width="9.453125" style="303" customWidth="1"/>
    <col min="6" max="6" width="8.453125" style="303" customWidth="1"/>
    <col min="7" max="7" width="8" style="303" customWidth="1"/>
    <col min="8" max="10" width="8.81640625" style="303" customWidth="1"/>
    <col min="11" max="11" width="11.453125" style="303" customWidth="1"/>
    <col min="12" max="12" width="8.81640625" style="303" customWidth="1"/>
    <col min="13" max="13" width="8.453125" style="303" customWidth="1"/>
    <col min="14" max="14" width="8.81640625" style="303" customWidth="1"/>
    <col min="15" max="15" width="8.453125" style="303" customWidth="1"/>
    <col min="16" max="16" width="8.1796875" style="303" customWidth="1"/>
    <col min="17" max="18" width="8.81640625" style="303" customWidth="1"/>
    <col min="19" max="20" width="8.453125" style="303" customWidth="1"/>
    <col min="21" max="23" width="8.81640625" style="303" customWidth="1"/>
    <col min="24" max="24" width="7.81640625" style="303" customWidth="1"/>
    <col min="25" max="25" width="7.6328125" style="303" customWidth="1"/>
    <col min="26" max="27" width="8.81640625" style="303" customWidth="1"/>
    <col min="28" max="28" width="7.453125" style="303" customWidth="1"/>
    <col min="29" max="29" width="7.81640625" style="303" customWidth="1"/>
    <col min="30" max="30" width="8.453125" style="303" customWidth="1"/>
    <col min="31" max="37" width="8.81640625" style="303" customWidth="1"/>
    <col min="38" max="256" width="17.36328125" style="303" customWidth="1"/>
  </cols>
  <sheetData>
    <row r="1" spans="1:37" ht="15.75" customHeight="1">
      <c r="A1" s="460" t="s">
        <v>9</v>
      </c>
      <c r="B1" s="415"/>
      <c r="C1" s="416"/>
      <c r="D1" s="304"/>
      <c r="E1" s="305" t="s">
        <v>137</v>
      </c>
      <c r="F1" s="306"/>
      <c r="G1" s="23"/>
      <c r="H1" s="23"/>
      <c r="I1" s="7"/>
      <c r="J1" s="7"/>
      <c r="K1" s="7"/>
      <c r="L1" s="7"/>
      <c r="M1" s="7"/>
      <c r="N1" s="7"/>
      <c r="O1" s="7"/>
      <c r="P1" s="7"/>
      <c r="Q1" s="7"/>
      <c r="R1" s="7"/>
      <c r="S1" s="7"/>
      <c r="T1" s="7"/>
      <c r="U1" s="7"/>
      <c r="V1" s="7"/>
      <c r="W1" s="7"/>
      <c r="X1" s="7"/>
      <c r="Y1" s="7"/>
      <c r="Z1" s="7"/>
      <c r="AA1" s="7"/>
      <c r="AB1" s="7"/>
      <c r="AC1" s="7"/>
      <c r="AD1" s="7"/>
      <c r="AE1" s="307"/>
      <c r="AF1" s="7"/>
      <c r="AG1" s="7"/>
      <c r="AH1" s="7"/>
      <c r="AI1" s="7"/>
      <c r="AJ1" s="7"/>
      <c r="AK1" s="7"/>
    </row>
    <row r="2" spans="1:37" ht="16.5" customHeight="1">
      <c r="A2" s="461" t="str">
        <f>'Participating Bands'!B5</f>
        <v>Wheatmore</v>
      </c>
      <c r="B2" s="419"/>
      <c r="C2" s="420"/>
      <c r="D2" s="308"/>
      <c r="E2" s="309" t="str">
        <f>'Participating Bands'!C5</f>
        <v>A</v>
      </c>
      <c r="F2" s="306"/>
      <c r="G2" s="23"/>
      <c r="H2" s="23"/>
      <c r="I2" s="7"/>
      <c r="J2" s="7"/>
      <c r="K2" s="7"/>
      <c r="L2" s="7"/>
      <c r="M2" s="7"/>
      <c r="N2" s="7"/>
      <c r="O2" s="7"/>
      <c r="P2" s="7"/>
      <c r="Q2" s="7"/>
      <c r="R2" s="7"/>
      <c r="S2" s="7"/>
      <c r="T2" s="7"/>
      <c r="U2" s="7"/>
      <c r="V2" s="7"/>
      <c r="W2" s="7"/>
      <c r="X2" s="7"/>
      <c r="Y2" s="7"/>
      <c r="Z2" s="7"/>
      <c r="AA2" s="7"/>
      <c r="AB2" s="7"/>
      <c r="AC2" s="7"/>
      <c r="AD2" s="7"/>
      <c r="AE2" s="310"/>
      <c r="AF2" s="7"/>
      <c r="AG2" s="7"/>
      <c r="AH2" s="7"/>
      <c r="AI2" s="7"/>
      <c r="AJ2" s="7"/>
      <c r="AK2" s="7"/>
    </row>
    <row r="3" spans="1:37" ht="13.5" customHeight="1">
      <c r="A3" s="311"/>
      <c r="B3" s="311"/>
      <c r="C3" s="312"/>
      <c r="D3" s="313"/>
      <c r="E3" s="314"/>
      <c r="F3" s="313"/>
      <c r="G3" s="313"/>
      <c r="H3" s="313"/>
      <c r="I3" s="6"/>
      <c r="J3" s="6"/>
      <c r="K3" s="6"/>
      <c r="L3" s="6"/>
      <c r="M3" s="6"/>
      <c r="N3" s="6"/>
      <c r="O3" s="6"/>
      <c r="P3" s="6"/>
      <c r="Q3" s="6"/>
      <c r="R3" s="6"/>
      <c r="S3" s="6"/>
      <c r="T3" s="6"/>
      <c r="U3" s="6"/>
      <c r="V3" s="6"/>
      <c r="W3" s="6"/>
      <c r="X3" s="6"/>
      <c r="Y3" s="6"/>
      <c r="Z3" s="6"/>
      <c r="AA3" s="6"/>
      <c r="AB3" s="6"/>
      <c r="AC3" s="6"/>
      <c r="AD3" s="6"/>
      <c r="AE3" s="310"/>
      <c r="AF3" s="6"/>
      <c r="AG3" s="6"/>
      <c r="AH3" s="6"/>
      <c r="AI3" s="6"/>
      <c r="AJ3" s="6"/>
      <c r="AK3" s="6"/>
    </row>
    <row r="4" spans="1:37" ht="13.5" customHeight="1">
      <c r="A4" s="454" t="s">
        <v>60</v>
      </c>
      <c r="B4" s="402"/>
      <c r="C4" s="402"/>
      <c r="D4" s="402"/>
      <c r="E4" s="402"/>
      <c r="F4" s="402"/>
      <c r="G4" s="402"/>
      <c r="H4" s="402"/>
      <c r="I4" s="402"/>
      <c r="J4" s="403"/>
      <c r="K4" s="454" t="s">
        <v>61</v>
      </c>
      <c r="L4" s="402"/>
      <c r="M4" s="402"/>
      <c r="N4" s="403"/>
      <c r="O4" s="454" t="s">
        <v>62</v>
      </c>
      <c r="P4" s="402"/>
      <c r="Q4" s="402"/>
      <c r="R4" s="402"/>
      <c r="S4" s="402"/>
      <c r="T4" s="402"/>
      <c r="U4" s="402"/>
      <c r="V4" s="402"/>
      <c r="W4" s="402"/>
      <c r="X4" s="402"/>
      <c r="Y4" s="402"/>
      <c r="Z4" s="402"/>
      <c r="AA4" s="403"/>
      <c r="AB4" s="454" t="s">
        <v>63</v>
      </c>
      <c r="AC4" s="402"/>
      <c r="AD4" s="403"/>
      <c r="AE4" s="315"/>
      <c r="AF4" s="454" t="s">
        <v>55</v>
      </c>
      <c r="AG4" s="402"/>
      <c r="AH4" s="402"/>
      <c r="AI4" s="456" t="s">
        <v>57</v>
      </c>
      <c r="AJ4" s="402"/>
      <c r="AK4" s="411"/>
    </row>
    <row r="5" spans="1:37" ht="13.5" customHeight="1">
      <c r="A5" s="316" t="s">
        <v>64</v>
      </c>
      <c r="B5" s="457" t="str">
        <f>'Full Recap and Ordinal Recap'!C2</f>
        <v>Jay Juchniewicz</v>
      </c>
      <c r="C5" s="402"/>
      <c r="D5" s="317"/>
      <c r="E5" s="316" t="s">
        <v>65</v>
      </c>
      <c r="F5" s="457" t="str">
        <f>'Full Recap and Ordinal Recap'!G2</f>
        <v>Matt Pellas</v>
      </c>
      <c r="G5" s="403"/>
      <c r="H5" s="318"/>
      <c r="I5" s="319"/>
      <c r="J5" s="320" t="s">
        <v>66</v>
      </c>
      <c r="K5" s="316" t="s">
        <v>67</v>
      </c>
      <c r="L5" s="457" t="str">
        <f>'Full Recap and Ordinal Recap'!M2</f>
        <v>Tony Robinson</v>
      </c>
      <c r="M5" s="403"/>
      <c r="N5" s="321"/>
      <c r="O5" s="316" t="s">
        <v>68</v>
      </c>
      <c r="P5" s="457" t="str">
        <f>'Full Recap and Ordinal Recap'!Q2</f>
        <v>Larry Wells</v>
      </c>
      <c r="Q5" s="403"/>
      <c r="R5" s="321"/>
      <c r="S5" s="316" t="s">
        <v>69</v>
      </c>
      <c r="T5" s="457" t="str">
        <f>'Full Recap and Ordinal Recap'!U2</f>
        <v>Erik Harris</v>
      </c>
      <c r="U5" s="403"/>
      <c r="V5" s="321"/>
      <c r="W5" s="316" t="s">
        <v>70</v>
      </c>
      <c r="X5" s="457" t="str">
        <f>'Full Recap and Ordinal Recap'!Y2</f>
        <v>Patrick Sloan</v>
      </c>
      <c r="Y5" s="403"/>
      <c r="Z5" s="321"/>
      <c r="AA5" s="322" t="s">
        <v>71</v>
      </c>
      <c r="AB5" s="459"/>
      <c r="AC5" s="402"/>
      <c r="AD5" s="403"/>
      <c r="AE5" s="323"/>
      <c r="AF5" s="455" t="str">
        <f>Judges!B10</f>
        <v>Matthew Phillips</v>
      </c>
      <c r="AG5" s="402"/>
      <c r="AH5" s="403"/>
      <c r="AI5" s="455" t="str">
        <f>Judges!B11</f>
        <v>Reiko Woodward</v>
      </c>
      <c r="AJ5" s="402"/>
      <c r="AK5" s="403"/>
    </row>
    <row r="6" spans="1:37" ht="13.5" customHeight="1">
      <c r="A6" s="324" t="s">
        <v>75</v>
      </c>
      <c r="B6" s="325" t="s">
        <v>76</v>
      </c>
      <c r="C6" s="326" t="s">
        <v>77</v>
      </c>
      <c r="D6" s="327" t="s">
        <v>78</v>
      </c>
      <c r="E6" s="328" t="s">
        <v>79</v>
      </c>
      <c r="F6" s="329" t="s">
        <v>80</v>
      </c>
      <c r="G6" s="330" t="s">
        <v>81</v>
      </c>
      <c r="H6" s="327" t="s">
        <v>77</v>
      </c>
      <c r="I6" s="327" t="s">
        <v>78</v>
      </c>
      <c r="J6" s="331" t="s">
        <v>77</v>
      </c>
      <c r="K6" s="328" t="s">
        <v>82</v>
      </c>
      <c r="L6" s="329" t="s">
        <v>83</v>
      </c>
      <c r="M6" s="326" t="s">
        <v>77</v>
      </c>
      <c r="N6" s="327" t="s">
        <v>78</v>
      </c>
      <c r="O6" s="328" t="s">
        <v>84</v>
      </c>
      <c r="P6" s="329" t="s">
        <v>85</v>
      </c>
      <c r="Q6" s="326" t="s">
        <v>77</v>
      </c>
      <c r="R6" s="327" t="s">
        <v>78</v>
      </c>
      <c r="S6" s="328" t="s">
        <v>84</v>
      </c>
      <c r="T6" s="329" t="s">
        <v>85</v>
      </c>
      <c r="U6" s="326" t="s">
        <v>77</v>
      </c>
      <c r="V6" s="327" t="s">
        <v>78</v>
      </c>
      <c r="W6" s="328" t="s">
        <v>84</v>
      </c>
      <c r="X6" s="329" t="s">
        <v>85</v>
      </c>
      <c r="Y6" s="326" t="s">
        <v>77</v>
      </c>
      <c r="Z6" s="327" t="s">
        <v>78</v>
      </c>
      <c r="AA6" s="322" t="s">
        <v>77</v>
      </c>
      <c r="AB6" s="458" t="s">
        <v>86</v>
      </c>
      <c r="AC6" s="402"/>
      <c r="AD6" s="403"/>
      <c r="AE6" s="323"/>
      <c r="AF6" s="328" t="s">
        <v>124</v>
      </c>
      <c r="AG6" s="329" t="s">
        <v>83</v>
      </c>
      <c r="AH6" s="332" t="s">
        <v>77</v>
      </c>
      <c r="AI6" s="329" t="s">
        <v>124</v>
      </c>
      <c r="AJ6" s="329" t="s">
        <v>125</v>
      </c>
      <c r="AK6" s="326" t="s">
        <v>77</v>
      </c>
    </row>
    <row r="7" spans="1:37" ht="13.5" customHeight="1">
      <c r="A7" s="328" t="s">
        <v>88</v>
      </c>
      <c r="B7" s="329" t="s">
        <v>88</v>
      </c>
      <c r="C7" s="326" t="s">
        <v>89</v>
      </c>
      <c r="D7" s="333"/>
      <c r="E7" s="328" t="s">
        <v>88</v>
      </c>
      <c r="F7" s="329" t="s">
        <v>88</v>
      </c>
      <c r="G7" s="330" t="s">
        <v>88</v>
      </c>
      <c r="H7" s="327" t="s">
        <v>89</v>
      </c>
      <c r="I7" s="333"/>
      <c r="J7" s="327" t="s">
        <v>89</v>
      </c>
      <c r="K7" s="328" t="s">
        <v>88</v>
      </c>
      <c r="L7" s="329" t="s">
        <v>88</v>
      </c>
      <c r="M7" s="326" t="s">
        <v>89</v>
      </c>
      <c r="N7" s="333"/>
      <c r="O7" s="328" t="s">
        <v>88</v>
      </c>
      <c r="P7" s="329" t="s">
        <v>88</v>
      </c>
      <c r="Q7" s="326" t="s">
        <v>89</v>
      </c>
      <c r="R7" s="333"/>
      <c r="S7" s="328" t="s">
        <v>88</v>
      </c>
      <c r="T7" s="329" t="s">
        <v>88</v>
      </c>
      <c r="U7" s="326" t="s">
        <v>89</v>
      </c>
      <c r="V7" s="333"/>
      <c r="W7" s="328" t="s">
        <v>88</v>
      </c>
      <c r="X7" s="329" t="s">
        <v>88</v>
      </c>
      <c r="Y7" s="326" t="s">
        <v>89</v>
      </c>
      <c r="Z7" s="333"/>
      <c r="AA7" s="327" t="s">
        <v>90</v>
      </c>
      <c r="AB7" s="334" t="s">
        <v>77</v>
      </c>
      <c r="AC7" s="332" t="s">
        <v>91</v>
      </c>
      <c r="AD7" s="326" t="s">
        <v>92</v>
      </c>
      <c r="AE7" s="323"/>
      <c r="AF7" s="328" t="s">
        <v>88</v>
      </c>
      <c r="AG7" s="329" t="s">
        <v>88</v>
      </c>
      <c r="AH7" s="332" t="s">
        <v>89</v>
      </c>
      <c r="AI7" s="329" t="s">
        <v>88</v>
      </c>
      <c r="AJ7" s="329"/>
      <c r="AK7" s="326" t="s">
        <v>89</v>
      </c>
    </row>
    <row r="8" spans="1:37" ht="33.75" customHeight="1">
      <c r="A8" s="335"/>
      <c r="B8" s="336"/>
      <c r="C8" s="337">
        <f>A8+B8</f>
        <v>0</v>
      </c>
      <c r="D8" s="338"/>
      <c r="E8" s="339"/>
      <c r="F8" s="335"/>
      <c r="G8" s="336"/>
      <c r="H8" s="337">
        <f>(E8*0.75)+(F8*0.75)+(G8*0.5)</f>
        <v>0</v>
      </c>
      <c r="I8" s="340"/>
      <c r="J8" s="341">
        <f>(C8+H8)/2</f>
        <v>0</v>
      </c>
      <c r="K8" s="339"/>
      <c r="L8" s="342"/>
      <c r="M8" s="343">
        <f>((K8*0.4)+(L8*0.6))*2</f>
        <v>0</v>
      </c>
      <c r="N8" s="338"/>
      <c r="O8" s="339"/>
      <c r="P8" s="335"/>
      <c r="Q8" s="337">
        <f>O8+P8</f>
        <v>0</v>
      </c>
      <c r="R8" s="338"/>
      <c r="S8" s="339"/>
      <c r="T8" s="335"/>
      <c r="U8" s="337">
        <f>S8+T8</f>
        <v>0</v>
      </c>
      <c r="V8" s="338"/>
      <c r="W8" s="339"/>
      <c r="X8" s="335"/>
      <c r="Y8" s="337">
        <f>W8+X8</f>
        <v>0</v>
      </c>
      <c r="Z8" s="340"/>
      <c r="AA8" s="341">
        <f>Q8+U8+Y8</f>
        <v>0</v>
      </c>
      <c r="AB8" s="344">
        <f>(J8+M8+AA8)/10</f>
        <v>0</v>
      </c>
      <c r="AC8" s="345"/>
      <c r="AD8" s="346">
        <f>AB8-AC8</f>
        <v>0</v>
      </c>
      <c r="AE8" s="323"/>
      <c r="AF8" s="339"/>
      <c r="AG8" s="342"/>
      <c r="AH8" s="343">
        <f>((AF8*0.4)+(AG8*0.6))*2</f>
        <v>0</v>
      </c>
      <c r="AI8" s="339"/>
      <c r="AJ8" s="342"/>
      <c r="AK8" s="343">
        <f>((AI8*0.4)+(AJ8*0.6))*2</f>
        <v>0</v>
      </c>
    </row>
    <row r="9" spans="1:37" ht="12.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310"/>
      <c r="AF9" s="48"/>
      <c r="AG9" s="48"/>
      <c r="AH9" s="48"/>
      <c r="AI9" s="48"/>
      <c r="AJ9" s="48"/>
      <c r="AK9" s="48"/>
    </row>
    <row r="10" spans="1:37" ht="12.75" customHeight="1">
      <c r="A10" s="7"/>
      <c r="B10" s="7"/>
      <c r="C10" s="7"/>
      <c r="D10" s="7"/>
      <c r="E10" s="7"/>
      <c r="F10" s="7"/>
      <c r="G10" s="7"/>
      <c r="H10" s="7"/>
      <c r="I10" s="7"/>
      <c r="J10" s="347"/>
      <c r="K10" s="7"/>
      <c r="L10" s="7"/>
      <c r="M10" s="7"/>
      <c r="N10" s="7"/>
      <c r="O10" s="7"/>
      <c r="P10" s="7"/>
      <c r="Q10" s="7"/>
      <c r="R10" s="7"/>
      <c r="S10" s="7"/>
      <c r="T10" s="7"/>
      <c r="U10" s="7"/>
      <c r="V10" s="7"/>
      <c r="W10" s="7"/>
      <c r="X10" s="7"/>
      <c r="Y10" s="7"/>
      <c r="Z10" s="7"/>
      <c r="AA10" s="7"/>
      <c r="AB10" s="7"/>
      <c r="AC10" s="7"/>
      <c r="AD10" s="7"/>
      <c r="AE10" s="310"/>
      <c r="AF10" s="7"/>
      <c r="AG10" s="7"/>
      <c r="AH10" s="7"/>
      <c r="AI10" s="7"/>
      <c r="AJ10" s="7"/>
      <c r="AK10" s="7"/>
    </row>
    <row r="11" spans="1:37" ht="12.75"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16"/>
      <c r="AF11" s="9"/>
      <c r="AG11" s="9"/>
      <c r="AH11" s="9"/>
      <c r="AI11" s="9"/>
      <c r="AJ11" s="9"/>
      <c r="AK11" s="10"/>
    </row>
    <row r="12" spans="1:37" ht="12.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7"/>
    </row>
    <row r="13" spans="1:37" ht="12.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7"/>
    </row>
    <row r="14" spans="1:37" ht="12.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7"/>
    </row>
    <row r="15" spans="1:37" ht="12.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7"/>
    </row>
    <row r="16" spans="1:37" ht="12.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7"/>
    </row>
    <row r="17" spans="1:37" ht="12.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row>
    <row r="18" spans="1:37" ht="12.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7"/>
    </row>
    <row r="19" spans="1:37" ht="12.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7"/>
    </row>
    <row r="20" spans="1:37" ht="12.75" customHeight="1">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3"/>
    </row>
  </sheetData>
  <mergeCells count="18">
    <mergeCell ref="A4:J4"/>
    <mergeCell ref="A1:C1"/>
    <mergeCell ref="A2:C2"/>
    <mergeCell ref="F5:G5"/>
    <mergeCell ref="B5:C5"/>
    <mergeCell ref="L5:M5"/>
    <mergeCell ref="O4:AA4"/>
    <mergeCell ref="AB4:AD4"/>
    <mergeCell ref="AB6:AD6"/>
    <mergeCell ref="AB5:AD5"/>
    <mergeCell ref="X5:Y5"/>
    <mergeCell ref="T5:U5"/>
    <mergeCell ref="K4:N4"/>
    <mergeCell ref="AF4:AH4"/>
    <mergeCell ref="AI5:AK5"/>
    <mergeCell ref="AI4:AK4"/>
    <mergeCell ref="AF5:AH5"/>
    <mergeCell ref="P5:Q5"/>
  </mergeCells>
  <pageMargins left="0.5" right="0.5" top="0.75" bottom="0.75" header="0.25" footer="0.25"/>
  <pageSetup orientation="landscape"/>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Export Summary</vt:lpstr>
      <vt:lpstr>Participating Bands</vt:lpstr>
      <vt:lpstr>Judges</vt:lpstr>
      <vt:lpstr>Full Recap and Ordinal Recap</vt:lpstr>
      <vt:lpstr>Guard_Percussion Recap and Ordi</vt:lpstr>
      <vt:lpstr>Awards Script - Table 1</vt:lpstr>
      <vt:lpstr>Awards Script - Awards Ceremony</vt:lpstr>
      <vt:lpstr>Awards Script - Drawings</vt:lpstr>
      <vt:lpstr>Wheatmore</vt:lpstr>
      <vt:lpstr>Wake Forest</vt:lpstr>
      <vt:lpstr>Garner</vt:lpstr>
      <vt:lpstr>West Stokes</vt:lpstr>
      <vt:lpstr>Jack Britt</vt:lpstr>
      <vt:lpstr>Wakefield</vt:lpstr>
      <vt:lpstr>East Forsyth</vt:lpstr>
      <vt:lpstr>Broughton</vt:lpstr>
      <vt:lpstr>Cape Fear</vt:lpstr>
      <vt:lpstr>Millbrook</vt:lpstr>
      <vt:lpstr>C.B. Aycock</vt:lpstr>
      <vt:lpstr>Apex Friendship</vt:lpstr>
      <vt:lpstr>Cleveland</vt:lpstr>
      <vt:lpstr>East Wake</vt:lpstr>
      <vt:lpstr>Holly Springs</vt:lpstr>
      <vt:lpstr>Sanderson</vt:lpstr>
      <vt:lpstr>Orange</vt:lpstr>
      <vt:lpstr>Middle Creek</vt:lpstr>
      <vt:lpstr>Fuquay-Varina</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Spare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Krier</cp:lastModifiedBy>
  <dcterms:modified xsi:type="dcterms:W3CDTF">2018-10-19T21:07:33Z</dcterms:modified>
</cp:coreProperties>
</file>