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Metrics" sheetId="1" r:id="rId1"/>
    <sheet name="Questionnaires" sheetId="3" r:id="rId2"/>
    <sheet name="Metrics Graphcs" sheetId="2" r:id="rId3"/>
    <sheet name="Adherence Rate Stats" sheetId="6" r:id="rId4"/>
    <sheet name="Time Taken Stats" sheetId="5" r:id="rId5"/>
    <sheet name="Severity Rating Stats" sheetId="7" r:id="rId6"/>
  </sheets>
  <definedNames>
    <definedName name="_xlnm._FilterDatabase" localSheetId="0" hidden="1">Metrics!$A$1:$P$341</definedName>
  </definedNames>
  <calcPr calcId="145621"/>
  <pivotCaches>
    <pivotCache cacheId="0" r:id="rId7"/>
    <pivotCache cacheId="1" r:id="rId8"/>
    <pivotCache cacheId="2" r:id="rId9"/>
    <pivotCache cacheId="3" r:id="rId10"/>
  </pivotCaches>
</workbook>
</file>

<file path=xl/calcChain.xml><?xml version="1.0" encoding="utf-8"?>
<calcChain xmlns="http://schemas.openxmlformats.org/spreadsheetml/2006/main">
  <c r="P2" i="1" l="1"/>
  <c r="K55" i="1"/>
  <c r="J259" i="1"/>
  <c r="M8" i="1"/>
  <c r="J115" i="1"/>
  <c r="M236" i="1"/>
  <c r="L280" i="1"/>
  <c r="O185" i="1"/>
  <c r="P102" i="1"/>
  <c r="J87" i="1"/>
  <c r="P231" i="1"/>
  <c r="N10" i="1"/>
  <c r="L42" i="1"/>
  <c r="L40" i="1"/>
  <c r="L124" i="1"/>
  <c r="L34" i="1"/>
  <c r="P254" i="1"/>
  <c r="P131" i="1"/>
  <c r="K13" i="1"/>
  <c r="M156" i="1"/>
  <c r="K100" i="1"/>
  <c r="K206" i="1"/>
  <c r="P166" i="1"/>
  <c r="O230" i="1"/>
  <c r="J193" i="1"/>
  <c r="N307" i="1"/>
  <c r="O162" i="1"/>
  <c r="J119" i="1"/>
  <c r="L229" i="1"/>
  <c r="O192" i="1"/>
  <c r="L37" i="1"/>
  <c r="P169" i="1"/>
  <c r="K7" i="1"/>
  <c r="K112" i="1"/>
  <c r="K331" i="1"/>
  <c r="P211" i="1"/>
  <c r="P257" i="1"/>
  <c r="P321" i="1"/>
  <c r="L29" i="1"/>
  <c r="L54" i="1"/>
  <c r="M308" i="1"/>
  <c r="K288" i="1"/>
  <c r="P322" i="1"/>
  <c r="N151" i="1"/>
  <c r="O191" i="1"/>
  <c r="L230" i="1"/>
  <c r="O50" i="1"/>
  <c r="L338" i="1"/>
  <c r="O121" i="1"/>
  <c r="M256" i="1"/>
  <c r="J29" i="1"/>
  <c r="K270" i="1"/>
  <c r="N18" i="1"/>
  <c r="O94" i="1"/>
  <c r="J156" i="1"/>
  <c r="P146" i="1"/>
  <c r="M248" i="1"/>
  <c r="J30" i="1"/>
  <c r="N94" i="1"/>
  <c r="K233" i="1"/>
  <c r="J226" i="1"/>
  <c r="P108" i="1"/>
  <c r="M98" i="1"/>
  <c r="M160" i="1"/>
  <c r="P155" i="1"/>
  <c r="M170" i="1"/>
  <c r="O158" i="1"/>
  <c r="N245" i="1"/>
  <c r="M279" i="1"/>
  <c r="N168" i="1"/>
  <c r="L276" i="1"/>
  <c r="P250" i="1"/>
  <c r="L48" i="1"/>
  <c r="O253" i="1"/>
  <c r="O155" i="1"/>
  <c r="K303" i="1"/>
  <c r="M34" i="1"/>
  <c r="N272" i="1"/>
  <c r="M126" i="1"/>
  <c r="K254" i="1"/>
  <c r="M120" i="1"/>
  <c r="K98" i="1"/>
  <c r="M239" i="1"/>
  <c r="O72" i="1"/>
  <c r="N77" i="1"/>
  <c r="M147" i="1"/>
  <c r="J316" i="1"/>
  <c r="P71" i="1"/>
  <c r="M3" i="1"/>
  <c r="M23" i="1"/>
  <c r="P154" i="1"/>
  <c r="K319" i="1"/>
  <c r="M193" i="1"/>
  <c r="N125" i="1"/>
  <c r="J33" i="1"/>
  <c r="N341" i="1"/>
  <c r="M278" i="1"/>
  <c r="N12" i="1"/>
  <c r="J45" i="1"/>
  <c r="J132" i="1"/>
  <c r="J71" i="1"/>
  <c r="M301" i="1"/>
  <c r="L26" i="1"/>
  <c r="K292" i="1"/>
  <c r="P44" i="1"/>
  <c r="L36" i="1"/>
  <c r="L295" i="1"/>
  <c r="J3" i="1"/>
  <c r="M233" i="1"/>
  <c r="J267" i="1"/>
  <c r="J338" i="1"/>
  <c r="L152" i="1"/>
  <c r="P297" i="1"/>
  <c r="K128" i="1"/>
  <c r="O101" i="1"/>
  <c r="L262" i="1"/>
  <c r="P7" i="1"/>
  <c r="P6" i="1"/>
  <c r="P301" i="1"/>
  <c r="N44" i="1"/>
  <c r="K236" i="1"/>
  <c r="M284" i="1"/>
  <c r="J57" i="1"/>
  <c r="J6" i="1"/>
  <c r="O100" i="1"/>
  <c r="N232" i="1"/>
  <c r="O281" i="1"/>
  <c r="L9" i="1"/>
  <c r="P261" i="1"/>
  <c r="L96" i="1"/>
  <c r="N86" i="1"/>
  <c r="K273" i="1"/>
  <c r="P57" i="1"/>
  <c r="K302" i="1"/>
  <c r="P327" i="1"/>
  <c r="L85" i="1"/>
  <c r="N318" i="1"/>
  <c r="M320" i="1"/>
  <c r="P50" i="1"/>
  <c r="M336" i="1"/>
  <c r="N102" i="1"/>
  <c r="P111" i="1"/>
  <c r="M192" i="1"/>
  <c r="J136" i="1"/>
  <c r="L251" i="1"/>
  <c r="O12" i="1"/>
  <c r="N88" i="1"/>
  <c r="M184" i="1"/>
  <c r="N332" i="1"/>
  <c r="P3" i="1"/>
  <c r="P282" i="1"/>
  <c r="M65" i="1"/>
  <c r="N242" i="1"/>
  <c r="N162" i="1"/>
  <c r="L227" i="1"/>
  <c r="L91" i="1"/>
  <c r="M182" i="1"/>
  <c r="N276" i="1"/>
  <c r="J308" i="1"/>
  <c r="J77" i="1"/>
  <c r="O139" i="1"/>
  <c r="N60" i="1"/>
  <c r="M324" i="1"/>
  <c r="O27" i="1"/>
  <c r="M87" i="1"/>
  <c r="P271" i="1"/>
  <c r="N244" i="1"/>
  <c r="J101" i="1"/>
  <c r="O164" i="1"/>
  <c r="L80" i="1"/>
  <c r="K64" i="1"/>
  <c r="M267" i="1"/>
  <c r="J307" i="1"/>
  <c r="O315" i="1"/>
  <c r="L158" i="1"/>
  <c r="L97" i="1"/>
  <c r="O187" i="1"/>
  <c r="K204" i="1"/>
  <c r="N217" i="1"/>
  <c r="P92" i="1"/>
  <c r="O18" i="1"/>
  <c r="M131" i="1"/>
  <c r="M50" i="1"/>
  <c r="M32" i="1"/>
  <c r="O174" i="1"/>
  <c r="O151" i="1"/>
  <c r="J318" i="1"/>
  <c r="J257" i="1"/>
  <c r="L190" i="1"/>
  <c r="N90" i="1"/>
  <c r="K85" i="1"/>
  <c r="M314" i="1"/>
  <c r="J334" i="1"/>
  <c r="O30" i="1"/>
  <c r="M97" i="1"/>
  <c r="P263" i="1"/>
  <c r="P210" i="1"/>
  <c r="P25" i="1"/>
  <c r="J126" i="1"/>
  <c r="M211" i="1"/>
  <c r="M222" i="1"/>
  <c r="L317" i="1"/>
  <c r="O113" i="1"/>
  <c r="M288" i="1"/>
  <c r="O259" i="1"/>
  <c r="L171" i="1"/>
  <c r="L334" i="1"/>
  <c r="K11" i="1"/>
  <c r="N325" i="1"/>
  <c r="L66" i="1"/>
  <c r="M16" i="1"/>
  <c r="M247" i="1"/>
  <c r="P173" i="1"/>
  <c r="N123" i="1"/>
  <c r="L281" i="1"/>
  <c r="L303" i="1"/>
  <c r="P252" i="1"/>
  <c r="M94" i="1"/>
  <c r="K29" i="1"/>
  <c r="M57" i="1"/>
  <c r="O220" i="1"/>
  <c r="K81" i="1"/>
  <c r="K326" i="1"/>
  <c r="M66" i="1"/>
  <c r="L25" i="1"/>
  <c r="K291" i="1"/>
  <c r="K102" i="1"/>
  <c r="K63" i="1"/>
  <c r="P289" i="1"/>
  <c r="P187" i="1"/>
  <c r="M49" i="1"/>
  <c r="J222" i="1"/>
  <c r="P52" i="1"/>
  <c r="K188" i="1"/>
  <c r="P138" i="1"/>
  <c r="P112" i="1"/>
  <c r="P83" i="1"/>
  <c r="K86" i="1"/>
  <c r="J103" i="1"/>
  <c r="K282" i="1"/>
  <c r="L166" i="1"/>
  <c r="K208" i="1"/>
  <c r="M130" i="1"/>
  <c r="K51" i="1"/>
  <c r="K182" i="1"/>
  <c r="M92" i="1"/>
  <c r="J146" i="1"/>
  <c r="P158" i="1"/>
  <c r="J280" i="1"/>
  <c r="M55" i="1"/>
  <c r="J7" i="1"/>
  <c r="P277" i="1"/>
  <c r="P8" i="1"/>
  <c r="N329" i="1"/>
  <c r="M70" i="1"/>
  <c r="P12" i="1"/>
  <c r="L298" i="1"/>
  <c r="K196" i="1"/>
  <c r="P74" i="1"/>
  <c r="N72" i="1"/>
  <c r="J96" i="1"/>
  <c r="P137" i="1"/>
  <c r="N74" i="1"/>
  <c r="L155" i="1"/>
  <c r="P275" i="1"/>
  <c r="L300" i="1"/>
  <c r="P106" i="1"/>
  <c r="K181" i="1"/>
  <c r="M169" i="1"/>
  <c r="P337" i="1"/>
  <c r="O56" i="1"/>
  <c r="L100" i="1"/>
  <c r="L242" i="1"/>
  <c r="M135" i="1"/>
  <c r="M240" i="1"/>
  <c r="J293" i="1"/>
  <c r="L44" i="1"/>
  <c r="O150" i="1"/>
  <c r="P222" i="1"/>
  <c r="N207" i="1"/>
  <c r="P234" i="1"/>
  <c r="M196" i="1"/>
  <c r="J264" i="1"/>
  <c r="J38" i="1"/>
  <c r="M51" i="1"/>
  <c r="O99" i="1"/>
  <c r="J292" i="1"/>
  <c r="M91" i="1"/>
  <c r="J53" i="1"/>
  <c r="P42" i="1"/>
  <c r="P194" i="1"/>
  <c r="O43" i="1"/>
  <c r="O60" i="1"/>
  <c r="O232" i="1"/>
  <c r="N267" i="1"/>
  <c r="M165" i="1"/>
  <c r="J19" i="1"/>
  <c r="N340" i="1"/>
  <c r="N208" i="1"/>
  <c r="N142" i="1"/>
  <c r="O293" i="1"/>
  <c r="K12" i="1"/>
  <c r="M148" i="1"/>
  <c r="K171" i="1"/>
  <c r="J147" i="1"/>
  <c r="L143" i="1"/>
  <c r="O304" i="1"/>
  <c r="P201" i="1"/>
  <c r="L189" i="1"/>
  <c r="P139" i="1"/>
  <c r="P325" i="1"/>
  <c r="K209" i="1"/>
  <c r="N251" i="1"/>
  <c r="N93" i="1"/>
  <c r="J31" i="1"/>
  <c r="O149" i="1"/>
  <c r="J340" i="1"/>
  <c r="L128" i="1"/>
  <c r="N195" i="1"/>
  <c r="M330" i="1"/>
  <c r="L302" i="1"/>
  <c r="M85" i="1"/>
  <c r="O301" i="1"/>
  <c r="O314" i="1"/>
  <c r="O214" i="1"/>
  <c r="K110" i="1"/>
  <c r="N164" i="1"/>
  <c r="M168" i="1"/>
  <c r="P107" i="1"/>
  <c r="L137" i="1"/>
  <c r="N302" i="1"/>
  <c r="N216" i="1"/>
  <c r="P178" i="1"/>
  <c r="K36" i="1"/>
  <c r="N103" i="1"/>
  <c r="L199" i="1"/>
  <c r="N248" i="1"/>
  <c r="O323" i="1"/>
  <c r="P326" i="1"/>
  <c r="O132" i="1"/>
  <c r="P56" i="1"/>
  <c r="L326" i="1"/>
  <c r="P4" i="1"/>
  <c r="N312" i="1"/>
  <c r="M151" i="1"/>
  <c r="J13" i="1"/>
  <c r="K167" i="1"/>
  <c r="N222" i="1"/>
  <c r="P101" i="1"/>
  <c r="P162" i="1"/>
  <c r="K314" i="1"/>
  <c r="O250" i="1"/>
  <c r="P269" i="1"/>
  <c r="L284" i="1"/>
  <c r="M224" i="1"/>
  <c r="P312" i="1"/>
  <c r="K84" i="1"/>
  <c r="P121" i="1"/>
  <c r="P300" i="1"/>
  <c r="L12" i="1"/>
  <c r="J16" i="1"/>
  <c r="J327" i="1"/>
  <c r="P317" i="1"/>
  <c r="L339" i="1"/>
  <c r="N230" i="1"/>
  <c r="P122" i="1"/>
  <c r="M238" i="1"/>
  <c r="N147" i="1"/>
  <c r="P99" i="1"/>
  <c r="M287" i="1"/>
  <c r="N20" i="1"/>
  <c r="O49" i="1"/>
  <c r="O224" i="1"/>
  <c r="J322" i="1"/>
  <c r="O92" i="1"/>
  <c r="O40" i="1"/>
  <c r="J195" i="1"/>
  <c r="O325" i="1"/>
  <c r="K215" i="1"/>
  <c r="K341" i="1"/>
  <c r="M227" i="1"/>
  <c r="P316" i="1"/>
  <c r="J8" i="1"/>
  <c r="L193" i="1"/>
  <c r="K3" i="1"/>
  <c r="M214" i="1"/>
  <c r="L185" i="1"/>
  <c r="N323" i="1"/>
  <c r="M172" i="1"/>
  <c r="P149" i="1"/>
  <c r="M215" i="1"/>
  <c r="O7" i="1"/>
  <c r="N19" i="1"/>
  <c r="M41" i="1"/>
  <c r="M43" i="1"/>
  <c r="N39" i="1"/>
  <c r="J109" i="1"/>
  <c r="P118" i="1"/>
  <c r="M226" i="1"/>
  <c r="J273" i="1"/>
  <c r="N275" i="1"/>
  <c r="P151" i="1"/>
  <c r="L165" i="1"/>
  <c r="M272" i="1"/>
  <c r="P136" i="1"/>
  <c r="K28" i="1"/>
  <c r="J311" i="1"/>
  <c r="O156" i="1"/>
  <c r="K166" i="1"/>
  <c r="N253" i="1"/>
  <c r="O234" i="1"/>
  <c r="M84" i="1"/>
  <c r="P214" i="1"/>
  <c r="P11" i="1"/>
  <c r="L275" i="1"/>
  <c r="J177" i="1"/>
  <c r="J183" i="1"/>
  <c r="O159" i="1"/>
  <c r="K193" i="1"/>
  <c r="O194" i="1"/>
  <c r="P45" i="1"/>
  <c r="K20" i="1"/>
  <c r="M249" i="1"/>
  <c r="O322" i="1"/>
  <c r="O57" i="1"/>
  <c r="J309" i="1"/>
  <c r="P174" i="1"/>
  <c r="K108" i="1"/>
  <c r="O274" i="1"/>
  <c r="J288" i="1"/>
  <c r="N7" i="1"/>
  <c r="L157" i="1"/>
  <c r="P105" i="1"/>
  <c r="M274" i="1"/>
  <c r="J143" i="1"/>
  <c r="K47" i="1"/>
  <c r="M35" i="1"/>
  <c r="L21" i="1"/>
  <c r="J86" i="1"/>
  <c r="M166" i="1"/>
  <c r="K99" i="1"/>
  <c r="P64" i="1"/>
  <c r="K151" i="1"/>
  <c r="P292" i="1"/>
  <c r="P142" i="1"/>
  <c r="J283" i="1"/>
  <c r="O280" i="1"/>
  <c r="M150" i="1"/>
  <c r="P59" i="1"/>
  <c r="M263" i="1"/>
  <c r="O202" i="1"/>
  <c r="P240" i="1"/>
  <c r="N81" i="1"/>
  <c r="P248" i="1"/>
  <c r="M129" i="1"/>
  <c r="J339" i="1"/>
  <c r="L76" i="1"/>
  <c r="N97" i="1"/>
  <c r="M68" i="1"/>
  <c r="M339" i="1"/>
  <c r="N170" i="1"/>
  <c r="M171" i="1"/>
  <c r="P13" i="1"/>
  <c r="L308" i="1"/>
  <c r="P63" i="1"/>
  <c r="M80" i="1"/>
  <c r="N281" i="1"/>
  <c r="M302" i="1"/>
  <c r="P5" i="1"/>
  <c r="O236" i="1"/>
  <c r="K161" i="1"/>
  <c r="K276" i="1"/>
  <c r="L239" i="1"/>
  <c r="O19" i="1"/>
  <c r="O307" i="1"/>
  <c r="O246" i="1"/>
  <c r="O173" i="1"/>
  <c r="K267" i="1"/>
  <c r="O107" i="1"/>
  <c r="N157" i="1"/>
  <c r="K144" i="1"/>
  <c r="L47" i="1"/>
  <c r="L174" i="1"/>
  <c r="N22" i="1"/>
  <c r="P40" i="1"/>
  <c r="K15" i="1"/>
  <c r="O290" i="1"/>
  <c r="O240" i="1"/>
  <c r="O4" i="1"/>
  <c r="O328" i="1"/>
  <c r="N183" i="1"/>
  <c r="O302" i="1"/>
  <c r="N16" i="1"/>
  <c r="P319" i="1"/>
  <c r="M231" i="1"/>
  <c r="L139" i="1"/>
  <c r="J125" i="1"/>
  <c r="K205" i="1"/>
  <c r="M246" i="1"/>
  <c r="M164" i="1"/>
  <c r="P23" i="1"/>
  <c r="O126" i="1"/>
  <c r="N110" i="1"/>
  <c r="M268" i="1"/>
  <c r="K77" i="1"/>
  <c r="L148" i="1"/>
  <c r="P148" i="1"/>
  <c r="O45" i="1"/>
  <c r="M294" i="1"/>
  <c r="K88" i="1"/>
  <c r="J253" i="1"/>
  <c r="O305" i="1"/>
  <c r="K242" i="1"/>
  <c r="N85" i="1"/>
  <c r="O124" i="1"/>
  <c r="O31" i="1"/>
  <c r="P251" i="1"/>
  <c r="O203" i="1"/>
  <c r="J230" i="1"/>
  <c r="N296" i="1"/>
  <c r="O21" i="1"/>
  <c r="N250" i="1"/>
  <c r="O104" i="1"/>
  <c r="K130" i="1"/>
  <c r="N155" i="1"/>
  <c r="O22" i="1"/>
  <c r="K141" i="1"/>
  <c r="L216" i="1"/>
  <c r="O335" i="1"/>
  <c r="M62" i="1"/>
  <c r="N106" i="1"/>
  <c r="K116" i="1"/>
  <c r="O210" i="1"/>
  <c r="J120" i="1"/>
  <c r="N31" i="1"/>
  <c r="L14" i="1"/>
  <c r="O42" i="1"/>
  <c r="P249" i="1"/>
  <c r="L142" i="1"/>
  <c r="L224" i="1"/>
  <c r="L187" i="1"/>
  <c r="P18" i="1"/>
  <c r="K297" i="1"/>
  <c r="K27" i="1"/>
  <c r="J238" i="1"/>
  <c r="K318" i="1"/>
  <c r="K264" i="1"/>
  <c r="J320" i="1"/>
  <c r="K52" i="1"/>
  <c r="K149" i="1"/>
  <c r="O97" i="1"/>
  <c r="P133" i="1"/>
  <c r="K279" i="1"/>
  <c r="N30" i="1"/>
  <c r="K239" i="1"/>
  <c r="P296" i="1"/>
  <c r="N187" i="1"/>
  <c r="M277" i="1"/>
  <c r="M136" i="1"/>
  <c r="M255" i="1"/>
  <c r="J302" i="1"/>
  <c r="M179" i="1"/>
  <c r="J289" i="1"/>
  <c r="O172" i="1"/>
  <c r="N145" i="1"/>
  <c r="N107" i="1"/>
  <c r="K123" i="1"/>
  <c r="J148" i="1"/>
  <c r="M30" i="1"/>
  <c r="J216" i="1"/>
  <c r="J332" i="1"/>
  <c r="O115" i="1"/>
  <c r="N119" i="1"/>
  <c r="J203" i="1"/>
  <c r="L61" i="1"/>
  <c r="J171" i="1"/>
  <c r="L198" i="1"/>
  <c r="P264" i="1"/>
  <c r="J247" i="1"/>
  <c r="O53" i="1"/>
  <c r="N25" i="1"/>
  <c r="M163" i="1"/>
  <c r="L13" i="1"/>
  <c r="N89" i="1"/>
  <c r="J48" i="1"/>
  <c r="M88" i="1"/>
  <c r="P209" i="1"/>
  <c r="J168" i="1"/>
  <c r="P55" i="1"/>
  <c r="P103" i="1"/>
  <c r="N21" i="1"/>
  <c r="P207" i="1"/>
  <c r="M210" i="1"/>
  <c r="P26" i="1"/>
  <c r="K180" i="1"/>
  <c r="M146" i="1"/>
  <c r="K207" i="1"/>
  <c r="J62" i="1"/>
  <c r="P221" i="1"/>
  <c r="K179" i="1"/>
  <c r="M112" i="1"/>
  <c r="M77" i="1"/>
  <c r="P120" i="1"/>
  <c r="O134" i="1"/>
  <c r="L277" i="1"/>
  <c r="M119" i="1"/>
  <c r="K286" i="1"/>
  <c r="N4" i="1"/>
  <c r="K247" i="1"/>
  <c r="P305" i="1"/>
  <c r="K184" i="1"/>
  <c r="M113" i="1"/>
  <c r="P143" i="1"/>
  <c r="L316" i="1"/>
  <c r="P78" i="1"/>
  <c r="M89" i="1"/>
  <c r="L286" i="1"/>
  <c r="N132" i="1"/>
  <c r="O295" i="1"/>
  <c r="O226" i="1"/>
  <c r="O95" i="1"/>
  <c r="P281" i="1"/>
  <c r="O308" i="1"/>
  <c r="M242" i="1"/>
  <c r="L268" i="1"/>
  <c r="K300" i="1"/>
  <c r="L18" i="1"/>
  <c r="L112" i="1"/>
  <c r="J56" i="1"/>
  <c r="J145" i="1"/>
  <c r="J22" i="1"/>
  <c r="L32" i="1"/>
  <c r="L58" i="1"/>
  <c r="J18" i="1"/>
  <c r="L176" i="1"/>
  <c r="L236" i="1"/>
  <c r="K119" i="1"/>
  <c r="J42" i="1"/>
  <c r="L258" i="1"/>
  <c r="J324" i="1"/>
  <c r="N335" i="1"/>
  <c r="M116" i="1"/>
  <c r="L332" i="1"/>
  <c r="N26" i="1"/>
  <c r="M67" i="1"/>
  <c r="K175" i="1"/>
  <c r="N109" i="1"/>
  <c r="P128" i="1"/>
  <c r="J243" i="1"/>
  <c r="P167" i="1"/>
  <c r="L207" i="1"/>
  <c r="O339" i="1"/>
  <c r="P278" i="1"/>
  <c r="N301" i="1"/>
  <c r="M36" i="1"/>
  <c r="N321" i="1"/>
  <c r="P10" i="1"/>
  <c r="P76" i="1"/>
  <c r="N291" i="1"/>
  <c r="L95" i="1"/>
  <c r="M317" i="1"/>
  <c r="L245" i="1"/>
  <c r="K337" i="1"/>
  <c r="J212" i="1"/>
  <c r="N259" i="1"/>
  <c r="J26" i="1"/>
  <c r="M103" i="1"/>
  <c r="K145" i="1"/>
  <c r="P235" i="1"/>
  <c r="M152" i="1"/>
  <c r="J228" i="1"/>
  <c r="P196" i="1"/>
  <c r="K278" i="1"/>
  <c r="N99" i="1"/>
  <c r="J163" i="1"/>
  <c r="L98" i="1"/>
  <c r="N47" i="1"/>
  <c r="P186" i="1"/>
  <c r="L336" i="1"/>
  <c r="N149" i="1"/>
  <c r="P49" i="1"/>
  <c r="K338" i="1"/>
  <c r="N273" i="1"/>
  <c r="K266" i="1"/>
  <c r="L212" i="1"/>
  <c r="P17" i="1"/>
  <c r="K330" i="1"/>
  <c r="J82" i="1"/>
  <c r="P94" i="1"/>
  <c r="P313" i="1"/>
  <c r="O3" i="1"/>
  <c r="O177" i="1"/>
  <c r="J245" i="1"/>
  <c r="N240" i="1"/>
  <c r="K200" i="1"/>
  <c r="K101" i="1"/>
  <c r="J306" i="1"/>
  <c r="L150" i="1"/>
  <c r="L195" i="1"/>
  <c r="N62" i="1"/>
  <c r="P272" i="1"/>
  <c r="J50" i="1"/>
  <c r="L191" i="1"/>
  <c r="P95" i="1"/>
  <c r="O184" i="1"/>
  <c r="M235" i="1"/>
  <c r="M307" i="1"/>
  <c r="M177" i="1"/>
  <c r="L240" i="1"/>
  <c r="N49" i="1"/>
  <c r="P242" i="1"/>
  <c r="P75" i="1"/>
  <c r="K71" i="1"/>
  <c r="O80" i="1"/>
  <c r="J262" i="1"/>
  <c r="P189" i="1"/>
  <c r="J100" i="1"/>
  <c r="M325" i="1"/>
  <c r="J276" i="1"/>
  <c r="N152" i="1"/>
  <c r="M64" i="1"/>
  <c r="P150" i="1"/>
  <c r="L125" i="1"/>
  <c r="M82" i="1"/>
  <c r="K238" i="1"/>
  <c r="L108" i="1"/>
  <c r="J287" i="1"/>
  <c r="K284" i="1"/>
  <c r="L192" i="1"/>
  <c r="K26" i="1"/>
  <c r="J58" i="1"/>
  <c r="J174" i="1"/>
  <c r="N220" i="1"/>
  <c r="O146" i="1"/>
  <c r="L215" i="1"/>
  <c r="M304" i="1"/>
  <c r="K89" i="1"/>
  <c r="N154" i="1"/>
  <c r="P310" i="1"/>
  <c r="J341" i="1"/>
  <c r="M145" i="1"/>
  <c r="K311" i="1"/>
  <c r="O75" i="1"/>
  <c r="M234" i="1"/>
  <c r="J321" i="1"/>
  <c r="M176" i="1"/>
  <c r="P198" i="1"/>
  <c r="N133" i="1"/>
  <c r="J303" i="1"/>
  <c r="O39" i="1"/>
  <c r="P193" i="1"/>
  <c r="O272" i="1"/>
  <c r="K295" i="1"/>
  <c r="P54" i="1"/>
  <c r="L220" i="1"/>
  <c r="M143" i="1"/>
  <c r="K315" i="1"/>
  <c r="P168" i="1"/>
  <c r="N122" i="1"/>
  <c r="K325" i="1"/>
  <c r="P114" i="1"/>
  <c r="K201" i="1"/>
  <c r="K82" i="1"/>
  <c r="O85" i="1"/>
  <c r="J277" i="1"/>
  <c r="L290" i="1"/>
  <c r="N45" i="1"/>
  <c r="N192" i="1"/>
  <c r="K18" i="1"/>
  <c r="M137" i="1"/>
  <c r="K214" i="1"/>
  <c r="M46" i="1"/>
  <c r="L133" i="1"/>
  <c r="L120" i="1"/>
  <c r="J286" i="1"/>
  <c r="P286" i="1"/>
  <c r="J39" i="1"/>
  <c r="L62" i="1"/>
  <c r="J278" i="1"/>
  <c r="N43" i="1"/>
  <c r="J315" i="1"/>
  <c r="N310" i="1"/>
  <c r="J284" i="1"/>
  <c r="P213" i="1"/>
  <c r="O256" i="1"/>
  <c r="K183" i="1"/>
  <c r="K54" i="1"/>
  <c r="L67" i="1"/>
  <c r="K317" i="1"/>
  <c r="O112" i="1"/>
  <c r="N246" i="1"/>
  <c r="O189" i="1"/>
  <c r="K157" i="1"/>
  <c r="K32" i="1"/>
  <c r="M53" i="1"/>
  <c r="L134" i="1"/>
  <c r="N224" i="1"/>
  <c r="J178" i="1"/>
  <c r="P70" i="1"/>
  <c r="M9" i="1"/>
  <c r="P202" i="1"/>
  <c r="J198" i="1"/>
  <c r="O231" i="1"/>
  <c r="N158" i="1"/>
  <c r="M259" i="1"/>
  <c r="L313" i="1"/>
  <c r="P33" i="1"/>
  <c r="L99" i="1"/>
  <c r="K122" i="1"/>
  <c r="P20" i="1"/>
  <c r="N233" i="1"/>
  <c r="M338" i="1"/>
  <c r="P323" i="1"/>
  <c r="P66" i="1"/>
  <c r="J294" i="1"/>
  <c r="O111" i="1"/>
  <c r="M253" i="1"/>
  <c r="K33" i="1"/>
  <c r="L131" i="1"/>
  <c r="O73" i="1"/>
  <c r="N221" i="1"/>
  <c r="N32" i="1"/>
  <c r="M225" i="1"/>
  <c r="P93" i="1"/>
  <c r="M204" i="1"/>
  <c r="M209" i="1"/>
  <c r="O154" i="1"/>
  <c r="O285" i="1"/>
  <c r="K222" i="1"/>
  <c r="O303" i="1"/>
  <c r="K277" i="1"/>
  <c r="J160" i="1"/>
  <c r="N270" i="1"/>
  <c r="J63" i="1"/>
  <c r="N231" i="1"/>
  <c r="J279" i="1"/>
  <c r="L263" i="1"/>
  <c r="J173" i="1"/>
  <c r="J290" i="1"/>
  <c r="M38" i="1"/>
  <c r="O129" i="1"/>
  <c r="P200" i="1"/>
  <c r="O313" i="1"/>
  <c r="N68" i="1"/>
  <c r="P61" i="1"/>
  <c r="O324" i="1"/>
  <c r="O249" i="1"/>
  <c r="K272" i="1"/>
  <c r="O145" i="1"/>
  <c r="J15" i="1"/>
  <c r="L81" i="1"/>
  <c r="L205" i="1"/>
  <c r="O320" i="1"/>
  <c r="P230" i="1"/>
  <c r="J161" i="1"/>
  <c r="L274" i="1"/>
  <c r="J298" i="1"/>
  <c r="N260" i="1"/>
  <c r="O123" i="1"/>
  <c r="M115" i="1"/>
  <c r="O264" i="1"/>
  <c r="O166" i="1"/>
  <c r="N261" i="1"/>
  <c r="L241" i="1"/>
  <c r="P58" i="1"/>
  <c r="N8" i="1"/>
  <c r="L299" i="1"/>
  <c r="O15" i="1"/>
  <c r="N59" i="1"/>
  <c r="M328" i="1"/>
  <c r="J275" i="1"/>
  <c r="O237" i="1"/>
  <c r="N278" i="1"/>
  <c r="L144" i="1"/>
  <c r="M48" i="1"/>
  <c r="O207" i="1"/>
  <c r="K169" i="1"/>
  <c r="K162" i="1"/>
  <c r="J265" i="1"/>
  <c r="P48" i="1"/>
  <c r="P293" i="1"/>
  <c r="K173" i="1"/>
  <c r="P298" i="1"/>
  <c r="K31" i="1"/>
  <c r="O165" i="1"/>
  <c r="O248" i="1"/>
  <c r="K170" i="1"/>
  <c r="K165" i="1"/>
  <c r="N266" i="1"/>
  <c r="P65" i="1"/>
  <c r="N215" i="1"/>
  <c r="L49" i="1"/>
  <c r="M124" i="1"/>
  <c r="K194" i="1"/>
  <c r="O219" i="1"/>
  <c r="K237" i="1"/>
  <c r="J214" i="1"/>
  <c r="K248" i="1"/>
  <c r="N308" i="1"/>
  <c r="M316" i="1"/>
  <c r="M86" i="1"/>
  <c r="K37" i="1"/>
  <c r="L307" i="1"/>
  <c r="M74" i="1"/>
  <c r="L145" i="1"/>
  <c r="K244" i="1"/>
  <c r="M257" i="1"/>
  <c r="O190" i="1"/>
  <c r="O282" i="1"/>
  <c r="K136" i="1"/>
  <c r="P290" i="1"/>
  <c r="N40" i="1"/>
  <c r="M298" i="1"/>
  <c r="J60" i="1"/>
  <c r="L296" i="1"/>
  <c r="N199" i="1"/>
  <c r="L15" i="1"/>
  <c r="J331" i="1"/>
  <c r="J129" i="1"/>
  <c r="J295" i="1"/>
  <c r="N254" i="1"/>
  <c r="K259" i="1"/>
  <c r="L141" i="1"/>
  <c r="K138" i="1"/>
  <c r="L328" i="1"/>
  <c r="L234" i="1"/>
  <c r="L217" i="1"/>
  <c r="J90" i="1"/>
  <c r="P220" i="1"/>
  <c r="J154" i="1"/>
  <c r="O286" i="1"/>
  <c r="L337" i="1"/>
  <c r="J85" i="1"/>
  <c r="L331" i="1"/>
  <c r="K283" i="1"/>
  <c r="K120" i="1"/>
  <c r="L147" i="1"/>
  <c r="K258" i="1"/>
  <c r="P165" i="1"/>
  <c r="M286" i="1"/>
  <c r="N98" i="1"/>
  <c r="K115" i="1"/>
  <c r="M335" i="1"/>
  <c r="J250" i="1"/>
  <c r="P46" i="1"/>
  <c r="L163" i="1"/>
  <c r="P291" i="1"/>
  <c r="P180" i="1"/>
  <c r="N70" i="1"/>
  <c r="M195" i="1"/>
  <c r="J130" i="1"/>
  <c r="J106" i="1"/>
  <c r="L136" i="1"/>
  <c r="P268" i="1"/>
  <c r="K104" i="1"/>
  <c r="M58" i="1"/>
  <c r="M18" i="1"/>
  <c r="N37" i="1"/>
  <c r="L320" i="1"/>
  <c r="J108" i="1"/>
  <c r="J25" i="1"/>
  <c r="L261" i="1"/>
  <c r="N237" i="1"/>
  <c r="M39" i="1"/>
  <c r="J312" i="1"/>
  <c r="N118" i="1"/>
  <c r="M31" i="1"/>
  <c r="L221" i="1"/>
  <c r="N27" i="1"/>
  <c r="M291" i="1"/>
  <c r="P233" i="1"/>
  <c r="P62" i="1"/>
  <c r="M261" i="1"/>
  <c r="P279" i="1"/>
  <c r="O300" i="1"/>
  <c r="P113" i="1"/>
  <c r="J224" i="1"/>
  <c r="O90" i="1"/>
  <c r="O29" i="1"/>
  <c r="K251" i="1"/>
  <c r="K66" i="1"/>
  <c r="L20" i="1"/>
  <c r="K226" i="1"/>
  <c r="L93" i="1"/>
  <c r="M322" i="1"/>
  <c r="J70" i="1"/>
  <c r="N79" i="1"/>
  <c r="N176" i="1"/>
  <c r="P119" i="1"/>
  <c r="P294" i="1"/>
  <c r="P134" i="1"/>
  <c r="N305" i="1"/>
  <c r="M280" i="1"/>
  <c r="N175" i="1"/>
  <c r="O215" i="1"/>
  <c r="L310" i="1"/>
  <c r="L115" i="1"/>
  <c r="K335" i="1"/>
  <c r="N264" i="1"/>
  <c r="P129" i="1"/>
  <c r="L8" i="1"/>
  <c r="L46" i="1"/>
  <c r="K6" i="1"/>
  <c r="L188" i="1"/>
  <c r="M262" i="1"/>
  <c r="P267" i="1"/>
  <c r="P85" i="1"/>
  <c r="P280" i="1"/>
  <c r="J137" i="1"/>
  <c r="N78" i="1"/>
  <c r="K225" i="1"/>
  <c r="L225" i="1"/>
  <c r="O217" i="1"/>
  <c r="O276" i="1"/>
  <c r="K117" i="1"/>
  <c r="P333" i="1"/>
  <c r="N188" i="1"/>
  <c r="L301" i="1"/>
  <c r="O70" i="1"/>
  <c r="K336" i="1"/>
  <c r="N13" i="1"/>
  <c r="N292" i="1"/>
  <c r="K309" i="1"/>
  <c r="J80" i="1"/>
  <c r="O188" i="1"/>
  <c r="J122" i="1"/>
  <c r="L306" i="1"/>
  <c r="J150" i="1"/>
  <c r="O131" i="1"/>
  <c r="L233" i="1"/>
  <c r="L90" i="1"/>
  <c r="M25" i="1"/>
  <c r="L201" i="1"/>
  <c r="L330" i="1"/>
  <c r="K147" i="1"/>
  <c r="O5" i="1"/>
  <c r="K255" i="1"/>
  <c r="P34" i="1"/>
  <c r="N58" i="1"/>
  <c r="N228" i="1"/>
  <c r="J32" i="1"/>
  <c r="L64" i="1"/>
  <c r="P21" i="1"/>
  <c r="K94" i="1"/>
  <c r="M138" i="1"/>
  <c r="J213" i="1"/>
  <c r="M73" i="1"/>
  <c r="L11" i="1"/>
  <c r="J263" i="1"/>
  <c r="N38" i="1"/>
  <c r="K49" i="1"/>
  <c r="O227" i="1"/>
  <c r="O109" i="1"/>
  <c r="O318" i="1"/>
  <c r="N339" i="1"/>
  <c r="N50" i="1"/>
  <c r="O251" i="1"/>
  <c r="L250" i="1"/>
  <c r="L309" i="1"/>
  <c r="J300" i="1"/>
  <c r="O2" i="1"/>
  <c r="P259" i="1"/>
  <c r="L180" i="1"/>
  <c r="P332" i="1"/>
  <c r="N76" i="1"/>
  <c r="O141" i="1"/>
  <c r="P232" i="1"/>
  <c r="O71" i="1"/>
  <c r="M173" i="1"/>
  <c r="M81" i="1"/>
  <c r="J118" i="1"/>
  <c r="P302" i="1"/>
  <c r="M326" i="1"/>
  <c r="K246" i="1"/>
  <c r="J189" i="1"/>
  <c r="J191" i="1"/>
  <c r="O11" i="1"/>
  <c r="J207" i="1"/>
  <c r="O88" i="1"/>
  <c r="N212" i="1"/>
  <c r="P140" i="1"/>
  <c r="K312" i="1"/>
  <c r="N288" i="1"/>
  <c r="K287" i="1"/>
  <c r="L154" i="1"/>
  <c r="O178" i="1"/>
  <c r="J256" i="1"/>
  <c r="L132" i="1"/>
  <c r="O130" i="1"/>
  <c r="O67" i="1"/>
  <c r="K228" i="1"/>
  <c r="P262" i="1"/>
  <c r="L175" i="1"/>
  <c r="L53" i="1"/>
  <c r="J210" i="1"/>
  <c r="K329" i="1"/>
  <c r="P243" i="1"/>
  <c r="K332" i="1"/>
  <c r="J274" i="1"/>
  <c r="P299" i="1"/>
  <c r="O169" i="1"/>
  <c r="K322" i="1"/>
  <c r="P37" i="1"/>
  <c r="M47" i="1"/>
  <c r="M321" i="1"/>
  <c r="P69" i="1"/>
  <c r="L94" i="1"/>
  <c r="L248" i="1"/>
  <c r="P9" i="1"/>
  <c r="J261" i="1"/>
  <c r="J269" i="1"/>
  <c r="J34" i="1"/>
  <c r="M128" i="1"/>
  <c r="O69" i="1"/>
  <c r="O143" i="1"/>
  <c r="P311" i="1"/>
  <c r="J201" i="1"/>
  <c r="P239" i="1"/>
  <c r="N324" i="1"/>
  <c r="J192" i="1"/>
  <c r="J104" i="1"/>
  <c r="J285" i="1"/>
  <c r="K46" i="1"/>
  <c r="M281" i="1"/>
  <c r="O216" i="1"/>
  <c r="M178" i="1"/>
  <c r="O341" i="1"/>
  <c r="P197" i="1"/>
  <c r="N299" i="1"/>
  <c r="N2" i="1"/>
  <c r="J124" i="1"/>
  <c r="J152" i="1"/>
  <c r="J2" i="1"/>
  <c r="K265" i="1"/>
  <c r="K316" i="1"/>
  <c r="J304" i="1"/>
  <c r="L130" i="1"/>
  <c r="O206" i="1"/>
  <c r="N56" i="1"/>
  <c r="M241" i="1"/>
  <c r="M4" i="1"/>
  <c r="L209" i="1"/>
  <c r="M99" i="1"/>
  <c r="N6" i="1"/>
  <c r="N138" i="1"/>
  <c r="O25" i="1"/>
  <c r="N204" i="1"/>
  <c r="K57" i="1"/>
  <c r="N101" i="1"/>
  <c r="L60" i="1"/>
  <c r="P123" i="1"/>
  <c r="N282" i="1"/>
  <c r="P307" i="1"/>
  <c r="O273" i="1"/>
  <c r="K58" i="1"/>
  <c r="P175" i="1"/>
  <c r="O35" i="1"/>
  <c r="P191" i="1"/>
  <c r="L322" i="1"/>
  <c r="O152" i="1"/>
  <c r="J175" i="1"/>
  <c r="P72" i="1"/>
  <c r="K155" i="1"/>
  <c r="J17" i="1"/>
  <c r="O193" i="1"/>
  <c r="P184" i="1"/>
  <c r="P156" i="1"/>
  <c r="O244" i="1"/>
  <c r="K340" i="1"/>
  <c r="L119" i="1"/>
  <c r="N338" i="1"/>
  <c r="L39" i="1"/>
  <c r="O117" i="1"/>
  <c r="O14" i="1"/>
  <c r="M33" i="1"/>
  <c r="K148" i="1"/>
  <c r="O83" i="1"/>
  <c r="J107" i="1"/>
  <c r="J313" i="1"/>
  <c r="J21" i="1"/>
  <c r="K118" i="1"/>
  <c r="L257" i="1"/>
  <c r="J68" i="1"/>
  <c r="P153" i="1"/>
  <c r="K56" i="1"/>
  <c r="J337" i="1"/>
  <c r="O291" i="1"/>
  <c r="O63" i="1"/>
  <c r="L294" i="1"/>
  <c r="J326" i="1"/>
  <c r="N61" i="1"/>
  <c r="K199" i="1"/>
  <c r="O153" i="1"/>
  <c r="P270" i="1"/>
  <c r="O32" i="1"/>
  <c r="N144" i="1"/>
  <c r="O316" i="1"/>
  <c r="P31" i="1"/>
  <c r="L219" i="1"/>
  <c r="J127" i="1"/>
  <c r="K221" i="1"/>
  <c r="N326" i="1"/>
  <c r="N17" i="1"/>
  <c r="P247" i="1"/>
  <c r="L162" i="1"/>
  <c r="J179" i="1"/>
  <c r="M17" i="1"/>
  <c r="J251" i="1"/>
  <c r="J185" i="1"/>
  <c r="O137" i="1"/>
  <c r="N256" i="1"/>
  <c r="L10" i="1"/>
  <c r="M132" i="1"/>
  <c r="M186" i="1"/>
  <c r="J157" i="1"/>
  <c r="P100" i="1"/>
  <c r="P181" i="1"/>
  <c r="J335" i="1"/>
  <c r="N238" i="1"/>
  <c r="K213" i="1"/>
  <c r="M114" i="1"/>
  <c r="J55" i="1"/>
  <c r="M28" i="1"/>
  <c r="N258" i="1"/>
  <c r="N226" i="1"/>
  <c r="M111" i="1"/>
  <c r="J169" i="1"/>
  <c r="J67" i="1"/>
  <c r="P339" i="1"/>
  <c r="L33" i="1"/>
  <c r="O55" i="1"/>
  <c r="N184" i="1"/>
  <c r="O122" i="1"/>
  <c r="O278" i="1"/>
  <c r="J89" i="1"/>
  <c r="N268" i="1"/>
  <c r="M180" i="1"/>
  <c r="O46" i="1"/>
  <c r="O330" i="1"/>
  <c r="J11" i="1"/>
  <c r="J37" i="1"/>
  <c r="N140" i="1"/>
  <c r="K45" i="1"/>
  <c r="L293" i="1"/>
  <c r="O245" i="1"/>
  <c r="N108" i="1"/>
  <c r="J81" i="1"/>
  <c r="L202" i="1"/>
  <c r="L87" i="1"/>
  <c r="N137" i="1"/>
  <c r="M228" i="1"/>
  <c r="N265" i="1"/>
  <c r="J270" i="1"/>
  <c r="J95" i="1"/>
  <c r="K189" i="1"/>
  <c r="M157" i="1"/>
  <c r="O336" i="1"/>
  <c r="J291" i="1"/>
  <c r="P32" i="1"/>
  <c r="N198" i="1"/>
  <c r="O275" i="1"/>
  <c r="N328" i="1"/>
  <c r="L7" i="1"/>
  <c r="J99" i="1"/>
  <c r="J249" i="1"/>
  <c r="J242" i="1"/>
  <c r="M200" i="1"/>
  <c r="K153" i="1"/>
  <c r="K328" i="1"/>
  <c r="N165" i="1"/>
  <c r="K191" i="1"/>
  <c r="K30" i="1"/>
  <c r="O211" i="1"/>
  <c r="K197" i="1"/>
  <c r="P179" i="1"/>
  <c r="J155" i="1"/>
  <c r="N236" i="1"/>
  <c r="M205" i="1"/>
  <c r="N274" i="1"/>
  <c r="N51" i="1"/>
  <c r="N227" i="1"/>
  <c r="O309" i="1"/>
  <c r="L117" i="1"/>
  <c r="J73" i="1"/>
  <c r="L138" i="1"/>
  <c r="O171" i="1"/>
  <c r="J235" i="1"/>
  <c r="J219" i="1"/>
  <c r="N57" i="1"/>
  <c r="M123" i="1"/>
  <c r="L289" i="1"/>
  <c r="L297" i="1"/>
  <c r="K67" i="1"/>
  <c r="K243" i="1"/>
  <c r="N314" i="1"/>
  <c r="J211" i="1"/>
  <c r="N42" i="1"/>
  <c r="N160" i="1"/>
  <c r="M220" i="1"/>
  <c r="P287" i="1"/>
  <c r="J61" i="1"/>
  <c r="O321" i="1"/>
  <c r="N131" i="1"/>
  <c r="K50" i="1"/>
  <c r="N67" i="1"/>
  <c r="O297" i="1"/>
  <c r="N294" i="1"/>
  <c r="J105" i="1"/>
  <c r="N239" i="1"/>
  <c r="K131" i="1"/>
  <c r="K268" i="1"/>
  <c r="N319" i="1"/>
  <c r="K192" i="1"/>
  <c r="P126" i="1"/>
  <c r="L110" i="1"/>
  <c r="N298" i="1"/>
  <c r="O208" i="1"/>
  <c r="P329" i="1"/>
  <c r="L114" i="1"/>
  <c r="J182" i="1"/>
  <c r="L129" i="1"/>
  <c r="J268" i="1"/>
  <c r="P79" i="1"/>
  <c r="L3" i="1"/>
  <c r="N241" i="1"/>
  <c r="M273" i="1"/>
  <c r="O128" i="1"/>
  <c r="L82" i="1"/>
  <c r="P338" i="1"/>
  <c r="K121" i="1"/>
  <c r="K313" i="1"/>
  <c r="P29" i="1"/>
  <c r="P115" i="1"/>
  <c r="M13" i="1"/>
  <c r="J282" i="1"/>
  <c r="M15" i="1"/>
  <c r="O201" i="1"/>
  <c r="O47" i="1"/>
  <c r="M153" i="1"/>
  <c r="L235" i="1"/>
  <c r="K163" i="1"/>
  <c r="P265" i="1"/>
  <c r="M154" i="1"/>
  <c r="J36" i="1"/>
  <c r="J204" i="1"/>
  <c r="L86" i="1"/>
  <c r="M61" i="1"/>
  <c r="K109" i="1"/>
  <c r="J194" i="1"/>
  <c r="J28" i="1"/>
  <c r="M265" i="1"/>
  <c r="N313" i="1"/>
  <c r="N163" i="1"/>
  <c r="O64" i="1"/>
  <c r="L333" i="1"/>
  <c r="O84" i="1"/>
  <c r="O135" i="1"/>
  <c r="L246" i="1"/>
  <c r="N280" i="1"/>
  <c r="M289" i="1"/>
  <c r="P89" i="1"/>
  <c r="K285" i="1"/>
  <c r="K232" i="1"/>
  <c r="J43" i="1"/>
  <c r="K223" i="1"/>
  <c r="N181" i="1"/>
  <c r="K257" i="1"/>
  <c r="J218" i="1"/>
  <c r="O26" i="1"/>
  <c r="J52" i="1"/>
  <c r="O23" i="1"/>
  <c r="K275" i="1"/>
  <c r="K305" i="1"/>
  <c r="P320" i="1"/>
  <c r="O24" i="1"/>
  <c r="L323" i="1"/>
  <c r="M269" i="1"/>
  <c r="K203" i="1"/>
  <c r="L194" i="1"/>
  <c r="M221" i="1"/>
  <c r="P88" i="1"/>
  <c r="O221" i="1"/>
  <c r="O270" i="1"/>
  <c r="K97" i="1"/>
  <c r="M144" i="1"/>
  <c r="L153" i="1"/>
  <c r="O298" i="1"/>
  <c r="N148" i="1"/>
  <c r="N141" i="1"/>
  <c r="K43" i="1"/>
  <c r="O82" i="1"/>
  <c r="L304" i="1"/>
  <c r="O266" i="1"/>
  <c r="L103" i="1"/>
  <c r="K289" i="1"/>
  <c r="M71" i="1"/>
  <c r="N300" i="1"/>
  <c r="O331" i="1"/>
  <c r="M208" i="1"/>
  <c r="O87" i="1"/>
  <c r="J167" i="1"/>
  <c r="O186" i="1"/>
  <c r="K93" i="1"/>
  <c r="J75" i="1"/>
  <c r="O218" i="1"/>
  <c r="K260" i="1"/>
  <c r="L243" i="1"/>
  <c r="L6" i="1"/>
  <c r="K240" i="1"/>
  <c r="O10" i="1"/>
  <c r="K10" i="1"/>
  <c r="N127" i="1"/>
  <c r="P24" i="1"/>
  <c r="N53" i="1"/>
  <c r="O212" i="1"/>
  <c r="N304" i="1"/>
  <c r="L282" i="1"/>
  <c r="O243" i="1"/>
  <c r="J79" i="1"/>
  <c r="L24" i="1"/>
  <c r="J149" i="1"/>
  <c r="P237" i="1"/>
  <c r="P255" i="1"/>
  <c r="P116" i="1"/>
  <c r="P125" i="1"/>
  <c r="K8" i="1"/>
  <c r="P132" i="1"/>
  <c r="L228" i="1"/>
  <c r="P314" i="1"/>
  <c r="N150" i="1"/>
  <c r="L177" i="1"/>
  <c r="N330" i="1"/>
  <c r="O16" i="1"/>
  <c r="P86" i="1"/>
  <c r="P91" i="1"/>
  <c r="N262" i="1"/>
  <c r="J110" i="1"/>
  <c r="M237" i="1"/>
  <c r="L311" i="1"/>
  <c r="N95" i="1"/>
  <c r="O247" i="1"/>
  <c r="N303" i="1"/>
  <c r="J225" i="1"/>
  <c r="N203" i="1"/>
  <c r="P306" i="1"/>
  <c r="L172" i="1"/>
  <c r="N34" i="1"/>
  <c r="J266" i="1"/>
  <c r="J254" i="1"/>
  <c r="M45" i="1"/>
  <c r="P303" i="1"/>
  <c r="K280" i="1"/>
  <c r="L318" i="1"/>
  <c r="K160" i="1"/>
  <c r="J23" i="1"/>
  <c r="J49" i="1"/>
  <c r="P258" i="1"/>
  <c r="O108" i="1"/>
  <c r="M292" i="1"/>
  <c r="P28" i="1"/>
  <c r="P124" i="1"/>
  <c r="N193" i="1"/>
  <c r="L222" i="1"/>
  <c r="M175" i="1"/>
  <c r="L71" i="1"/>
  <c r="M63" i="1"/>
  <c r="O197" i="1"/>
  <c r="N172" i="1"/>
  <c r="O74" i="1"/>
  <c r="N218" i="1"/>
  <c r="J44" i="1"/>
  <c r="L31" i="1"/>
  <c r="J205" i="1"/>
  <c r="P53" i="1"/>
  <c r="K271" i="1"/>
  <c r="O17" i="1"/>
  <c r="J9" i="1"/>
  <c r="L113" i="1"/>
  <c r="N159" i="1"/>
  <c r="K142" i="1"/>
  <c r="M276" i="1"/>
  <c r="L213" i="1"/>
  <c r="P36" i="1"/>
  <c r="J20" i="1"/>
  <c r="O157" i="1"/>
  <c r="N243" i="1"/>
  <c r="L19" i="1"/>
  <c r="M167" i="1"/>
  <c r="O6" i="1"/>
  <c r="O199" i="1"/>
  <c r="O329" i="1"/>
  <c r="P98" i="1"/>
  <c r="P288" i="1"/>
  <c r="O235" i="1"/>
  <c r="K298" i="1"/>
  <c r="L270" i="1"/>
  <c r="L69" i="1"/>
  <c r="K150" i="1"/>
  <c r="M11" i="1"/>
  <c r="K143" i="1"/>
  <c r="O59" i="1"/>
  <c r="O37" i="1"/>
  <c r="L247" i="1"/>
  <c r="K230" i="1"/>
  <c r="N14" i="1"/>
  <c r="M21" i="1"/>
  <c r="O255" i="1"/>
  <c r="O180" i="1"/>
  <c r="L204" i="1"/>
  <c r="K42" i="1"/>
  <c r="J271" i="1"/>
  <c r="P160" i="1"/>
  <c r="O260" i="1"/>
  <c r="K21" i="1"/>
  <c r="O175" i="1"/>
  <c r="N128" i="1"/>
  <c r="L267" i="1"/>
  <c r="M318" i="1"/>
  <c r="N178" i="1"/>
  <c r="J246" i="1"/>
  <c r="K220" i="1"/>
  <c r="P283" i="1"/>
  <c r="P223" i="1"/>
  <c r="M283" i="1"/>
  <c r="L59" i="1"/>
  <c r="N337" i="1"/>
  <c r="M306" i="1"/>
  <c r="M7" i="1"/>
  <c r="L292" i="1"/>
  <c r="J69" i="1"/>
  <c r="P330" i="1"/>
  <c r="K19" i="1"/>
  <c r="N180" i="1"/>
  <c r="O161" i="1"/>
  <c r="L265" i="1"/>
  <c r="K125" i="1"/>
  <c r="K69" i="1"/>
  <c r="K17" i="1"/>
  <c r="M329" i="1"/>
  <c r="L35" i="1"/>
  <c r="M275" i="1"/>
  <c r="M141" i="1"/>
  <c r="M19" i="1"/>
  <c r="N96" i="1"/>
  <c r="P84" i="1"/>
  <c r="O182" i="1"/>
  <c r="J190" i="1"/>
  <c r="L210" i="1"/>
  <c r="J215" i="1"/>
  <c r="K105" i="1"/>
  <c r="P245" i="1"/>
  <c r="O118" i="1"/>
  <c r="M299" i="1"/>
  <c r="N116" i="1"/>
  <c r="O271" i="1"/>
  <c r="K186" i="1"/>
  <c r="J41" i="1"/>
  <c r="N139" i="1"/>
  <c r="N202" i="1"/>
  <c r="O252" i="1"/>
  <c r="K103" i="1"/>
  <c r="K327" i="1"/>
  <c r="N177" i="1"/>
  <c r="J66" i="1"/>
  <c r="K334" i="1"/>
  <c r="L327" i="1"/>
  <c r="L279" i="1"/>
  <c r="J232" i="1"/>
  <c r="N214" i="1"/>
  <c r="L341" i="1"/>
  <c r="O299" i="1"/>
  <c r="N255" i="1"/>
  <c r="L197" i="1"/>
  <c r="M140" i="1"/>
  <c r="N196" i="1"/>
  <c r="M300" i="1"/>
  <c r="P130" i="1"/>
  <c r="K41" i="1"/>
  <c r="K211" i="1"/>
  <c r="P110" i="1"/>
  <c r="K95" i="1"/>
  <c r="N48" i="1"/>
  <c r="N115" i="1"/>
  <c r="M104" i="1"/>
  <c r="J128" i="1"/>
  <c r="O89" i="1"/>
  <c r="N130" i="1"/>
  <c r="K127" i="1"/>
  <c r="N92" i="1"/>
  <c r="M101" i="1"/>
  <c r="K22" i="1"/>
  <c r="O8" i="1"/>
  <c r="N213" i="1"/>
  <c r="J117" i="1"/>
  <c r="K234" i="1"/>
  <c r="P227" i="1"/>
  <c r="N277" i="1"/>
  <c r="L178" i="1"/>
  <c r="J159" i="1"/>
  <c r="J135" i="1"/>
  <c r="M106" i="1"/>
  <c r="N331" i="1"/>
  <c r="N209" i="1"/>
  <c r="K114" i="1"/>
  <c r="J200" i="1"/>
  <c r="P104" i="1"/>
  <c r="P192" i="1"/>
  <c r="O338" i="1"/>
  <c r="O209" i="1"/>
  <c r="O144" i="1"/>
  <c r="K231" i="1"/>
  <c r="K48" i="1"/>
  <c r="M107" i="1"/>
  <c r="J47" i="1"/>
  <c r="N287" i="1"/>
  <c r="L288" i="1"/>
  <c r="L272" i="1"/>
  <c r="K177" i="1"/>
  <c r="N135" i="1"/>
  <c r="J196" i="1"/>
  <c r="M296" i="1"/>
  <c r="O340" i="1"/>
  <c r="O296" i="1"/>
  <c r="J93" i="1"/>
  <c r="N111" i="1"/>
  <c r="N211" i="1"/>
  <c r="K241" i="1"/>
  <c r="N35" i="1"/>
  <c r="J78" i="1"/>
  <c r="M310" i="1"/>
  <c r="P224" i="1"/>
  <c r="J328" i="1"/>
  <c r="P164" i="1"/>
  <c r="J116" i="1"/>
  <c r="K92" i="1"/>
  <c r="N24" i="1"/>
  <c r="K80" i="1"/>
  <c r="O140" i="1"/>
  <c r="M217" i="1"/>
  <c r="O222" i="1"/>
  <c r="P80" i="1"/>
  <c r="O110" i="1"/>
  <c r="N185" i="1"/>
  <c r="K44" i="1"/>
  <c r="L254" i="1"/>
  <c r="N161" i="1"/>
  <c r="M26" i="1"/>
  <c r="L105" i="1"/>
  <c r="N41" i="1"/>
  <c r="J158" i="1"/>
  <c r="K190" i="1"/>
  <c r="O277" i="1"/>
  <c r="N210" i="1"/>
  <c r="O334" i="1"/>
  <c r="L107" i="1"/>
  <c r="N333" i="1"/>
  <c r="M125" i="1"/>
  <c r="L151" i="1"/>
  <c r="L259" i="1"/>
  <c r="O52" i="1"/>
  <c r="O228" i="1"/>
  <c r="J97" i="1"/>
  <c r="L223" i="1"/>
  <c r="N334" i="1"/>
  <c r="K59" i="1"/>
  <c r="O310" i="1"/>
  <c r="N179" i="1"/>
  <c r="J76" i="1"/>
  <c r="K134" i="1"/>
  <c r="M79" i="1"/>
  <c r="J14" i="1"/>
  <c r="L83" i="1"/>
  <c r="L285" i="1"/>
  <c r="M315" i="1"/>
  <c r="J94" i="1"/>
  <c r="P341" i="1"/>
  <c r="L17" i="1"/>
  <c r="O223" i="1"/>
  <c r="J258" i="1"/>
  <c r="N120" i="1"/>
  <c r="K70" i="1"/>
  <c r="L305" i="1"/>
  <c r="K73" i="1"/>
  <c r="P335" i="1"/>
  <c r="L271" i="1"/>
  <c r="L75" i="1"/>
  <c r="M5" i="1"/>
  <c r="O332" i="1"/>
  <c r="O213" i="1"/>
  <c r="L72" i="1"/>
  <c r="L22" i="1"/>
  <c r="N5" i="1"/>
  <c r="N269" i="1"/>
  <c r="J181" i="1"/>
  <c r="L252" i="1"/>
  <c r="N286" i="1"/>
  <c r="J239" i="1"/>
  <c r="L164" i="1"/>
  <c r="K235" i="1"/>
  <c r="J223" i="1"/>
  <c r="N320" i="1"/>
  <c r="O204" i="1"/>
  <c r="K294" i="1"/>
  <c r="K323" i="1"/>
  <c r="M245" i="1"/>
  <c r="M285" i="1"/>
  <c r="L160" i="1"/>
  <c r="L214" i="1"/>
  <c r="N15" i="1"/>
  <c r="N87" i="1"/>
  <c r="K202" i="1"/>
  <c r="M212" i="1"/>
  <c r="P147" i="1"/>
  <c r="P324" i="1"/>
  <c r="L249" i="1"/>
  <c r="O33" i="1"/>
  <c r="L340" i="1"/>
  <c r="P22" i="1"/>
  <c r="N146" i="1"/>
  <c r="M223" i="1"/>
  <c r="P171" i="1"/>
  <c r="O41" i="1"/>
  <c r="L244" i="1"/>
  <c r="N317" i="1"/>
  <c r="M313" i="1"/>
  <c r="K2" i="1"/>
  <c r="O148" i="1"/>
  <c r="K53" i="1"/>
  <c r="K4" i="1"/>
  <c r="M199" i="1"/>
  <c r="N271" i="1"/>
  <c r="P39" i="1"/>
  <c r="J202" i="1"/>
  <c r="K217" i="1"/>
  <c r="P260" i="1"/>
  <c r="O105" i="1"/>
  <c r="L116" i="1"/>
  <c r="L231" i="1"/>
  <c r="L170" i="1"/>
  <c r="N201" i="1"/>
  <c r="L57" i="1"/>
  <c r="J248" i="1"/>
  <c r="K154" i="1"/>
  <c r="K256" i="1"/>
  <c r="J165" i="1"/>
  <c r="N156" i="1"/>
  <c r="N33" i="1"/>
  <c r="L74" i="1"/>
  <c r="K212" i="1"/>
  <c r="N80" i="1"/>
  <c r="P35" i="1"/>
  <c r="N169" i="1"/>
  <c r="N129" i="1"/>
  <c r="M216" i="1"/>
  <c r="M201" i="1"/>
  <c r="L266" i="1"/>
  <c r="P336" i="1"/>
  <c r="O133" i="1"/>
  <c r="O238" i="1"/>
  <c r="N263" i="1"/>
  <c r="P172" i="1"/>
  <c r="J54" i="1"/>
  <c r="P161" i="1"/>
  <c r="L79" i="1"/>
  <c r="K133" i="1"/>
  <c r="M161" i="1"/>
  <c r="O258" i="1"/>
  <c r="K40" i="1"/>
  <c r="M332" i="1"/>
  <c r="P109" i="1"/>
  <c r="K164" i="1"/>
  <c r="K78" i="1"/>
  <c r="L168" i="1"/>
  <c r="M297" i="1"/>
  <c r="P253" i="1"/>
  <c r="N285" i="1"/>
  <c r="M158" i="1"/>
  <c r="L232" i="1"/>
  <c r="M56" i="1"/>
  <c r="P218" i="1"/>
  <c r="N84" i="1"/>
  <c r="N293" i="1"/>
  <c r="K249" i="1"/>
  <c r="K263" i="1"/>
  <c r="O61" i="1"/>
  <c r="L314" i="1"/>
  <c r="K253" i="1"/>
  <c r="O138" i="1"/>
  <c r="L173" i="1"/>
  <c r="M197" i="1"/>
  <c r="N113" i="1"/>
  <c r="P203" i="1"/>
  <c r="K137" i="1"/>
  <c r="K152" i="1"/>
  <c r="K245" i="1"/>
  <c r="M12" i="1"/>
  <c r="J40" i="1"/>
  <c r="P157" i="1"/>
  <c r="L52" i="1"/>
  <c r="N126" i="1"/>
  <c r="M127" i="1"/>
  <c r="N295" i="1"/>
  <c r="L27" i="1"/>
  <c r="M334" i="1"/>
  <c r="P256" i="1"/>
  <c r="P266" i="1"/>
  <c r="L56" i="1"/>
  <c r="O306" i="1"/>
  <c r="O34" i="1"/>
  <c r="M95" i="1"/>
  <c r="L184" i="1"/>
  <c r="M22" i="1"/>
  <c r="M20" i="1"/>
  <c r="L89" i="1"/>
  <c r="O102" i="1"/>
  <c r="N279" i="1"/>
  <c r="J255" i="1"/>
  <c r="K90" i="1"/>
  <c r="O170" i="1"/>
  <c r="K158" i="1"/>
  <c r="L70" i="1"/>
  <c r="M75" i="1"/>
  <c r="O120" i="1"/>
  <c r="J310" i="1"/>
  <c r="P81" i="1"/>
  <c r="L183" i="1"/>
  <c r="K107" i="1"/>
  <c r="M213" i="1"/>
  <c r="K281" i="1"/>
  <c r="O9" i="1"/>
  <c r="L167" i="1"/>
  <c r="K135" i="1"/>
  <c r="N29" i="1"/>
  <c r="N309" i="1"/>
  <c r="J92" i="1"/>
  <c r="K146" i="1"/>
  <c r="L104" i="1"/>
  <c r="O28" i="1"/>
  <c r="M2" i="1"/>
  <c r="L126" i="1"/>
  <c r="N182" i="1"/>
  <c r="J209" i="1"/>
  <c r="L55" i="1"/>
  <c r="L84" i="1"/>
  <c r="P228" i="1"/>
  <c r="M60" i="1"/>
  <c r="J176" i="1"/>
  <c r="N69" i="1"/>
  <c r="M93" i="1"/>
  <c r="L109" i="1"/>
  <c r="K106" i="1"/>
  <c r="M319" i="1"/>
  <c r="O198" i="1"/>
  <c r="P117" i="1"/>
  <c r="L253" i="1"/>
  <c r="K61" i="1"/>
  <c r="J162" i="1"/>
  <c r="O265" i="1"/>
  <c r="M312" i="1"/>
  <c r="P205" i="1"/>
  <c r="J46" i="1"/>
  <c r="N66" i="1"/>
  <c r="L38" i="1"/>
  <c r="K250" i="1"/>
  <c r="K25" i="1"/>
  <c r="N315" i="1"/>
  <c r="P328" i="1"/>
  <c r="K126" i="1"/>
  <c r="L181" i="1"/>
  <c r="J112" i="1"/>
  <c r="N316" i="1"/>
  <c r="O195" i="1"/>
  <c r="K210" i="1"/>
  <c r="K293" i="1"/>
  <c r="J88" i="1"/>
  <c r="P87" i="1"/>
  <c r="L319" i="1"/>
  <c r="O268" i="1"/>
  <c r="O196" i="1"/>
  <c r="O66" i="1"/>
  <c r="K227" i="1"/>
  <c r="P182" i="1"/>
  <c r="M260" i="1"/>
  <c r="N23" i="1"/>
  <c r="L196" i="1"/>
  <c r="J233" i="1"/>
  <c r="L238" i="1"/>
  <c r="J229" i="1"/>
  <c r="M6" i="1"/>
  <c r="L278" i="1"/>
  <c r="P77" i="1"/>
  <c r="O93" i="1"/>
  <c r="M134" i="1"/>
  <c r="M78" i="1"/>
  <c r="K224" i="1"/>
  <c r="L156" i="1"/>
  <c r="K339" i="1"/>
  <c r="J12" i="1"/>
  <c r="M258" i="1"/>
  <c r="L269" i="1"/>
  <c r="M27" i="1"/>
  <c r="J330" i="1"/>
  <c r="M337" i="1"/>
  <c r="P215" i="1"/>
  <c r="O287" i="1"/>
  <c r="N134" i="1"/>
  <c r="L237" i="1"/>
  <c r="M202" i="1"/>
  <c r="J151" i="1"/>
  <c r="N71" i="1"/>
  <c r="N186" i="1"/>
  <c r="J234" i="1"/>
  <c r="J141" i="1"/>
  <c r="L179" i="1"/>
  <c r="M187" i="1"/>
  <c r="J131" i="1"/>
  <c r="J336" i="1"/>
  <c r="J139" i="1"/>
  <c r="K62" i="1"/>
  <c r="N73" i="1"/>
  <c r="O263" i="1"/>
  <c r="M185" i="1"/>
  <c r="J186" i="1"/>
  <c r="J184" i="1"/>
  <c r="N234" i="1"/>
  <c r="P238" i="1"/>
  <c r="L149" i="1"/>
  <c r="K216" i="1"/>
  <c r="J260" i="1"/>
  <c r="L123" i="1"/>
  <c r="M162" i="1"/>
  <c r="P73" i="1"/>
  <c r="K16" i="1"/>
  <c r="K139" i="1"/>
  <c r="L335" i="1"/>
  <c r="M40" i="1"/>
  <c r="J305" i="1"/>
  <c r="N121" i="1"/>
  <c r="M311" i="1"/>
  <c r="O142" i="1"/>
  <c r="K310" i="1"/>
  <c r="J65" i="1"/>
  <c r="M340" i="1"/>
  <c r="K159" i="1"/>
  <c r="P163" i="1"/>
  <c r="P217" i="1"/>
  <c r="O319" i="1"/>
  <c r="K307" i="1"/>
  <c r="M188" i="1"/>
  <c r="N9" i="1"/>
  <c r="J51" i="1"/>
  <c r="J281" i="1"/>
  <c r="O62" i="1"/>
  <c r="M305" i="1"/>
  <c r="M309" i="1"/>
  <c r="O176" i="1"/>
  <c r="L92" i="1"/>
  <c r="O257" i="1"/>
  <c r="J237" i="1"/>
  <c r="M44" i="1"/>
  <c r="M264" i="1"/>
  <c r="O292" i="1"/>
  <c r="N206" i="1"/>
  <c r="J153" i="1"/>
  <c r="J197" i="1"/>
  <c r="N64" i="1"/>
  <c r="M252" i="1"/>
  <c r="L118" i="1"/>
  <c r="M159" i="1"/>
  <c r="P226" i="1"/>
  <c r="P43" i="1"/>
  <c r="M207" i="1"/>
  <c r="O200" i="1"/>
  <c r="N65" i="1"/>
  <c r="N63" i="1"/>
  <c r="M149" i="1"/>
  <c r="M254" i="1"/>
  <c r="P30" i="1"/>
  <c r="M69" i="1"/>
  <c r="J98" i="1"/>
  <c r="P82" i="1"/>
  <c r="J240" i="1"/>
  <c r="O294" i="1"/>
  <c r="K5" i="1"/>
  <c r="N219" i="1"/>
  <c r="L68" i="1"/>
  <c r="M96" i="1"/>
  <c r="J333" i="1"/>
  <c r="L287" i="1"/>
  <c r="L203" i="1"/>
  <c r="O179" i="1"/>
  <c r="N290" i="1"/>
  <c r="L291" i="1"/>
  <c r="N173" i="1"/>
  <c r="M155" i="1"/>
  <c r="L186" i="1"/>
  <c r="M270" i="1"/>
  <c r="J91" i="1"/>
  <c r="O13" i="1"/>
  <c r="O76" i="1"/>
  <c r="K324" i="1"/>
  <c r="P284" i="1"/>
  <c r="L321" i="1"/>
  <c r="O267" i="1"/>
  <c r="P41" i="1"/>
  <c r="N252" i="1"/>
  <c r="M331" i="1"/>
  <c r="M100" i="1"/>
  <c r="M282" i="1"/>
  <c r="O96" i="1"/>
  <c r="L122" i="1"/>
  <c r="O58" i="1"/>
  <c r="O288" i="1"/>
  <c r="K60" i="1"/>
  <c r="O333" i="1"/>
  <c r="K140" i="1"/>
  <c r="O65" i="1"/>
  <c r="K91" i="1"/>
  <c r="K75" i="1"/>
  <c r="P309" i="1"/>
  <c r="J329" i="1"/>
  <c r="N136" i="1"/>
  <c r="K299" i="1"/>
  <c r="O326" i="1"/>
  <c r="P177" i="1"/>
  <c r="O125" i="1"/>
  <c r="M142" i="1"/>
  <c r="O38" i="1"/>
  <c r="J5" i="1"/>
  <c r="J301" i="1"/>
  <c r="L16" i="1"/>
  <c r="L169" i="1"/>
  <c r="P195" i="1"/>
  <c r="O79" i="1"/>
  <c r="L146" i="1"/>
  <c r="L325" i="1"/>
  <c r="K187" i="1"/>
  <c r="K132" i="1"/>
  <c r="J297" i="1"/>
  <c r="N117" i="1"/>
  <c r="P274" i="1"/>
  <c r="K72" i="1"/>
  <c r="J244" i="1"/>
  <c r="O36" i="1"/>
  <c r="K34" i="1"/>
  <c r="L88" i="1"/>
  <c r="M333" i="1"/>
  <c r="J138" i="1"/>
  <c r="L264" i="1"/>
  <c r="J27" i="1"/>
  <c r="P276" i="1"/>
  <c r="M327" i="1"/>
  <c r="P212" i="1"/>
  <c r="P90" i="1"/>
  <c r="L106" i="1"/>
  <c r="J241" i="1"/>
  <c r="P145" i="1"/>
  <c r="M108" i="1"/>
  <c r="K168" i="1"/>
  <c r="N247" i="1"/>
  <c r="M219" i="1"/>
  <c r="J221" i="1"/>
  <c r="M54" i="1"/>
  <c r="P204" i="1"/>
  <c r="L78" i="1"/>
  <c r="P152" i="1"/>
  <c r="M341" i="1"/>
  <c r="P340" i="1"/>
  <c r="L77" i="1"/>
  <c r="J166" i="1"/>
  <c r="P68" i="1"/>
  <c r="O284" i="1"/>
  <c r="N112" i="1"/>
  <c r="M271" i="1"/>
  <c r="L140" i="1"/>
  <c r="M37" i="1"/>
  <c r="K124" i="1"/>
  <c r="N75" i="1"/>
  <c r="P295" i="1"/>
  <c r="O241" i="1"/>
  <c r="N235" i="1"/>
  <c r="K219" i="1"/>
  <c r="J314" i="1"/>
  <c r="P241" i="1"/>
  <c r="L200" i="1"/>
  <c r="O81" i="1"/>
  <c r="P229" i="1"/>
  <c r="N194" i="1"/>
  <c r="O242" i="1"/>
  <c r="J272" i="1"/>
  <c r="O163" i="1"/>
  <c r="K87" i="1"/>
  <c r="J172" i="1"/>
  <c r="M293" i="1"/>
  <c r="N171" i="1"/>
  <c r="L51" i="1"/>
  <c r="L315" i="1"/>
  <c r="M24" i="1"/>
  <c r="M229" i="1"/>
  <c r="L45" i="1"/>
  <c r="M203" i="1"/>
  <c r="M174" i="1"/>
  <c r="M10" i="1"/>
  <c r="O205" i="1"/>
  <c r="J84" i="1"/>
  <c r="L65" i="1"/>
  <c r="J35" i="1"/>
  <c r="P246" i="1"/>
  <c r="K96" i="1"/>
  <c r="O51" i="1"/>
  <c r="O233" i="1"/>
  <c r="K172" i="1"/>
  <c r="O283" i="1"/>
  <c r="J64" i="1"/>
  <c r="N249" i="1"/>
  <c r="O225" i="1"/>
  <c r="L101" i="1"/>
  <c r="J252" i="1"/>
  <c r="L211" i="1"/>
  <c r="J140" i="1"/>
  <c r="K321" i="1"/>
  <c r="L5" i="1"/>
  <c r="O136" i="1"/>
  <c r="M29" i="1"/>
  <c r="M181" i="1"/>
  <c r="J220" i="1"/>
  <c r="M14" i="1"/>
  <c r="M190" i="1"/>
  <c r="P331" i="1"/>
  <c r="O312" i="1"/>
  <c r="P96" i="1"/>
  <c r="O103" i="1"/>
  <c r="M251" i="1"/>
  <c r="K229" i="1"/>
  <c r="J206" i="1"/>
  <c r="J144" i="1"/>
  <c r="N322" i="1"/>
  <c r="L159" i="1"/>
  <c r="O181" i="1"/>
  <c r="J319" i="1"/>
  <c r="O269" i="1"/>
  <c r="P216" i="1"/>
  <c r="P15" i="1"/>
  <c r="P318" i="1"/>
  <c r="J74" i="1"/>
  <c r="M243" i="1"/>
  <c r="N205" i="1"/>
  <c r="P304" i="1"/>
  <c r="P51" i="1"/>
  <c r="O279" i="1"/>
  <c r="J59" i="1"/>
  <c r="J24" i="1"/>
  <c r="M76" i="1"/>
  <c r="N83" i="1"/>
  <c r="K23" i="1"/>
  <c r="O91" i="1"/>
  <c r="K9" i="1"/>
  <c r="N336" i="1"/>
  <c r="N100" i="1"/>
  <c r="K14" i="1"/>
  <c r="L256" i="1"/>
  <c r="O48" i="1"/>
  <c r="N306" i="1"/>
  <c r="K320" i="1"/>
  <c r="P135" i="1"/>
  <c r="K24" i="1"/>
  <c r="O168" i="1"/>
  <c r="M266" i="1"/>
  <c r="J134" i="1"/>
  <c r="J231" i="1"/>
  <c r="K74" i="1"/>
  <c r="O106" i="1"/>
  <c r="J217" i="1"/>
  <c r="M83" i="1"/>
  <c r="O317" i="1"/>
  <c r="N153" i="1"/>
  <c r="P188" i="1"/>
  <c r="M290" i="1"/>
  <c r="N200" i="1"/>
  <c r="K274" i="1"/>
  <c r="O337" i="1"/>
  <c r="J227" i="1"/>
  <c r="O262" i="1"/>
  <c r="P170" i="1"/>
  <c r="P47" i="1"/>
  <c r="L121" i="1"/>
  <c r="P183" i="1"/>
  <c r="N143" i="1"/>
  <c r="K176" i="1"/>
  <c r="L226" i="1"/>
  <c r="P308" i="1"/>
  <c r="P159" i="1"/>
  <c r="J133" i="1"/>
  <c r="N223" i="1"/>
  <c r="L41" i="1"/>
  <c r="N104" i="1"/>
  <c r="P27" i="1"/>
  <c r="N283" i="1"/>
  <c r="K38" i="1"/>
  <c r="J142" i="1"/>
  <c r="O86" i="1"/>
  <c r="P185" i="1"/>
  <c r="L111" i="1"/>
  <c r="M189" i="1"/>
  <c r="J296" i="1"/>
  <c r="P334" i="1"/>
  <c r="L161" i="1"/>
  <c r="K174" i="1"/>
  <c r="O119" i="1"/>
  <c r="M59" i="1"/>
  <c r="N174" i="1"/>
  <c r="O239" i="1"/>
  <c r="N91" i="1"/>
  <c r="J121" i="1"/>
  <c r="P67" i="1"/>
  <c r="P285" i="1"/>
  <c r="L73" i="1"/>
  <c r="N55" i="1"/>
  <c r="K129" i="1"/>
  <c r="K113" i="1"/>
  <c r="K304" i="1"/>
  <c r="M194" i="1"/>
  <c r="J208" i="1"/>
  <c r="K83" i="1"/>
  <c r="N190" i="1"/>
  <c r="L273" i="1"/>
  <c r="K252" i="1"/>
  <c r="O44" i="1"/>
  <c r="N167" i="1"/>
  <c r="J188" i="1"/>
  <c r="J123" i="1"/>
  <c r="K333" i="1"/>
  <c r="L283" i="1"/>
  <c r="L50" i="1"/>
  <c r="P97" i="1"/>
  <c r="J164" i="1"/>
  <c r="N105" i="1"/>
  <c r="M230" i="1"/>
  <c r="N284" i="1"/>
  <c r="M121" i="1"/>
  <c r="O289" i="1"/>
  <c r="O254" i="1"/>
  <c r="L63" i="1"/>
  <c r="L218" i="1"/>
  <c r="L312" i="1"/>
  <c r="K178" i="1"/>
  <c r="K68" i="1"/>
  <c r="L135" i="1"/>
  <c r="J114" i="1"/>
  <c r="O183" i="1"/>
  <c r="J102" i="1"/>
  <c r="M218" i="1"/>
  <c r="O114" i="1"/>
  <c r="P273" i="1"/>
  <c r="K185" i="1"/>
  <c r="P225" i="1"/>
  <c r="N46" i="1"/>
  <c r="M52" i="1"/>
  <c r="M250" i="1"/>
  <c r="K111" i="1"/>
  <c r="M232" i="1"/>
  <c r="K79" i="1"/>
  <c r="M133" i="1"/>
  <c r="K39" i="1"/>
  <c r="J199" i="1"/>
  <c r="O54" i="1"/>
  <c r="N197" i="1"/>
  <c r="J170" i="1"/>
  <c r="M72" i="1"/>
  <c r="N225" i="1"/>
  <c r="P38" i="1"/>
  <c r="M191" i="1"/>
  <c r="N191" i="1"/>
  <c r="N189" i="1"/>
  <c r="N229" i="1"/>
  <c r="N52" i="1"/>
  <c r="P206" i="1"/>
  <c r="K35" i="1"/>
  <c r="N36" i="1"/>
  <c r="J180" i="1"/>
  <c r="M90" i="1"/>
  <c r="J4" i="1"/>
  <c r="K65" i="1"/>
  <c r="O116" i="1"/>
  <c r="N54" i="1"/>
  <c r="P244" i="1"/>
  <c r="P190" i="1"/>
  <c r="O229" i="1"/>
  <c r="K76" i="1"/>
  <c r="N124" i="1"/>
  <c r="M118" i="1"/>
  <c r="K296" i="1"/>
  <c r="J299" i="1"/>
  <c r="O98" i="1"/>
  <c r="N166" i="1"/>
  <c r="N327" i="1"/>
  <c r="P14" i="1"/>
  <c r="O147" i="1"/>
  <c r="M109" i="1"/>
  <c r="N311" i="1"/>
  <c r="J187" i="1"/>
  <c r="M105" i="1"/>
  <c r="O127" i="1"/>
  <c r="K195" i="1"/>
  <c r="M122" i="1"/>
  <c r="L28" i="1"/>
  <c r="M117" i="1"/>
  <c r="M323" i="1"/>
  <c r="P315" i="1"/>
  <c r="M102" i="1"/>
  <c r="J72" i="1"/>
  <c r="K306" i="1"/>
  <c r="N11" i="1"/>
  <c r="L324" i="1"/>
  <c r="N289" i="1"/>
  <c r="L206" i="1"/>
  <c r="L102" i="1"/>
  <c r="N114" i="1"/>
  <c r="P208" i="1"/>
  <c r="M303" i="1"/>
  <c r="P236" i="1"/>
  <c r="N297" i="1"/>
  <c r="N28" i="1"/>
  <c r="L2" i="1"/>
  <c r="P219" i="1"/>
  <c r="L255" i="1"/>
  <c r="N3" i="1"/>
  <c r="M198" i="1"/>
  <c r="J113" i="1"/>
  <c r="M206" i="1"/>
  <c r="P144" i="1"/>
  <c r="K269" i="1"/>
  <c r="P199" i="1"/>
  <c r="L260" i="1"/>
  <c r="P176" i="1"/>
  <c r="N257" i="1"/>
  <c r="M42" i="1"/>
  <c r="K290" i="1"/>
  <c r="O261" i="1"/>
  <c r="K198" i="1"/>
  <c r="K156" i="1"/>
  <c r="J317" i="1"/>
  <c r="L208" i="1"/>
  <c r="M139" i="1"/>
  <c r="O78" i="1"/>
  <c r="P60" i="1"/>
  <c r="P141" i="1"/>
  <c r="M244" i="1"/>
  <c r="O167" i="1"/>
  <c r="J10" i="1"/>
  <c r="N82" i="1"/>
  <c r="M183" i="1"/>
  <c r="L23" i="1"/>
  <c r="L30" i="1"/>
  <c r="K218" i="1"/>
  <c r="O311" i="1"/>
  <c r="J83" i="1"/>
  <c r="J236" i="1"/>
  <c r="O160" i="1"/>
  <c r="J323" i="1"/>
  <c r="M110" i="1"/>
  <c r="K301" i="1"/>
  <c r="L127" i="1"/>
  <c r="J111" i="1"/>
  <c r="L182" i="1"/>
  <c r="O68" i="1"/>
  <c r="M295" i="1"/>
  <c r="O77" i="1"/>
  <c r="K261" i="1"/>
  <c r="J325" i="1"/>
  <c r="P127" i="1"/>
  <c r="K262" i="1"/>
  <c r="O327" i="1"/>
  <c r="K308" i="1"/>
  <c r="O20" i="1"/>
  <c r="P19" i="1"/>
  <c r="P16" i="1"/>
  <c r="L329" i="1"/>
  <c r="L4" i="1"/>
  <c r="L43" i="1"/>
</calcChain>
</file>

<file path=xl/sharedStrings.xml><?xml version="1.0" encoding="utf-8"?>
<sst xmlns="http://schemas.openxmlformats.org/spreadsheetml/2006/main" count="1388" uniqueCount="619">
  <si>
    <t>carleton.ca</t>
  </si>
  <si>
    <t>I wanted to visit the page because I knew that the page was trustworthy.</t>
  </si>
  <si>
    <t>10c6cb60-48e4-41bc-bb20-360104a2238f</t>
  </si>
  <si>
    <t>The page gave a sense of danger more than the last time</t>
  </si>
  <si>
    <t>It appeared to be less severe</t>
  </si>
  <si>
    <t>The website seemed blacklisted.</t>
  </si>
  <si>
    <t>It looked like a big issue, the page seemed to be major website that can con people or maybe it might just be part of a scam..</t>
  </si>
  <si>
    <t>The 3 warning symbols on the page indicated that the page might not be that secure. It was highly symbolized threat.</t>
  </si>
  <si>
    <t>The fact the website I was going to entered monitored keystrokes and stole bank info made me more alert.</t>
  </si>
  <si>
    <t>It came out as something that might not be a big problem based on the warning symbols.</t>
  </si>
  <si>
    <t>The page seemed like something that would force me to install some adwares that I can avoid myself so I went for the page.</t>
  </si>
  <si>
    <t>The page like the last time seemed like potential adware that can be avoided.</t>
  </si>
  <si>
    <t>The fact that it track user information made me a little insecure</t>
  </si>
  <si>
    <t>The warning symbols and description made the web page seem highly dangerous due to it tracking activities.</t>
  </si>
  <si>
    <t>Low level threat about adwares</t>
  </si>
  <si>
    <t>A page that might steal information of the user.</t>
  </si>
  <si>
    <t>Major level threat regarding the security of the user's information.</t>
  </si>
  <si>
    <t>The website steals information</t>
  </si>
  <si>
    <t>A deceptive site made very clear</t>
  </si>
  <si>
    <t xml:space="preserve">Full screen, bright colours, unfamiliarity. Ignored because i was accessing a trusted site. </t>
  </si>
  <si>
    <t>Red = danger. good psychological trick</t>
  </si>
  <si>
    <t>High alert level due to colour and speed of arrival. rather wordy though could be more consice</t>
  </si>
  <si>
    <t>Can is a subjective word. doesnt strike as being too urgent =, but the colour reinforces danger</t>
  </si>
  <si>
    <t>grey indicates neutrality. wording not specific enough</t>
  </si>
  <si>
    <t>yellow is very neutral, gives the website the benefit of the doubt</t>
  </si>
  <si>
    <t xml:space="preserve">keywords such as credit card cause alarm. </t>
  </si>
  <si>
    <t xml:space="preserve">Keylogging and password access are very dangerous if achieved. </t>
  </si>
  <si>
    <t>low risk appearance due to neutral colour, words such as may, and only one exclamation mark in the top right corner</t>
  </si>
  <si>
    <t>only says probably unsafe. yellow is neutral , key words are not very alarming</t>
  </si>
  <si>
    <t>monitoring conversations is a serious concern. red coulor for danger, 3 exclamation points</t>
  </si>
  <si>
    <t xml:space="preserve">grey colour, yellow bar above caught my eye though. must indicate some danger . </t>
  </si>
  <si>
    <t>could be the case of a relatively unknown but safe website, no key danger words, grey colour seems non threatening</t>
  </si>
  <si>
    <t>red colour, key words such as password cause alarm</t>
  </si>
  <si>
    <t>grey, key words are unsure such as may or probably</t>
  </si>
  <si>
    <t>steal causes alarm. yellow indicates caution</t>
  </si>
  <si>
    <t>unwanted installation is not good. keep your data off my harddrive!</t>
  </si>
  <si>
    <t>Because I needed to go the intended website.</t>
  </si>
  <si>
    <t>I think an unknown threat isn't important</t>
  </si>
  <si>
    <t>The word "attack"</t>
  </si>
  <si>
    <t>After reading more info I would make sure to not download anything</t>
  </si>
  <si>
    <t>The colour of the page was yellow which isn't a warning sign to me, and the word untrustworthy isn't as "dangerous"</t>
  </si>
  <si>
    <t>I had already seen that warning before, so my second time seeing is makes it less "dangerous" and also the colour purple is nice</t>
  </si>
  <si>
    <t>I don't want software being uploaded to my computer, and red is a better warning trigger for colour. I also didn't want to read the explicit explanation on the second page</t>
  </si>
  <si>
    <t>"untrusted" and yellow equal not dangerous to me</t>
  </si>
  <si>
    <t xml:space="preserve">I have already seen that warning multiple times and I have chosen to ignore it </t>
  </si>
  <si>
    <t xml:space="preserve">I didn't like that it said it could monitor my key strokes. It's red and it tells me that it is highly recommended that I leave. </t>
  </si>
  <si>
    <t>Repeated viewings of same warning, and I am ignoring them</t>
  </si>
  <si>
    <t>It said that a threat was detected, and it's red and it had three ! warnings</t>
  </si>
  <si>
    <t>Background colour and wording</t>
  </si>
  <si>
    <t>background colour and wording</t>
  </si>
  <si>
    <t>It is a risk I am willing to take when I see warning about an unsecured connection.</t>
  </si>
  <si>
    <t>Identity theft is something I want no part of, the colour of the page also triggered an inner warning</t>
  </si>
  <si>
    <t>students.carleton.ca</t>
  </si>
  <si>
    <t>Visited webpage before without ill effects. Don't care about security of carleton email.</t>
  </si>
  <si>
    <t>Software would have to be downloaded and executed to harm.</t>
  </si>
  <si>
    <t>If not submitting sensitive information, not a problem.</t>
  </si>
  <si>
    <t>Wouldn't do financial transactions or logins</t>
  </si>
  <si>
    <t>Red.</t>
  </si>
  <si>
    <t>Colors / header pattern / button text</t>
  </si>
  <si>
    <t>Very common error and I usually see it in Firefox while Chrome doesn't complain.</t>
  </si>
  <si>
    <t>I can tell the difference between the fake and real downloads.</t>
  </si>
  <si>
    <t>Being "monitored" sounds scary.</t>
  </si>
  <si>
    <t>It says to "proceed"</t>
  </si>
  <si>
    <t xml:space="preserve">Yellow? </t>
  </si>
  <si>
    <t>Red. "highly recommended" , exclamation marks.</t>
  </si>
  <si>
    <t>Curious description</t>
  </si>
  <si>
    <t>Users reporting sounds more legitimate a threat than a computer generated warning.</t>
  </si>
  <si>
    <t>Colors are not alarming. No exclamations. "Proceed"</t>
  </si>
  <si>
    <t>Warning of identity theft and fraud</t>
  </si>
  <si>
    <t>Not hard to avoid installing software</t>
  </si>
  <si>
    <t>I rated it as medium because it wasn't the usual severe warning message with red colours and blocking me from accessing. There also seemed to be a warning rating bar at the top with one warning triangle symbol coloured in. I did not visit the page in case I actually typed something wrong in the site address.</t>
  </si>
  <si>
    <t>Red colour of the message made it seem more dangerous if I went to the web page.</t>
  </si>
  <si>
    <t>It was reported to have security issues by other users, but not necessarily for me.</t>
  </si>
  <si>
    <t>After reading that warning, if I really needed to use the site I would probably still visit it but just make sure not to enter any information in the site.</t>
  </si>
  <si>
    <t>It isn't very severe for me because the colour of the message is neutral and it's similar to what happens sometimes with some websites I visit using different network connections (i.e. Facebook when connected to Starbucks wifi sometimes has that).</t>
  </si>
  <si>
    <t>It depends on what kind of website it is and whether or not I need to log in to access information. If I did need to log in and there was personal information, I probably would not visit the page.</t>
  </si>
  <si>
    <t>Because I don't want to get a virus.</t>
  </si>
  <si>
    <t>There are three warning symbols coloured in on a red page, and sites that are impersonating other sites are usually very untrustworthy and try to steal information.</t>
  </si>
  <si>
    <t>Neutral background and one warning symbol. Usually when I read that there's potentially harmful software on a site, I just make sure not to download anything and not to click suspicious-looking buttons.</t>
  </si>
  <si>
    <t>Yellow background colour makes it seem mildly severe. I would visit the page because the "untrusted" warning might be due to an expired certificate or something.</t>
  </si>
  <si>
    <t>The message is of medium severity due to its yellow colour and it says "untrusted" rather than a more aggressive term such as "attacking" or "virus". I would not visit the web page because I don't want unknown software being installed on my computer.</t>
  </si>
  <si>
    <t>Red background with three warning symbols and exclamation marks on the page. I don't want to have my activity on a website being monitored by an unknown party who also may steal my personal information.</t>
  </si>
  <si>
    <t>It only uses the term "suspicious" and the page is not verified to be actually bad. I would visit the page as long as it doesn't force me to input personal information or have suspicious pop-ups. But I would still be careful about what buttons I click on the site.</t>
  </si>
  <si>
    <t>The blue button to go back says "Get me out of here!" instead and the use of exclamation marks makes it seem more urgent. Generally I don't want anything to be downloaded from a website without my knowledge and consent.</t>
  </si>
  <si>
    <t>Again, the red colour and the negative wording of the warning message. I would not visit the fictional page because I don't want a third party to be monitoring my activity.</t>
  </si>
  <si>
    <t>The end of the warning message reads "proceed with caution," so it kind of implies that I can access the web page safely as long as I don't click random buttons and write all my personal information.</t>
  </si>
  <si>
    <t xml:space="preserve">It's not my computer. also, the page is familiar. </t>
  </si>
  <si>
    <t xml:space="preserve">The use of the word malicious made me uncomfortable. </t>
  </si>
  <si>
    <t xml:space="preserve">Red, Three exclamation points to the right. Also, the warning that it was impersonating another page. </t>
  </si>
  <si>
    <t>It seamed that it would only matter if you put in personal information. I would know not to, and carry on to the web-page</t>
  </si>
  <si>
    <t xml:space="preserve">The fact that the page was impersonating something. Also the use of the words "criminal organization." It made it feel more threatening. </t>
  </si>
  <si>
    <t>The possibility of having something placed on the computer without being aware of it. Also the use of the term "spy-ware"</t>
  </si>
  <si>
    <t xml:space="preserve">Monitoring Keystrokes is really alarming. </t>
  </si>
  <si>
    <t xml:space="preserve">Yellow is a happy color. </t>
  </si>
  <si>
    <t xml:space="preserve">The red background and exclamation point in the title. Also the link which led to the additional information. After reading that i felt more comfortable making the decision not to go into the website. </t>
  </si>
  <si>
    <t>I do this a lot at home and nothing bad has happened yet...</t>
  </si>
  <si>
    <t xml:space="preserve">The possibility of having 'deceptive' and 'unwanted' software on the computer. </t>
  </si>
  <si>
    <t xml:space="preserve">I frequently use those connections on my phone and what-not. Nothing bad has ever happened. </t>
  </si>
  <si>
    <t>It said "proceed with caution' so it didn't seem that awful to go into the site</t>
  </si>
  <si>
    <t xml:space="preserve">I don't like the term 'malicious' </t>
  </si>
  <si>
    <t>I didn't like the possibility of other people seeing my passwords/ private information</t>
  </si>
  <si>
    <t>The possibility of having things installed without my knowing is a bit terrifying. I don't know enough about computers to be able to pick up on something like that, and think it would be best to avoid the possibility of it occuring</t>
  </si>
  <si>
    <t>Despite the nice yellow background, I find, again, that the possibility of unwanted software makes me uncomfortable</t>
  </si>
  <si>
    <t xml:space="preserve">Doesn't seem intimidating </t>
  </si>
  <si>
    <t>low impact</t>
  </si>
  <si>
    <t>red colour</t>
  </si>
  <si>
    <t xml:space="preserve">not as intimidating </t>
  </si>
  <si>
    <t xml:space="preserve">low impact/colour/text </t>
  </si>
  <si>
    <t xml:space="preserve">bright red colour and bold text </t>
  </si>
  <si>
    <t>not as intimidating as the red</t>
  </si>
  <si>
    <t>untrusted page isn't as severe as dangerous</t>
  </si>
  <si>
    <t xml:space="preserve">not as intimidating - yellow is a calming colour </t>
  </si>
  <si>
    <t xml:space="preserve">red colour is associated with danger </t>
  </si>
  <si>
    <t xml:space="preserve">yellow colour isn't as effective as the red </t>
  </si>
  <si>
    <t xml:space="preserve">repeated exposure to the page </t>
  </si>
  <si>
    <t xml:space="preserve">the word "attack" makes it seem dangerous </t>
  </si>
  <si>
    <t xml:space="preserve">"unwanted software" doesn't seem that severe of an issue </t>
  </si>
  <si>
    <t xml:space="preserve">bright red colour associated with danger </t>
  </si>
  <si>
    <t>"suspicious" doesn't seem as severe of a warning</t>
  </si>
  <si>
    <t xml:space="preserve">the colour and text aren't effective in conveying the message </t>
  </si>
  <si>
    <t xml:space="preserve">It was for school. </t>
  </si>
  <si>
    <t xml:space="preserve">It showed caution but also gave the chance to explain what was happening. </t>
  </si>
  <si>
    <t xml:space="preserve">The phrase "based on your security preferences" showed that it was about something personally set, over what has been viewed. </t>
  </si>
  <si>
    <t>It did not give reason why the page was suspicious, as well as did not signify any warning symbol (basic colour, low caution sign risk, etc.)</t>
  </si>
  <si>
    <t xml:space="preserve">The colour and warning seemed significant, as well as the phrase "passwords and financial info" was extremely alarming. </t>
  </si>
  <si>
    <t xml:space="preserve">While it was a suspicious activity page, the colour was very alarming as well as explained what was happening. </t>
  </si>
  <si>
    <t xml:space="preserve">Expressed downloading things resulted in negative consequences for the computer. </t>
  </si>
  <si>
    <t xml:space="preserve">Did not show anything alarming, instead showed that "proceed with caution" as it could be a normal page. </t>
  </si>
  <si>
    <t xml:space="preserve">Discussed the use of personal passwords and security being exploited and to not enter the page. </t>
  </si>
  <si>
    <t xml:space="preserve">Others reported it was dangerous and showed malware. </t>
  </si>
  <si>
    <t xml:space="preserve">Proceed with caution and could be, which can mean not all users exhibited danger or had anything wrong. </t>
  </si>
  <si>
    <t xml:space="preserve">Sounded serious in the sense that the page can monitor "stroke keys" and passwords. </t>
  </si>
  <si>
    <t xml:space="preserve">Proceed with caution does not sound so terrifying. </t>
  </si>
  <si>
    <t xml:space="preserve">"Connection is not secure" can mean problems with internet or other pages or computer, which makes me want to check on other things regarding my laptop. </t>
  </si>
  <si>
    <t xml:space="preserve">The phrase "it is probably not safe" does not show any danger or reason to have caution. </t>
  </si>
  <si>
    <t xml:space="preserve">The colours and description expressed that it was a more serious threat. </t>
  </si>
  <si>
    <t xml:space="preserve">Did not express what was wrong or why the page could not be trusted. </t>
  </si>
  <si>
    <t>The warning was not one that would cause me to worry about clicking of the prompt.</t>
  </si>
  <si>
    <t>These are the types of messages I see all the time when surfing and I expect to have my virus software pickup on concerns with a stronger message.</t>
  </si>
  <si>
    <t>I generally do not go to sites with unverified or unidentified certificates if I don't know the site already</t>
  </si>
  <si>
    <t>The warning colour was effective and the Firefox reference information was thorough enough for me not to venture forward</t>
  </si>
  <si>
    <t>The explanation about installing unwanted software leads me to not go there.  If I really wanted to go to the site I would use one of my old laptops to try it out and see what happens.</t>
  </si>
  <si>
    <t>There seems to be a low threat given the message displayed.  I would proceed and watch for suspicious behaviour.</t>
  </si>
  <si>
    <t>I would not be entering passwords or other personal information in an unknown website.</t>
  </si>
  <si>
    <t>I would proceed with caution but this message pops up a lot in my day to day.  the important thing is not to input sensitive info.</t>
  </si>
  <si>
    <t>The colour of the page stopped me.  The information would get me to research the website -- IP addresses and known info from the anti-virus software sites that I use.  I have and would report the info to the RCMP anti-fraud Centre.</t>
  </si>
  <si>
    <t>I think the colour is deceptive for the level of security threat.  A missing security certificate happens a lot.  I would proceed with caution.</t>
  </si>
  <si>
    <t>The warning level is low because of the explanation given.  In practice I would not generally expect such a message and would proceed with caution as I go to the website.</t>
  </si>
  <si>
    <t>Same as before -- missing security certificate is not a big risk in my mind.</t>
  </si>
  <si>
    <t>The warning message is effective in red as well as the information about the potential for a key logger.  I would proceed again on an old laptop if I was curious to see what would happen.</t>
  </si>
  <si>
    <t>Again I don't see the warning as high risk.  I would proceed with caution.</t>
  </si>
  <si>
    <t>I would not go to this page but it sure has triggered my curiosity.  The wording made me want to find out what this page might do given that it is displaying a false name. I would go to that old laptop and check it out.</t>
  </si>
  <si>
    <t>I would proceed to this page with caution if the web page interested me.  I would not enter sensitive information.</t>
  </si>
  <si>
    <t>I would heed this warning but I would go to various anti-virus sites to understand more what the site was about and why it was being reported as such.</t>
  </si>
  <si>
    <t>no bright warning colors.</t>
  </si>
  <si>
    <t>wasn't worried to use the site</t>
  </si>
  <si>
    <t>because it said proceed with cation, it couldnt be that bad.</t>
  </si>
  <si>
    <t>the neutral color scheme</t>
  </si>
  <si>
    <t>because of the image of the lock, it seemed to be a serious warning message</t>
  </si>
  <si>
    <t>The bright red page</t>
  </si>
  <si>
    <t>it was highly recommended to leave the page</t>
  </si>
  <si>
    <t xml:space="preserve">Not very convincing </t>
  </si>
  <si>
    <t>The bright red color, seems dangerous</t>
  </si>
  <si>
    <t>it mentioned that "it was probably not a good idea" but didnt say that it was dangerous</t>
  </si>
  <si>
    <t xml:space="preserve">The no entry sign in the top left </t>
  </si>
  <si>
    <t>The title of the page seemed like it would pose a threat to my personal safety.</t>
  </si>
  <si>
    <t>It mentioned that it was blocked because of my security preferences.</t>
  </si>
  <si>
    <t>it warned me about passwords being stolen</t>
  </si>
  <si>
    <t>warning was convincing enough.</t>
  </si>
  <si>
    <t>there was only one warning sign that was lit up in the top right part of the screen</t>
  </si>
  <si>
    <t>This page mentioned it would install softwares on my computer when running this site</t>
  </si>
  <si>
    <t>Lots of red.  "Go back" is usually the safest option I suppose.</t>
  </si>
  <si>
    <t>"Go back" caught my eye first.  To be honest, chances are I would have tried to visit the page again afterwards.  My first instinct was simply to go back.  "Low" because of colour scheme.</t>
  </si>
  <si>
    <t>Same as previous.</t>
  </si>
  <si>
    <t>Colour scheme.  Red = bad.</t>
  </si>
  <si>
    <t>Not sure why, but something about this page in particular made me less nervous of the warning given.</t>
  </si>
  <si>
    <t>I encounter this sort of message often on my own and have never had an issue.  Yet.</t>
  </si>
  <si>
    <t>I was not completely worried until I saw the "banking information" warning.  That is what pushed me over the edge.</t>
  </si>
  <si>
    <t>Colour scheme (yellow) seems less severe.  I am also not immedietaly spooked by "malware" as I've dealt with it before.</t>
  </si>
  <si>
    <t>Same as one of the earlier ones that warned about "banking information".  Credit card stuff is spooky.</t>
  </si>
  <si>
    <t>Not worried about "fake download buttons".</t>
  </si>
  <si>
    <t>Yellow scheme less frightening.  Still, I would be apprehensive with this particular warning.</t>
  </si>
  <si>
    <t>I have seen similar warnings and have not had a problem (yet).  Yellow scheme also less frightening than the usual red.</t>
  </si>
  <si>
    <t>Again, the word "financial" is worrisome.  Red scheme frightening.  Between medium and high.  Closer to high.</t>
  </si>
  <si>
    <t>Somehow a more vague message made me more apprehensive than some of the others.  Also, grey scheme not too spooky.</t>
  </si>
  <si>
    <t>Unsure.</t>
  </si>
  <si>
    <t>Yellow scheme not usually immedietly worrisome but nobody likes stuff getting installed on their computer without their consent.</t>
  </si>
  <si>
    <t xml:space="preserve">Avoid having future issues with the computer  </t>
  </si>
  <si>
    <t xml:space="preserve">In the information it had the said site could possibly attempt to download software onto the computer </t>
  </si>
  <si>
    <t xml:space="preserve">It only had one of three caution symbols filled in </t>
  </si>
  <si>
    <t>Red means stop done not enter. There was an "!" in the message.</t>
  </si>
  <si>
    <t xml:space="preserve">The page was colored red, universal sign for something dangerous  it also said the page was dangerous </t>
  </si>
  <si>
    <t xml:space="preserve">The page was yellow so it would be possible to proceed with caution  as well as it said there was minimum risk for anything to happen </t>
  </si>
  <si>
    <t xml:space="preserve">There was a possibility of having personal information stolen </t>
  </si>
  <si>
    <t>The page had been blocked due to the fact to was harmful to the computer and the fact that personal information could be stolen.</t>
  </si>
  <si>
    <t xml:space="preserve">The site was blocked due to it's deceptive nature </t>
  </si>
  <si>
    <t xml:space="preserve">This page is possibly capable of monitoring keystrokes, it said the page was highly dangerous. The pages was red the universal sign for stop also 3/3 of the caution box's where filled in </t>
  </si>
  <si>
    <t xml:space="preserve">The page is likely not safe. It is yellow to warn the user to proceed with caution if they do choose to go onto the site. 2/3 caution boxes where filled in </t>
  </si>
  <si>
    <t xml:space="preserve">The page is likely fake. It was to yellow to tell the user to proceed with caution and had 2/3 caution boxes filled in </t>
  </si>
  <si>
    <t xml:space="preserve">I deiced to go visit the page since it was only had 1/3 caution boxes filled in. The color of the page was natural so I can assume that is safe </t>
  </si>
  <si>
    <t xml:space="preserve">The page wants to steal personal information. The page was colored red to warn a user to stop. 3/3 caution boxes had been filled in </t>
  </si>
  <si>
    <t xml:space="preserve">The page was red, universal sign to stop. The bolded letters on the button left hand side highly recommend not to continue. It had 3/3 caution signs filled in  </t>
  </si>
  <si>
    <t>It is likely not safe to be on this page. It was yellow to proceed  with caution as well it 2/3 caution signs</t>
  </si>
  <si>
    <t>The site could have been harmful to the computer.</t>
  </si>
  <si>
    <t xml:space="preserve">Sometimes warning messages will appear on sites I know are safe/secure. </t>
  </si>
  <si>
    <t>Entire screen was red. Impersonating webpages is a common tactic used to collect personal information. Sites can look very similar, I don't know what the exact web address is supposed to be to confirm the site is genuine.</t>
  </si>
  <si>
    <t>Detecting malware is tricky and mistakes are often made. Still not worth risking it if you can avoid going to site. Computer does not appear to be running linux.</t>
  </si>
  <si>
    <t>Errors in certificates are relatively common and can appear even on sites that are commonly used and fine.</t>
  </si>
  <si>
    <t>Fake download buttons appear all over the internet. As long as you avoid downloading from them you're usually fine. Files from them are easy to identify. Check the file name.</t>
  </si>
  <si>
    <t>Certificate errors are common and can arise without warning even on well maintained sites. Try changing web address (try https:// and http://) this sometimes gets rid of error.</t>
  </si>
  <si>
    <t>User reported pages are a mixed bag. Sometimes can identify pages that software misses, frequently gives false warnings. Err on side of caution if you can.</t>
  </si>
  <si>
    <t>User reported website. Err on side of caution.</t>
  </si>
  <si>
    <t>Attempts being key word. If dialog asks to install software do not approve. If you suspect software has been installed around computers security check list of installed programs.</t>
  </si>
  <si>
    <t>Dangerous is very vague. If reported by users even worse. Users should know specifically what is wrong with page before reporting it. Likely no problem.</t>
  </si>
  <si>
    <t>Could be many reasons the page could not be identified. Could be as simple as software update that webmanager hasn't kept up with. Err on side of caution.</t>
  </si>
  <si>
    <t>Deceptive sites can't do anything if you don't enter information. Make sure web address is correct. Don't enter any information until you are confident that the site is safe. Appears to be a mozilla warning, which are frequently incorrect.</t>
  </si>
  <si>
    <t>Another certificate error. Likely just the webmaster not updating site correctly, don't enter any information.</t>
  </si>
  <si>
    <t>Description of what the problem of the site is, could be normal webpage that has been comprimised. Err on side of caution.</t>
  </si>
  <si>
    <t>Has been reported to contain unwanted software, someone has likely encountered problems with site before. Err on side of caution until webmaster has resolved issue with whoever gave the error warning (likely mozilla)</t>
  </si>
  <si>
    <t>While problems with unwanted software could be avoided, often more trouble than its worth. Find another site if possible.</t>
  </si>
  <si>
    <t>Secure connection could not be verified. Try changing web address (http:// vs https://) before finding a different site.</t>
  </si>
  <si>
    <t>Carleton.ca was in the url bar and not a domain name I'm not familiar with so I was not at all worried.</t>
  </si>
  <si>
    <t>The domain name looked untrustworthy. Spyware/malware</t>
  </si>
  <si>
    <t>Unconcerning. I can't imagine a scenario besides spam messages where I might be linked to a website potentially flagged as "fake"</t>
  </si>
  <si>
    <t>I sometimes get this message for websites that are volatile like for downloading torrents or things like this, but I imagine I'm cautious enough to know when a website may be a threat or a downloaded file may be a threat. (Past experiences) Therefore I would simply proceed with caution to a website with that.</t>
  </si>
  <si>
    <t>Wouldn't continue to the site, possible I have information stored cookies I wouldn't want stolen.</t>
  </si>
  <si>
    <t>Could be a case of expired certificates or out of date licenses.</t>
  </si>
  <si>
    <t>(Meant to click Go Back) Similar reasons as before, the threat of information like credit card numbers is my main concern. Possibly losing access to computer functionality, etc... that foreign processes can incur on my machine. Would certainly avoid a website like this.</t>
  </si>
  <si>
    <t>I am most likely not entering volatile information into a website anyways. Given this message however, I would continue only if it's interesting or sent from a known sender in a given context that makes sense to continue. Otherwise would "go back"</t>
  </si>
  <si>
    <t>I can't imagine this message ever appearing but I wouldn't be too concerned if it did, I might have my task manager open in case I need to end unknown processes in a hurry. I feel confident being able to react to this kind of threat.</t>
  </si>
  <si>
    <t>Only if I had a good enough reason I would simply proceed with caution, not entering any information if I was asked to.</t>
  </si>
  <si>
    <t>Oh well, I'll try again to access that website. I've seen something like message before, I think I closed the browser, turned off and back on my wifi and it worked.</t>
  </si>
  <si>
    <t>I see fake download buttons often and can easily discern the difference. Sometimes they're ads, etc...</t>
  </si>
  <si>
    <t>If it had been reported by my browser to have unknown software or software it deems threatening I think I would trust the browser on this one and back out!</t>
  </si>
  <si>
    <t>Would accept this message as a fair warning and not continue: fear of information theft.</t>
  </si>
  <si>
    <t>This could simply be a forum or a page I would feel comfortable browsing, just not comfortable whole heatedly trusting (i.e. giving real information out)</t>
  </si>
  <si>
    <t>Don't exactly feel threatened because I may have precautions for malware software etc...</t>
  </si>
  <si>
    <t xml:space="preserve">I strongly believe that this message is not as serious as it could be and that it is very likely that any issues deriving from the website would be blocked by basic security software </t>
  </si>
  <si>
    <t>it was only my email so i assumed there wouldn't be a threat</t>
  </si>
  <si>
    <t>the website was only made improperly, didn't know what type of information the website would need</t>
  </si>
  <si>
    <t xml:space="preserve">the browser said that the website was dangerous. It was a very clear warning that seemed severe </t>
  </si>
  <si>
    <t>there has been user feedback that said malware was detected in this website</t>
  </si>
  <si>
    <t>Malware can be very harmful and it said this website installs it</t>
  </si>
  <si>
    <t>The screen was red, so it seemed more serious</t>
  </si>
  <si>
    <t>there was a lot of information about why the page was dangerous</t>
  </si>
  <si>
    <t>the browser didn't seem to have a specific warning</t>
  </si>
  <si>
    <t>screen was red, generally means a bigger threat</t>
  </si>
  <si>
    <t>just said proceed with caution</t>
  </si>
  <si>
    <t>screen was red, 3 exclamation points</t>
  </si>
  <si>
    <t>page was only yellow, so depending on what it was i would proceed</t>
  </si>
  <si>
    <t>page was only yellow so depending on the website i would proceed</t>
  </si>
  <si>
    <t>this page was a reported attack page</t>
  </si>
  <si>
    <t>people said that the page was fake</t>
  </si>
  <si>
    <t xml:space="preserve">there has been unwanted software reported </t>
  </si>
  <si>
    <t>page was red, 3 exclamation points</t>
  </si>
  <si>
    <t>because it said warning and because i assumed it had a malware problem</t>
  </si>
  <si>
    <t>the page informed me about the risk of  going to the page. "More information" text mentioned criminal organizations getting personal information. Seemed valid</t>
  </si>
  <si>
    <t>Warning message seemed legitimate. Stated information about finances and passwords may be leaked. Chose to ignore it to see what would happen (wouldn't type in any information).</t>
  </si>
  <si>
    <t>Didn't look like a serious warning message (only had a padlock with a red bar), compared to the previous (red) message which looked more severe.</t>
  </si>
  <si>
    <t>Message said it is "probably not safe". If it was really bad, the message might say something like "it is very risky". Didn't sound that serious</t>
  </si>
  <si>
    <t>Message didn't look very risky because it said "unwanted software detected" and my profile settings prevented me from accessing the page.</t>
  </si>
  <si>
    <t>Warning message stated that visiting the page might result in identity theft (password, profile may be accessed). Clearly explained risks</t>
  </si>
  <si>
    <t>Message said that the page was suspicious and I should proceed with caution, but didn't state why or what could happen. Didn't state the risks</t>
  </si>
  <si>
    <t>Same as previous. Risks not stated. Warning wasn't clarified. Still clicked go back because it is a warning. I wouldn't normally go through with it if I saw a warning while visiting a site. I could be hacked or malware/a virus might get into my  system</t>
  </si>
  <si>
    <t>Didn't state the risks or why the page was suspicious. First time checking out the site, first thing that comes up is "suspicious website". If I proceed and nothing happens then I would keep going back (doesn't seem that high risk)</t>
  </si>
  <si>
    <t>Stated the risks of continuing, that banking information and password might be compromised.</t>
  </si>
  <si>
    <t>Had 2/3 triangle symbols. Looked medium-risk, message didn't specify the severity of proceeding, but it's better to be safe than sorry.</t>
  </si>
  <si>
    <t>Just said "warning\" but didn't really inform me about the risks of proceeding through with it. Might just be a defense mechanism of the website, but then again, it's better to be safe than sorry.</t>
  </si>
  <si>
    <t>Color of the page was red (red usually stands for danger). Warning message seemed serious and I wouldn't want to put my system at risk and I wouldn't want hackers to have access to it and any personal information that I have.</t>
  </si>
  <si>
    <t>Message stated that proceeding through to the site might give me messages that prompt me to download certain things. Having first-hand experience in that type of situation, I wouldn't want to go through that again.</t>
  </si>
  <si>
    <t>The warning message seems valid. It clearly stated what would happen if I proceeded, and cautioned me to not go through with it. Also, the color of the page is red (and red usually signifies danger or a high-risk situation).</t>
  </si>
  <si>
    <t>The page was yellow, which usually stands for a medium-risk situation. Also, even though the message didn't really explain the severity of going through, it is better to take caution.</t>
  </si>
  <si>
    <t>I chose to visit it because it's a page that I use regularly and don't perceive as a threat</t>
  </si>
  <si>
    <t>Didn't opt to visit the page because I'm unfamiliar with the content that it's going to request of me. Didn't perceive it as a high threat because there was only one warning sign in the top right and I assume the more warning signs the more dangerous the page.</t>
  </si>
  <si>
    <t>Yellow colour seems more dangerous than the more neutral white, and it seemed like I would be asked to enter personal information on the site I was trying to visit so there's no point putting my info at risk</t>
  </si>
  <si>
    <t>Didn't choose to visit the page because I don't want to have to deal with malicious software that's difficult to uninstall.</t>
  </si>
  <si>
    <t>Definitely don't want a secret keylogger on my computer</t>
  </si>
  <si>
    <t>Even more text seems more serious, although I liked the format of the drop box in the other warning pages better - I'm not really keen on reading everything Mozilla has ever had to say about bad sites and I'm probably in too much of a hurry to care anyway?</t>
  </si>
  <si>
    <t>Seems less urgent than the other low/medium pages for some reason? It could just be because it's being shown immediately after a severely problematic site. Advanced explanation was less helpful than the previous ones - less clear of an explanation why I probably shouldn't visit the page or at least proceed with caution.</t>
  </si>
  <si>
    <t>Looks very very similar to the other high warning page I saw - this one I think uses slightly less strong language - highly recommended vs what I think was the imperative of do not proceed?</t>
  </si>
  <si>
    <t>I'm going to trust other users who've had bad experiences with the page, although the text seems to indicate the threat is more of an issue than the page warning colour would initially lead me to believe - if I didn't take the time to read the text I probably would've just clicked through</t>
  </si>
  <si>
    <t xml:space="preserve">Don't want malware on my computer but I'm curious about the security preferences - for people who don't really know what they're doing on the internet how high are these set as a default? </t>
  </si>
  <si>
    <t>Page was a weird purple-ish looking colour? Doesn't seem very menacing. "example.com may contain potentially misleading and deceptive software" contains two uncertain words though, may and potentially, making the warning feel less effective.</t>
  </si>
  <si>
    <t>This one also looked purple-ish. Flow of the sentence "The authenticity of example.com, and thus its security, was unable to be verified." was kind of weird? My eye was first drawn to the end of the sentence and then it didn't flow at all. Bad grammar makes me question the validity of warning pages. Could be a fake warning page for malicious anti-virus software? I think it'd flow better if the words authenticity and security went together.</t>
  </si>
  <si>
    <t>Don't want to lose my passwords, but the drop down and the blurb give essentially the same information. Also would be helpful if there was a link if I wanted to look on how to identify fake pages mimicking real pages on my own if my browser doesn't catch it for me?</t>
  </si>
  <si>
    <t>Looks purple again. I felt like the initial warning blurb wasn't strong enough with the language by just saying "software that can harm your computer"</t>
  </si>
  <si>
    <t xml:space="preserve">Because malware can get really bad I feel like this should probably be in a higher risk category than what it's currently being classed as. </t>
  </si>
  <si>
    <t>I liked this one - blurb was very clear and concise and the drop down gave me more information that wasn't redundant to the blurb.</t>
  </si>
  <si>
    <t>Feels very similar to previous very high risk warnings? I can't actually think of anything that it has that the other ones didn't, other than maybe a slightly different layout</t>
  </si>
  <si>
    <t>Visiting the site in question does not usually cause such a warning message.  Therefore there was the possibility of a security breach/someone intercepting traffic.</t>
  </si>
  <si>
    <t>Error indicated that the certificate used to encrypt the connection was not issued by a known authority</t>
  </si>
  <si>
    <t>Crowdsourced information indicated that the website was illicit.</t>
  </si>
  <si>
    <t>Error message looked extermely serious (red colouring, more warning symbols compared to others).  Warning also indicated possibility of a man in the middle attack</t>
  </si>
  <si>
    <t>Page was only indicated to be suspicous.  I didn't think there was a great risk in proceeding as long as I didn't provide confidential info like a crecit card number to the page.</t>
  </si>
  <si>
    <t>Page was blocked by the in browser security system which uses data collected from others.  It's judgement that the page is bad is probably the correct one.</t>
  </si>
  <si>
    <t>Going to the site would probably lead to getting malware installed on my machine and even a rare case of that happening would still make visiting the page an unacceptable risk.</t>
  </si>
  <si>
    <t>Chose to not visit the page because of the chance of it installing unwanted programs like ransomeware on my machine</t>
  </si>
  <si>
    <t>Page reported as suspicious but the warning appears less severe then others.  It's probably not too risky to visit the page as long as I don't download anything or provide confidential info.</t>
  </si>
  <si>
    <t>Chose to not visit because of the risk of getting a virus/spyware from the page.</t>
  </si>
  <si>
    <t>Chose to not visit because the site may install viruses, etc on my machine.</t>
  </si>
  <si>
    <t>Chose to not visit the page because of the malware risk as reported by others.</t>
  </si>
  <si>
    <t>If the pages identity cannot be confirmed it could be counterfeit, install bad software, etc and isn't worth the risk of visiting</t>
  </si>
  <si>
    <t>Page appears to have badly configured/compromised security meaning that any information I give could be intercepted.</t>
  </si>
  <si>
    <t>The warning indicated the page may install malware on my machine</t>
  </si>
  <si>
    <t>Warning indicated the page may install unwanted/dangerous software if I were to proceed with visiting it.</t>
  </si>
  <si>
    <t>The page might install bad software on my machine.</t>
  </si>
  <si>
    <t>It's a website I've been using throughout the entire year, which is why I haven't felt surprised or suspicious.</t>
  </si>
  <si>
    <t>It wasn't a warning message I've seen before, thus I wanted to be a bit more careful.</t>
  </si>
  <si>
    <t>I've seen this warning message before but I ignored the warning given.</t>
  </si>
  <si>
    <t>It was a warning message I've never seen, and because of the background color (which was yellow), it seems that the warning message should be something to be cautious of.</t>
  </si>
  <si>
    <t>With the background color being red, it didn't really take a second for me to think that the severity of the warning message is high. In my opinion, red indicated danger, hence I didn't want to take any risk.</t>
  </si>
  <si>
    <t>The color red pretty much indicates the severity of the warning message.</t>
  </si>
  <si>
    <t>For the website to direct me to another website is kind of unusual to me, which is why I decided to go back.</t>
  </si>
  <si>
    <t>I feel like the website is something my antivirus software can take care of.</t>
  </si>
  <si>
    <t>I feel like my antivirus software would let me know if the website is really a threat.</t>
  </si>
  <si>
    <t>I feel like grey isn't really a color that indicates danger.</t>
  </si>
  <si>
    <t>The warning message is too plain for me to consider it a warning message.</t>
  </si>
  <si>
    <t>Seeing the warning again and again kind of made me feel like the warning isn't something to worry about</t>
  </si>
  <si>
    <t>The red was too vibrant, so it kind of startled me and made me think of the warning as something to worry about</t>
  </si>
  <si>
    <t>The red warning message makes me feel unsafe, hence I wanted to go back.</t>
  </si>
  <si>
    <t>Website feels like something my antivirus software can take care of</t>
  </si>
  <si>
    <t>I feel like I've modified my security choices/options, which is why I got that warning.</t>
  </si>
  <si>
    <t>I wouldn't want to take the risk of an attack.</t>
  </si>
  <si>
    <t>login.microsoftonline.com</t>
  </si>
  <si>
    <t>Seen this type of pop-up before</t>
  </si>
  <si>
    <t>When I clicked on more information it said there could be access to my personal information</t>
  </si>
  <si>
    <t>I have seen this type of message however I usually ignore it since I trust the website and my browser's security preferences are too sensitive.</t>
  </si>
  <si>
    <t>I chose not to proceed because the error didn't seem that troubling but didn't want to risk it</t>
  </si>
  <si>
    <t>When clicking on more info there could have been potential leak of private info</t>
  </si>
  <si>
    <t>information could be revealed like passwords however the fact that the website was blocked because of my security preferences made me almost click ignore</t>
  </si>
  <si>
    <t>Once again private information could have been reached however the page looked more serious and formal than the others</t>
  </si>
  <si>
    <t>Since this page mentioned my security preferences and not any leakage of private information I figured it was safe</t>
  </si>
  <si>
    <t>The warning message implied that the computer might have unwanted programs added or affected therefore I didn't want to take the chance</t>
  </si>
  <si>
    <t>The fact that this warning message was in red also it said that some websites mask themselves as certifiable. I didn't want to risk it.</t>
  </si>
  <si>
    <t>The warning message simply said to proceed with caution therefore I figured I could decide for myself if the website is a virus or not</t>
  </si>
  <si>
    <t>Once again it said to proceed with caution and not necessarily that it would cause immediate damage to my computer</t>
  </si>
  <si>
    <t xml:space="preserve">Despite the warning message saying that this website could be dangerous it only said to proceed with caution and also that only if I enter personal information it might be compromised. </t>
  </si>
  <si>
    <t xml:space="preserve">This warning message explained that there could be unwanted downloads taking place and made it seem as if the threat was urgent. </t>
  </si>
  <si>
    <t>Once again it said to proceed with caution so I figured I could just check out the website and fake download buttons for myself</t>
  </si>
  <si>
    <t>Since this message is not one I come across very often I had to go back since I wasn't comfortable with a website that firefox didn't like or recognize</t>
  </si>
  <si>
    <t>I figured I could see for myself since the message didn't seem too urgent and that as long as I didn't press download links I would be fine</t>
  </si>
  <si>
    <t>Warning type</t>
  </si>
  <si>
    <t>Warning severity</t>
  </si>
  <si>
    <t>Domain</t>
  </si>
  <si>
    <t>Clicked "more info"</t>
  </si>
  <si>
    <t>Ignored warning</t>
  </si>
  <si>
    <t>Time elapsed</t>
  </si>
  <si>
    <t>User severity rating</t>
  </si>
  <si>
    <t>User comments</t>
  </si>
  <si>
    <t>Participant ID</t>
  </si>
  <si>
    <t>Grand Total</t>
  </si>
  <si>
    <t>Column Labels</t>
  </si>
  <si>
    <t>Count of Ignored warning</t>
  </si>
  <si>
    <t>Study phase</t>
  </si>
  <si>
    <t>Phase 1</t>
  </si>
  <si>
    <t>Phase 2</t>
  </si>
  <si>
    <t>Row Labels</t>
  </si>
  <si>
    <t>Warning type (text)</t>
  </si>
  <si>
    <t>Malware</t>
  </si>
  <si>
    <t>Phishing</t>
  </si>
  <si>
    <t>SSL</t>
  </si>
  <si>
    <t>Unwanted software</t>
  </si>
  <si>
    <t>Average of User severity rating</t>
  </si>
  <si>
    <t>(Multiple Items)</t>
  </si>
  <si>
    <t>Warning severity (text)</t>
  </si>
  <si>
    <t>High</t>
  </si>
  <si>
    <t>Low</t>
  </si>
  <si>
    <t>Medium</t>
  </si>
  <si>
    <t>firstMessageExpiredAV</t>
  </si>
  <si>
    <t>firstMessageFakePage</t>
  </si>
  <si>
    <t>firstMessageInvalidCert</t>
  </si>
  <si>
    <t>firstMessageMalware</t>
  </si>
  <si>
    <t>firstMessageOldBrowser</t>
  </si>
  <si>
    <t>firstMessageRansomware</t>
  </si>
  <si>
    <t>firstMessageUnwantedSoftware</t>
  </si>
  <si>
    <t>firstMessageVirus</t>
  </si>
  <si>
    <t>firstMessageClarityComment</t>
  </si>
  <si>
    <t>firstMessageKnown</t>
  </si>
  <si>
    <t>midSessionComments</t>
  </si>
  <si>
    <t>postSessionFirstMessageSeverity</t>
  </si>
  <si>
    <t>postSessionFirstMessageSeverityReason</t>
  </si>
  <si>
    <t>colorPriority</t>
  </si>
  <si>
    <t>wordingPriority</t>
  </si>
  <si>
    <t>imagePrioirty</t>
  </si>
  <si>
    <t>moreInfoPriority</t>
  </si>
  <si>
    <t>priorityReason</t>
  </si>
  <si>
    <t>greySeverity</t>
  </si>
  <si>
    <t>redSeverity</t>
  </si>
  <si>
    <t>yellowSeverity</t>
  </si>
  <si>
    <t>colorSeverityReason</t>
  </si>
  <si>
    <t>sawExpiredAV</t>
  </si>
  <si>
    <t>sawFakePage</t>
  </si>
  <si>
    <t>sawInvalidCert</t>
  </si>
  <si>
    <t>sawMalware</t>
  </si>
  <si>
    <t>sawOldBrowser</t>
  </si>
  <si>
    <t>sawRansomware</t>
  </si>
  <si>
    <t>sawUnwantedSoftware</t>
  </si>
  <si>
    <t>sawVirus</t>
  </si>
  <si>
    <t>overallClarity</t>
  </si>
  <si>
    <t>overallClarityComment</t>
  </si>
  <si>
    <t>triangleIconComment</t>
  </si>
  <si>
    <t>studyFeedback</t>
  </si>
  <si>
    <t>male</t>
  </si>
  <si>
    <t>multiple times per day</t>
  </si>
  <si>
    <t>phone</t>
  </si>
  <si>
    <t>very thorough</t>
  </si>
  <si>
    <t>very easy</t>
  </si>
  <si>
    <t>It was very straightforward</t>
  </si>
  <si>
    <t>No</t>
  </si>
  <si>
    <t>mild</t>
  </si>
  <si>
    <t>It did not seem a major level threat warning</t>
  </si>
  <si>
    <t>Wording was the first thing that I saw when I looked at the page</t>
  </si>
  <si>
    <t>Red is just a more universally accepted symbol for danger</t>
  </si>
  <si>
    <t>easy</t>
  </si>
  <si>
    <t>They were pretty straightforward</t>
  </si>
  <si>
    <t>thorough</t>
  </si>
  <si>
    <t>neutral</t>
  </si>
  <si>
    <t>Good trick getting me to use email on the computer</t>
  </si>
  <si>
    <t>severe</t>
  </si>
  <si>
    <t>average</t>
  </si>
  <si>
    <t>I didn't really pay attention to it</t>
  </si>
  <si>
    <t>very mild</t>
  </si>
  <si>
    <t>Red means stop</t>
  </si>
  <si>
    <t>I read the 'title' of the warning. Sometimes I continued to read to find out more</t>
  </si>
  <si>
    <t>personal computer</t>
  </si>
  <si>
    <t>Stop light metaphor. Red is upsetting/scary</t>
  </si>
  <si>
    <t>'Recommended' spelled incorrectly sometimes</t>
  </si>
  <si>
    <t>female</t>
  </si>
  <si>
    <t>The neutral colour of the background and there was only one warning symbol out of three that were coloured in. It wasn't actively telling me that the site would be dangerous with mallware</t>
  </si>
  <si>
    <t>Most were easy but I did not always know what the warning messages meant and what implications visiting that site may have</t>
  </si>
  <si>
    <t>There were three at the top right of the message and I assumed that they were a rating system for the severity of the warning because they're similar to warning signs for the road and triangles are related to 'danger'</t>
  </si>
  <si>
    <t>There were no complex words/terms</t>
  </si>
  <si>
    <t>difficult</t>
  </si>
  <si>
    <t>I have NO knowledge of computers</t>
  </si>
  <si>
    <t>Bold letters</t>
  </si>
  <si>
    <t>The red color of the background and bold lettering made it seem intimidating</t>
  </si>
  <si>
    <t>Colour is the most effective way to elicit feelings</t>
  </si>
  <si>
    <t>tablet</t>
  </si>
  <si>
    <t>It discussed details of what was happening as well as different options on how to handle it</t>
  </si>
  <si>
    <t>All good :)</t>
  </si>
  <si>
    <t>The aspect of the webpage</t>
  </si>
  <si>
    <t>All aaspects of the warning message expressed a desire to not enter the page</t>
  </si>
  <si>
    <t>Most explained why there was warning and seemed very realistic</t>
  </si>
  <si>
    <t>'Proceed' with caution as that is the normal symbol associated with that phrase</t>
  </si>
  <si>
    <t>BSc in operations research (mathematics)</t>
  </si>
  <si>
    <t>Too much text</t>
  </si>
  <si>
    <t>I saw it as a warning that I had typed in the wrong web address. Nothing in the message caused me alarm (the colour or other indicators)</t>
  </si>
  <si>
    <t>Colour is what caused me to look further at the wording. The imagery (exclamation marks) kind of gave me a risk perception</t>
  </si>
  <si>
    <t>The text was straightforward. The more information button was OK although I would want more info as happened in one case which took me to a Firefox page</t>
  </si>
  <si>
    <t>They were a visual indicator of perceived risk</t>
  </si>
  <si>
    <t>Not much writing</t>
  </si>
  <si>
    <t>It didn't seem like it was very dangerous</t>
  </si>
  <si>
    <t>When there is a lot of red on the page the warning message is taken more seriously</t>
  </si>
  <si>
    <t>Everyone relates the color red to ranger/stop. But yellow is more proceed at your own risk</t>
  </si>
  <si>
    <t>They were all messages I've seen before</t>
  </si>
  <si>
    <t>Yes. Worked in video production agency as audio engineer for 5 years</t>
  </si>
  <si>
    <t>Unsure</t>
  </si>
  <si>
    <t>Authentic</t>
  </si>
  <si>
    <t>Don't really remember this one</t>
  </si>
  <si>
    <t>No comments. Except that I liked being surprised by that first one</t>
  </si>
  <si>
    <t>I was able to look into why the message appeared and possible solutions to resolve the issue</t>
  </si>
  <si>
    <t>Since it was not my laptop it made me more concerned about the computer</t>
  </si>
  <si>
    <t>The color is the first and easiest thing right away. If I see red or yellow I know right away that page is not safe. The images are also easy to understand to get a grasp of severity right away. I am also dyslexic so it was much easier to understand based on image and color.</t>
  </si>
  <si>
    <t>Red is the universal color to represent stop. Yellow is the universal color to proceed with caution. Grey is a neutral color.</t>
  </si>
  <si>
    <t>I was not sure what some of the words actually meant only a very rough idea</t>
  </si>
  <si>
    <t>The triangular icons were a symbolic identifier of safety. The more they were filled in the more dangerous the site was.</t>
  </si>
  <si>
    <t>In the beginning I was less likely to proceed because I was being watched and it was not my laptop.</t>
  </si>
  <si>
    <t>Very simple language. Page is not safe</t>
  </si>
  <si>
    <t>Gray color. Know the site is okay</t>
  </si>
  <si>
    <t>What the message says is more important than how it presents itself</t>
  </si>
  <si>
    <t>Red is usually associated with stop. Gray is a common color for webpages.</t>
  </si>
  <si>
    <t>Usually said exactly what he problem was. I know what certificates are and a fair amount about websites/hacking.</t>
  </si>
  <si>
    <t>Known domain name to me</t>
  </si>
  <si>
    <t>Colour: red is always a sign of STOP. Wording: I like to read more ALWAYS</t>
  </si>
  <si>
    <t>Nothing. Barely noticed. I did notice sometimes there were 3 instead of 1 but on the whole: nothing.</t>
  </si>
  <si>
    <t>Well put together but maybe less than 16 pages to visit with more substantial. I like 'the trick'</t>
  </si>
  <si>
    <t>limited</t>
  </si>
  <si>
    <t>Very clear warning</t>
  </si>
  <si>
    <t>I knew the website that I was visiting was ok.</t>
  </si>
  <si>
    <t>The colour alerted me immediately that something was wrong.</t>
  </si>
  <si>
    <t>The warnings seemed pretty easy to understand because of simple language</t>
  </si>
  <si>
    <t>Levels of severity</t>
  </si>
  <si>
    <t>Because it had a warning message and information about it</t>
  </si>
  <si>
    <t>very severe</t>
  </si>
  <si>
    <t>Red means danger or a high risk situation. Yellow signifies a medium risk situation. Grey signifies a low risk situation.</t>
  </si>
  <si>
    <t>Red warning messages are very convincing.</t>
  </si>
  <si>
    <t>Grey seemed really neutral?</t>
  </si>
  <si>
    <t>Explained in clear terms with enough detail to say without too much jargon.</t>
  </si>
  <si>
    <t>More or less of a threat it posed to me.</t>
  </si>
  <si>
    <t>Seems neat.</t>
  </si>
  <si>
    <t>other (genderfluid)</t>
  </si>
  <si>
    <t>Yes. In progress of completing compsci undergrad degree</t>
  </si>
  <si>
    <t>Warning message looked very convincing</t>
  </si>
  <si>
    <t>Email provider would never have such an issue so getting such a warning is very suspicious</t>
  </si>
  <si>
    <t>Taken java and python courses. Also have taken HTML courses</t>
  </si>
  <si>
    <t>Red is a color that indicates warning and danger. Hence it was easy to understand the message</t>
  </si>
  <si>
    <t>I realized there was an error so I just decided to go back.</t>
  </si>
  <si>
    <t>The warning message is one I've seen before so I didn't pay much attention to the details so I just went back to the search</t>
  </si>
  <si>
    <t>The color red tells me that it's urgent and wording such as malware and spy ware means I pay more attention. Especially when seeing that passwords/bank account number will be revealed.</t>
  </si>
  <si>
    <t>Some of the words were used to appear more important/make the warnings seem urgent. Some of the warnings with more information didn't always clarify the warning.</t>
  </si>
  <si>
    <t>Dangerous because it's a symbol I recognize from science but I didn't take the yellow/grey ones too seriously.</t>
  </si>
  <si>
    <t>Not really.</t>
  </si>
  <si>
    <t>Age</t>
  </si>
  <si>
    <t>Gender</t>
  </si>
  <si>
    <t>Web browsing frequency</t>
  </si>
  <si>
    <t>Web browsing method</t>
  </si>
  <si>
    <t>Technical knowledge</t>
  </si>
  <si>
    <t>Formal technical training</t>
  </si>
  <si>
    <t>Computer maintenance, software installation. Worked at Furture Shop</t>
  </si>
  <si>
    <t>Was not difficult to read, but I should have read it slower</t>
  </si>
  <si>
    <t>Yes. Comp sci student</t>
  </si>
  <si>
    <t>Cognitive science with a specialization in Computer science. Python, Java</t>
  </si>
  <si>
    <t>Computer science courses - 2 university</t>
  </si>
  <si>
    <t>Digital history class: data mining, text analysis</t>
  </si>
  <si>
    <t>Yes, in high school and first year of university</t>
  </si>
  <si>
    <t>Because it said that the site was not safe to use, implying something's wrong  such as it's not the right site or it has been compromised</t>
  </si>
  <si>
    <t>No I did not. I thought I had entered the web address incorrectly</t>
  </si>
  <si>
    <t>No. Just told I needed to check my email</t>
  </si>
  <si>
    <t>No. I didn't know the warning message was part of the study since I didn't really have a clue of what the study was for.</t>
  </si>
  <si>
    <t>I've seen messages like that before and have experience in checking their validity</t>
  </si>
  <si>
    <t>I was going to a page I've been to before so I automatically knew something was wrong</t>
  </si>
  <si>
    <t>No. I wasn't aware</t>
  </si>
  <si>
    <t>No, however I knew it was an error though I didn't check fo what so I quickly went back on the browser</t>
  </si>
  <si>
    <t>Red. Was not expecting it</t>
  </si>
  <si>
    <t>I just didn't pay attention. I needed to go to my email so I was going regardless</t>
  </si>
  <si>
    <t>I had seen this kind of message before and noted that it was browser dependent. Usually some kind of cross-site origins or certificate issue.</t>
  </si>
  <si>
    <t>It wasn't red? I honestly don't rememver. Also I trust Carleton so I figure the site is secure</t>
  </si>
  <si>
    <t>The color of the page was red and red usually signifies as high risk situation. The information contained in the warning message seemed legitimate and it informaed be of the risks of going through with the site</t>
  </si>
  <si>
    <t>Not coloured, didn't seem threatening</t>
  </si>
  <si>
    <t>It was a warning message that I saw quite often. I didn't feel unsafe.</t>
  </si>
  <si>
    <t>1) Survival red means danger/blood etc. 2) eyes then focus on large shapes 3) Key words are analyzed 4) More information requires work</t>
  </si>
  <si>
    <t>Wording and color were both significant for me. Some colors just do not say "danger". More info if short and to the point would be nice but it went to other pages and I didn't want to read</t>
  </si>
  <si>
    <t>Color: visceral , stop light associations. Wording: exclamation marks very upsetting. More info: when word "proceed" I would do so</t>
  </si>
  <si>
    <t>The colour of the page is what I see first when the message pops up and I generally associate red with being the most severe/dangerous. The imagery of the warning symbols rating out of 3 also goes with how I read the page and my familiarity with ratings. Wording with more negative and strong words with exclamation marks seem more urgent. I don't always click to see the "more information" text.</t>
  </si>
  <si>
    <t>Color influenced my initial reactions and the words/more info confirmed it. The color though had me learning more to one side (red = more likely not to go)</t>
  </si>
  <si>
    <t>Red=bad. That's just how it is! Most of the time I won't even read the message if I get a big red warning like that</t>
  </si>
  <si>
    <t>Color signifies severity and more information adds context to the overall message.</t>
  </si>
  <si>
    <t>Colour I Was thinking of background colour which is the biggest draw. Imagery I mostly thought about the caution symbol which seems like also an indicator of severity.</t>
  </si>
  <si>
    <t>Colour and imagery are immediately noticable wording less so.</t>
  </si>
  <si>
    <t>I feel like as soon as you open a website the first thing you'd notice is the color.</t>
  </si>
  <si>
    <t>1) Bright catches eyes 2) Neutral but bright, symbolizes caution 3) Safe, familiar. Looks similar to windows</t>
  </si>
  <si>
    <t>Red is a colour more often used for danger and stop signs. Yellow also a color associated with caution (traffic light slow down). Grey is more neutral/normal colour of page when first opening a new tab</t>
  </si>
  <si>
    <t>Yellow is a comforting color and the red scared me every time</t>
  </si>
  <si>
    <t>Red is associated with danger in society (stop light) yellow and grey are more happy and calming</t>
  </si>
  <si>
    <t>The red messages tended to use the words 'passwords', yellow 'proceed with caution', and grey 'it is probably not safe'</t>
  </si>
  <si>
    <t>Simply that is how I relate to colours. Red = danger,  yellow = caution,  grey = take note</t>
  </si>
  <si>
    <t>Red=Bad. Yellow=Caution</t>
  </si>
  <si>
    <t>Grey is unknown. Yellow is slow down. Red is self explanatory.</t>
  </si>
  <si>
    <t>Red is a universal severe warning,  yellow is caution, grey is pretty neutral.</t>
  </si>
  <si>
    <t>Red is often associated with danger/stop, yellow with caution.</t>
  </si>
  <si>
    <t>In my opinion, red indicates danger, yellow indicates "being cautious", and grey is being "careful".</t>
  </si>
  <si>
    <t>Red means urgent, yellow is slightly important. When I see grey I assume it's not that important.</t>
  </si>
  <si>
    <t>Some wordy, others concise</t>
  </si>
  <si>
    <t>Long-winded</t>
  </si>
  <si>
    <t>The message was clear at the top and big</t>
  </si>
  <si>
    <t>Overall some were easy and others made me question the validity of the warning</t>
  </si>
  <si>
    <t>The messages contained in the warnings were easy to understand and the colors of the warning messages made it easy to understand the severity of the messages.</t>
  </si>
  <si>
    <t>The wording used in the warning messages.</t>
  </si>
  <si>
    <t>As soon as you see the color it's understandable how much of a severity the warning could be.</t>
  </si>
  <si>
    <t>They detailed me about the level of threat detected from the site, so they were pretty helpful</t>
  </si>
  <si>
    <t>Scale of danger from 1-3. 1=grey, 2=yellow, 3=Red</t>
  </si>
  <si>
    <t>Level of safety. More triangles meant it was more dangerous and risky to continue</t>
  </si>
  <si>
    <t>Didn't notice at all.</t>
  </si>
  <si>
    <t xml:space="preserve"> </t>
  </si>
  <si>
    <t>They were a suggested level of warning (1 meant low risk, 2 medium risk and 3 high risk)</t>
  </si>
  <si>
    <t>Good job Matt</t>
  </si>
  <si>
    <t>Symbols of the warning message. Didn't mean much to me, the words did</t>
  </si>
  <si>
    <t>I think that the info I expect needs to be more complete with some direct reference to explanations on the anti-virus software site</t>
  </si>
  <si>
    <t>It showed how serious the message was. The more icons there were the less likely I was to proceed with the page</t>
  </si>
  <si>
    <t>More triangles = more severe the threat</t>
  </si>
  <si>
    <t>Indicated what the supposed severity warning was. More triangles=more severe. Common hazard sign.</t>
  </si>
  <si>
    <t>In my opinion, they signified the level of risk of the page, because it looked obvious.</t>
  </si>
  <si>
    <t>They mean "attention" because of the exclamation mark. More icons means more severity</t>
  </si>
  <si>
    <t>The triangular icons meant being cautious. I've noticed how the bigger the severity was the more triangular icons there were.</t>
  </si>
  <si>
    <t>Programming course in university (C++ and web development)</t>
  </si>
  <si>
    <t>Time bin</t>
  </si>
  <si>
    <t>Ignored (int)</t>
  </si>
  <si>
    <t>5 - 10</t>
  </si>
  <si>
    <t>10 - 15</t>
  </si>
  <si>
    <t>0 - 5</t>
  </si>
  <si>
    <t>40 - 45</t>
  </si>
  <si>
    <t>15 - 20</t>
  </si>
  <si>
    <t>30 - 35</t>
  </si>
  <si>
    <t>35 - 40</t>
  </si>
  <si>
    <t>25 - 30</t>
  </si>
  <si>
    <t>20 - 25</t>
  </si>
  <si>
    <t>55 - 60</t>
  </si>
  <si>
    <t>80 - 85</t>
  </si>
  <si>
    <t>Adhered</t>
  </si>
  <si>
    <t>Adhered to warning</t>
  </si>
  <si>
    <t>Mean</t>
  </si>
  <si>
    <t>t-Test: Paired Two Sample for Means</t>
  </si>
  <si>
    <t>Variable 1</t>
  </si>
  <si>
    <t>Variable 2</t>
  </si>
  <si>
    <t>Variance</t>
  </si>
  <si>
    <t>Observations</t>
  </si>
  <si>
    <t>Pearson Correlation</t>
  </si>
  <si>
    <t>Hypothesized Mean Difference</t>
  </si>
  <si>
    <t>df</t>
  </si>
  <si>
    <t>t Stat</t>
  </si>
  <si>
    <t>P(T&lt;=t) one-tail</t>
  </si>
  <si>
    <t>t Critical one-tail</t>
  </si>
  <si>
    <t>P(T&lt;=t) two-tail</t>
  </si>
  <si>
    <t>t Critical two-tail</t>
  </si>
  <si>
    <t>t-Test: Two-Sample Assuming Equal Variances</t>
  </si>
  <si>
    <t>Pooled Variance</t>
  </si>
  <si>
    <t>Adhered (int)</t>
  </si>
  <si>
    <t>firstMessageClarity</t>
  </si>
  <si>
    <t>Average of Adhered (int)</t>
  </si>
  <si>
    <t>Control</t>
  </si>
  <si>
    <t>Control Total</t>
  </si>
  <si>
    <t>Low Total</t>
  </si>
  <si>
    <t>Medium Total</t>
  </si>
  <si>
    <t>High Total</t>
  </si>
  <si>
    <t>Participant</t>
  </si>
  <si>
    <t>Tiered</t>
  </si>
  <si>
    <t>75 - 80</t>
  </si>
  <si>
    <t>85 - 90</t>
  </si>
  <si>
    <t>175 - 180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</si>
</sst>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fill"/>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horizontal="left" indent="1"/>
    </xf>
    <xf numFmtId="0" fontId="0" fillId="0" borderId="0" xfId="0" applyAlignmen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NumberFormat="1" applyFont="1"/>
    <xf numFmtId="0" fontId="0"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[consolidated.xlsx]Metrics Graphcs!PivotTable3</c:name>
    <c:fmtId val="0"/>
  </c:pivotSource>
  <c:chart>
    <c:title>
      <c:tx>
        <c:rich>
          <a:bodyPr/>
          <a:lstStyle/>
          <a:p>
            <a:pPr>
              <a:defRPr/>
            </a:pPr>
            <a:r>
              <a:rPr lang="en-US"/>
              <a:t>Average Adherence Rates</a:t>
            </a:r>
            <a:r>
              <a:rPr lang="en-US" baseline="0"/>
              <a:t> of Tiered Warning Messages</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'Metrics Graphcs'!$B$3:$B$4</c:f>
              <c:strCache>
                <c:ptCount val="1"/>
                <c:pt idx="0">
                  <c:v>Phase 1</c:v>
                </c:pt>
              </c:strCache>
            </c:strRef>
          </c:tx>
          <c:invertIfNegative val="0"/>
          <c:cat>
            <c:multiLvlStrRef>
              <c:f>'Metrics Graphcs'!$A$5:$A$21</c:f>
              <c:multiLvlStrCache>
                <c:ptCount val="12"/>
                <c:lvl>
                  <c:pt idx="0">
                    <c:v>Low</c:v>
                  </c:pt>
                  <c:pt idx="1">
                    <c:v>Medium</c:v>
                  </c:pt>
                  <c:pt idx="2">
                    <c:v>High</c:v>
                  </c:pt>
                  <c:pt idx="3">
                    <c:v>Low</c:v>
                  </c:pt>
                  <c:pt idx="4">
                    <c:v>Medium</c:v>
                  </c:pt>
                  <c:pt idx="5">
                    <c:v>High</c:v>
                  </c:pt>
                  <c:pt idx="6">
                    <c:v>Low</c:v>
                  </c:pt>
                  <c:pt idx="7">
                    <c:v>Medium</c:v>
                  </c:pt>
                  <c:pt idx="8">
                    <c:v>High</c:v>
                  </c:pt>
                  <c:pt idx="9">
                    <c:v>Low</c:v>
                  </c:pt>
                  <c:pt idx="10">
                    <c:v>Medium</c:v>
                  </c:pt>
                  <c:pt idx="11">
                    <c:v>High</c:v>
                  </c:pt>
                </c:lvl>
                <c:lvl>
                  <c:pt idx="0">
                    <c:v>Malware</c:v>
                  </c:pt>
                  <c:pt idx="3">
                    <c:v>Phishing</c:v>
                  </c:pt>
                  <c:pt idx="6">
                    <c:v>SSL</c:v>
                  </c:pt>
                  <c:pt idx="9">
                    <c:v>Unwanted software</c:v>
                  </c:pt>
                </c:lvl>
              </c:multiLvlStrCache>
            </c:multiLvlStrRef>
          </c:cat>
          <c:val>
            <c:numRef>
              <c:f>'Metrics Graphcs'!$B$5:$B$21</c:f>
              <c:numCache>
                <c:formatCode>General</c:formatCode>
                <c:ptCount val="12"/>
                <c:pt idx="0">
                  <c:v>1</c:v>
                </c:pt>
                <c:pt idx="1">
                  <c:v>0</c:v>
                </c:pt>
                <c:pt idx="2">
                  <c:v>1</c:v>
                </c:pt>
                <c:pt idx="3">
                  <c:v>1</c:v>
                </c:pt>
                <c:pt idx="4">
                  <c:v>1</c:v>
                </c:pt>
                <c:pt idx="5">
                  <c:v>1</c:v>
                </c:pt>
                <c:pt idx="6">
                  <c:v>0</c:v>
                </c:pt>
                <c:pt idx="7">
                  <c:v>0</c:v>
                </c:pt>
                <c:pt idx="8">
                  <c:v>0</c:v>
                </c:pt>
                <c:pt idx="9">
                  <c:v>0</c:v>
                </c:pt>
                <c:pt idx="10">
                  <c:v>0</c:v>
                </c:pt>
                <c:pt idx="11">
                  <c:v>0</c:v>
                </c:pt>
              </c:numCache>
            </c:numRef>
          </c:val>
        </c:ser>
        <c:ser>
          <c:idx val="1"/>
          <c:order val="1"/>
          <c:tx>
            <c:strRef>
              <c:f>'Metrics Graphcs'!$C$3:$C$4</c:f>
              <c:strCache>
                <c:ptCount val="1"/>
                <c:pt idx="0">
                  <c:v>Phase 2</c:v>
                </c:pt>
              </c:strCache>
            </c:strRef>
          </c:tx>
          <c:invertIfNegative val="0"/>
          <c:cat>
            <c:multiLvlStrRef>
              <c:f>'Metrics Graphcs'!$A$5:$A$21</c:f>
              <c:multiLvlStrCache>
                <c:ptCount val="12"/>
                <c:lvl>
                  <c:pt idx="0">
                    <c:v>Low</c:v>
                  </c:pt>
                  <c:pt idx="1">
                    <c:v>Medium</c:v>
                  </c:pt>
                  <c:pt idx="2">
                    <c:v>High</c:v>
                  </c:pt>
                  <c:pt idx="3">
                    <c:v>Low</c:v>
                  </c:pt>
                  <c:pt idx="4">
                    <c:v>Medium</c:v>
                  </c:pt>
                  <c:pt idx="5">
                    <c:v>High</c:v>
                  </c:pt>
                  <c:pt idx="6">
                    <c:v>Low</c:v>
                  </c:pt>
                  <c:pt idx="7">
                    <c:v>Medium</c:v>
                  </c:pt>
                  <c:pt idx="8">
                    <c:v>High</c:v>
                  </c:pt>
                  <c:pt idx="9">
                    <c:v>Low</c:v>
                  </c:pt>
                  <c:pt idx="10">
                    <c:v>Medium</c:v>
                  </c:pt>
                  <c:pt idx="11">
                    <c:v>High</c:v>
                  </c:pt>
                </c:lvl>
                <c:lvl>
                  <c:pt idx="0">
                    <c:v>Malware</c:v>
                  </c:pt>
                  <c:pt idx="3">
                    <c:v>Phishing</c:v>
                  </c:pt>
                  <c:pt idx="6">
                    <c:v>SSL</c:v>
                  </c:pt>
                  <c:pt idx="9">
                    <c:v>Unwanted software</c:v>
                  </c:pt>
                </c:lvl>
              </c:multiLvlStrCache>
            </c:multiLvlStrRef>
          </c:cat>
          <c:val>
            <c:numRef>
              <c:f>'Metrics Graphcs'!$C$5:$C$21</c:f>
              <c:numCache>
                <c:formatCode>General</c:formatCode>
                <c:ptCount val="12"/>
                <c:pt idx="0">
                  <c:v>0.42857142857142855</c:v>
                </c:pt>
                <c:pt idx="1">
                  <c:v>0.65</c:v>
                </c:pt>
                <c:pt idx="2">
                  <c:v>1</c:v>
                </c:pt>
                <c:pt idx="3">
                  <c:v>0.45</c:v>
                </c:pt>
                <c:pt idx="4">
                  <c:v>0.65</c:v>
                </c:pt>
                <c:pt idx="5">
                  <c:v>0.95</c:v>
                </c:pt>
                <c:pt idx="6">
                  <c:v>0.35</c:v>
                </c:pt>
                <c:pt idx="7">
                  <c:v>0.55000000000000004</c:v>
                </c:pt>
                <c:pt idx="8">
                  <c:v>0.8</c:v>
                </c:pt>
                <c:pt idx="9">
                  <c:v>0.45</c:v>
                </c:pt>
                <c:pt idx="10">
                  <c:v>0.65</c:v>
                </c:pt>
                <c:pt idx="11">
                  <c:v>0.78947368421052633</c:v>
                </c:pt>
              </c:numCache>
            </c:numRef>
          </c:val>
        </c:ser>
        <c:dLbls>
          <c:showLegendKey val="0"/>
          <c:showVal val="0"/>
          <c:showCatName val="0"/>
          <c:showSerName val="0"/>
          <c:showPercent val="0"/>
          <c:showBubbleSize val="0"/>
        </c:dLbls>
        <c:gapWidth val="150"/>
        <c:axId val="159866368"/>
        <c:axId val="160294016"/>
      </c:barChart>
      <c:catAx>
        <c:axId val="159866368"/>
        <c:scaling>
          <c:orientation val="minMax"/>
        </c:scaling>
        <c:delete val="0"/>
        <c:axPos val="b"/>
        <c:title>
          <c:tx>
            <c:rich>
              <a:bodyPr/>
              <a:lstStyle/>
              <a:p>
                <a:pPr>
                  <a:defRPr sz="1800"/>
                </a:pPr>
                <a:r>
                  <a:rPr lang="en-US" sz="1800"/>
                  <a:t>Warning Type and Severity</a:t>
                </a:r>
              </a:p>
            </c:rich>
          </c:tx>
          <c:overlay val="0"/>
        </c:title>
        <c:majorTickMark val="out"/>
        <c:minorTickMark val="none"/>
        <c:tickLblPos val="nextTo"/>
        <c:txPr>
          <a:bodyPr/>
          <a:lstStyle/>
          <a:p>
            <a:pPr>
              <a:defRPr sz="1400"/>
            </a:pPr>
            <a:endParaRPr lang="en-US"/>
          </a:p>
        </c:txPr>
        <c:crossAx val="160294016"/>
        <c:crosses val="autoZero"/>
        <c:auto val="1"/>
        <c:lblAlgn val="ctr"/>
        <c:lblOffset val="100"/>
        <c:noMultiLvlLbl val="0"/>
      </c:catAx>
      <c:valAx>
        <c:axId val="160294016"/>
        <c:scaling>
          <c:orientation val="minMax"/>
          <c:max val="1"/>
        </c:scaling>
        <c:delete val="0"/>
        <c:axPos val="l"/>
        <c:majorGridlines/>
        <c:title>
          <c:tx>
            <c:rich>
              <a:bodyPr rot="-5400000" vert="horz"/>
              <a:lstStyle/>
              <a:p>
                <a:pPr>
                  <a:defRPr sz="1800"/>
                </a:pPr>
                <a:r>
                  <a:rPr lang="en-US" sz="1800"/>
                  <a:t>Percent of Warnings</a:t>
                </a:r>
                <a:r>
                  <a:rPr lang="en-US" sz="1800" baseline="0"/>
                  <a:t> Ignored</a:t>
                </a:r>
                <a:endParaRPr lang="en-US" sz="1800"/>
              </a:p>
            </c:rich>
          </c:tx>
          <c:overlay val="0"/>
        </c:title>
        <c:numFmt formatCode="0%" sourceLinked="0"/>
        <c:majorTickMark val="out"/>
        <c:minorTickMark val="none"/>
        <c:tickLblPos val="nextTo"/>
        <c:txPr>
          <a:bodyPr/>
          <a:lstStyle/>
          <a:p>
            <a:pPr>
              <a:defRPr sz="1400"/>
            </a:pPr>
            <a:endParaRPr lang="en-US"/>
          </a:p>
        </c:txPr>
        <c:crossAx val="159866368"/>
        <c:crosses val="autoZero"/>
        <c:crossBetween val="between"/>
      </c:valAx>
    </c:plotArea>
    <c:legend>
      <c:legendPos val="r"/>
      <c:overlay val="0"/>
      <c:txPr>
        <a:bodyPr/>
        <a:lstStyle/>
        <a:p>
          <a:pPr>
            <a:defRPr sz="16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[consolidated.xlsx]Metrics Graphcs!PivotTable1</c:name>
    <c:fmtId val="0"/>
  </c:pivotSource>
  <c:chart>
    <c:title>
      <c:tx>
        <c:rich>
          <a:bodyPr/>
          <a:lstStyle/>
          <a:p>
            <a:pPr>
              <a:defRPr/>
            </a:pPr>
            <a:r>
              <a:rPr lang="en-US"/>
              <a:t>Average User Severity</a:t>
            </a:r>
            <a:r>
              <a:rPr lang="en-US" baseline="0"/>
              <a:t> Ratings of Control Warning Messages</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'Metrics Graphcs'!$B$31:$B$32</c:f>
              <c:strCache>
                <c:ptCount val="1"/>
                <c:pt idx="0">
                  <c:v>Phase 1</c:v>
                </c:pt>
              </c:strCache>
            </c:strRef>
          </c:tx>
          <c:invertIfNegative val="0"/>
          <c:cat>
            <c:strRef>
              <c:f>'Metrics Graphcs'!$A$33:$A$37</c:f>
              <c:strCache>
                <c:ptCount val="4"/>
                <c:pt idx="0">
                  <c:v>Malware</c:v>
                </c:pt>
                <c:pt idx="1">
                  <c:v>Phishing</c:v>
                </c:pt>
                <c:pt idx="2">
                  <c:v>SSL</c:v>
                </c:pt>
                <c:pt idx="3">
                  <c:v>Unwanted software</c:v>
                </c:pt>
              </c:strCache>
            </c:strRef>
          </c:cat>
          <c:val>
            <c:numRef>
              <c:f>'Metrics Graphcs'!$B$33:$B$37</c:f>
              <c:numCache>
                <c:formatCode>General</c:formatCode>
                <c:ptCount val="4"/>
                <c:pt idx="0">
                  <c:v>1</c:v>
                </c:pt>
                <c:pt idx="1">
                  <c:v>2</c:v>
                </c:pt>
                <c:pt idx="2">
                  <c:v>1</c:v>
                </c:pt>
                <c:pt idx="3">
                  <c:v>4</c:v>
                </c:pt>
              </c:numCache>
            </c:numRef>
          </c:val>
        </c:ser>
        <c:ser>
          <c:idx val="1"/>
          <c:order val="1"/>
          <c:tx>
            <c:strRef>
              <c:f>'Metrics Graphcs'!$C$31:$C$32</c:f>
              <c:strCache>
                <c:ptCount val="1"/>
                <c:pt idx="0">
                  <c:v>Phase 2</c:v>
                </c:pt>
              </c:strCache>
            </c:strRef>
          </c:tx>
          <c:invertIfNegative val="0"/>
          <c:cat>
            <c:strRef>
              <c:f>'Metrics Graphcs'!$A$33:$A$37</c:f>
              <c:strCache>
                <c:ptCount val="4"/>
                <c:pt idx="0">
                  <c:v>Malware</c:v>
                </c:pt>
                <c:pt idx="1">
                  <c:v>Phishing</c:v>
                </c:pt>
                <c:pt idx="2">
                  <c:v>SSL</c:v>
                </c:pt>
                <c:pt idx="3">
                  <c:v>Unwanted software</c:v>
                </c:pt>
              </c:strCache>
            </c:strRef>
          </c:cat>
          <c:val>
            <c:numRef>
              <c:f>'Metrics Graphcs'!$C$33:$C$37</c:f>
              <c:numCache>
                <c:formatCode>General</c:formatCode>
                <c:ptCount val="4"/>
                <c:pt idx="0">
                  <c:v>3.2</c:v>
                </c:pt>
                <c:pt idx="1">
                  <c:v>3</c:v>
                </c:pt>
                <c:pt idx="2">
                  <c:v>1.55</c:v>
                </c:pt>
                <c:pt idx="3">
                  <c:v>3.05</c:v>
                </c:pt>
              </c:numCache>
            </c:numRef>
          </c:val>
        </c:ser>
        <c:dLbls>
          <c:showLegendKey val="0"/>
          <c:showVal val="0"/>
          <c:showCatName val="0"/>
          <c:showSerName val="0"/>
          <c:showPercent val="0"/>
          <c:showBubbleSize val="0"/>
        </c:dLbls>
        <c:gapWidth val="150"/>
        <c:axId val="164172288"/>
        <c:axId val="160295744"/>
      </c:barChart>
      <c:catAx>
        <c:axId val="164172288"/>
        <c:scaling>
          <c:orientation val="minMax"/>
        </c:scaling>
        <c:delete val="0"/>
        <c:axPos val="b"/>
        <c:title>
          <c:tx>
            <c:rich>
              <a:bodyPr/>
              <a:lstStyle/>
              <a:p>
                <a:pPr>
                  <a:defRPr sz="1800"/>
                </a:pPr>
                <a:r>
                  <a:rPr lang="en-US" sz="1800"/>
                  <a:t>Warning Type</a:t>
                </a:r>
              </a:p>
            </c:rich>
          </c:tx>
          <c:overlay val="0"/>
        </c:title>
        <c:majorTickMark val="out"/>
        <c:minorTickMark val="none"/>
        <c:tickLblPos val="nextTo"/>
        <c:txPr>
          <a:bodyPr/>
          <a:lstStyle/>
          <a:p>
            <a:pPr>
              <a:defRPr sz="1400"/>
            </a:pPr>
            <a:endParaRPr lang="en-US"/>
          </a:p>
        </c:txPr>
        <c:crossAx val="160295744"/>
        <c:crosses val="autoZero"/>
        <c:auto val="1"/>
        <c:lblAlgn val="ctr"/>
        <c:lblOffset val="100"/>
        <c:noMultiLvlLbl val="0"/>
      </c:catAx>
      <c:valAx>
        <c:axId val="160295744"/>
        <c:scaling>
          <c:orientation val="minMax"/>
          <c:max val="5"/>
        </c:scaling>
        <c:delete val="0"/>
        <c:axPos val="l"/>
        <c:majorGridlines/>
        <c:title>
          <c:tx>
            <c:rich>
              <a:bodyPr rot="-5400000" vert="horz"/>
              <a:lstStyle/>
              <a:p>
                <a:pPr>
                  <a:defRPr sz="1800"/>
                </a:pPr>
                <a:r>
                  <a:rPr lang="en-US" sz="1800"/>
                  <a:t>Average User Severity</a:t>
                </a:r>
                <a:r>
                  <a:rPr lang="en-US" sz="1800" baseline="0"/>
                  <a:t> Rating</a:t>
                </a:r>
                <a:endParaRPr lang="en-US" sz="1800"/>
              </a:p>
            </c:rich>
          </c:tx>
          <c:overlay val="0"/>
        </c:title>
        <c:numFmt formatCode="General" sourceLinked="1"/>
        <c:majorTickMark val="out"/>
        <c:minorTickMark val="none"/>
        <c:tickLblPos val="nextTo"/>
        <c:crossAx val="164172288"/>
        <c:crosses val="autoZero"/>
        <c:crossBetween val="between"/>
      </c:valAx>
    </c:plotArea>
    <c:legend>
      <c:legendPos val="r"/>
      <c:overlay val="0"/>
      <c:txPr>
        <a:bodyPr/>
        <a:lstStyle/>
        <a:p>
          <a:pPr>
            <a:defRPr sz="16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[consolidated.xlsx]Metrics Graphcs!PivotTable2</c:name>
    <c:fmtId val="0"/>
  </c:pivotSource>
  <c:chart>
    <c:title>
      <c:tx>
        <c:rich>
          <a:bodyPr/>
          <a:lstStyle/>
          <a:p>
            <a:pPr>
              <a:defRPr/>
            </a:pPr>
            <a:r>
              <a:rPr lang="en-US"/>
              <a:t>Average Ignore Rates for Tiered Messages</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'Metrics Graphcs'!$B$54:$B$55</c:f>
              <c:strCache>
                <c:ptCount val="1"/>
                <c:pt idx="0">
                  <c:v>Phase 1</c:v>
                </c:pt>
              </c:strCache>
            </c:strRef>
          </c:tx>
          <c:invertIfNegative val="0"/>
          <c:cat>
            <c:multiLvlStrRef>
              <c:f>'Metrics Graphcs'!$A$56:$A$72</c:f>
              <c:multiLvlStrCache>
                <c:ptCount val="12"/>
                <c:lvl>
                  <c:pt idx="0">
                    <c:v>High</c:v>
                  </c:pt>
                  <c:pt idx="1">
                    <c:v>Low</c:v>
                  </c:pt>
                  <c:pt idx="2">
                    <c:v>Medium</c:v>
                  </c:pt>
                  <c:pt idx="3">
                    <c:v>High</c:v>
                  </c:pt>
                  <c:pt idx="4">
                    <c:v>Low</c:v>
                  </c:pt>
                  <c:pt idx="5">
                    <c:v>Medium</c:v>
                  </c:pt>
                  <c:pt idx="6">
                    <c:v>High</c:v>
                  </c:pt>
                  <c:pt idx="7">
                    <c:v>Low</c:v>
                  </c:pt>
                  <c:pt idx="8">
                    <c:v>Medium</c:v>
                  </c:pt>
                  <c:pt idx="9">
                    <c:v>High</c:v>
                  </c:pt>
                  <c:pt idx="10">
                    <c:v>Low</c:v>
                  </c:pt>
                  <c:pt idx="11">
                    <c:v>Medium</c:v>
                  </c:pt>
                </c:lvl>
                <c:lvl>
                  <c:pt idx="0">
                    <c:v>Malware</c:v>
                  </c:pt>
                  <c:pt idx="3">
                    <c:v>Phishing</c:v>
                  </c:pt>
                  <c:pt idx="6">
                    <c:v>SSL</c:v>
                  </c:pt>
                  <c:pt idx="9">
                    <c:v>Unwanted software</c:v>
                  </c:pt>
                </c:lvl>
              </c:multiLvlStrCache>
            </c:multiLvlStrRef>
          </c:cat>
          <c:val>
            <c:numRef>
              <c:f>'Metrics Graphcs'!$B$56:$B$72</c:f>
              <c:numCache>
                <c:formatCode>0.00%</c:formatCode>
                <c:ptCount val="12"/>
                <c:pt idx="0">
                  <c:v>3.9215686274509803E-3</c:v>
                </c:pt>
                <c:pt idx="1">
                  <c:v>3.9215686274509803E-3</c:v>
                </c:pt>
                <c:pt idx="2">
                  <c:v>3.9215686274509803E-3</c:v>
                </c:pt>
                <c:pt idx="3">
                  <c:v>3.9215686274509803E-3</c:v>
                </c:pt>
                <c:pt idx="4">
                  <c:v>3.9215686274509803E-3</c:v>
                </c:pt>
                <c:pt idx="5">
                  <c:v>3.9215686274509803E-3</c:v>
                </c:pt>
                <c:pt idx="6">
                  <c:v>7.8431372549019607E-3</c:v>
                </c:pt>
                <c:pt idx="7">
                  <c:v>7.8431372549019607E-3</c:v>
                </c:pt>
                <c:pt idx="8">
                  <c:v>7.8431372549019607E-3</c:v>
                </c:pt>
                <c:pt idx="9">
                  <c:v>3.9215686274509803E-3</c:v>
                </c:pt>
                <c:pt idx="10">
                  <c:v>3.9215686274509803E-3</c:v>
                </c:pt>
                <c:pt idx="11">
                  <c:v>3.9215686274509803E-3</c:v>
                </c:pt>
              </c:numCache>
            </c:numRef>
          </c:val>
        </c:ser>
        <c:ser>
          <c:idx val="1"/>
          <c:order val="1"/>
          <c:tx>
            <c:strRef>
              <c:f>'Metrics Graphcs'!$C$54:$C$55</c:f>
              <c:strCache>
                <c:ptCount val="1"/>
                <c:pt idx="0">
                  <c:v>Phase 2</c:v>
                </c:pt>
              </c:strCache>
            </c:strRef>
          </c:tx>
          <c:invertIfNegative val="0"/>
          <c:cat>
            <c:multiLvlStrRef>
              <c:f>'Metrics Graphcs'!$A$56:$A$72</c:f>
              <c:multiLvlStrCache>
                <c:ptCount val="12"/>
                <c:lvl>
                  <c:pt idx="0">
                    <c:v>High</c:v>
                  </c:pt>
                  <c:pt idx="1">
                    <c:v>Low</c:v>
                  </c:pt>
                  <c:pt idx="2">
                    <c:v>Medium</c:v>
                  </c:pt>
                  <c:pt idx="3">
                    <c:v>High</c:v>
                  </c:pt>
                  <c:pt idx="4">
                    <c:v>Low</c:v>
                  </c:pt>
                  <c:pt idx="5">
                    <c:v>Medium</c:v>
                  </c:pt>
                  <c:pt idx="6">
                    <c:v>High</c:v>
                  </c:pt>
                  <c:pt idx="7">
                    <c:v>Low</c:v>
                  </c:pt>
                  <c:pt idx="8">
                    <c:v>Medium</c:v>
                  </c:pt>
                  <c:pt idx="9">
                    <c:v>High</c:v>
                  </c:pt>
                  <c:pt idx="10">
                    <c:v>Low</c:v>
                  </c:pt>
                  <c:pt idx="11">
                    <c:v>Medium</c:v>
                  </c:pt>
                </c:lvl>
                <c:lvl>
                  <c:pt idx="0">
                    <c:v>Malware</c:v>
                  </c:pt>
                  <c:pt idx="3">
                    <c:v>Phishing</c:v>
                  </c:pt>
                  <c:pt idx="6">
                    <c:v>SSL</c:v>
                  </c:pt>
                  <c:pt idx="9">
                    <c:v>Unwanted software</c:v>
                  </c:pt>
                </c:lvl>
              </c:multiLvlStrCache>
            </c:multiLvlStrRef>
          </c:cat>
          <c:val>
            <c:numRef>
              <c:f>'Metrics Graphcs'!$C$56:$C$72</c:f>
              <c:numCache>
                <c:formatCode>0.00%</c:formatCode>
                <c:ptCount val="12"/>
                <c:pt idx="0">
                  <c:v>7.8431372549019607E-2</c:v>
                </c:pt>
                <c:pt idx="1">
                  <c:v>8.2352941176470587E-2</c:v>
                </c:pt>
                <c:pt idx="2">
                  <c:v>7.8431372549019607E-2</c:v>
                </c:pt>
                <c:pt idx="3">
                  <c:v>7.8431372549019607E-2</c:v>
                </c:pt>
                <c:pt idx="4">
                  <c:v>7.8431372549019607E-2</c:v>
                </c:pt>
                <c:pt idx="5">
                  <c:v>7.8431372549019607E-2</c:v>
                </c:pt>
                <c:pt idx="6">
                  <c:v>7.8431372549019607E-2</c:v>
                </c:pt>
                <c:pt idx="7">
                  <c:v>7.8431372549019607E-2</c:v>
                </c:pt>
                <c:pt idx="8">
                  <c:v>7.8431372549019607E-2</c:v>
                </c:pt>
                <c:pt idx="9">
                  <c:v>7.4509803921568626E-2</c:v>
                </c:pt>
                <c:pt idx="10">
                  <c:v>7.8431372549019607E-2</c:v>
                </c:pt>
                <c:pt idx="11">
                  <c:v>7.8431372549019607E-2</c:v>
                </c:pt>
              </c:numCache>
            </c:numRef>
          </c:val>
        </c:ser>
        <c:dLbls>
          <c:showLegendKey val="0"/>
          <c:showVal val="0"/>
          <c:showCatName val="0"/>
          <c:showSerName val="0"/>
          <c:showPercent val="0"/>
          <c:showBubbleSize val="0"/>
        </c:dLbls>
        <c:gapWidth val="150"/>
        <c:axId val="164173312"/>
        <c:axId val="160297472"/>
      </c:barChart>
      <c:catAx>
        <c:axId val="164173312"/>
        <c:scaling>
          <c:orientation val="minMax"/>
        </c:scaling>
        <c:delete val="0"/>
        <c:axPos val="b"/>
        <c:title>
          <c:tx>
            <c:rich>
              <a:bodyPr/>
              <a:lstStyle/>
              <a:p>
                <a:pPr>
                  <a:defRPr/>
                </a:pPr>
                <a:r>
                  <a:rPr lang="en-US"/>
                  <a:t>Warning Type and</a:t>
                </a:r>
                <a:r>
                  <a:rPr lang="en-US" baseline="0"/>
                  <a:t> Severity</a:t>
                </a:r>
                <a:endParaRPr lang="en-US"/>
              </a:p>
            </c:rich>
          </c:tx>
          <c:overlay val="0"/>
        </c:title>
        <c:majorTickMark val="out"/>
        <c:minorTickMark val="none"/>
        <c:tickLblPos val="nextTo"/>
        <c:crossAx val="160297472"/>
        <c:crosses val="autoZero"/>
        <c:auto val="1"/>
        <c:lblAlgn val="ctr"/>
        <c:lblOffset val="100"/>
        <c:noMultiLvlLbl val="0"/>
      </c:catAx>
      <c:valAx>
        <c:axId val="160297472"/>
        <c:scaling>
          <c:orientation val="minMax"/>
        </c:scaling>
        <c:delete val="0"/>
        <c:axPos val="l"/>
        <c:majorGridlines/>
        <c:title>
          <c:tx>
            <c:rich>
              <a:bodyPr rot="-5400000" vert="horz"/>
              <a:lstStyle/>
              <a:p>
                <a:pPr>
                  <a:defRPr/>
                </a:pPr>
                <a:r>
                  <a:rPr lang="en-US"/>
                  <a:t>Percent of Warnings</a:t>
                </a:r>
                <a:r>
                  <a:rPr lang="en-US" baseline="0"/>
                  <a:t> Ignored</a:t>
                </a:r>
                <a:endParaRPr lang="en-US"/>
              </a:p>
            </c:rich>
          </c:tx>
          <c:overlay val="0"/>
        </c:title>
        <c:numFmt formatCode="0.00%" sourceLinked="1"/>
        <c:majorTickMark val="out"/>
        <c:minorTickMark val="none"/>
        <c:tickLblPos val="nextTo"/>
        <c:crossAx val="164173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[consolidated.xlsx]Metrics Graphcs!PivotTable4</c:name>
    <c:fmtId val="0"/>
  </c:pivotSource>
  <c:chart>
    <c:title>
      <c:tx>
        <c:rich>
          <a:bodyPr/>
          <a:lstStyle/>
          <a:p>
            <a:pPr algn="ctr">
              <a:defRPr/>
            </a:pPr>
            <a:r>
              <a:rPr lang="en-US" sz="1800" b="1" i="0" baseline="0">
                <a:effectLst/>
              </a:rPr>
              <a:t>Average User Severity Ratings of Tiered Warning Messages</a:t>
            </a:r>
            <a:endParaRPr lang="en-US">
              <a:effectLst/>
            </a:endParaRP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'Metrics Graphcs'!$B$76:$B$77</c:f>
              <c:strCache>
                <c:ptCount val="1"/>
                <c:pt idx="0">
                  <c:v>Phase 1</c:v>
                </c:pt>
              </c:strCache>
            </c:strRef>
          </c:tx>
          <c:invertIfNegative val="0"/>
          <c:cat>
            <c:multiLvlStrRef>
              <c:f>'Metrics Graphcs'!$A$78:$A$94</c:f>
              <c:multiLvlStrCache>
                <c:ptCount val="12"/>
                <c:lvl>
                  <c:pt idx="0">
                    <c:v>Low</c:v>
                  </c:pt>
                  <c:pt idx="1">
                    <c:v>Medium</c:v>
                  </c:pt>
                  <c:pt idx="2">
                    <c:v>High</c:v>
                  </c:pt>
                  <c:pt idx="3">
                    <c:v>Low</c:v>
                  </c:pt>
                  <c:pt idx="4">
                    <c:v>Medium</c:v>
                  </c:pt>
                  <c:pt idx="5">
                    <c:v>High</c:v>
                  </c:pt>
                  <c:pt idx="6">
                    <c:v>Low</c:v>
                  </c:pt>
                  <c:pt idx="7">
                    <c:v>Medium</c:v>
                  </c:pt>
                  <c:pt idx="8">
                    <c:v>High</c:v>
                  </c:pt>
                  <c:pt idx="9">
                    <c:v>Low</c:v>
                  </c:pt>
                  <c:pt idx="10">
                    <c:v>Medium</c:v>
                  </c:pt>
                  <c:pt idx="11">
                    <c:v>High</c:v>
                  </c:pt>
                </c:lvl>
                <c:lvl>
                  <c:pt idx="0">
                    <c:v>SSL</c:v>
                  </c:pt>
                  <c:pt idx="3">
                    <c:v>Malware</c:v>
                  </c:pt>
                  <c:pt idx="6">
                    <c:v>Phishing</c:v>
                  </c:pt>
                  <c:pt idx="9">
                    <c:v>Unwanted software</c:v>
                  </c:pt>
                </c:lvl>
              </c:multiLvlStrCache>
            </c:multiLvlStrRef>
          </c:cat>
          <c:val>
            <c:numRef>
              <c:f>'Metrics Graphcs'!$B$78:$B$94</c:f>
              <c:numCache>
                <c:formatCode>General</c:formatCode>
                <c:ptCount val="12"/>
                <c:pt idx="0">
                  <c:v>2</c:v>
                </c:pt>
                <c:pt idx="1">
                  <c:v>3.5</c:v>
                </c:pt>
                <c:pt idx="2">
                  <c:v>0</c:v>
                </c:pt>
                <c:pt idx="3">
                  <c:v>2</c:v>
                </c:pt>
                <c:pt idx="4">
                  <c:v>2</c:v>
                </c:pt>
                <c:pt idx="5">
                  <c:v>2</c:v>
                </c:pt>
                <c:pt idx="6">
                  <c:v>1</c:v>
                </c:pt>
                <c:pt idx="7">
                  <c:v>1</c:v>
                </c:pt>
                <c:pt idx="8">
                  <c:v>2</c:v>
                </c:pt>
                <c:pt idx="9">
                  <c:v>1</c:v>
                </c:pt>
                <c:pt idx="10">
                  <c:v>1</c:v>
                </c:pt>
                <c:pt idx="11">
                  <c:v>1</c:v>
                </c:pt>
              </c:numCache>
            </c:numRef>
          </c:val>
        </c:ser>
        <c:ser>
          <c:idx val="1"/>
          <c:order val="1"/>
          <c:tx>
            <c:strRef>
              <c:f>'Metrics Graphcs'!$C$76:$C$77</c:f>
              <c:strCache>
                <c:ptCount val="1"/>
                <c:pt idx="0">
                  <c:v>Phase 2</c:v>
                </c:pt>
              </c:strCache>
            </c:strRef>
          </c:tx>
          <c:invertIfNegative val="0"/>
          <c:cat>
            <c:multiLvlStrRef>
              <c:f>'Metrics Graphcs'!$A$78:$A$94</c:f>
              <c:multiLvlStrCache>
                <c:ptCount val="12"/>
                <c:lvl>
                  <c:pt idx="0">
                    <c:v>Low</c:v>
                  </c:pt>
                  <c:pt idx="1">
                    <c:v>Medium</c:v>
                  </c:pt>
                  <c:pt idx="2">
                    <c:v>High</c:v>
                  </c:pt>
                  <c:pt idx="3">
                    <c:v>Low</c:v>
                  </c:pt>
                  <c:pt idx="4">
                    <c:v>Medium</c:v>
                  </c:pt>
                  <c:pt idx="5">
                    <c:v>High</c:v>
                  </c:pt>
                  <c:pt idx="6">
                    <c:v>Low</c:v>
                  </c:pt>
                  <c:pt idx="7">
                    <c:v>Medium</c:v>
                  </c:pt>
                  <c:pt idx="8">
                    <c:v>High</c:v>
                  </c:pt>
                  <c:pt idx="9">
                    <c:v>Low</c:v>
                  </c:pt>
                  <c:pt idx="10">
                    <c:v>Medium</c:v>
                  </c:pt>
                  <c:pt idx="11">
                    <c:v>High</c:v>
                  </c:pt>
                </c:lvl>
                <c:lvl>
                  <c:pt idx="0">
                    <c:v>SSL</c:v>
                  </c:pt>
                  <c:pt idx="3">
                    <c:v>Malware</c:v>
                  </c:pt>
                  <c:pt idx="6">
                    <c:v>Phishing</c:v>
                  </c:pt>
                  <c:pt idx="9">
                    <c:v>Unwanted software</c:v>
                  </c:pt>
                </c:lvl>
              </c:multiLvlStrCache>
            </c:multiLvlStrRef>
          </c:cat>
          <c:val>
            <c:numRef>
              <c:f>'Metrics Graphcs'!$C$78:$C$94</c:f>
              <c:numCache>
                <c:formatCode>General</c:formatCode>
                <c:ptCount val="12"/>
                <c:pt idx="0">
                  <c:v>0.8</c:v>
                </c:pt>
                <c:pt idx="1">
                  <c:v>1.7</c:v>
                </c:pt>
                <c:pt idx="2">
                  <c:v>3.2777777777777777</c:v>
                </c:pt>
                <c:pt idx="3">
                  <c:v>1.1904761904761905</c:v>
                </c:pt>
                <c:pt idx="4">
                  <c:v>1.8421052631578947</c:v>
                </c:pt>
                <c:pt idx="5">
                  <c:v>3.5</c:v>
                </c:pt>
                <c:pt idx="6">
                  <c:v>0.85</c:v>
                </c:pt>
                <c:pt idx="7">
                  <c:v>1.8</c:v>
                </c:pt>
                <c:pt idx="8">
                  <c:v>3.5</c:v>
                </c:pt>
                <c:pt idx="9">
                  <c:v>1</c:v>
                </c:pt>
                <c:pt idx="10">
                  <c:v>1.85</c:v>
                </c:pt>
                <c:pt idx="11">
                  <c:v>3</c:v>
                </c:pt>
              </c:numCache>
            </c:numRef>
          </c:val>
        </c:ser>
        <c:dLbls>
          <c:showLegendKey val="0"/>
          <c:showVal val="0"/>
          <c:showCatName val="0"/>
          <c:showSerName val="0"/>
          <c:showPercent val="0"/>
          <c:showBubbleSize val="0"/>
        </c:dLbls>
        <c:gapWidth val="150"/>
        <c:axId val="164174336"/>
        <c:axId val="160299200"/>
      </c:barChart>
      <c:catAx>
        <c:axId val="164174336"/>
        <c:scaling>
          <c:orientation val="minMax"/>
        </c:scaling>
        <c:delete val="0"/>
        <c:axPos val="b"/>
        <c:title>
          <c:tx>
            <c:rich>
              <a:bodyPr/>
              <a:lstStyle/>
              <a:p>
                <a:pPr>
                  <a:defRPr sz="1800"/>
                </a:pPr>
                <a:r>
                  <a:rPr lang="en-US" sz="1800"/>
                  <a:t>Warning Type</a:t>
                </a:r>
                <a:r>
                  <a:rPr lang="en-US" sz="1800" baseline="0"/>
                  <a:t> and Severity</a:t>
                </a:r>
                <a:endParaRPr lang="en-US" sz="1800"/>
              </a:p>
            </c:rich>
          </c:tx>
          <c:layout/>
          <c:overlay val="0"/>
        </c:title>
        <c:majorTickMark val="out"/>
        <c:minorTickMark val="none"/>
        <c:tickLblPos val="nextTo"/>
        <c:txPr>
          <a:bodyPr/>
          <a:lstStyle/>
          <a:p>
            <a:pPr>
              <a:defRPr sz="1400"/>
            </a:pPr>
            <a:endParaRPr lang="en-US"/>
          </a:p>
        </c:txPr>
        <c:crossAx val="160299200"/>
        <c:crosses val="autoZero"/>
        <c:auto val="1"/>
        <c:lblAlgn val="ctr"/>
        <c:lblOffset val="100"/>
        <c:noMultiLvlLbl val="0"/>
      </c:catAx>
      <c:valAx>
        <c:axId val="160299200"/>
        <c:scaling>
          <c:orientation val="minMax"/>
          <c:max val="5"/>
        </c:scaling>
        <c:delete val="0"/>
        <c:axPos val="l"/>
        <c:majorGridlines/>
        <c:title>
          <c:tx>
            <c:rich>
              <a:bodyPr rot="-5400000" vert="horz"/>
              <a:lstStyle/>
              <a:p>
                <a:pPr>
                  <a:defRPr sz="1800"/>
                </a:pPr>
                <a:r>
                  <a:rPr lang="en-US" sz="1800"/>
                  <a:t>Average User Severity Rating</a:t>
                </a:r>
              </a:p>
            </c:rich>
          </c:tx>
          <c:layout/>
          <c:overlay val="0"/>
        </c:title>
        <c:numFmt formatCode="General" sourceLinked="1"/>
        <c:majorTickMark val="out"/>
        <c:minorTickMark val="none"/>
        <c:tickLblPos val="nextTo"/>
        <c:txPr>
          <a:bodyPr/>
          <a:lstStyle/>
          <a:p>
            <a:pPr>
              <a:defRPr sz="1400"/>
            </a:pPr>
            <a:endParaRPr lang="en-US"/>
          </a:p>
        </c:txPr>
        <c:crossAx val="164174336"/>
        <c:crosses val="autoZero"/>
        <c:crossBetween val="between"/>
      </c:valAx>
    </c:plotArea>
    <c:legend>
      <c:legendPos val="r"/>
      <c:layout/>
      <c:overlay val="0"/>
      <c:txPr>
        <a:bodyPr/>
        <a:lstStyle/>
        <a:p>
          <a:pPr>
            <a:defRPr sz="16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[consolidated.xlsx]Metrics Graphcs!PivotTable5</c:name>
    <c:fmtId val="0"/>
  </c:pivotSource>
  <c:chart>
    <c:title>
      <c:tx>
        <c:rich>
          <a:bodyPr/>
          <a:lstStyle/>
          <a:p>
            <a:pPr>
              <a:defRPr/>
            </a:pPr>
            <a:r>
              <a:rPr lang="en-US"/>
              <a:t>Control Warning </a:t>
            </a:r>
            <a:r>
              <a:rPr lang="en-US" baseline="0"/>
              <a:t>Reaction Times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'Metrics Graphcs'!$B$98:$B$99</c:f>
              <c:strCache>
                <c:ptCount val="1"/>
                <c:pt idx="0">
                  <c:v>Adhered to warning</c:v>
                </c:pt>
              </c:strCache>
            </c:strRef>
          </c:tx>
          <c:invertIfNegative val="0"/>
          <c:cat>
            <c:strRef>
              <c:f>'Metrics Graphcs'!$A$100:$A$114</c:f>
              <c:strCache>
                <c:ptCount val="14"/>
                <c:pt idx="0">
                  <c:v>0 - 5</c:v>
                </c:pt>
                <c:pt idx="1">
                  <c:v>5 - 10</c:v>
                </c:pt>
                <c:pt idx="2">
                  <c:v>10 - 15</c:v>
                </c:pt>
                <c:pt idx="3">
                  <c:v>15 - 20</c:v>
                </c:pt>
                <c:pt idx="4">
                  <c:v>20 - 25</c:v>
                </c:pt>
                <c:pt idx="5">
                  <c:v>25 - 30</c:v>
                </c:pt>
                <c:pt idx="6">
                  <c:v>30 - 35</c:v>
                </c:pt>
                <c:pt idx="7">
                  <c:v>35 - 40</c:v>
                </c:pt>
                <c:pt idx="8">
                  <c:v>40 - 45</c:v>
                </c:pt>
                <c:pt idx="9">
                  <c:v>55 - 60</c:v>
                </c:pt>
                <c:pt idx="10">
                  <c:v>75 - 80</c:v>
                </c:pt>
                <c:pt idx="11">
                  <c:v>80 - 85</c:v>
                </c:pt>
                <c:pt idx="12">
                  <c:v>85 - 90</c:v>
                </c:pt>
                <c:pt idx="13">
                  <c:v>175 - 180</c:v>
                </c:pt>
              </c:strCache>
            </c:strRef>
          </c:cat>
          <c:val>
            <c:numRef>
              <c:f>'Metrics Graphcs'!$B$100:$B$114</c:f>
              <c:numCache>
                <c:formatCode>General</c:formatCode>
                <c:ptCount val="14"/>
                <c:pt idx="0">
                  <c:v>9</c:v>
                </c:pt>
                <c:pt idx="1">
                  <c:v>11</c:v>
                </c:pt>
                <c:pt idx="2">
                  <c:v>9</c:v>
                </c:pt>
                <c:pt idx="3">
                  <c:v>9</c:v>
                </c:pt>
                <c:pt idx="4">
                  <c:v>4</c:v>
                </c:pt>
                <c:pt idx="5">
                  <c:v>4</c:v>
                </c:pt>
                <c:pt idx="6">
                  <c:v>4</c:v>
                </c:pt>
                <c:pt idx="7">
                  <c:v>5</c:v>
                </c:pt>
                <c:pt idx="8">
                  <c:v>6</c:v>
                </c:pt>
                <c:pt idx="9">
                  <c:v>1</c:v>
                </c:pt>
                <c:pt idx="10">
                  <c:v>1</c:v>
                </c:pt>
                <c:pt idx="11">
                  <c:v>1</c:v>
                </c:pt>
                <c:pt idx="12">
                  <c:v>1</c:v>
                </c:pt>
                <c:pt idx="13">
                  <c:v>1</c:v>
                </c:pt>
              </c:numCache>
            </c:numRef>
          </c:val>
        </c:ser>
        <c:ser>
          <c:idx val="1"/>
          <c:order val="1"/>
          <c:tx>
            <c:strRef>
              <c:f>'Metrics Graphcs'!$C$98:$C$99</c:f>
              <c:strCache>
                <c:ptCount val="1"/>
                <c:pt idx="0">
                  <c:v>Ignored warning</c:v>
                </c:pt>
              </c:strCache>
            </c:strRef>
          </c:tx>
          <c:invertIfNegative val="0"/>
          <c:cat>
            <c:strRef>
              <c:f>'Metrics Graphcs'!$A$100:$A$114</c:f>
              <c:strCache>
                <c:ptCount val="14"/>
                <c:pt idx="0">
                  <c:v>0 - 5</c:v>
                </c:pt>
                <c:pt idx="1">
                  <c:v>5 - 10</c:v>
                </c:pt>
                <c:pt idx="2">
                  <c:v>10 - 15</c:v>
                </c:pt>
                <c:pt idx="3">
                  <c:v>15 - 20</c:v>
                </c:pt>
                <c:pt idx="4">
                  <c:v>20 - 25</c:v>
                </c:pt>
                <c:pt idx="5">
                  <c:v>25 - 30</c:v>
                </c:pt>
                <c:pt idx="6">
                  <c:v>30 - 35</c:v>
                </c:pt>
                <c:pt idx="7">
                  <c:v>35 - 40</c:v>
                </c:pt>
                <c:pt idx="8">
                  <c:v>40 - 45</c:v>
                </c:pt>
                <c:pt idx="9">
                  <c:v>55 - 60</c:v>
                </c:pt>
                <c:pt idx="10">
                  <c:v>75 - 80</c:v>
                </c:pt>
                <c:pt idx="11">
                  <c:v>80 - 85</c:v>
                </c:pt>
                <c:pt idx="12">
                  <c:v>85 - 90</c:v>
                </c:pt>
                <c:pt idx="13">
                  <c:v>175 - 180</c:v>
                </c:pt>
              </c:strCache>
            </c:strRef>
          </c:cat>
          <c:val>
            <c:numRef>
              <c:f>'Metrics Graphcs'!$C$100:$C$114</c:f>
              <c:numCache>
                <c:formatCode>General</c:formatCode>
                <c:ptCount val="14"/>
                <c:pt idx="0">
                  <c:v>2</c:v>
                </c:pt>
                <c:pt idx="1">
                  <c:v>6</c:v>
                </c:pt>
                <c:pt idx="2">
                  <c:v>4</c:v>
                </c:pt>
                <c:pt idx="3">
                  <c:v>3</c:v>
                </c:pt>
                <c:pt idx="4">
                  <c:v>2</c:v>
                </c:pt>
                <c:pt idx="9">
                  <c:v>1</c:v>
                </c:pt>
                <c:pt idx="11">
                  <c:v>1</c:v>
                </c:pt>
              </c:numCache>
            </c:numRef>
          </c:val>
        </c:ser>
        <c:dLbls>
          <c:showLegendKey val="0"/>
          <c:showVal val="0"/>
          <c:showCatName val="0"/>
          <c:showSerName val="0"/>
          <c:showPercent val="0"/>
          <c:showBubbleSize val="0"/>
        </c:dLbls>
        <c:gapWidth val="150"/>
        <c:axId val="164175360"/>
        <c:axId val="166084608"/>
      </c:barChart>
      <c:catAx>
        <c:axId val="164175360"/>
        <c:scaling>
          <c:orientation val="minMax"/>
        </c:scaling>
        <c:delete val="0"/>
        <c:axPos val="b"/>
        <c:title>
          <c:tx>
            <c:rich>
              <a:bodyPr/>
              <a:lstStyle/>
              <a:p>
                <a:pPr>
                  <a:defRPr sz="1800"/>
                </a:pPr>
                <a:r>
                  <a:rPr lang="en-US" sz="1800"/>
                  <a:t>Time Taken (seconds)</a:t>
                </a:r>
              </a:p>
            </c:rich>
          </c:tx>
          <c:layout/>
          <c:overlay val="0"/>
        </c:title>
        <c:numFmt formatCode="&quot;$&quot;#,##0.00" sourceLinked="0"/>
        <c:majorTickMark val="out"/>
        <c:minorTickMark val="none"/>
        <c:tickLblPos val="nextTo"/>
        <c:txPr>
          <a:bodyPr rot="-3900000" vert="horz" anchor="ctr" anchorCtr="1"/>
          <a:lstStyle/>
          <a:p>
            <a:pPr>
              <a:defRPr sz="1400"/>
            </a:pPr>
            <a:endParaRPr lang="en-US"/>
          </a:p>
        </c:txPr>
        <c:crossAx val="166084608"/>
        <c:crosses val="autoZero"/>
        <c:auto val="1"/>
        <c:lblAlgn val="ctr"/>
        <c:lblOffset val="100"/>
        <c:noMultiLvlLbl val="0"/>
      </c:catAx>
      <c:valAx>
        <c:axId val="166084608"/>
        <c:scaling>
          <c:orientation val="minMax"/>
        </c:scaling>
        <c:delete val="0"/>
        <c:axPos val="l"/>
        <c:majorGridlines/>
        <c:title>
          <c:tx>
            <c:rich>
              <a:bodyPr rot="-5400000" vert="horz"/>
              <a:lstStyle/>
              <a:p>
                <a:pPr>
                  <a:defRPr sz="1800"/>
                </a:pPr>
                <a:r>
                  <a:rPr lang="en-US" sz="1800"/>
                  <a:t>Number of participants</a:t>
                </a:r>
                <a:endParaRPr lang="en-US" sz="1800" baseline="0"/>
              </a:p>
            </c:rich>
          </c:tx>
          <c:layout>
            <c:manualLayout>
              <c:xMode val="edge"/>
              <c:yMode val="edge"/>
              <c:x val="8.9129719394337482E-3"/>
              <c:y val="0.34718747747573531"/>
            </c:manualLayout>
          </c:layout>
          <c:overlay val="0"/>
        </c:title>
        <c:numFmt formatCode="General" sourceLinked="0"/>
        <c:majorTickMark val="out"/>
        <c:minorTickMark val="none"/>
        <c:tickLblPos val="nextTo"/>
        <c:txPr>
          <a:bodyPr/>
          <a:lstStyle/>
          <a:p>
            <a:pPr>
              <a:defRPr sz="1400"/>
            </a:pPr>
            <a:endParaRPr lang="en-US"/>
          </a:p>
        </c:txPr>
        <c:crossAx val="164175360"/>
        <c:crosses val="autoZero"/>
        <c:crossBetween val="between"/>
      </c:valAx>
    </c:plotArea>
    <c:legend>
      <c:legendPos val="r"/>
      <c:layout/>
      <c:overlay val="0"/>
      <c:txPr>
        <a:bodyPr/>
        <a:lstStyle/>
        <a:p>
          <a:pPr>
            <a:defRPr sz="16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1794162</xdr:colOff>
      <xdr:row>2</xdr:row>
      <xdr:rowOff>176645</xdr:rowOff>
    </xdr:from>
    <xdr:to>
      <xdr:col>23</xdr:col>
      <xdr:colOff>1219199</xdr:colOff>
      <xdr:row>45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241647</xdr:colOff>
      <xdr:row>26</xdr:row>
      <xdr:rowOff>119543</xdr:rowOff>
    </xdr:from>
    <xdr:to>
      <xdr:col>13</xdr:col>
      <xdr:colOff>122465</xdr:colOff>
      <xdr:row>48</xdr:row>
      <xdr:rowOff>176893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52</xdr:row>
      <xdr:rowOff>100011</xdr:rowOff>
    </xdr:from>
    <xdr:to>
      <xdr:col>10</xdr:col>
      <xdr:colOff>95249</xdr:colOff>
      <xdr:row>71</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53065</xdr:colOff>
      <xdr:row>50</xdr:row>
      <xdr:rowOff>57830</xdr:rowOff>
    </xdr:from>
    <xdr:to>
      <xdr:col>24</xdr:col>
      <xdr:colOff>914400</xdr:colOff>
      <xdr:row>95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457199</xdr:colOff>
      <xdr:row>97</xdr:row>
      <xdr:rowOff>61910</xdr:rowOff>
    </xdr:from>
    <xdr:to>
      <xdr:col>18</xdr:col>
      <xdr:colOff>1047750</xdr:colOff>
      <xdr:row>136</xdr:row>
      <xdr:rowOff>27213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uthor" refreshedDate="42827.658819791664" createdVersion="4" refreshedVersion="4" minRefreshableVersion="3" recordCount="340">
  <cacheSource type="worksheet">
    <worksheetSource ref="A1:K341" sheet="Metrics"/>
  </cacheSource>
  <cacheFields count="11">
    <cacheField name="Participant ID" numFmtId="0">
      <sharedItems containsSemiMixedTypes="0" containsString="0" containsNumber="1" containsInteger="1" minValue="1" maxValue="20" count="20">
        <n v="1"/>
        <n v="2"/>
        <n v="3"/>
        <n v="4"/>
        <n v="5"/>
        <n v="6"/>
        <n v="7"/>
        <n v="8"/>
        <n v="9"/>
        <n v="10"/>
        <n v="11"/>
        <n v="12"/>
        <n v="13"/>
        <n v="14"/>
        <n v="15"/>
        <n v="16"/>
        <n v="17"/>
        <n v="18"/>
        <n v="19"/>
        <n v="20"/>
      </sharedItems>
    </cacheField>
    <cacheField name="Warning type" numFmtId="0">
      <sharedItems containsSemiMixedTypes="0" containsString="0" containsNumber="1" containsInteger="1" minValue="0" maxValue="3" count="4">
        <n v="0"/>
        <n v="1"/>
        <n v="2"/>
        <n v="3"/>
      </sharedItems>
    </cacheField>
    <cacheField name="Warning severity" numFmtId="0">
      <sharedItems containsSemiMixedTypes="0" containsString="0" containsNumber="1" containsInteger="1" minValue="0" maxValue="3" count="4">
        <n v="0"/>
        <n v="1"/>
        <n v="3"/>
        <n v="2"/>
      </sharedItems>
    </cacheField>
    <cacheField name="Domain" numFmtId="0">
      <sharedItems/>
    </cacheField>
    <cacheField name="Clicked &quot;more info&quot;" numFmtId="0">
      <sharedItems/>
    </cacheField>
    <cacheField name="Ignored warning" numFmtId="0">
      <sharedItems count="2">
        <b v="1"/>
        <b v="0"/>
      </sharedItems>
    </cacheField>
    <cacheField name="Time elapsed" numFmtId="0">
      <sharedItems containsSemiMixedTypes="0" containsString="0" containsNumber="1" minValue="1.9789998531341499" maxValue="178.68099999427699"/>
    </cacheField>
    <cacheField name="User severity rating" numFmtId="0">
      <sharedItems containsString="0" containsBlank="1" containsNumber="1" containsInteger="1" minValue="0" maxValue="4"/>
    </cacheField>
    <cacheField name="User comments" numFmtId="0">
      <sharedItems count="336" longText="1">
        <s v="I wanted to visit the page because I knew that the page was trustworthy."/>
        <s v="The page gave a sense of danger more than the last time"/>
        <s v="It appeared to be less severe"/>
        <s v="The website seemed blacklisted."/>
        <s v="It looked like a big issue, the page seemed to be major website that can con people or maybe it might just be part of a scam.."/>
        <s v="The 3 warning symbols on the page indicated that the page might not be that secure. It was highly symbolized threat."/>
        <s v="The fact the website I was going to entered monitored keystrokes and stole bank info made me more alert."/>
        <s v="It came out as something that might not be a big problem based on the warning symbols."/>
        <s v="The page seemed like something that would force me to install some adwares that I can avoid myself so I went for the page."/>
        <s v="The page like the last time seemed like potential adware that can be avoided."/>
        <s v="The fact that it track user information made me a little insecure"/>
        <s v="The warning symbols and description made the web page seem highly dangerous due to it tracking activities."/>
        <s v="Low level threat about adwares"/>
        <s v="A page that might steal information of the user."/>
        <s v="Major level threat regarding the security of the user's information."/>
        <s v="The website steals information"/>
        <s v="A deceptive site made very clear"/>
        <s v="Full screen, bright colours, unfamiliarity. Ignored because i was accessing a trusted site. "/>
        <s v="Red = danger. good psychological trick"/>
        <s v="High alert level due to colour and speed of arrival. rather wordy though could be more consice"/>
        <s v="Can is a subjective word. doesnt strike as being too urgent =, but the colour reinforces danger"/>
        <s v="grey indicates neutrality. wording not specific enough"/>
        <s v="yellow is very neutral, gives the website the benefit of the doubt"/>
        <s v="keywords such as credit card cause alarm. "/>
        <s v="Keylogging and password access are very dangerous if achieved. "/>
        <s v="low risk appearance due to neutral colour, words such as may, and only one exclamation mark in the top right corner"/>
        <s v="only says probably unsafe. yellow is neutral , key words are not very alarming"/>
        <s v="monitoring conversations is a serious concern. red coulor for danger, 3 exclamation points"/>
        <s v="grey colour, yellow bar above caught my eye though. must indicate some danger . "/>
        <s v="could be the case of a relatively unknown but safe website, no key danger words, grey colour seems non threatening"/>
        <s v="red colour, key words such as password cause alarm"/>
        <s v="grey, key words are unsure such as may or probably"/>
        <s v="steal causes alarm. yellow indicates caution"/>
        <s v="unwanted installation is not good. keep your data off my harddrive!"/>
        <s v="Because I needed to go the intended website."/>
        <s v="I think an unknown threat isn't important"/>
        <s v="The word &quot;attack&quot;"/>
        <s v="After reading more info I would make sure to not download anything"/>
        <s v="The colour of the page was yellow which isn't a warning sign to me, and the word untrustworthy isn't as &quot;dangerous&quot;"/>
        <s v="I had already seen that warning before, so my second time seeing is makes it less &quot;dangerous&quot; and also the colour purple is nice"/>
        <s v="I don't want software being uploaded to my computer, and red is a better warning trigger for colour. I also didn't want to read the explicit explanation on the second page"/>
        <s v="&quot;untrusted&quot; and yellow equal not dangerous to me"/>
        <s v="I have already seen that warning multiple times and I have chosen to ignore it "/>
        <s v="I didn't like that it said it could monitor my key strokes. It's red and it tells me that it is highly recommended that I leave. "/>
        <s v="Repeated viewings of same warning, and I am ignoring them"/>
        <s v="It said that a threat was detected, and it's red and it had three ! warnings"/>
        <s v="Background colour and wording"/>
        <s v="It is a risk I am willing to take when I see warning about an unsecured connection."/>
        <s v="Identity theft is something I want no part of, the colour of the page also triggered an inner warning"/>
        <s v="Visited webpage before without ill effects. Don't care about security of carleton email."/>
        <s v="Software would have to be downloaded and executed to harm."/>
        <s v="If not submitting sensitive information, not a problem."/>
        <s v="Wouldn't do financial transactions or logins"/>
        <s v="Red."/>
        <s v="Colors / header pattern / button text"/>
        <s v="Very common error and I usually see it in Firefox while Chrome doesn't complain."/>
        <s v="I can tell the difference between the fake and real downloads."/>
        <s v="Being &quot;monitored&quot; sounds scary."/>
        <s v="It says to &quot;proceed&quot;"/>
        <s v="Yellow? "/>
        <s v="Red. &quot;highly recommended&quot; , exclamation marks."/>
        <s v="Curious description"/>
        <s v="Users reporting sounds more legitimate a threat than a computer generated warning."/>
        <s v="Colors are not alarming. No exclamations. &quot;Proceed&quot;"/>
        <s v="Warning of identity theft and fraud"/>
        <s v="Not hard to avoid installing software"/>
        <s v="I rated it as medium because it wasn't the usual severe warning message with red colours and blocking me from accessing. There also seemed to be a warning rating bar at the top with one warning triangle symbol coloured in. I did not visit the page in case I actually typed something wrong in the site address."/>
        <s v="Red colour of the message made it seem more dangerous if I went to the web page."/>
        <s v="It was reported to have security issues by other users, but not necessarily for me."/>
        <s v="After reading that warning, if I really needed to use the site I would probably still visit it but just make sure not to enter any information in the site."/>
        <s v="It isn't very severe for me because the colour of the message is neutral and it's similar to what happens sometimes with some websites I visit using different network connections (i.e. Facebook when connected to Starbucks wifi sometimes has that)."/>
        <s v="It depends on what kind of website it is and whether or not I need to log in to access information. If I did need to log in and there was personal information, I probably would not visit the page."/>
        <s v="Because I don't want to get a virus."/>
        <s v="There are three warning symbols coloured in on a red page, and sites that are impersonating other sites are usually very untrustworthy and try to steal information."/>
        <s v="Neutral background and one warning symbol. Usually when I read that there's potentially harmful software on a site, I just make sure not to download anything and not to click suspicious-looking buttons."/>
        <s v="Yellow background colour makes it seem mildly severe. I would visit the page because the &quot;untrusted&quot; warning might be due to an expired certificate or something."/>
        <s v="The message is of medium severity due to its yellow colour and it says &quot;untrusted&quot; rather than a more aggressive term such as &quot;attacking&quot; or &quot;virus&quot;. I would not visit the web page because I don't want unknown software being installed on my computer."/>
        <s v="Red background with three warning symbols and exclamation marks on the page. I don't want to have my activity on a website being monitored by an unknown party who also may steal my personal information."/>
        <s v="It only uses the term &quot;suspicious&quot; and the page is not verified to be actually bad. I would visit the page as long as it doesn't force me to input personal information or have suspicious pop-ups. But I would still be careful about what buttons I click on the site."/>
        <s v="The blue button to go back says &quot;Get me out of here!&quot; instead and the use of exclamation marks makes it seem more urgent. Generally I don't want anything to be downloaded from a website without my knowledge and consent."/>
        <s v="Again, the red colour and the negative wording of the warning message. I would not visit the fictional page because I don't want a third party to be monitoring my activity."/>
        <s v="The end of the warning message reads &quot;proceed with caution,&quot; so it kind of implies that I can access the web page safely as long as I don't click random buttons and write all my personal information."/>
        <s v="It's not my computer. also, the page is familiar. "/>
        <s v="The use of the word malicious made me uncomfortable. "/>
        <s v="Red, Three exclamation points to the right. Also, the warning that it was impersonating another page. "/>
        <s v="It seamed that it would only matter if you put in personal information. I would know not to, and carry on to the web-page"/>
        <s v="The fact that the page was impersonating something. Also the use of the words &quot;criminal organization.&quot; It made it feel more threatening. "/>
        <s v="The possibility of having something placed on the computer without being aware of it. Also the use of the term &quot;spy-ware&quot;"/>
        <s v="Monitoring Keystrokes is really alarming. "/>
        <s v="Yellow is a happy color. "/>
        <s v="The red background and exclamation point in the title. Also the link which led to the additional information. After reading that i felt more comfortable making the decision not to go into the website. "/>
        <s v="I do this a lot at home and nothing bad has happened yet..."/>
        <s v="The possibility of having 'deceptive' and 'unwanted' software on the computer. "/>
        <s v="I frequently use those connections on my phone and what-not. Nothing bad has ever happened. "/>
        <s v="It said &quot;proceed with caution' so it didn't seem that awful to go into the site"/>
        <s v="I don't like the term 'malicious' "/>
        <s v="I didn't like the possibility of other people seeing my passwords/ private information"/>
        <s v="The possibility of having things installed without my knowing is a bit terrifying. I don't know enough about computers to be able to pick up on something like that, and think it would be best to avoid the possibility of it occuring"/>
        <s v="Despite the nice yellow background, I find, again, that the possibility of unwanted software makes me uncomfortable"/>
        <s v="Doesn't seem intimidating "/>
        <s v="low impact"/>
        <s v="red colour"/>
        <s v="not as intimidating "/>
        <s v="low impact/colour/text "/>
        <s v="bright red colour and bold text "/>
        <s v="not as intimidating as the red"/>
        <s v="untrusted page isn't as severe as dangerous"/>
        <s v="not as intimidating - yellow is a calming colour "/>
        <s v="red colour is associated with danger "/>
        <s v="yellow colour isn't as effective as the red "/>
        <s v="repeated exposure to the page "/>
        <s v="the word &quot;attack&quot; makes it seem dangerous "/>
        <s v="&quot;unwanted software&quot; doesn't seem that severe of an issue "/>
        <s v="bright red colour associated with danger "/>
        <s v="&quot;suspicious&quot; doesn't seem as severe of a warning"/>
        <s v="the colour and text aren't effective in conveying the message "/>
        <s v="It was for school. "/>
        <s v="It showed caution but also gave the chance to explain what was happening. "/>
        <s v="The phrase &quot;based on your security preferences&quot; showed that it was about something personally set, over what has been viewed. "/>
        <s v="It did not give reason why the page was suspicious, as well as did not signify any warning symbol (basic colour, low caution sign risk, etc.)"/>
        <s v="The colour and warning seemed significant, as well as the phrase &quot;passwords and financial info&quot; was extremely alarming. "/>
        <s v="While it was a suspicious activity page, the colour was very alarming as well as explained what was happening. "/>
        <s v="Expressed downloading things resulted in negative consequences for the computer. "/>
        <s v="Did not show anything alarming, instead showed that &quot;proceed with caution&quot; as it could be a normal page. "/>
        <s v="Discussed the use of personal passwords and security being exploited and to not enter the page. "/>
        <s v="Others reported it was dangerous and showed malware. "/>
        <s v="Proceed with caution and could be, which can mean not all users exhibited danger or had anything wrong. "/>
        <s v="Sounded serious in the sense that the page can monitor &quot;stroke keys&quot; and passwords. "/>
        <s v="Proceed with caution does not sound so terrifying. "/>
        <s v="&quot;Connection is not secure&quot; can mean problems with internet or other pages or computer, which makes me want to check on other things regarding my laptop. "/>
        <s v="The phrase &quot;it is probably not safe&quot; does not show any danger or reason to have caution. "/>
        <s v="The colours and description expressed that it was a more serious threat. "/>
        <s v="Did not express what was wrong or why the page could not be trusted. "/>
        <s v="The warning was not one that would cause me to worry about clicking of the prompt."/>
        <s v="These are the types of messages I see all the time when surfing and I expect to have my virus software pickup on concerns with a stronger message."/>
        <s v="I generally do not go to sites with unverified or unidentified certificates if I don't know the site already"/>
        <s v="The warning colour was effective and the Firefox reference information was thorough enough for me not to venture forward"/>
        <s v="The explanation about installing unwanted software leads me to not go there.  If I really wanted to go to the site I would use one of my old laptops to try it out and see what happens."/>
        <s v="There seems to be a low threat given the message displayed.  I would proceed and watch for suspicious behaviour."/>
        <s v="I would not be entering passwords or other personal information in an unknown website."/>
        <s v="I would proceed with caution but this message pops up a lot in my day to day.  the important thing is not to input sensitive info."/>
        <s v="The colour of the page stopped me.  The information would get me to research the website -- IP addresses and known info from the anti-virus software sites that I use.  I have and would report the info to the RCMP anti-fraud Centre."/>
        <s v="I think the colour is deceptive for the level of security threat.  A missing security certificate happens a lot.  I would proceed with caution."/>
        <s v="The warning level is low because of the explanation given.  In practice I would not generally expect such a message and would proceed with caution as I go to the website."/>
        <s v="Same as before -- missing security certificate is not a big risk in my mind."/>
        <s v="The warning message is effective in red as well as the information about the potential for a key logger.  I would proceed again on an old laptop if I was curious to see what would happen."/>
        <s v="Again I don't see the warning as high risk.  I would proceed with caution."/>
        <s v="I would not go to this page but it sure has triggered my curiosity.  The wording made me want to find out what this page might do given that it is displaying a false name. I would go to that old laptop and check it out."/>
        <s v="I would proceed to this page with caution if the web page interested me.  I would not enter sensitive information."/>
        <s v="I would heed this warning but I would go to various anti-virus sites to understand more what the site was about and why it was being reported as such."/>
        <s v="no bright warning colors."/>
        <s v="wasn't worried to use the site"/>
        <s v="because it said proceed with cation, it couldnt be that bad."/>
        <s v="the neutral color scheme"/>
        <s v="because of the image of the lock, it seemed to be a serious warning message"/>
        <s v="The bright red page"/>
        <s v="it was highly recommended to leave the page"/>
        <s v="Not very convincing "/>
        <s v="The bright red color, seems dangerous"/>
        <s v="it mentioned that &quot;it was probably not a good idea&quot; but didnt say that it was dangerous"/>
        <s v="The no entry sign in the top left "/>
        <s v="The title of the page seemed like it would pose a threat to my personal safety."/>
        <s v="It mentioned that it was blocked because of my security preferences."/>
        <s v="it warned me about passwords being stolen"/>
        <s v="warning was convincing enough."/>
        <s v="there was only one warning sign that was lit up in the top right part of the screen"/>
        <s v="This page mentioned it would install softwares on my computer when running this site"/>
        <s v="Lots of red.  &quot;Go back&quot; is usually the safest option I suppose."/>
        <s v="&quot;Go back&quot; caught my eye first.  To be honest, chances are I would have tried to visit the page again afterwards.  My first instinct was simply to go back.  &quot;Low&quot; because of colour scheme."/>
        <s v="Same as previous."/>
        <s v="Colour scheme.  Red = bad."/>
        <s v="Not sure why, but something about this page in particular made me less nervous of the warning given."/>
        <s v="I encounter this sort of message often on my own and have never had an issue.  Yet."/>
        <s v="I was not completely worried until I saw the &quot;banking information&quot; warning.  That is what pushed me over the edge."/>
        <s v="Colour scheme (yellow) seems less severe.  I am also not immedietaly spooked by &quot;malware&quot; as I've dealt with it before."/>
        <s v="Same as one of the earlier ones that warned about &quot;banking information&quot;.  Credit card stuff is spooky."/>
        <s v="Not worried about &quot;fake download buttons&quot;."/>
        <s v="Yellow scheme less frightening.  Still, I would be apprehensive with this particular warning."/>
        <s v="I have seen similar warnings and have not had a problem (yet).  Yellow scheme also less frightening than the usual red."/>
        <s v="Again, the word &quot;financial&quot; is worrisome.  Red scheme frightening.  Between medium and high.  Closer to high."/>
        <s v="Somehow a more vague message made me more apprehensive than some of the others.  Also, grey scheme not too spooky."/>
        <s v="Unsure."/>
        <s v="Yellow scheme not usually immedietly worrisome but nobody likes stuff getting installed on their computer without their consent."/>
        <s v="Avoid having future issues with the computer  "/>
        <s v="In the information it had the said site could possibly attempt to download software onto the computer "/>
        <s v="It only had one of three caution symbols filled in "/>
        <s v="Red means stop done not enter. There was an &quot;!&quot; in the message."/>
        <s v="The page was colored red, universal sign for something dangerous  it also said the page was dangerous "/>
        <s v="The page was yellow so it would be possible to proceed with caution  as well as it said there was minimum risk for anything to happen "/>
        <s v="There was a possibility of having personal information stolen "/>
        <s v="The page had been blocked due to the fact to was harmful to the computer and the fact that personal information could be stolen."/>
        <s v="The site was blocked due to it's deceptive nature "/>
        <s v="This page is possibly capable of monitoring keystrokes, it said the page was highly dangerous. The pages was red the universal sign for stop also 3/3 of the caution box's where filled in "/>
        <s v="The page is likely not safe. It is yellow to warn the user to proceed with caution if they do choose to go onto the site. 2/3 caution boxes where filled in "/>
        <s v="The page is likely fake. It was to yellow to tell the user to proceed with caution and had 2/3 caution boxes filled in "/>
        <s v="I deiced to go visit the page since it was only had 1/3 caution boxes filled in. The color of the page was natural so I can assume that is safe "/>
        <s v="The page wants to steal personal information. The page was colored red to warn a user to stop. 3/3 caution boxes had been filled in "/>
        <s v="The page was red, universal sign to stop. The bolded letters on the button left hand side highly recommend not to continue. It had 3/3 caution signs filled in  "/>
        <s v="It is likely not safe to be on this page. It was yellow to proceed  with caution as well it 2/3 caution signs"/>
        <s v="The site could have been harmful to the computer."/>
        <s v="Sometimes warning messages will appear on sites I know are safe/secure. "/>
        <s v="Entire screen was red. Impersonating webpages is a common tactic used to collect personal information. Sites can look very similar, I don't know what the exact web address is supposed to be to confirm the site is genuine."/>
        <s v="Detecting malware is tricky and mistakes are often made. Still not worth risking it if you can avoid going to site. Computer does not appear to be running linux."/>
        <s v="Errors in certificates are relatively common and can appear even on sites that are commonly used and fine."/>
        <s v="Fake download buttons appear all over the internet. As long as you avoid downloading from them you're usually fine. Files from them are easy to identify. Check the file name."/>
        <s v="Certificate errors are common and can arise without warning even on well maintained sites. Try changing web address (try https:// and http://) this sometimes gets rid of error."/>
        <s v="User reported pages are a mixed bag. Sometimes can identify pages that software misses, frequently gives false warnings. Err on side of caution if you can."/>
        <s v="User reported website. Err on side of caution."/>
        <s v="Attempts being key word. If dialog asks to install software do not approve. If you suspect software has been installed around computers security check list of installed programs."/>
        <s v="Dangerous is very vague. If reported by users even worse. Users should know specifically what is wrong with page before reporting it. Likely no problem."/>
        <s v="Could be many reasons the page could not be identified. Could be as simple as software update that webmanager hasn't kept up with. Err on side of caution."/>
        <s v="Deceptive sites can't do anything if you don't enter information. Make sure web address is correct. Don't enter any information until you are confident that the site is safe. Appears to be a mozilla warning, which are frequently incorrect."/>
        <s v="Another certificate error. Likely just the webmaster not updating site correctly, don't enter any information."/>
        <s v="Description of what the problem of the site is, could be normal webpage that has been comprimised. Err on side of caution."/>
        <s v="Has been reported to contain unwanted software, someone has likely encountered problems with site before. Err on side of caution until webmaster has resolved issue with whoever gave the error warning (likely mozilla)"/>
        <s v="While problems with unwanted software could be avoided, often more trouble than its worth. Find another site if possible."/>
        <s v="Secure connection could not be verified. Try changing web address (http:// vs https://) before finding a different site."/>
        <s v="Carleton.ca was in the url bar and not a domain name I'm not familiar with so I was not at all worried."/>
        <s v="The domain name looked untrustworthy. Spyware/malware"/>
        <s v="Unconcerning. I can't imagine a scenario besides spam messages where I might be linked to a website potentially flagged as &quot;fake&quot;"/>
        <s v="I sometimes get this message for websites that are volatile like for downloading torrents or things like this, but I imagine I'm cautious enough to know when a website may be a threat or a downloaded file may be a threat. (Past experiences) Therefore I would simply proceed with caution to a website with that."/>
        <s v="Wouldn't continue to the site, possible I have information stored cookies I wouldn't want stolen."/>
        <s v="Could be a case of expired certificates or out of date licenses."/>
        <s v="(Meant to click Go Back) Similar reasons as before, the threat of information like credit card numbers is my main concern. Possibly losing access to computer functionality, etc... that foreign processes can incur on my machine. Would certainly avoid a website like this."/>
        <s v="I am most likely not entering volatile information into a website anyways. Given this message however, I would continue only if it's interesting or sent from a known sender in a given context that makes sense to continue. Otherwise would &quot;go back&quot;"/>
        <s v="I can't imagine this message ever appearing but I wouldn't be too concerned if it did, I might have my task manager open in case I need to end unknown processes in a hurry. I feel confident being able to react to this kind of threat."/>
        <s v="Only if I had a good enough reason I would simply proceed with caution, not entering any information if I was asked to."/>
        <s v="Oh well, I'll try again to access that website. I've seen something like message before, I think I closed the browser, turned off and back on my wifi and it worked."/>
        <s v="I see fake download buttons often and can easily discern the difference. Sometimes they're ads, etc..."/>
        <s v="If it had been reported by my browser to have unknown software or software it deems threatening I think I would trust the browser on this one and back out!"/>
        <s v="Would accept this message as a fair warning and not continue: fear of information theft."/>
        <s v="This could simply be a forum or a page I would feel comfortable browsing, just not comfortable whole heatedly trusting (i.e. giving real information out)"/>
        <s v="Don't exactly feel threatened because I may have precautions for malware software etc..."/>
        <s v="I strongly believe that this message is not as serious as it could be and that it is very likely that any issues deriving from the website would be blocked by basic security software "/>
        <s v="it was only my email so i assumed there wouldn't be a threat"/>
        <s v="the website was only made improperly, didn't know what type of information the website would need"/>
        <s v="the browser said that the website was dangerous. It was a very clear warning that seemed severe "/>
        <s v="there has been user feedback that said malware was detected in this website"/>
        <s v="Malware can be very harmful and it said this website installs it"/>
        <s v="The screen was red, so it seemed more serious"/>
        <s v="there was a lot of information about why the page was dangerous"/>
        <s v="the browser didn't seem to have a specific warning"/>
        <s v="screen was red, generally means a bigger threat"/>
        <s v="just said proceed with caution"/>
        <s v="screen was red, 3 exclamation points"/>
        <s v="page was only yellow, so depending on what it was i would proceed"/>
        <s v="page was only yellow so depending on the website i would proceed"/>
        <s v="this page was a reported attack page"/>
        <s v="people said that the page was fake"/>
        <s v="there has been unwanted software reported "/>
        <s v="page was red, 3 exclamation points"/>
        <s v="because it said warning and because i assumed it had a malware problem"/>
        <s v="the page informed me about the risk of  going to the page. &quot;More information&quot; text mentioned criminal organizations getting personal information. Seemed valid"/>
        <s v="Warning message seemed legitimate. Stated information about finances and passwords may be leaked. Chose to ignore it to see what would happen (wouldn't type in any information)."/>
        <s v="Didn't look like a serious warning message (only had a padlock with a red bar), compared to the previous (red) message which looked more severe."/>
        <s v="Message said it is &quot;probably not safe&quot;. If it was really bad, the message might say something like &quot;it is very risky&quot;. Didn't sound that serious"/>
        <s v="Message didn't look very risky because it said &quot;unwanted software detected&quot; and my profile settings prevented me from accessing the page."/>
        <s v="Warning message stated that visiting the page might result in identity theft (password, profile may be accessed). Clearly explained risks"/>
        <s v="Message said that the page was suspicious and I should proceed with caution, but didn't state why or what could happen. Didn't state the risks"/>
        <s v="Same as previous. Risks not stated. Warning wasn't clarified. Still clicked go back because it is a warning. I wouldn't normally go through with it if I saw a warning while visiting a site. I could be hacked or malware/a virus might get into my  system"/>
        <s v="Didn't state the risks or why the page was suspicious. First time checking out the site, first thing that comes up is &quot;suspicious website&quot;. If I proceed and nothing happens then I would keep going back (doesn't seem that high risk)"/>
        <s v="Stated the risks of continuing, that banking information and password might be compromised."/>
        <s v="Had 2/3 triangle symbols. Looked medium-risk, message didn't specify the severity of proceeding, but it's better to be safe than sorry."/>
        <s v="Just said &quot;warning\&quot; but didn't really inform me about the risks of proceeding through with it. Might just be a defense mechanism of the website, but then again, it's better to be safe than sorry."/>
        <s v="Color of the page was red (red usually stands for danger). Warning message seemed serious and I wouldn't want to put my system at risk and I wouldn't want hackers to have access to it and any personal information that I have."/>
        <s v="Message stated that proceeding through to the site might give me messages that prompt me to download certain things. Having first-hand experience in that type of situation, I wouldn't want to go through that again."/>
        <s v="The warning message seems valid. It clearly stated what would happen if I proceeded, and cautioned me to not go through with it. Also, the color of the page is red (and red usually signifies danger or a high-risk situation)."/>
        <s v="The page was yellow, which usually stands for a medium-risk situation. Also, even though the message didn't really explain the severity of going through, it is better to take caution."/>
        <s v="I chose to visit it because it's a page that I use regularly and don't perceive as a threat"/>
        <s v="Didn't opt to visit the page because I'm unfamiliar with the content that it's going to request of me. Didn't perceive it as a high threat because there was only one warning sign in the top right and I assume the more warning signs the more dangerous the page."/>
        <s v="Yellow colour seems more dangerous than the more neutral white, and it seemed like I would be asked to enter personal information on the site I was trying to visit so there's no point putting my info at risk"/>
        <s v="Didn't choose to visit the page because I don't want to have to deal with malicious software that's difficult to uninstall."/>
        <s v="Definitely don't want a secret keylogger on my computer"/>
        <s v="Even more text seems more serious, although I liked the format of the drop box in the other warning pages better - I'm not really keen on reading everything Mozilla has ever had to say about bad sites and I'm probably in too much of a hurry to care anyway?"/>
        <s v="Seems less urgent than the other low/medium pages for some reason? It could just be because it's being shown immediately after a severely problematic site. Advanced explanation was less helpful than the previous ones - less clear of an explanation why I probably shouldn't visit the page or at least proceed with caution."/>
        <s v="Looks very very similar to the other high warning page I saw - this one I think uses slightly less strong language - highly recommended vs what I think was the imperative of do not proceed?"/>
        <s v="I'm going to trust other users who've had bad experiences with the page, although the text seems to indicate the threat is more of an issue than the page warning colour would initially lead me to believe - if I didn't take the time to read the text I probably would've just clicked through"/>
        <s v="Don't want malware on my computer but I'm curious about the security preferences - for people who don't really know what they're doing on the internet how high are these set as a default? "/>
        <s v="Page was a weird purple-ish looking colour? Doesn't seem very menacing. &quot;example.com may contain potentially misleading and deceptive software&quot; contains two uncertain words though, may and potentially, making the warning feel less effective."/>
        <s v="This one also looked purple-ish. Flow of the sentence &quot;The authenticity of example.com, and thus its security, was unable to be verified.&quot; was kind of weird? My eye was first drawn to the end of the sentence and then it didn't flow at all. Bad grammar makes me question the validity of warning pages. Could be a fake warning page for malicious anti-virus software? I think it'd flow better if the words authenticity and security went together."/>
        <s v="Don't want to lose my passwords, but the drop down and the blurb give essentially the same information. Also would be helpful if there was a link if I wanted to look on how to identify fake pages mimicking real pages on my own if my browser doesn't catch it for me?"/>
        <s v="Looks purple again. I felt like the initial warning blurb wasn't strong enough with the language by just saying &quot;software that can harm your computer&quot;"/>
        <s v="Because malware can get really bad I feel like this should probably be in a higher risk category than what it's currently being classed as. "/>
        <s v="I liked this one - blurb was very clear and concise and the drop down gave me more information that wasn't redundant to the blurb."/>
        <s v="Feels very similar to previous very high risk warnings? I can't actually think of anything that it has that the other ones didn't, other than maybe a slightly different layout"/>
        <s v="Visiting the site in question does not usually cause such a warning message.  Therefore there was the possibility of a security breach/someone intercepting traffic."/>
        <s v="Error indicated that the certificate used to encrypt the connection was not issued by a known authority"/>
        <s v="Crowdsourced information indicated that the website was illicit."/>
        <s v="Error message looked extermely serious (red colouring, more warning symbols compared to others).  Warning also indicated possibility of a man in the middle attack"/>
        <s v="Page was only indicated to be suspicous.  I didn't think there was a great risk in proceeding as long as I didn't provide confidential info like a crecit card number to the page."/>
        <s v="Page was blocked by the in browser security system which uses data collected from others.  It's judgement that the page is bad is probably the correct one."/>
        <s v="Going to the site would probably lead to getting malware installed on my machine and even a rare case of that happening would still make visiting the page an unacceptable risk."/>
        <s v="Chose to not visit the page because of the chance of it installing unwanted programs like ransomeware on my machine"/>
        <s v="Page reported as suspicious but the warning appears less severe then others.  It's probably not too risky to visit the page as long as I don't download anything or provide confidential info."/>
        <s v="Chose to not visit because of the risk of getting a virus/spyware from the page."/>
        <s v="Chose to not visit because the site may install viruses, etc on my machine."/>
        <s v="Chose to not visit the page because of the malware risk as reported by others."/>
        <s v="If the pages identity cannot be confirmed it could be counterfeit, install bad software, etc and isn't worth the risk of visiting"/>
        <s v="Page appears to have badly configured/compromised security meaning that any information I give could be intercepted."/>
        <s v="The warning indicated the page may install malware on my machine"/>
        <s v="Warning indicated the page may install unwanted/dangerous software if I were to proceed with visiting it."/>
        <s v="The page might install bad software on my machine."/>
        <s v="It's a website I've been using throughout the entire year, which is why I haven't felt surprised or suspicious."/>
        <s v="It wasn't a warning message I've seen before, thus I wanted to be a bit more careful."/>
        <s v="I've seen this warning message before but I ignored the warning given."/>
        <s v="It was a warning message I've never seen, and because of the background color (which was yellow), it seems that the warning message should be something to be cautious of."/>
        <s v="With the background color being red, it didn't really take a second for me to think that the severity of the warning message is high. In my opinion, red indicated danger, hence I didn't want to take any risk."/>
        <s v="The color red pretty much indicates the severity of the warning message."/>
        <s v="For the website to direct me to another website is kind of unusual to me, which is why I decided to go back."/>
        <s v="I feel like the website is something my antivirus software can take care of."/>
        <s v="I feel like my antivirus software would let me know if the website is really a threat."/>
        <s v="I feel like grey isn't really a color that indicates danger."/>
        <s v="The warning message is too plain for me to consider it a warning message."/>
        <s v="Seeing the warning again and again kind of made me feel like the warning isn't something to worry about"/>
        <s v="The red was too vibrant, so it kind of startled me and made me think of the warning as something to worry about"/>
        <s v="The red warning message makes me feel unsafe, hence I wanted to go back."/>
        <s v="Website feels like something my antivirus software can take care of"/>
        <s v="I feel like I've modified my security choices/options, which is why I got that warning."/>
        <s v="I wouldn't want to take the risk of an attack."/>
        <s v="Seen this type of pop-up before"/>
        <s v="When I clicked on more information it said there could be access to my personal information"/>
        <s v="I have seen this type of message however I usually ignore it since I trust the website and my browser's security preferences are too sensitive."/>
        <s v="I chose not to proceed because the error didn't seem that troubling but didn't want to risk it"/>
        <s v="When clicking on more info there could have been potential leak of private info"/>
        <s v="information could be revealed like passwords however the fact that the website was blocked because of my security preferences made me almost click ignore"/>
        <s v="Once again private information could have been reached however the page looked more serious and formal than the others"/>
        <s v="Since this page mentioned my security preferences and not any leakage of private information I figured it was safe"/>
        <s v="The warning message implied that the computer might have unwanted programs added or affected therefore I didn't want to take the chance"/>
        <s v="The fact that this warning message was in red also it said that some websites mask themselves as certifiable. I didn't want to risk it."/>
        <s v="The warning message simply said to proceed with caution therefore I figured I could decide for myself if the website is a virus or not"/>
        <s v="Once again it said to proceed with caution and not necessarily that it would cause immediate damage to my computer"/>
        <s v="Despite the warning message saying that this website could be dangerous it only said to proceed with caution and also that only if I enter personal information it might be compromised. "/>
        <s v="This warning message explained that there could be unwanted downloads taking place and made it seem as if the threat was urgent. "/>
        <s v="Once again it said to proceed with caution so I figured I could just check out the website and fake download buttons for myself"/>
        <s v="Since this message is not one I come across very often I had to go back since I wasn't comfortable with a website that firefox didn't like or recognize"/>
        <s v="I figured I could see for myself since the message didn't seem too urgent and that as long as I didn't press download links I would be fine"/>
      </sharedItems>
    </cacheField>
    <cacheField name="Study phase" numFmtId="0">
      <sharedItems count="2">
        <s v="Phase 1"/>
        <s v="Phase 2"/>
      </sharedItems>
    </cacheField>
    <cacheField name="Warning type (text)" numFmtId="0">
      <sharedItems count="4">
        <s v="SSL"/>
        <s v="Malware"/>
        <s v="Phishing"/>
        <s v="Unwanted softwar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827.686805439815" createdVersion="4" refreshedVersion="4" minRefreshableVersion="3" recordCount="340">
  <cacheSource type="worksheet">
    <worksheetSource ref="A1:L341" sheet="Metrics"/>
  </cacheSource>
  <cacheFields count="12">
    <cacheField name="Participant ID" numFmtId="0">
      <sharedItems containsSemiMixedTypes="0" containsString="0" containsNumber="1" containsInteger="1" minValue="1" maxValue="20"/>
    </cacheField>
    <cacheField name="Warning type" numFmtId="0">
      <sharedItems containsSemiMixedTypes="0" containsString="0" containsNumber="1" containsInteger="1" minValue="0" maxValue="3"/>
    </cacheField>
    <cacheField name="Warning severity" numFmtId="0">
      <sharedItems containsSemiMixedTypes="0" containsString="0" containsNumber="1" containsInteger="1" minValue="0" maxValue="3" count="4">
        <n v="0"/>
        <n v="1"/>
        <n v="3"/>
        <n v="2"/>
      </sharedItems>
    </cacheField>
    <cacheField name="Domain" numFmtId="0">
      <sharedItems/>
    </cacheField>
    <cacheField name="Clicked &quot;more info&quot;" numFmtId="0">
      <sharedItems count="2">
        <b v="0"/>
        <b v="1"/>
      </sharedItems>
    </cacheField>
    <cacheField name="Ignored warning" numFmtId="0">
      <sharedItems count="2">
        <b v="1"/>
        <b v="0"/>
      </sharedItems>
    </cacheField>
    <cacheField name="Time elapsed" numFmtId="0">
      <sharedItems containsSemiMixedTypes="0" containsString="0" containsNumber="1" minValue="1.9789998531341499" maxValue="178.68099999427699" count="338">
        <n v="7.5209999084472603"/>
        <n v="7.4459998607635498"/>
        <n v="5.40700006484985"/>
        <n v="12.007999897003099"/>
        <n v="12.8240001201629"/>
        <n v="8.7000000476837105"/>
        <n v="9.9280002117156894"/>
        <n v="6.6870000362396196"/>
        <n v="12.560999870300201"/>
        <n v="5.7909998893737704"/>
        <n v="14.420000076293899"/>
        <n v="10.1909999847412"/>
        <n v="7.0069999694824201"/>
        <n v="7.7369999885559002"/>
        <n v="10.506000041961601"/>
        <n v="7.6480000019073398"/>
        <n v="11.983999967575"/>
        <n v="4.4220001697540203"/>
        <n v="13.8680000305175"/>
        <n v="43.828999996185303"/>
        <n v="9.9829998016357404"/>
        <n v="3.8009998798370299"/>
        <n v="4.2060000896453804"/>
        <n v="14.263000011443999"/>
        <n v="12.502999782562201"/>
        <n v="9.8259999752044607"/>
        <n v="7.3900001049041704"/>
        <n v="7.0480000972747803"/>
        <n v="16.084000110626199"/>
        <n v="8.3810000419616699"/>
        <n v="5.2049999237060502"/>
        <n v="4.1019999980926496"/>
        <n v="4.8139998912811199"/>
        <n v="6.1410000324249197"/>
        <n v="5.90100002288818"/>
        <n v="9.1820001602172798"/>
        <n v="4.18300008773803"/>
        <n v="15.865999937057399"/>
        <n v="2.9400000572204501"/>
        <n v="7.6849999427795401"/>
        <n v="31.162999868392902"/>
        <n v="4.1360001564025799"/>
        <n v="2.5829999446868799"/>
        <n v="7.4869999885559002"/>
        <n v="2.7920000553131099"/>
        <n v="8.5379998683929408"/>
        <n v="2.4900000095367401"/>
        <n v="2.2260000705718901"/>
        <n v="6.6850001811981201"/>
        <n v="15.757999897003099"/>
        <n v="5.9349999427795401"/>
        <n v="14.263999938964799"/>
        <n v="13.9000000953674"/>
        <n v="7.7049999237060502"/>
        <n v="6.4440000057220397"/>
        <n v="6.6789999008178702"/>
        <n v="13.75200009346"/>
        <n v="6.5230000019073398"/>
        <n v="11.344999790191601"/>
        <n v="7.2039999961853001"/>
        <n v="7.8580000400543204"/>
        <n v="10.7880001068115"/>
        <n v="39.289999961852999"/>
        <n v="8.7509999275207502"/>
        <n v="3.87100005149841"/>
        <n v="9.4440000057220406"/>
        <n v="4.3510000705718896"/>
        <n v="40.589999914169297"/>
        <n v="9.9980001449584908"/>
        <n v="9.9300000667572004"/>
        <n v="17.146999835968"/>
        <n v="12.4490001201629"/>
        <n v="29.665000200271599"/>
        <n v="9.5410001277923495"/>
        <n v="9.4530000686645508"/>
        <n v="8.8619999885558993"/>
        <n v="17.0759999752044"/>
        <n v="10.893000125885001"/>
        <n v="10.7690000534057"/>
        <n v="11.5740001201629"/>
        <n v="18.600999832153299"/>
        <n v="20.601000070571899"/>
        <n v="11.3070001602172"/>
        <n v="27.478999853134098"/>
        <n v="33.475999832153299"/>
        <n v="17.339999914169301"/>
        <n v="26.093999862670898"/>
        <n v="56.119000196456902"/>
        <n v="30.4509999752044"/>
        <n v="12.212000131607001"/>
        <n v="81.515000104904104"/>
        <n v="178.68099999427699"/>
        <n v="20.615999937057399"/>
        <n v="41.012000083923297"/>
        <n v="9.3969998359680105"/>
        <n v="4.7330000400543204"/>
        <n v="17.6269998550415"/>
        <n v="25.449999809265101"/>
        <n v="13.746999979019099"/>
        <n v="25.339999914169301"/>
        <n v="41.552999973297098"/>
        <n v="3.6010000705718901"/>
        <n v="5.4029998779296804"/>
        <n v="4.8260002136230398"/>
        <n v="3.36700010299682"/>
        <n v="4.6930000782012904"/>
        <n v="4.5200002193450901"/>
        <n v="3.9299998283386199"/>
        <n v="4.0490000247955296"/>
        <n v="2.66999983787536"/>
        <n v="4.88800001144409"/>
        <n v="2.8870000839233398"/>
        <n v="3.3759999275207502"/>
        <n v="4.2350001335143999"/>
        <n v="2.9700000286102202"/>
        <n v="1.9789998531341499"/>
        <n v="2.6319999694824201"/>
        <n v="4.0729999542236301"/>
        <n v="14.319000005722"/>
        <n v="10.039999961853001"/>
        <n v="5.2279999256133998"/>
        <n v="9.5140001773834193"/>
        <n v="16.040999889373701"/>
        <n v="8.8599998950958199"/>
        <n v="4.2920000553131104"/>
        <n v="8.1400001049041695"/>
        <n v="4.5010001659393302"/>
        <n v="3.5280001163482599"/>
        <n v="7.1349999904632497"/>
        <n v="8.1340000629424996"/>
        <n v="4.8790001869201598"/>
        <n v="5.1410000324249197"/>
        <n v="10.756999969482401"/>
        <n v="3.5729999542236301"/>
        <n v="3.4270000457763601"/>
        <n v="15.1890001296997"/>
        <n v="24.663000106811499"/>
        <n v="31.677999973297101"/>
        <n v="27.098000049591001"/>
        <n v="8.9389998912811208"/>
        <n v="21.213000059127801"/>
        <n v="17.5049998760223"/>
        <n v="21.3259999752044"/>
        <n v="21.144999980926499"/>
        <n v="7.4389998912811199"/>
        <n v="7.79500007629394"/>
        <n v="8.3259999752044607"/>
        <n v="5.0559999942779497"/>
        <n v="8.8129999637603706"/>
        <n v="23.4609999656677"/>
        <n v="6.3110001087188703"/>
        <n v="5.6430001258850098"/>
        <n v="25.3560001850128"/>
        <n v="12.7650001049041"/>
        <n v="9.1829998493194491"/>
        <n v="8.9720001220703107"/>
        <n v="3.6499998569488499"/>
        <n v="14.997999906539899"/>
        <n v="5.7719998359680096"/>
        <n v="5.6990001201629603"/>
        <n v="8.2260000705718994"/>
        <n v="5.7070000171661297"/>
        <n v="7.8359999656677202"/>
        <n v="43.972000122070298"/>
        <n v="11.1990001201629"/>
        <n v="10.426000118255599"/>
        <n v="4.6259999275207502"/>
        <n v="11.588000059127801"/>
        <n v="3.7649998664855899"/>
        <n v="11.7070000171661"/>
        <n v="5.7020001411437899"/>
        <n v="3.5329999923706001"/>
        <n v="9.1860001087188703"/>
        <n v="56.575000047683702"/>
        <n v="2.9800000190734801"/>
        <n v="10.448000192642199"/>
        <n v="4.4849998950958199"/>
        <n v="13.6129999160766"/>
        <n v="7.7790000438690097"/>
        <n v="15.444000005722"/>
        <n v="10.0989999771118"/>
        <n v="9.2009999752044607"/>
        <n v="15.138999938964799"/>
        <n v="8.6330001354217494"/>
        <n v="21.236000061035099"/>
        <n v="82.512000083923297"/>
        <n v="28.132999897003099"/>
        <n v="10.833000183105399"/>
        <n v="25.0809998512268"/>
        <n v="29.801000118255601"/>
        <n v="11.6190001964569"/>
        <n v="16.174999952316199"/>
        <n v="17.909999847412099"/>
        <n v="17.164000034332201"/>
        <n v="22.899999856948799"/>
        <n v="13.3360002040863"/>
        <n v="8.38800001144409"/>
        <n v="7.3989999294280997"/>
        <n v="13.6400001049041"/>
        <n v="17.2650001049041"/>
        <n v="18.5350000858306"/>
        <n v="21.994999885559"/>
        <n v="5.1259999275207502"/>
        <n v="25.170000076293899"/>
        <n v="19.6959998607635"/>
        <n v="14.891999959945601"/>
        <n v="18.6639997959136"/>
        <n v="15.0429999828338"/>
        <n v="12.8689999580383"/>
        <n v="15.5850000381469"/>
        <n v="10.866000175476"/>
        <n v="13.8350000381469"/>
        <n v="27.839999914169301"/>
        <n v="57.789000034332197"/>
        <n v="16.082000017166099"/>
        <n v="34.299000024795497"/>
        <n v="21.601000070571899"/>
        <n v="29.236999988555901"/>
        <n v="15.1660001277923"/>
        <n v="5.8559999465942303"/>
        <n v="33.920000076293903"/>
        <n v="14.5039999485015"/>
        <n v="7.3619999885559002"/>
        <n v="29.472000122070298"/>
        <n v="5.7460000514984104"/>
        <n v="11.6740000247955"/>
        <n v="46.210999965667703"/>
        <n v="19.1570000648498"/>
        <n v="82.203000068664494"/>
        <n v="42.395999908447202"/>
        <n v="20.625"/>
        <n v="17.773000001907299"/>
        <n v="11.8410000801086"/>
        <n v="10.3020000457763"/>
        <n v="5.6310000419616699"/>
        <n v="17.207000017166099"/>
        <n v="4.2400000095367396"/>
        <n v="11.990999937057399"/>
        <n v="23.284999847412099"/>
        <n v="8.3459999561309797"/>
        <n v="11.322000026702799"/>
        <n v="19.0759999752044"/>
        <n v="34.328000068664501"/>
        <n v="7.3919999599456698"/>
        <n v="2.5399999618530198"/>
        <n v="6.47300004959106"/>
        <n v="6.4400000572204501"/>
        <n v="3.9170000553131099"/>
        <n v="2.7059998512268"/>
        <n v="4.9090001583099303"/>
        <n v="5.5090000629425004"/>
        <n v="5.9389998912811199"/>
        <n v="11.458999872207601"/>
        <n v="18.849999904632501"/>
        <n v="31.641000032424898"/>
        <n v="24.1300001144409"/>
        <n v="86.121000051498399"/>
        <n v="19.971999883651701"/>
        <n v="40.996000051498399"/>
        <n v="23.545000076293899"/>
        <n v="8.7309999465942294"/>
        <n v="5.5340001583099303"/>
        <n v="13.012000083923301"/>
        <n v="18.046000003814601"/>
        <n v="10.7420001029968"/>
        <n v="8.1440000534057599"/>
        <n v="19.539000034332201"/>
        <n v="15.7439999580383"/>
        <n v="19.5860002040863"/>
        <n v="7.4890000820159903"/>
        <n v="2.8819999694824201"/>
        <n v="17.822999954223601"/>
        <n v="23.062999963760301"/>
        <n v="24.659999847412099"/>
        <n v="12.339999914169301"/>
        <n v="37.812999963760298"/>
        <n v="35.542000055313103"/>
        <n v="36.744999885558997"/>
        <n v="11.8300001621246"/>
        <n v="26.8259999752044"/>
        <n v="66.743999958038302"/>
        <n v="80.338999986648503"/>
        <n v="25.190000057220399"/>
        <n v="36.753000020980799"/>
        <n v="17.687999963760301"/>
        <n v="32.717000007629302"/>
        <n v="75.532000064849797"/>
        <n v="91.223999977111802"/>
        <n v="29.0520000457763"/>
        <n v="22.692999839782701"/>
        <n v="22.835000038146902"/>
        <n v="38.953000068664501"/>
        <n v="20.449999809265101"/>
        <n v="9.9979999065399099"/>
        <n v="11.084000110626199"/>
        <n v="11.828999996185299"/>
        <n v="8.6189999580383301"/>
        <n v="7.1180000305175701"/>
        <n v="4.7799999713897696"/>
        <n v="19.4830000400543"/>
        <n v="8.3050000667572004"/>
        <n v="5.3599998950958199"/>
        <n v="5.5900001525878897"/>
        <n v="5.8119997978210396"/>
        <n v="4.15100002288818"/>
        <n v="18.223999977111799"/>
        <n v="7.5399999618530202"/>
        <n v="6.8899998664855904"/>
        <n v="3.6819999217986998"/>
        <n v="4.48600006103515"/>
        <n v="38.256999969482401"/>
        <n v="4.8680000305175701"/>
        <n v="6.4020001888275102"/>
        <n v="4.2790000438690097"/>
        <n v="2.6189999580383301"/>
        <n v="4.7510001659393302"/>
        <n v="3.04500007629394"/>
        <n v="2.49600005149841"/>
        <n v="3.1799998283386199"/>
        <n v="6.5060000419616699"/>
        <n v="5.52600002288818"/>
        <n v="2.4300000667571999"/>
        <n v="15.1689999103546"/>
        <n v="7.5520000457763601"/>
        <n v="40.433000087738002"/>
        <n v="21.723999977111799"/>
        <n v="36.882999897003103"/>
        <n v="8.6499998569488508"/>
        <n v="23.0520000457763"/>
        <n v="19.783999919891301"/>
        <n v="21.685999870300201"/>
        <n v="17.8730001449584"/>
        <n v="6.6600000858306796"/>
        <n v="20.990999937057399"/>
        <n v="13.853000164031901"/>
        <n v="10.9189999103546"/>
        <n v="40.105999946594203"/>
        <n v="25.292999982833798"/>
      </sharedItems>
    </cacheField>
    <cacheField name="User severity rating" numFmtId="0">
      <sharedItems containsString="0" containsBlank="1" containsNumber="1" containsInteger="1" minValue="0" maxValue="4"/>
    </cacheField>
    <cacheField name="User comments" numFmtId="0">
      <sharedItems longText="1"/>
    </cacheField>
    <cacheField name="Study phase" numFmtId="0">
      <sharedItems count="2">
        <s v="Phase 1"/>
        <s v="Phase 2"/>
      </sharedItems>
    </cacheField>
    <cacheField name="Warning type (text)" numFmtId="0">
      <sharedItems count="4">
        <s v="SSL"/>
        <s v="Malware"/>
        <s v="Phishing"/>
        <s v="Unwanted software"/>
      </sharedItems>
    </cacheField>
    <cacheField name="Warning severity (text)" numFmtId="0">
      <sharedItems count="4">
        <s v="Low"/>
        <s v="Medium"/>
        <s v="Control"/>
        <s v="High"/>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2832.608423726851" createdVersion="4" refreshedVersion="4" minRefreshableVersion="3" recordCount="340">
  <cacheSource type="worksheet">
    <worksheetSource ref="A1:O341" sheet="Metrics"/>
  </cacheSource>
  <cacheFields count="15">
    <cacheField name="Participant ID" numFmtId="0">
      <sharedItems containsSemiMixedTypes="0" containsString="0" containsNumber="1" containsInteger="1" minValue="1" maxValue="20" count="20">
        <n v="1"/>
        <n v="2"/>
        <n v="3"/>
        <n v="4"/>
        <n v="5"/>
        <n v="6"/>
        <n v="7"/>
        <n v="8"/>
        <n v="9"/>
        <n v="10"/>
        <n v="11"/>
        <n v="12"/>
        <n v="13"/>
        <n v="14"/>
        <n v="15"/>
        <n v="16"/>
        <n v="17"/>
        <n v="18"/>
        <n v="19"/>
        <n v="20"/>
      </sharedItems>
    </cacheField>
    <cacheField name="Warning type" numFmtId="0">
      <sharedItems containsSemiMixedTypes="0" containsString="0" containsNumber="1" containsInteger="1" minValue="0" maxValue="3" count="4">
        <n v="0"/>
        <n v="1"/>
        <n v="2"/>
        <n v="3"/>
      </sharedItems>
    </cacheField>
    <cacheField name="Warning severity" numFmtId="0">
      <sharedItems containsSemiMixedTypes="0" containsString="0" containsNumber="1" containsInteger="1" minValue="0" maxValue="3" count="4">
        <n v="0"/>
        <n v="1"/>
        <n v="3"/>
        <n v="2"/>
      </sharedItems>
    </cacheField>
    <cacheField name="Domain" numFmtId="0">
      <sharedItems/>
    </cacheField>
    <cacheField name="Clicked &quot;more info&quot;" numFmtId="0">
      <sharedItems/>
    </cacheField>
    <cacheField name="Ignored warning" numFmtId="0">
      <sharedItems/>
    </cacheField>
    <cacheField name="Time elapsed" numFmtId="0">
      <sharedItems containsSemiMixedTypes="0" containsString="0" containsNumber="1" minValue="1.9789998531341499" maxValue="178.68099999427699" count="338">
        <n v="7.5209999084472603"/>
        <n v="7.4459998607635498"/>
        <n v="5.40700006484985"/>
        <n v="12.007999897003099"/>
        <n v="12.8240001201629"/>
        <n v="8.7000000476837105"/>
        <n v="9.9280002117156894"/>
        <n v="6.6870000362396196"/>
        <n v="12.560999870300201"/>
        <n v="5.7909998893737704"/>
        <n v="14.420000076293899"/>
        <n v="10.1909999847412"/>
        <n v="7.0069999694824201"/>
        <n v="7.7369999885559002"/>
        <n v="10.506000041961601"/>
        <n v="7.6480000019073398"/>
        <n v="11.983999967575"/>
        <n v="4.4220001697540203"/>
        <n v="13.8680000305175"/>
        <n v="43.828999996185303"/>
        <n v="9.9829998016357404"/>
        <n v="3.8009998798370299"/>
        <n v="4.2060000896453804"/>
        <n v="14.263000011443999"/>
        <n v="12.502999782562201"/>
        <n v="9.8259999752044607"/>
        <n v="7.3900001049041704"/>
        <n v="7.0480000972747803"/>
        <n v="16.084000110626199"/>
        <n v="8.3810000419616699"/>
        <n v="5.2049999237060502"/>
        <n v="4.1019999980926496"/>
        <n v="4.8139998912811199"/>
        <n v="6.1410000324249197"/>
        <n v="5.90100002288818"/>
        <n v="9.1820001602172798"/>
        <n v="4.18300008773803"/>
        <n v="15.865999937057399"/>
        <n v="2.9400000572204501"/>
        <n v="7.6849999427795401"/>
        <n v="31.162999868392902"/>
        <n v="4.1360001564025799"/>
        <n v="2.5829999446868799"/>
        <n v="7.4869999885559002"/>
        <n v="2.7920000553131099"/>
        <n v="8.5379998683929408"/>
        <n v="2.4900000095367401"/>
        <n v="2.2260000705718901"/>
        <n v="6.6850001811981201"/>
        <n v="15.757999897003099"/>
        <n v="5.9349999427795401"/>
        <n v="14.263999938964799"/>
        <n v="13.9000000953674"/>
        <n v="7.7049999237060502"/>
        <n v="6.4440000057220397"/>
        <n v="6.6789999008178702"/>
        <n v="13.75200009346"/>
        <n v="6.5230000019073398"/>
        <n v="11.344999790191601"/>
        <n v="7.2039999961853001"/>
        <n v="7.8580000400543204"/>
        <n v="10.7880001068115"/>
        <n v="39.289999961852999"/>
        <n v="8.7509999275207502"/>
        <n v="3.87100005149841"/>
        <n v="9.4440000057220406"/>
        <n v="4.3510000705718896"/>
        <n v="40.589999914169297"/>
        <n v="9.9980001449584908"/>
        <n v="9.9300000667572004"/>
        <n v="17.146999835968"/>
        <n v="12.4490001201629"/>
        <n v="29.665000200271599"/>
        <n v="9.5410001277923495"/>
        <n v="9.4530000686645508"/>
        <n v="8.8619999885558993"/>
        <n v="17.0759999752044"/>
        <n v="10.893000125885001"/>
        <n v="10.7690000534057"/>
        <n v="11.5740001201629"/>
        <n v="18.600999832153299"/>
        <n v="20.601000070571899"/>
        <n v="11.3070001602172"/>
        <n v="27.478999853134098"/>
        <n v="33.475999832153299"/>
        <n v="17.339999914169301"/>
        <n v="26.093999862670898"/>
        <n v="56.119000196456902"/>
        <n v="30.4509999752044"/>
        <n v="12.212000131607001"/>
        <n v="81.515000104904104"/>
        <n v="178.68099999427699"/>
        <n v="20.615999937057399"/>
        <n v="41.012000083923297"/>
        <n v="9.3969998359680105"/>
        <n v="4.7330000400543204"/>
        <n v="17.6269998550415"/>
        <n v="25.449999809265101"/>
        <n v="13.746999979019099"/>
        <n v="25.339999914169301"/>
        <n v="41.552999973297098"/>
        <n v="3.6010000705718901"/>
        <n v="5.4029998779296804"/>
        <n v="4.8260002136230398"/>
        <n v="3.36700010299682"/>
        <n v="4.6930000782012904"/>
        <n v="4.5200002193450901"/>
        <n v="3.9299998283386199"/>
        <n v="4.0490000247955296"/>
        <n v="2.66999983787536"/>
        <n v="4.88800001144409"/>
        <n v="2.8870000839233398"/>
        <n v="3.3759999275207502"/>
        <n v="4.2350001335143999"/>
        <n v="2.9700000286102202"/>
        <n v="1.9789998531341499"/>
        <n v="2.6319999694824201"/>
        <n v="4.0729999542236301"/>
        <n v="14.319000005722"/>
        <n v="10.039999961853001"/>
        <n v="5.2279999256133998"/>
        <n v="9.5140001773834193"/>
        <n v="16.040999889373701"/>
        <n v="8.8599998950958199"/>
        <n v="4.2920000553131104"/>
        <n v="8.1400001049041695"/>
        <n v="4.5010001659393302"/>
        <n v="3.5280001163482599"/>
        <n v="7.1349999904632497"/>
        <n v="8.1340000629424996"/>
        <n v="4.8790001869201598"/>
        <n v="5.1410000324249197"/>
        <n v="10.756999969482401"/>
        <n v="3.5729999542236301"/>
        <n v="3.4270000457763601"/>
        <n v="15.1890001296997"/>
        <n v="24.663000106811499"/>
        <n v="31.677999973297101"/>
        <n v="27.098000049591001"/>
        <n v="8.9389998912811208"/>
        <n v="21.213000059127801"/>
        <n v="17.5049998760223"/>
        <n v="21.3259999752044"/>
        <n v="21.144999980926499"/>
        <n v="7.4389998912811199"/>
        <n v="7.79500007629394"/>
        <n v="8.3259999752044607"/>
        <n v="5.0559999942779497"/>
        <n v="8.8129999637603706"/>
        <n v="23.4609999656677"/>
        <n v="6.3110001087188703"/>
        <n v="5.6430001258850098"/>
        <n v="25.3560001850128"/>
        <n v="12.7650001049041"/>
        <n v="9.1829998493194491"/>
        <n v="8.9720001220703107"/>
        <n v="3.6499998569488499"/>
        <n v="14.997999906539899"/>
        <n v="5.7719998359680096"/>
        <n v="5.6990001201629603"/>
        <n v="8.2260000705718994"/>
        <n v="5.7070000171661297"/>
        <n v="7.8359999656677202"/>
        <n v="43.972000122070298"/>
        <n v="11.1990001201629"/>
        <n v="10.426000118255599"/>
        <n v="4.6259999275207502"/>
        <n v="11.588000059127801"/>
        <n v="3.7649998664855899"/>
        <n v="11.7070000171661"/>
        <n v="5.7020001411437899"/>
        <n v="3.5329999923706001"/>
        <n v="9.1860001087188703"/>
        <n v="56.575000047683702"/>
        <n v="2.9800000190734801"/>
        <n v="10.448000192642199"/>
        <n v="4.4849998950958199"/>
        <n v="13.6129999160766"/>
        <n v="7.7790000438690097"/>
        <n v="15.444000005722"/>
        <n v="10.0989999771118"/>
        <n v="9.2009999752044607"/>
        <n v="15.138999938964799"/>
        <n v="8.6330001354217494"/>
        <n v="21.236000061035099"/>
        <n v="82.512000083923297"/>
        <n v="28.132999897003099"/>
        <n v="10.833000183105399"/>
        <n v="25.0809998512268"/>
        <n v="29.801000118255601"/>
        <n v="11.6190001964569"/>
        <n v="16.174999952316199"/>
        <n v="17.909999847412099"/>
        <n v="17.164000034332201"/>
        <n v="22.899999856948799"/>
        <n v="13.3360002040863"/>
        <n v="8.38800001144409"/>
        <n v="7.3989999294280997"/>
        <n v="13.6400001049041"/>
        <n v="17.2650001049041"/>
        <n v="18.5350000858306"/>
        <n v="21.994999885559"/>
        <n v="5.1259999275207502"/>
        <n v="25.170000076293899"/>
        <n v="19.6959998607635"/>
        <n v="14.891999959945601"/>
        <n v="18.6639997959136"/>
        <n v="15.0429999828338"/>
        <n v="12.8689999580383"/>
        <n v="15.5850000381469"/>
        <n v="10.866000175476"/>
        <n v="13.8350000381469"/>
        <n v="27.839999914169301"/>
        <n v="57.789000034332197"/>
        <n v="16.082000017166099"/>
        <n v="34.299000024795497"/>
        <n v="21.601000070571899"/>
        <n v="29.236999988555901"/>
        <n v="15.1660001277923"/>
        <n v="5.8559999465942303"/>
        <n v="33.920000076293903"/>
        <n v="14.5039999485015"/>
        <n v="7.3619999885559002"/>
        <n v="29.472000122070298"/>
        <n v="5.7460000514984104"/>
        <n v="11.6740000247955"/>
        <n v="46.210999965667703"/>
        <n v="19.1570000648498"/>
        <n v="82.203000068664494"/>
        <n v="42.395999908447202"/>
        <n v="20.625"/>
        <n v="17.773000001907299"/>
        <n v="11.8410000801086"/>
        <n v="10.3020000457763"/>
        <n v="5.6310000419616699"/>
        <n v="17.207000017166099"/>
        <n v="4.2400000095367396"/>
        <n v="11.990999937057399"/>
        <n v="23.284999847412099"/>
        <n v="8.3459999561309797"/>
        <n v="11.322000026702799"/>
        <n v="19.0759999752044"/>
        <n v="34.328000068664501"/>
        <n v="7.3919999599456698"/>
        <n v="2.5399999618530198"/>
        <n v="6.47300004959106"/>
        <n v="6.4400000572204501"/>
        <n v="3.9170000553131099"/>
        <n v="2.7059998512268"/>
        <n v="4.9090001583099303"/>
        <n v="5.5090000629425004"/>
        <n v="5.9389998912811199"/>
        <n v="11.458999872207601"/>
        <n v="18.849999904632501"/>
        <n v="31.641000032424898"/>
        <n v="24.1300001144409"/>
        <n v="86.121000051498399"/>
        <n v="19.971999883651701"/>
        <n v="40.996000051498399"/>
        <n v="23.545000076293899"/>
        <n v="8.7309999465942294"/>
        <n v="5.5340001583099303"/>
        <n v="13.012000083923301"/>
        <n v="18.046000003814601"/>
        <n v="10.7420001029968"/>
        <n v="8.1440000534057599"/>
        <n v="19.539000034332201"/>
        <n v="15.7439999580383"/>
        <n v="19.5860002040863"/>
        <n v="7.4890000820159903"/>
        <n v="2.8819999694824201"/>
        <n v="17.822999954223601"/>
        <n v="23.062999963760301"/>
        <n v="24.659999847412099"/>
        <n v="12.339999914169301"/>
        <n v="37.812999963760298"/>
        <n v="35.542000055313103"/>
        <n v="36.744999885558997"/>
        <n v="11.8300001621246"/>
        <n v="26.8259999752044"/>
        <n v="66.743999958038302"/>
        <n v="80.338999986648503"/>
        <n v="25.190000057220399"/>
        <n v="36.753000020980799"/>
        <n v="17.687999963760301"/>
        <n v="32.717000007629302"/>
        <n v="75.532000064849797"/>
        <n v="91.223999977111802"/>
        <n v="29.0520000457763"/>
        <n v="22.692999839782701"/>
        <n v="22.835000038146902"/>
        <n v="38.953000068664501"/>
        <n v="20.449999809265101"/>
        <n v="9.9979999065399099"/>
        <n v="11.084000110626199"/>
        <n v="11.828999996185299"/>
        <n v="8.6189999580383301"/>
        <n v="7.1180000305175701"/>
        <n v="4.7799999713897696"/>
        <n v="19.4830000400543"/>
        <n v="8.3050000667572004"/>
        <n v="5.3599998950958199"/>
        <n v="5.5900001525878897"/>
        <n v="5.8119997978210396"/>
        <n v="4.15100002288818"/>
        <n v="18.223999977111799"/>
        <n v="7.5399999618530202"/>
        <n v="6.8899998664855904"/>
        <n v="3.6819999217986998"/>
        <n v="4.48600006103515"/>
        <n v="38.256999969482401"/>
        <n v="4.8680000305175701"/>
        <n v="6.4020001888275102"/>
        <n v="4.2790000438690097"/>
        <n v="2.6189999580383301"/>
        <n v="4.7510001659393302"/>
        <n v="3.04500007629394"/>
        <n v="2.49600005149841"/>
        <n v="3.1799998283386199"/>
        <n v="6.5060000419616699"/>
        <n v="5.52600002288818"/>
        <n v="2.4300000667571999"/>
        <n v="15.1689999103546"/>
        <n v="7.5520000457763601"/>
        <n v="40.433000087738002"/>
        <n v="21.723999977111799"/>
        <n v="36.882999897003103"/>
        <n v="8.6499998569488508"/>
        <n v="23.0520000457763"/>
        <n v="19.783999919891301"/>
        <n v="21.685999870300201"/>
        <n v="17.8730001449584"/>
        <n v="6.6600000858306796"/>
        <n v="20.990999937057399"/>
        <n v="13.853000164031901"/>
        <n v="10.9189999103546"/>
        <n v="40.105999946594203"/>
        <n v="25.292999982833798"/>
      </sharedItems>
    </cacheField>
    <cacheField name="User severity rating" numFmtId="0">
      <sharedItems containsString="0" containsBlank="1" containsNumber="1" containsInteger="1" minValue="0" maxValue="4"/>
    </cacheField>
    <cacheField name="User comments" numFmtId="0">
      <sharedItems longText="1"/>
    </cacheField>
    <cacheField name="Study phase" numFmtId="0">
      <sharedItems count="2">
        <s v="Phase 1"/>
        <s v="Phase 2"/>
      </sharedItems>
    </cacheField>
    <cacheField name="Warning type (text)" numFmtId="0">
      <sharedItems count="4">
        <s v="SSL"/>
        <s v="Malware"/>
        <s v="Phishing"/>
        <s v="Unwanted software"/>
      </sharedItems>
    </cacheField>
    <cacheField name="Warning severity (text)" numFmtId="0">
      <sharedItems count="4">
        <s v="Low"/>
        <s v="Medium"/>
        <s v="Control"/>
        <s v="High"/>
      </sharedItems>
    </cacheField>
    <cacheField name="Time bin" numFmtId="0">
      <sharedItems count="19">
        <s v="5 - 10"/>
        <s v="10 - 15"/>
        <s v="0 - 5"/>
        <s v="40 - 45"/>
        <s v="15 - 20"/>
        <s v="30 - 35"/>
        <s v="35 - 40"/>
        <s v="25 - 30"/>
        <s v="20 - 25"/>
        <s v="55 - 60"/>
        <s v="80 - 85"/>
        <s v="175 - 180"/>
        <s v="45 - 50"/>
        <s v="85 - 90"/>
        <s v="65 - 70"/>
        <s v="75 - 80"/>
        <s v="90 - 95"/>
        <s v="05 - 10" u="1"/>
        <s v="00 - 05" u="1"/>
      </sharedItems>
    </cacheField>
    <cacheField name="Ignored (int)" numFmtId="0">
      <sharedItems containsSemiMixedTypes="0" containsString="0" containsNumber="1" containsInteger="1" minValue="0" maxValue="1" count="2">
        <n v="1"/>
        <n v="0"/>
      </sharedItems>
    </cacheField>
    <cacheField name="Adhered" numFmtId="0">
      <sharedItems count="2">
        <s v="Ignored warning"/>
        <s v="Adhered to warning"/>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2836.882716319444" createdVersion="4" refreshedVersion="4" minRefreshableVersion="3" recordCount="340">
  <cacheSource type="worksheet">
    <worksheetSource ref="A1:P341" sheet="Metrics"/>
  </cacheSource>
  <cacheFields count="16">
    <cacheField name="Participant ID" numFmtId="0">
      <sharedItems containsSemiMixedTypes="0" containsString="0" containsNumber="1" containsInteger="1" minValue="1" maxValue="20" count="20">
        <n v="1"/>
        <n v="2"/>
        <n v="3"/>
        <n v="4"/>
        <n v="5"/>
        <n v="6"/>
        <n v="7"/>
        <n v="8"/>
        <n v="9"/>
        <n v="10"/>
        <n v="11"/>
        <n v="12"/>
        <n v="13"/>
        <n v="14"/>
        <n v="15"/>
        <n v="16"/>
        <n v="17"/>
        <n v="18"/>
        <n v="19"/>
        <n v="20"/>
      </sharedItems>
    </cacheField>
    <cacheField name="Warning type" numFmtId="0">
      <sharedItems containsSemiMixedTypes="0" containsString="0" containsNumber="1" containsInteger="1" minValue="0" maxValue="3"/>
    </cacheField>
    <cacheField name="Warning severity" numFmtId="0">
      <sharedItems containsSemiMixedTypes="0" containsString="0" containsNumber="1" containsInteger="1" minValue="0" maxValue="3" count="4">
        <n v="0"/>
        <n v="1"/>
        <n v="3"/>
        <n v="2"/>
      </sharedItems>
    </cacheField>
    <cacheField name="Domain" numFmtId="0">
      <sharedItems/>
    </cacheField>
    <cacheField name="Clicked &quot;more info&quot;" numFmtId="0">
      <sharedItems/>
    </cacheField>
    <cacheField name="Ignored warning" numFmtId="0">
      <sharedItems/>
    </cacheField>
    <cacheField name="Time elapsed" numFmtId="0">
      <sharedItems containsSemiMixedTypes="0" containsString="0" containsNumber="1" minValue="1.9789998531341499" maxValue="178.68099999427699"/>
    </cacheField>
    <cacheField name="User severity rating" numFmtId="0">
      <sharedItems containsString="0" containsBlank="1" containsNumber="1" containsInteger="1" minValue="0" maxValue="4"/>
    </cacheField>
    <cacheField name="User comments" numFmtId="0">
      <sharedItems longText="1"/>
    </cacheField>
    <cacheField name="Study phase" numFmtId="0">
      <sharedItems count="2">
        <s v="Phase 1"/>
        <s v="Phase 2"/>
      </sharedItems>
    </cacheField>
    <cacheField name="Warning type (text)" numFmtId="0">
      <sharedItems count="4">
        <s v="SSL"/>
        <s v="Malware"/>
        <s v="Phishing"/>
        <s v="Unwanted software"/>
      </sharedItems>
    </cacheField>
    <cacheField name="Warning severity (text)" numFmtId="0">
      <sharedItems count="4">
        <s v="Low"/>
        <s v="Medium"/>
        <s v="Control"/>
        <s v="High"/>
      </sharedItems>
    </cacheField>
    <cacheField name="Time bin" numFmtId="0">
      <sharedItems/>
    </cacheField>
    <cacheField name="Ignored (int)" numFmtId="0">
      <sharedItems containsSemiMixedTypes="0" containsString="0" containsNumber="1" containsInteger="1" minValue="0" maxValue="1"/>
    </cacheField>
    <cacheField name="Adhered" numFmtId="0">
      <sharedItems/>
    </cacheField>
    <cacheField name="Adhered (i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0">
  <r>
    <x v="0"/>
    <x v="0"/>
    <x v="0"/>
    <s v="carleton.ca"/>
    <b v="0"/>
    <x v="0"/>
    <n v="7.5209999084472603"/>
    <n v="2"/>
    <x v="0"/>
    <x v="0"/>
    <x v="0"/>
  </r>
  <r>
    <x v="0"/>
    <x v="1"/>
    <x v="1"/>
    <s v="10c6cb60-48e4-41bc-bb20-360104a2238f"/>
    <b v="0"/>
    <x v="1"/>
    <n v="7.4459998607635498"/>
    <n v="3"/>
    <x v="1"/>
    <x v="1"/>
    <x v="1"/>
  </r>
  <r>
    <x v="0"/>
    <x v="2"/>
    <x v="0"/>
    <s v="10c6cb60-48e4-41bc-bb20-360104a2238f"/>
    <b v="0"/>
    <x v="0"/>
    <n v="5.40700006484985"/>
    <n v="1"/>
    <x v="2"/>
    <x v="1"/>
    <x v="2"/>
  </r>
  <r>
    <x v="0"/>
    <x v="0"/>
    <x v="2"/>
    <s v="10c6cb60-48e4-41bc-bb20-360104a2238f"/>
    <b v="0"/>
    <x v="1"/>
    <n v="12.007999897003099"/>
    <n v="3"/>
    <x v="3"/>
    <x v="1"/>
    <x v="0"/>
  </r>
  <r>
    <x v="0"/>
    <x v="1"/>
    <x v="2"/>
    <s v="10c6cb60-48e4-41bc-bb20-360104a2238f"/>
    <b v="0"/>
    <x v="1"/>
    <n v="12.8240001201629"/>
    <n v="4"/>
    <x v="4"/>
    <x v="1"/>
    <x v="1"/>
  </r>
  <r>
    <x v="0"/>
    <x v="0"/>
    <x v="3"/>
    <s v="10c6cb60-48e4-41bc-bb20-360104a2238f"/>
    <b v="0"/>
    <x v="1"/>
    <n v="8.7000000476837105"/>
    <n v="4"/>
    <x v="5"/>
    <x v="1"/>
    <x v="0"/>
  </r>
  <r>
    <x v="0"/>
    <x v="1"/>
    <x v="3"/>
    <s v="10c6cb60-48e4-41bc-bb20-360104a2238f"/>
    <b v="0"/>
    <x v="1"/>
    <n v="9.9280002117156894"/>
    <n v="4"/>
    <x v="6"/>
    <x v="1"/>
    <x v="1"/>
  </r>
  <r>
    <x v="0"/>
    <x v="0"/>
    <x v="0"/>
    <s v="10c6cb60-48e4-41bc-bb20-360104a2238f"/>
    <b v="0"/>
    <x v="0"/>
    <n v="6.6870000362396196"/>
    <n v="1"/>
    <x v="7"/>
    <x v="1"/>
    <x v="0"/>
  </r>
  <r>
    <x v="0"/>
    <x v="3"/>
    <x v="1"/>
    <s v="10c6cb60-48e4-41bc-bb20-360104a2238f"/>
    <b v="0"/>
    <x v="0"/>
    <n v="12.560999870300201"/>
    <n v="2"/>
    <x v="8"/>
    <x v="1"/>
    <x v="3"/>
  </r>
  <r>
    <x v="0"/>
    <x v="3"/>
    <x v="0"/>
    <s v="10c6cb60-48e4-41bc-bb20-360104a2238f"/>
    <b v="0"/>
    <x v="0"/>
    <n v="5.7909998893737704"/>
    <n v="2"/>
    <x v="9"/>
    <x v="1"/>
    <x v="3"/>
  </r>
  <r>
    <x v="0"/>
    <x v="0"/>
    <x v="1"/>
    <s v="10c6cb60-48e4-41bc-bb20-360104a2238f"/>
    <b v="0"/>
    <x v="1"/>
    <n v="14.420000076293899"/>
    <n v="3"/>
    <x v="10"/>
    <x v="1"/>
    <x v="0"/>
  </r>
  <r>
    <x v="0"/>
    <x v="3"/>
    <x v="3"/>
    <s v="10c6cb60-48e4-41bc-bb20-360104a2238f"/>
    <b v="0"/>
    <x v="1"/>
    <n v="10.1909999847412"/>
    <n v="4"/>
    <x v="11"/>
    <x v="1"/>
    <x v="3"/>
  </r>
  <r>
    <x v="0"/>
    <x v="1"/>
    <x v="0"/>
    <s v="10c6cb60-48e4-41bc-bb20-360104a2238f"/>
    <b v="0"/>
    <x v="0"/>
    <n v="7.0069999694824201"/>
    <n v="1"/>
    <x v="12"/>
    <x v="1"/>
    <x v="1"/>
  </r>
  <r>
    <x v="0"/>
    <x v="2"/>
    <x v="1"/>
    <s v="10c6cb60-48e4-41bc-bb20-360104a2238f"/>
    <b v="0"/>
    <x v="1"/>
    <n v="7.7369999885559002"/>
    <n v="2"/>
    <x v="13"/>
    <x v="1"/>
    <x v="2"/>
  </r>
  <r>
    <x v="0"/>
    <x v="3"/>
    <x v="2"/>
    <s v="10c6cb60-48e4-41bc-bb20-360104a2238f"/>
    <b v="0"/>
    <x v="1"/>
    <n v="10.506000041961601"/>
    <n v="3"/>
    <x v="14"/>
    <x v="1"/>
    <x v="3"/>
  </r>
  <r>
    <x v="0"/>
    <x v="2"/>
    <x v="3"/>
    <s v="10c6cb60-48e4-41bc-bb20-360104a2238f"/>
    <b v="0"/>
    <x v="1"/>
    <n v="7.6480000019073398"/>
    <n v="3"/>
    <x v="15"/>
    <x v="1"/>
    <x v="2"/>
  </r>
  <r>
    <x v="0"/>
    <x v="2"/>
    <x v="2"/>
    <s v="10c6cb60-48e4-41bc-bb20-360104a2238f"/>
    <b v="0"/>
    <x v="1"/>
    <n v="11.983999967575"/>
    <n v="3"/>
    <x v="16"/>
    <x v="1"/>
    <x v="2"/>
  </r>
  <r>
    <x v="1"/>
    <x v="0"/>
    <x v="1"/>
    <s v="carleton.ca"/>
    <b v="0"/>
    <x v="0"/>
    <n v="4.4220001697540203"/>
    <n v="4"/>
    <x v="17"/>
    <x v="0"/>
    <x v="0"/>
  </r>
  <r>
    <x v="1"/>
    <x v="3"/>
    <x v="3"/>
    <s v="10c6cb60-48e4-41bc-bb20-360104a2238f"/>
    <b v="0"/>
    <x v="1"/>
    <n v="13.8680000305175"/>
    <n v="4"/>
    <x v="18"/>
    <x v="1"/>
    <x v="3"/>
  </r>
  <r>
    <x v="1"/>
    <x v="1"/>
    <x v="2"/>
    <s v="10c6cb60-48e4-41bc-bb20-360104a2238f"/>
    <b v="0"/>
    <x v="1"/>
    <n v="43.828999996185303"/>
    <n v="3"/>
    <x v="19"/>
    <x v="1"/>
    <x v="1"/>
  </r>
  <r>
    <x v="1"/>
    <x v="3"/>
    <x v="2"/>
    <s v="10c6cb60-48e4-41bc-bb20-360104a2238f"/>
    <b v="0"/>
    <x v="0"/>
    <n v="9.9829998016357404"/>
    <n v="2"/>
    <x v="20"/>
    <x v="1"/>
    <x v="3"/>
  </r>
  <r>
    <x v="1"/>
    <x v="2"/>
    <x v="0"/>
    <s v="10c6cb60-48e4-41bc-bb20-360104a2238f"/>
    <b v="0"/>
    <x v="0"/>
    <n v="3.8009998798370299"/>
    <n v="0"/>
    <x v="21"/>
    <x v="1"/>
    <x v="2"/>
  </r>
  <r>
    <x v="1"/>
    <x v="1"/>
    <x v="1"/>
    <s v="10c6cb60-48e4-41bc-bb20-360104a2238f"/>
    <b v="0"/>
    <x v="1"/>
    <n v="4.2060000896453804"/>
    <n v="2"/>
    <x v="22"/>
    <x v="1"/>
    <x v="1"/>
  </r>
  <r>
    <x v="1"/>
    <x v="2"/>
    <x v="2"/>
    <s v="10c6cb60-48e4-41bc-bb20-360104a2238f"/>
    <b v="0"/>
    <x v="1"/>
    <n v="14.263000011443999"/>
    <n v="4"/>
    <x v="23"/>
    <x v="1"/>
    <x v="2"/>
  </r>
  <r>
    <x v="1"/>
    <x v="1"/>
    <x v="3"/>
    <s v="10c6cb60-48e4-41bc-bb20-360104a2238f"/>
    <b v="0"/>
    <x v="1"/>
    <n v="12.502999782562201"/>
    <n v="4"/>
    <x v="24"/>
    <x v="1"/>
    <x v="1"/>
  </r>
  <r>
    <x v="1"/>
    <x v="1"/>
    <x v="0"/>
    <s v="10c6cb60-48e4-41bc-bb20-360104a2238f"/>
    <b v="0"/>
    <x v="0"/>
    <n v="9.8259999752044607"/>
    <n v="1"/>
    <x v="25"/>
    <x v="1"/>
    <x v="1"/>
  </r>
  <r>
    <x v="1"/>
    <x v="0"/>
    <x v="1"/>
    <s v="10c6cb60-48e4-41bc-bb20-360104a2238f"/>
    <b v="0"/>
    <x v="0"/>
    <n v="7.3900001049041704"/>
    <n v="2"/>
    <x v="26"/>
    <x v="1"/>
    <x v="0"/>
  </r>
  <r>
    <x v="1"/>
    <x v="0"/>
    <x v="3"/>
    <s v="10c6cb60-48e4-41bc-bb20-360104a2238f"/>
    <b v="0"/>
    <x v="1"/>
    <n v="7.0480000972747803"/>
    <n v="4"/>
    <x v="27"/>
    <x v="1"/>
    <x v="0"/>
  </r>
  <r>
    <x v="1"/>
    <x v="0"/>
    <x v="2"/>
    <s v="10c6cb60-48e4-41bc-bb20-360104a2238f"/>
    <b v="0"/>
    <x v="1"/>
    <n v="16.084000110626199"/>
    <n v="2"/>
    <x v="28"/>
    <x v="1"/>
    <x v="0"/>
  </r>
  <r>
    <x v="1"/>
    <x v="3"/>
    <x v="0"/>
    <s v="10c6cb60-48e4-41bc-bb20-360104a2238f"/>
    <b v="0"/>
    <x v="0"/>
    <n v="8.3810000419616699"/>
    <n v="0"/>
    <x v="29"/>
    <x v="1"/>
    <x v="3"/>
  </r>
  <r>
    <x v="1"/>
    <x v="2"/>
    <x v="3"/>
    <s v="10c6cb60-48e4-41bc-bb20-360104a2238f"/>
    <b v="0"/>
    <x v="1"/>
    <n v="5.2049999237060502"/>
    <n v="4"/>
    <x v="30"/>
    <x v="1"/>
    <x v="2"/>
  </r>
  <r>
    <x v="1"/>
    <x v="0"/>
    <x v="0"/>
    <s v="10c6cb60-48e4-41bc-bb20-360104a2238f"/>
    <b v="0"/>
    <x v="1"/>
    <n v="4.1019999980926496"/>
    <n v="0"/>
    <x v="31"/>
    <x v="1"/>
    <x v="0"/>
  </r>
  <r>
    <x v="1"/>
    <x v="2"/>
    <x v="1"/>
    <s v="10c6cb60-48e4-41bc-bb20-360104a2238f"/>
    <b v="0"/>
    <x v="1"/>
    <n v="4.8139998912811199"/>
    <n v="2"/>
    <x v="32"/>
    <x v="1"/>
    <x v="2"/>
  </r>
  <r>
    <x v="1"/>
    <x v="3"/>
    <x v="1"/>
    <s v="10c6cb60-48e4-41bc-bb20-360104a2238f"/>
    <b v="0"/>
    <x v="1"/>
    <n v="6.1410000324249197"/>
    <n v="4"/>
    <x v="33"/>
    <x v="1"/>
    <x v="3"/>
  </r>
  <r>
    <x v="2"/>
    <x v="0"/>
    <x v="3"/>
    <s v="carleton.ca"/>
    <b v="0"/>
    <x v="0"/>
    <n v="5.90100002288818"/>
    <n v="0"/>
    <x v="34"/>
    <x v="0"/>
    <x v="0"/>
  </r>
  <r>
    <x v="2"/>
    <x v="0"/>
    <x v="3"/>
    <s v="10c6cb60-48e4-41bc-bb20-360104a2238f"/>
    <b v="0"/>
    <x v="0"/>
    <n v="9.1820001602172798"/>
    <n v="1"/>
    <x v="35"/>
    <x v="1"/>
    <x v="0"/>
  </r>
  <r>
    <x v="2"/>
    <x v="1"/>
    <x v="2"/>
    <s v="10c6cb60-48e4-41bc-bb20-360104a2238f"/>
    <b v="0"/>
    <x v="1"/>
    <n v="4.18300008773803"/>
    <n v="3"/>
    <x v="36"/>
    <x v="1"/>
    <x v="1"/>
  </r>
  <r>
    <x v="2"/>
    <x v="3"/>
    <x v="0"/>
    <s v="10c6cb60-48e4-41bc-bb20-360104a2238f"/>
    <b v="1"/>
    <x v="0"/>
    <n v="15.865999937057399"/>
    <n v="2"/>
    <x v="37"/>
    <x v="1"/>
    <x v="3"/>
  </r>
  <r>
    <x v="2"/>
    <x v="1"/>
    <x v="1"/>
    <s v="10c6cb60-48e4-41bc-bb20-360104a2238f"/>
    <b v="0"/>
    <x v="0"/>
    <n v="2.9400000572204501"/>
    <n v="1"/>
    <x v="38"/>
    <x v="1"/>
    <x v="1"/>
  </r>
  <r>
    <x v="2"/>
    <x v="0"/>
    <x v="0"/>
    <s v="10c6cb60-48e4-41bc-bb20-360104a2238f"/>
    <b v="0"/>
    <x v="0"/>
    <n v="7.6849999427795401"/>
    <n v="1"/>
    <x v="39"/>
    <x v="1"/>
    <x v="0"/>
  </r>
  <r>
    <x v="2"/>
    <x v="3"/>
    <x v="2"/>
    <s v="10c6cb60-48e4-41bc-bb20-360104a2238f"/>
    <b v="0"/>
    <x v="1"/>
    <n v="31.162999868392902"/>
    <n v="4"/>
    <x v="40"/>
    <x v="1"/>
    <x v="3"/>
  </r>
  <r>
    <x v="2"/>
    <x v="2"/>
    <x v="1"/>
    <s v="10c6cb60-48e4-41bc-bb20-360104a2238f"/>
    <b v="0"/>
    <x v="0"/>
    <n v="4.1360001564025799"/>
    <n v="1"/>
    <x v="41"/>
    <x v="1"/>
    <x v="2"/>
  </r>
  <r>
    <x v="2"/>
    <x v="0"/>
    <x v="1"/>
    <s v="10c6cb60-48e4-41bc-bb20-360104a2238f"/>
    <b v="0"/>
    <x v="0"/>
    <n v="2.5829999446868799"/>
    <n v="0"/>
    <x v="42"/>
    <x v="1"/>
    <x v="0"/>
  </r>
  <r>
    <x v="2"/>
    <x v="1"/>
    <x v="3"/>
    <s v="10c6cb60-48e4-41bc-bb20-360104a2238f"/>
    <b v="0"/>
    <x v="1"/>
    <n v="7.4869999885559002"/>
    <n v="4"/>
    <x v="43"/>
    <x v="1"/>
    <x v="1"/>
  </r>
  <r>
    <x v="2"/>
    <x v="3"/>
    <x v="1"/>
    <s v="10c6cb60-48e4-41bc-bb20-360104a2238f"/>
    <b v="0"/>
    <x v="0"/>
    <n v="2.7920000553131099"/>
    <n v="0"/>
    <x v="44"/>
    <x v="1"/>
    <x v="3"/>
  </r>
  <r>
    <x v="2"/>
    <x v="3"/>
    <x v="3"/>
    <s v="10c6cb60-48e4-41bc-bb20-360104a2238f"/>
    <b v="0"/>
    <x v="1"/>
    <n v="8.5379998683929408"/>
    <n v="3"/>
    <x v="45"/>
    <x v="1"/>
    <x v="3"/>
  </r>
  <r>
    <x v="2"/>
    <x v="1"/>
    <x v="0"/>
    <s v="10c6cb60-48e4-41bc-bb20-360104a2238f"/>
    <b v="0"/>
    <x v="0"/>
    <n v="2.4900000095367401"/>
    <n v="0"/>
    <x v="46"/>
    <x v="1"/>
    <x v="1"/>
  </r>
  <r>
    <x v="2"/>
    <x v="2"/>
    <x v="0"/>
    <s v="10c6cb60-48e4-41bc-bb20-360104a2238f"/>
    <b v="0"/>
    <x v="0"/>
    <n v="2.2260000705718901"/>
    <n v="0"/>
    <x v="46"/>
    <x v="1"/>
    <x v="2"/>
  </r>
  <r>
    <x v="2"/>
    <x v="2"/>
    <x v="3"/>
    <s v="10c6cb60-48e4-41bc-bb20-360104a2238f"/>
    <b v="0"/>
    <x v="1"/>
    <n v="6.6850001811981201"/>
    <n v="3"/>
    <x v="46"/>
    <x v="1"/>
    <x v="2"/>
  </r>
  <r>
    <x v="2"/>
    <x v="0"/>
    <x v="2"/>
    <s v="10c6cb60-48e4-41bc-bb20-360104a2238f"/>
    <b v="0"/>
    <x v="0"/>
    <n v="15.757999897003099"/>
    <n v="2"/>
    <x v="47"/>
    <x v="1"/>
    <x v="0"/>
  </r>
  <r>
    <x v="2"/>
    <x v="2"/>
    <x v="2"/>
    <s v="10c6cb60-48e4-41bc-bb20-360104a2238f"/>
    <b v="0"/>
    <x v="1"/>
    <n v="5.9349999427795401"/>
    <n v="4"/>
    <x v="48"/>
    <x v="1"/>
    <x v="2"/>
  </r>
  <r>
    <x v="3"/>
    <x v="0"/>
    <x v="2"/>
    <s v="students.carleton.ca"/>
    <b v="0"/>
    <x v="0"/>
    <n v="14.263999938964799"/>
    <n v="0"/>
    <x v="49"/>
    <x v="0"/>
    <x v="0"/>
  </r>
  <r>
    <x v="3"/>
    <x v="1"/>
    <x v="0"/>
    <s v="10c6cb60-48e4-41bc-bb20-360104a2238f"/>
    <b v="0"/>
    <x v="0"/>
    <n v="13.9000000953674"/>
    <n v="2"/>
    <x v="50"/>
    <x v="1"/>
    <x v="1"/>
  </r>
  <r>
    <x v="3"/>
    <x v="0"/>
    <x v="1"/>
    <s v="10c6cb60-48e4-41bc-bb20-360104a2238f"/>
    <b v="0"/>
    <x v="0"/>
    <n v="7.7049999237060502"/>
    <n v="3"/>
    <x v="51"/>
    <x v="1"/>
    <x v="0"/>
  </r>
  <r>
    <x v="3"/>
    <x v="0"/>
    <x v="0"/>
    <s v="10c6cb60-48e4-41bc-bb20-360104a2238f"/>
    <b v="0"/>
    <x v="0"/>
    <n v="6.4440000057220397"/>
    <n v="1"/>
    <x v="52"/>
    <x v="1"/>
    <x v="0"/>
  </r>
  <r>
    <x v="3"/>
    <x v="2"/>
    <x v="3"/>
    <s v="10c6cb60-48e4-41bc-bb20-360104a2238f"/>
    <b v="0"/>
    <x v="1"/>
    <n v="6.6789999008178702"/>
    <n v="4"/>
    <x v="53"/>
    <x v="1"/>
    <x v="2"/>
  </r>
  <r>
    <x v="3"/>
    <x v="3"/>
    <x v="2"/>
    <s v="10c6cb60-48e4-41bc-bb20-360104a2238f"/>
    <b v="0"/>
    <x v="1"/>
    <n v="13.75200009346"/>
    <n v="4"/>
    <x v="54"/>
    <x v="1"/>
    <x v="3"/>
  </r>
  <r>
    <x v="3"/>
    <x v="0"/>
    <x v="2"/>
    <s v="10c6cb60-48e4-41bc-bb20-360104a2238f"/>
    <b v="0"/>
    <x v="0"/>
    <n v="6.5230000019073398"/>
    <n v="0"/>
    <x v="55"/>
    <x v="1"/>
    <x v="0"/>
  </r>
  <r>
    <x v="3"/>
    <x v="3"/>
    <x v="3"/>
    <s v="10c6cb60-48e4-41bc-bb20-360104a2238f"/>
    <b v="0"/>
    <x v="0"/>
    <n v="11.344999790191601"/>
    <n v="2"/>
    <x v="56"/>
    <x v="1"/>
    <x v="3"/>
  </r>
  <r>
    <x v="3"/>
    <x v="1"/>
    <x v="3"/>
    <s v="10c6cb60-48e4-41bc-bb20-360104a2238f"/>
    <b v="0"/>
    <x v="1"/>
    <n v="7.2039999961853001"/>
    <n v="3"/>
    <x v="57"/>
    <x v="1"/>
    <x v="1"/>
  </r>
  <r>
    <x v="3"/>
    <x v="3"/>
    <x v="0"/>
    <s v="10c6cb60-48e4-41bc-bb20-360104a2238f"/>
    <b v="0"/>
    <x v="0"/>
    <n v="6.6789999008178702"/>
    <n v="1"/>
    <x v="58"/>
    <x v="1"/>
    <x v="3"/>
  </r>
  <r>
    <x v="3"/>
    <x v="1"/>
    <x v="1"/>
    <s v="10c6cb60-48e4-41bc-bb20-360104a2238f"/>
    <b v="0"/>
    <x v="1"/>
    <n v="7.8580000400543204"/>
    <n v="2"/>
    <x v="59"/>
    <x v="1"/>
    <x v="1"/>
  </r>
  <r>
    <x v="3"/>
    <x v="0"/>
    <x v="3"/>
    <s v="10c6cb60-48e4-41bc-bb20-360104a2238f"/>
    <b v="0"/>
    <x v="1"/>
    <n v="10.7880001068115"/>
    <n v="4"/>
    <x v="60"/>
    <x v="1"/>
    <x v="0"/>
  </r>
  <r>
    <x v="3"/>
    <x v="1"/>
    <x v="2"/>
    <s v="10c6cb60-48e4-41bc-bb20-360104a2238f"/>
    <b v="0"/>
    <x v="1"/>
    <n v="39.289999961852999"/>
    <n v="3"/>
    <x v="61"/>
    <x v="1"/>
    <x v="1"/>
  </r>
  <r>
    <x v="3"/>
    <x v="2"/>
    <x v="1"/>
    <s v="10c6cb60-48e4-41bc-bb20-360104a2238f"/>
    <b v="0"/>
    <x v="1"/>
    <n v="8.7509999275207502"/>
    <n v="3"/>
    <x v="62"/>
    <x v="1"/>
    <x v="2"/>
  </r>
  <r>
    <x v="3"/>
    <x v="2"/>
    <x v="0"/>
    <s v="10c6cb60-48e4-41bc-bb20-360104a2238f"/>
    <b v="0"/>
    <x v="0"/>
    <n v="3.87100005149841"/>
    <n v="0"/>
    <x v="63"/>
    <x v="1"/>
    <x v="2"/>
  </r>
  <r>
    <x v="3"/>
    <x v="2"/>
    <x v="2"/>
    <s v="10c6cb60-48e4-41bc-bb20-360104a2238f"/>
    <b v="0"/>
    <x v="1"/>
    <n v="9.4440000057220406"/>
    <n v="4"/>
    <x v="64"/>
    <x v="1"/>
    <x v="2"/>
  </r>
  <r>
    <x v="3"/>
    <x v="3"/>
    <x v="1"/>
    <s v="10c6cb60-48e4-41bc-bb20-360104a2238f"/>
    <b v="0"/>
    <x v="0"/>
    <n v="4.3510000705718896"/>
    <n v="1"/>
    <x v="65"/>
    <x v="1"/>
    <x v="3"/>
  </r>
  <r>
    <x v="4"/>
    <x v="1"/>
    <x v="0"/>
    <s v="students.carleton.ca"/>
    <b v="1"/>
    <x v="1"/>
    <n v="40.589999914169297"/>
    <n v="2"/>
    <x v="66"/>
    <x v="0"/>
    <x v="1"/>
  </r>
  <r>
    <x v="4"/>
    <x v="2"/>
    <x v="2"/>
    <s v="10c6cb60-48e4-41bc-bb20-360104a2238f"/>
    <b v="0"/>
    <x v="1"/>
    <n v="9.9980001449584908"/>
    <n v="3"/>
    <x v="67"/>
    <x v="1"/>
    <x v="2"/>
  </r>
  <r>
    <x v="4"/>
    <x v="1"/>
    <x v="1"/>
    <s v="10c6cb60-48e4-41bc-bb20-360104a2238f"/>
    <b v="0"/>
    <x v="1"/>
    <n v="9.9300000667572004"/>
    <n v="2"/>
    <x v="68"/>
    <x v="1"/>
    <x v="1"/>
  </r>
  <r>
    <x v="4"/>
    <x v="2"/>
    <x v="1"/>
    <s v="10c6cb60-48e4-41bc-bb20-360104a2238f"/>
    <b v="0"/>
    <x v="1"/>
    <n v="17.146999835968"/>
    <n v="1"/>
    <x v="69"/>
    <x v="1"/>
    <x v="2"/>
  </r>
  <r>
    <x v="4"/>
    <x v="2"/>
    <x v="0"/>
    <s v="10c6cb60-48e4-41bc-bb20-360104a2238f"/>
    <b v="0"/>
    <x v="1"/>
    <n v="12.4490001201629"/>
    <n v="0"/>
    <x v="70"/>
    <x v="1"/>
    <x v="2"/>
  </r>
  <r>
    <x v="4"/>
    <x v="0"/>
    <x v="2"/>
    <s v="10c6cb60-48e4-41bc-bb20-360104a2238f"/>
    <b v="0"/>
    <x v="1"/>
    <n v="29.665000200271599"/>
    <n v="2"/>
    <x v="71"/>
    <x v="1"/>
    <x v="0"/>
  </r>
  <r>
    <x v="4"/>
    <x v="1"/>
    <x v="2"/>
    <s v="10c6cb60-48e4-41bc-bb20-360104a2238f"/>
    <b v="0"/>
    <x v="1"/>
    <n v="9.5410001277923495"/>
    <n v="4"/>
    <x v="72"/>
    <x v="1"/>
    <x v="1"/>
  </r>
  <r>
    <x v="4"/>
    <x v="2"/>
    <x v="3"/>
    <s v="10c6cb60-48e4-41bc-bb20-360104a2238f"/>
    <b v="0"/>
    <x v="1"/>
    <n v="9.4530000686645508"/>
    <n v="3"/>
    <x v="73"/>
    <x v="1"/>
    <x v="2"/>
  </r>
  <r>
    <x v="4"/>
    <x v="1"/>
    <x v="0"/>
    <s v="10c6cb60-48e4-41bc-bb20-360104a2238f"/>
    <b v="0"/>
    <x v="1"/>
    <n v="8.8619999885558993"/>
    <n v="1"/>
    <x v="74"/>
    <x v="1"/>
    <x v="1"/>
  </r>
  <r>
    <x v="4"/>
    <x v="1"/>
    <x v="0"/>
    <s v="10c6cb60-48e4-41bc-bb20-360104a2238f"/>
    <b v="0"/>
    <x v="1"/>
    <n v="8.8619999885558993"/>
    <n v="1"/>
    <x v="74"/>
    <x v="1"/>
    <x v="1"/>
  </r>
  <r>
    <x v="4"/>
    <x v="0"/>
    <x v="1"/>
    <s v="10c6cb60-48e4-41bc-bb20-360104a2238f"/>
    <b v="0"/>
    <x v="1"/>
    <n v="17.0759999752044"/>
    <n v="2"/>
    <x v="75"/>
    <x v="1"/>
    <x v="0"/>
  </r>
  <r>
    <x v="4"/>
    <x v="3"/>
    <x v="1"/>
    <s v="10c6cb60-48e4-41bc-bb20-360104a2238f"/>
    <b v="0"/>
    <x v="1"/>
    <n v="10.893000125885001"/>
    <n v="2"/>
    <x v="76"/>
    <x v="1"/>
    <x v="3"/>
  </r>
  <r>
    <x v="4"/>
    <x v="0"/>
    <x v="3"/>
    <s v="10c6cb60-48e4-41bc-bb20-360104a2238f"/>
    <b v="0"/>
    <x v="1"/>
    <n v="10.7690000534057"/>
    <n v="4"/>
    <x v="77"/>
    <x v="1"/>
    <x v="0"/>
  </r>
  <r>
    <x v="4"/>
    <x v="0"/>
    <x v="0"/>
    <s v="10c6cb60-48e4-41bc-bb20-360104a2238f"/>
    <b v="0"/>
    <x v="1"/>
    <n v="11.5740001201629"/>
    <n v="0"/>
    <x v="78"/>
    <x v="1"/>
    <x v="0"/>
  </r>
  <r>
    <x v="4"/>
    <x v="3"/>
    <x v="2"/>
    <s v="10c6cb60-48e4-41bc-bb20-360104a2238f"/>
    <b v="0"/>
    <x v="1"/>
    <n v="18.600999832153299"/>
    <n v="4"/>
    <x v="79"/>
    <x v="1"/>
    <x v="3"/>
  </r>
  <r>
    <x v="4"/>
    <x v="1"/>
    <x v="3"/>
    <s v="10c6cb60-48e4-41bc-bb20-360104a2238f"/>
    <b v="0"/>
    <x v="1"/>
    <n v="20.601000070571899"/>
    <n v="3"/>
    <x v="80"/>
    <x v="1"/>
    <x v="1"/>
  </r>
  <r>
    <x v="4"/>
    <x v="3"/>
    <x v="0"/>
    <s v="10c6cb60-48e4-41bc-bb20-360104a2238f"/>
    <b v="0"/>
    <x v="1"/>
    <n v="11.3070001602172"/>
    <n v="0"/>
    <x v="81"/>
    <x v="1"/>
    <x v="3"/>
  </r>
  <r>
    <x v="5"/>
    <x v="1"/>
    <x v="1"/>
    <s v="carleton.ca"/>
    <b v="0"/>
    <x v="0"/>
    <n v="27.478999853134098"/>
    <n v="2"/>
    <x v="82"/>
    <x v="0"/>
    <x v="1"/>
  </r>
  <r>
    <x v="5"/>
    <x v="1"/>
    <x v="0"/>
    <s v="10c6cb60-48e4-41bc-bb20-360104a2238f"/>
    <b v="1"/>
    <x v="1"/>
    <n v="33.475999832153299"/>
    <n v="2"/>
    <x v="83"/>
    <x v="1"/>
    <x v="1"/>
  </r>
  <r>
    <x v="5"/>
    <x v="2"/>
    <x v="3"/>
    <s v="10c6cb60-48e4-41bc-bb20-360104a2238f"/>
    <b v="0"/>
    <x v="1"/>
    <n v="17.339999914169301"/>
    <n v="4"/>
    <x v="84"/>
    <x v="1"/>
    <x v="2"/>
  </r>
  <r>
    <x v="5"/>
    <x v="0"/>
    <x v="0"/>
    <s v="10c6cb60-48e4-41bc-bb20-360104a2238f"/>
    <b v="1"/>
    <x v="0"/>
    <n v="26.093999862670898"/>
    <n v="1"/>
    <x v="85"/>
    <x v="1"/>
    <x v="0"/>
  </r>
  <r>
    <x v="5"/>
    <x v="2"/>
    <x v="0"/>
    <s v="10c6cb60-48e4-41bc-bb20-360104a2238f"/>
    <b v="1"/>
    <x v="1"/>
    <n v="56.119000196456902"/>
    <n v="2"/>
    <x v="86"/>
    <x v="1"/>
    <x v="2"/>
  </r>
  <r>
    <x v="5"/>
    <x v="3"/>
    <x v="3"/>
    <s v="10c6cb60-48e4-41bc-bb20-360104a2238f"/>
    <b v="1"/>
    <x v="1"/>
    <n v="30.4509999752044"/>
    <n v="4"/>
    <x v="87"/>
    <x v="1"/>
    <x v="3"/>
  </r>
  <r>
    <x v="5"/>
    <x v="1"/>
    <x v="3"/>
    <s v="10c6cb60-48e4-41bc-bb20-360104a2238f"/>
    <b v="1"/>
    <x v="1"/>
    <n v="12.212000131607001"/>
    <n v="4"/>
    <x v="88"/>
    <x v="1"/>
    <x v="1"/>
  </r>
  <r>
    <x v="5"/>
    <x v="2"/>
    <x v="1"/>
    <s v="10c6cb60-48e4-41bc-bb20-360104a2238f"/>
    <b v="1"/>
    <x v="0"/>
    <n v="81.515000104904104"/>
    <n v="1"/>
    <x v="89"/>
    <x v="1"/>
    <x v="2"/>
  </r>
  <r>
    <x v="5"/>
    <x v="1"/>
    <x v="2"/>
    <s v="10c6cb60-48e4-41bc-bb20-360104a2238f"/>
    <b v="0"/>
    <x v="1"/>
    <n v="178.68099999427699"/>
    <n v="4"/>
    <x v="90"/>
    <x v="1"/>
    <x v="1"/>
  </r>
  <r>
    <x v="5"/>
    <x v="0"/>
    <x v="3"/>
    <s v="10c6cb60-48e4-41bc-bb20-360104a2238f"/>
    <b v="1"/>
    <x v="0"/>
    <n v="20.615999937057399"/>
    <n v="2"/>
    <x v="91"/>
    <x v="1"/>
    <x v="0"/>
  </r>
  <r>
    <x v="5"/>
    <x v="3"/>
    <x v="2"/>
    <s v="10c6cb60-48e4-41bc-bb20-360104a2238f"/>
    <b v="0"/>
    <x v="1"/>
    <n v="41.012000083923297"/>
    <n v="2"/>
    <x v="92"/>
    <x v="1"/>
    <x v="3"/>
  </r>
  <r>
    <x v="5"/>
    <x v="0"/>
    <x v="2"/>
    <s v="10c6cb60-48e4-41bc-bb20-360104a2238f"/>
    <b v="1"/>
    <x v="0"/>
    <n v="9.3969998359680105"/>
    <n v="1"/>
    <x v="93"/>
    <x v="1"/>
    <x v="0"/>
  </r>
  <r>
    <x v="5"/>
    <x v="3"/>
    <x v="0"/>
    <s v="10c6cb60-48e4-41bc-bb20-360104a2238f"/>
    <b v="0"/>
    <x v="0"/>
    <n v="4.7330000400543204"/>
    <n v="0"/>
    <x v="94"/>
    <x v="1"/>
    <x v="3"/>
  </r>
  <r>
    <x v="5"/>
    <x v="1"/>
    <x v="1"/>
    <s v="10c6cb60-48e4-41bc-bb20-360104a2238f"/>
    <b v="1"/>
    <x v="1"/>
    <n v="17.6269998550415"/>
    <n v="2"/>
    <x v="95"/>
    <x v="1"/>
    <x v="1"/>
  </r>
  <r>
    <x v="5"/>
    <x v="0"/>
    <x v="1"/>
    <s v="10c6cb60-48e4-41bc-bb20-360104a2238f"/>
    <b v="1"/>
    <x v="1"/>
    <n v="25.449999809265101"/>
    <n v="2"/>
    <x v="96"/>
    <x v="1"/>
    <x v="0"/>
  </r>
  <r>
    <x v="5"/>
    <x v="2"/>
    <x v="2"/>
    <s v="10c6cb60-48e4-41bc-bb20-360104a2238f"/>
    <b v="0"/>
    <x v="1"/>
    <n v="13.746999979019099"/>
    <n v="3"/>
    <x v="97"/>
    <x v="1"/>
    <x v="2"/>
  </r>
  <r>
    <x v="5"/>
    <x v="3"/>
    <x v="1"/>
    <s v="10c6cb60-48e4-41bc-bb20-360104a2238f"/>
    <b v="1"/>
    <x v="1"/>
    <n v="25.339999914169301"/>
    <n v="2"/>
    <x v="98"/>
    <x v="1"/>
    <x v="3"/>
  </r>
  <r>
    <x v="6"/>
    <x v="1"/>
    <x v="3"/>
    <s v="students.carleton.ca"/>
    <b v="0"/>
    <x v="1"/>
    <n v="41.552999973297098"/>
    <n v="2"/>
    <x v="99"/>
    <x v="0"/>
    <x v="1"/>
  </r>
  <r>
    <x v="6"/>
    <x v="0"/>
    <x v="2"/>
    <s v="10c6cb60-48e4-41bc-bb20-360104a2238f"/>
    <b v="0"/>
    <x v="1"/>
    <n v="3.6010000705718901"/>
    <n v="1"/>
    <x v="100"/>
    <x v="1"/>
    <x v="0"/>
  </r>
  <r>
    <x v="6"/>
    <x v="2"/>
    <x v="2"/>
    <s v="10c6cb60-48e4-41bc-bb20-360104a2238f"/>
    <b v="0"/>
    <x v="1"/>
    <n v="5.4029998779296804"/>
    <n v="2"/>
    <x v="101"/>
    <x v="1"/>
    <x v="2"/>
  </r>
  <r>
    <x v="6"/>
    <x v="3"/>
    <x v="1"/>
    <s v="10c6cb60-48e4-41bc-bb20-360104a2238f"/>
    <b v="0"/>
    <x v="1"/>
    <n v="4.8260002136230398"/>
    <n v="1"/>
    <x v="102"/>
    <x v="1"/>
    <x v="3"/>
  </r>
  <r>
    <x v="6"/>
    <x v="1"/>
    <x v="0"/>
    <s v="10c6cb60-48e4-41bc-bb20-360104a2238f"/>
    <b v="0"/>
    <x v="1"/>
    <n v="3.36700010299682"/>
    <n v="1"/>
    <x v="103"/>
    <x v="1"/>
    <x v="1"/>
  </r>
  <r>
    <x v="6"/>
    <x v="2"/>
    <x v="3"/>
    <s v="10c6cb60-48e4-41bc-bb20-360104a2238f"/>
    <b v="0"/>
    <x v="1"/>
    <n v="4.6930000782012904"/>
    <n v="3"/>
    <x v="104"/>
    <x v="1"/>
    <x v="2"/>
  </r>
  <r>
    <x v="6"/>
    <x v="2"/>
    <x v="1"/>
    <s v="10c6cb60-48e4-41bc-bb20-360104a2238f"/>
    <b v="0"/>
    <x v="1"/>
    <n v="4.5200002193450901"/>
    <n v="1"/>
    <x v="105"/>
    <x v="1"/>
    <x v="2"/>
  </r>
  <r>
    <x v="6"/>
    <x v="1"/>
    <x v="1"/>
    <s v="10c6cb60-48e4-41bc-bb20-360104a2238f"/>
    <b v="0"/>
    <x v="1"/>
    <n v="3.9299998283386199"/>
    <n v="1"/>
    <x v="106"/>
    <x v="1"/>
    <x v="1"/>
  </r>
  <r>
    <x v="6"/>
    <x v="3"/>
    <x v="0"/>
    <s v="10c6cb60-48e4-41bc-bb20-360104a2238f"/>
    <b v="0"/>
    <x v="1"/>
    <n v="4.0490000247955296"/>
    <n v="2"/>
    <x v="107"/>
    <x v="1"/>
    <x v="3"/>
  </r>
  <r>
    <x v="6"/>
    <x v="1"/>
    <x v="3"/>
    <s v="10c6cb60-48e4-41bc-bb20-360104a2238f"/>
    <b v="0"/>
    <x v="1"/>
    <n v="2.66999983787536"/>
    <n v="2"/>
    <x v="108"/>
    <x v="1"/>
    <x v="1"/>
  </r>
  <r>
    <x v="6"/>
    <x v="0"/>
    <x v="1"/>
    <s v="10c6cb60-48e4-41bc-bb20-360104a2238f"/>
    <b v="0"/>
    <x v="1"/>
    <n v="4.88800001144409"/>
    <n v="1"/>
    <x v="109"/>
    <x v="1"/>
    <x v="0"/>
  </r>
  <r>
    <x v="6"/>
    <x v="3"/>
    <x v="3"/>
    <s v="10c6cb60-48e4-41bc-bb20-360104a2238f"/>
    <b v="0"/>
    <x v="1"/>
    <n v="2.8870000839233398"/>
    <n v="1"/>
    <x v="110"/>
    <x v="1"/>
    <x v="3"/>
  </r>
  <r>
    <x v="6"/>
    <x v="1"/>
    <x v="2"/>
    <s v="10c6cb60-48e4-41bc-bb20-360104a2238f"/>
    <b v="0"/>
    <x v="1"/>
    <n v="3.3759999275207502"/>
    <n v="3"/>
    <x v="111"/>
    <x v="1"/>
    <x v="1"/>
  </r>
  <r>
    <x v="6"/>
    <x v="3"/>
    <x v="2"/>
    <s v="10c6cb60-48e4-41bc-bb20-360104a2238f"/>
    <b v="0"/>
    <x v="1"/>
    <n v="4.2350001335143999"/>
    <n v="2"/>
    <x v="112"/>
    <x v="1"/>
    <x v="3"/>
  </r>
  <r>
    <x v="6"/>
    <x v="0"/>
    <x v="3"/>
    <s v="10c6cb60-48e4-41bc-bb20-360104a2238f"/>
    <b v="0"/>
    <x v="1"/>
    <n v="2.9700000286102202"/>
    <m/>
    <x v="113"/>
    <x v="1"/>
    <x v="0"/>
  </r>
  <r>
    <x v="6"/>
    <x v="0"/>
    <x v="0"/>
    <s v="10c6cb60-48e4-41bc-bb20-360104a2238f"/>
    <b v="0"/>
    <x v="1"/>
    <n v="1.9789998531341499"/>
    <n v="1"/>
    <x v="114"/>
    <x v="1"/>
    <x v="0"/>
  </r>
  <r>
    <x v="6"/>
    <x v="2"/>
    <x v="0"/>
    <s v="10c6cb60-48e4-41bc-bb20-360104a2238f"/>
    <b v="0"/>
    <x v="1"/>
    <n v="2.6319999694824201"/>
    <n v="1"/>
    <x v="115"/>
    <x v="1"/>
    <x v="2"/>
  </r>
  <r>
    <x v="7"/>
    <x v="1"/>
    <x v="2"/>
    <s v="students.carleton.ca"/>
    <b v="0"/>
    <x v="0"/>
    <n v="4.0729999542236301"/>
    <n v="1"/>
    <x v="116"/>
    <x v="0"/>
    <x v="1"/>
  </r>
  <r>
    <x v="7"/>
    <x v="0"/>
    <x v="1"/>
    <s v="10c6cb60-48e4-41bc-bb20-360104a2238f"/>
    <b v="1"/>
    <x v="1"/>
    <n v="14.319000005722"/>
    <n v="1"/>
    <x v="117"/>
    <x v="1"/>
    <x v="0"/>
  </r>
  <r>
    <x v="7"/>
    <x v="3"/>
    <x v="2"/>
    <s v="10c6cb60-48e4-41bc-bb20-360104a2238f"/>
    <b v="0"/>
    <x v="0"/>
    <n v="10.039999961853001"/>
    <n v="2"/>
    <x v="118"/>
    <x v="1"/>
    <x v="3"/>
  </r>
  <r>
    <x v="7"/>
    <x v="0"/>
    <x v="0"/>
    <s v="10c6cb60-48e4-41bc-bb20-360104a2238f"/>
    <b v="0"/>
    <x v="0"/>
    <n v="5.2279999256133998"/>
    <n v="0"/>
    <x v="119"/>
    <x v="1"/>
    <x v="0"/>
  </r>
  <r>
    <x v="7"/>
    <x v="2"/>
    <x v="3"/>
    <s v="10c6cb60-48e4-41bc-bb20-360104a2238f"/>
    <b v="0"/>
    <x v="1"/>
    <n v="9.5140001773834193"/>
    <n v="3"/>
    <x v="120"/>
    <x v="1"/>
    <x v="2"/>
  </r>
  <r>
    <x v="7"/>
    <x v="2"/>
    <x v="2"/>
    <s v="10c6cb60-48e4-41bc-bb20-360104a2238f"/>
    <b v="0"/>
    <x v="1"/>
    <n v="16.040999889373701"/>
    <n v="2"/>
    <x v="121"/>
    <x v="1"/>
    <x v="2"/>
  </r>
  <r>
    <x v="7"/>
    <x v="3"/>
    <x v="3"/>
    <s v="10c6cb60-48e4-41bc-bb20-360104a2238f"/>
    <b v="0"/>
    <x v="1"/>
    <n v="8.8599998950958199"/>
    <n v="3"/>
    <x v="122"/>
    <x v="1"/>
    <x v="3"/>
  </r>
  <r>
    <x v="7"/>
    <x v="3"/>
    <x v="0"/>
    <s v="10c6cb60-48e4-41bc-bb20-360104a2238f"/>
    <b v="0"/>
    <x v="0"/>
    <n v="4.2920000553131104"/>
    <n v="0"/>
    <x v="123"/>
    <x v="1"/>
    <x v="3"/>
  </r>
  <r>
    <x v="7"/>
    <x v="0"/>
    <x v="3"/>
    <s v="10c6cb60-48e4-41bc-bb20-360104a2238f"/>
    <b v="0"/>
    <x v="1"/>
    <n v="8.1400001049041695"/>
    <n v="3"/>
    <x v="124"/>
    <x v="1"/>
    <x v="0"/>
  </r>
  <r>
    <x v="7"/>
    <x v="1"/>
    <x v="1"/>
    <s v="10c6cb60-48e4-41bc-bb20-360104a2238f"/>
    <b v="0"/>
    <x v="1"/>
    <n v="4.5010001659393302"/>
    <n v="2"/>
    <x v="125"/>
    <x v="1"/>
    <x v="1"/>
  </r>
  <r>
    <x v="7"/>
    <x v="2"/>
    <x v="0"/>
    <s v="10c6cb60-48e4-41bc-bb20-360104a2238f"/>
    <b v="0"/>
    <x v="0"/>
    <n v="3.5280001163482599"/>
    <n v="0"/>
    <x v="126"/>
    <x v="1"/>
    <x v="2"/>
  </r>
  <r>
    <x v="7"/>
    <x v="1"/>
    <x v="3"/>
    <s v="10c6cb60-48e4-41bc-bb20-360104a2238f"/>
    <b v="0"/>
    <x v="1"/>
    <n v="7.1349999904632497"/>
    <n v="2"/>
    <x v="127"/>
    <x v="1"/>
    <x v="1"/>
  </r>
  <r>
    <x v="7"/>
    <x v="1"/>
    <x v="0"/>
    <s v="10c6cb60-48e4-41bc-bb20-360104a2238f"/>
    <b v="0"/>
    <x v="0"/>
    <n v="8.1340000629424996"/>
    <n v="0"/>
    <x v="128"/>
    <x v="1"/>
    <x v="1"/>
  </r>
  <r>
    <x v="7"/>
    <x v="0"/>
    <x v="2"/>
    <s v="10c6cb60-48e4-41bc-bb20-360104a2238f"/>
    <b v="0"/>
    <x v="1"/>
    <n v="4.8790001869201598"/>
    <n v="3"/>
    <x v="129"/>
    <x v="1"/>
    <x v="0"/>
  </r>
  <r>
    <x v="7"/>
    <x v="2"/>
    <x v="1"/>
    <s v="10c6cb60-48e4-41bc-bb20-360104a2238f"/>
    <b v="0"/>
    <x v="0"/>
    <n v="5.1410000324249197"/>
    <n v="0"/>
    <x v="130"/>
    <x v="1"/>
    <x v="2"/>
  </r>
  <r>
    <x v="7"/>
    <x v="1"/>
    <x v="2"/>
    <s v="10c6cb60-48e4-41bc-bb20-360104a2238f"/>
    <b v="0"/>
    <x v="1"/>
    <n v="10.756999969482401"/>
    <n v="2"/>
    <x v="131"/>
    <x v="1"/>
    <x v="1"/>
  </r>
  <r>
    <x v="7"/>
    <x v="3"/>
    <x v="1"/>
    <s v="10c6cb60-48e4-41bc-bb20-360104a2238f"/>
    <b v="0"/>
    <x v="0"/>
    <n v="3.5729999542236301"/>
    <n v="1"/>
    <x v="132"/>
    <x v="1"/>
    <x v="3"/>
  </r>
  <r>
    <x v="8"/>
    <x v="2"/>
    <x v="0"/>
    <s v="carleton.ca"/>
    <b v="0"/>
    <x v="1"/>
    <n v="3.4270000457763601"/>
    <n v="1"/>
    <x v="133"/>
    <x v="0"/>
    <x v="2"/>
  </r>
  <r>
    <x v="8"/>
    <x v="1"/>
    <x v="0"/>
    <s v="10c6cb60-48e4-41bc-bb20-360104a2238f"/>
    <b v="1"/>
    <x v="0"/>
    <n v="15.1890001296997"/>
    <n v="1"/>
    <x v="134"/>
    <x v="1"/>
    <x v="1"/>
  </r>
  <r>
    <x v="8"/>
    <x v="0"/>
    <x v="1"/>
    <s v="10c6cb60-48e4-41bc-bb20-360104a2238f"/>
    <b v="1"/>
    <x v="1"/>
    <n v="24.663000106811499"/>
    <n v="3"/>
    <x v="135"/>
    <x v="1"/>
    <x v="0"/>
  </r>
  <r>
    <x v="8"/>
    <x v="3"/>
    <x v="2"/>
    <s v="10c6cb60-48e4-41bc-bb20-360104a2238f"/>
    <b v="0"/>
    <x v="1"/>
    <n v="31.677999973297101"/>
    <n v="4"/>
    <x v="136"/>
    <x v="1"/>
    <x v="3"/>
  </r>
  <r>
    <x v="8"/>
    <x v="3"/>
    <x v="1"/>
    <s v="10c6cb60-48e4-41bc-bb20-360104a2238f"/>
    <b v="1"/>
    <x v="1"/>
    <n v="27.098000049591001"/>
    <n v="3"/>
    <x v="137"/>
    <x v="1"/>
    <x v="3"/>
  </r>
  <r>
    <x v="8"/>
    <x v="2"/>
    <x v="0"/>
    <s v="10c6cb60-48e4-41bc-bb20-360104a2238f"/>
    <b v="0"/>
    <x v="0"/>
    <n v="8.9389998912811208"/>
    <n v="1"/>
    <x v="138"/>
    <x v="1"/>
    <x v="2"/>
  </r>
  <r>
    <x v="8"/>
    <x v="2"/>
    <x v="1"/>
    <s v="10c6cb60-48e4-41bc-bb20-360104a2238f"/>
    <b v="1"/>
    <x v="0"/>
    <n v="21.213000059127801"/>
    <n v="1"/>
    <x v="139"/>
    <x v="1"/>
    <x v="2"/>
  </r>
  <r>
    <x v="8"/>
    <x v="0"/>
    <x v="2"/>
    <s v="10c6cb60-48e4-41bc-bb20-360104a2238f"/>
    <b v="1"/>
    <x v="0"/>
    <n v="17.5049998760223"/>
    <n v="1"/>
    <x v="140"/>
    <x v="1"/>
    <x v="0"/>
  </r>
  <r>
    <x v="8"/>
    <x v="1"/>
    <x v="2"/>
    <s v="10c6cb60-48e4-41bc-bb20-360104a2238f"/>
    <b v="0"/>
    <x v="1"/>
    <n v="21.3259999752044"/>
    <n v="4"/>
    <x v="141"/>
    <x v="1"/>
    <x v="1"/>
  </r>
  <r>
    <x v="8"/>
    <x v="0"/>
    <x v="3"/>
    <s v="10c6cb60-48e4-41bc-bb20-360104a2238f"/>
    <b v="1"/>
    <x v="0"/>
    <n v="21.144999980926499"/>
    <n v="2"/>
    <x v="142"/>
    <x v="1"/>
    <x v="0"/>
  </r>
  <r>
    <x v="8"/>
    <x v="3"/>
    <x v="0"/>
    <s v="10c6cb60-48e4-41bc-bb20-360104a2238f"/>
    <b v="0"/>
    <x v="0"/>
    <n v="7.4389998912811199"/>
    <n v="1"/>
    <x v="143"/>
    <x v="1"/>
    <x v="3"/>
  </r>
  <r>
    <x v="8"/>
    <x v="0"/>
    <x v="0"/>
    <s v="10c6cb60-48e4-41bc-bb20-360104a2238f"/>
    <b v="0"/>
    <x v="0"/>
    <n v="7.79500007629394"/>
    <n v="1"/>
    <x v="144"/>
    <x v="1"/>
    <x v="0"/>
  </r>
  <r>
    <x v="8"/>
    <x v="1"/>
    <x v="3"/>
    <s v="10c6cb60-48e4-41bc-bb20-360104a2238f"/>
    <b v="0"/>
    <x v="1"/>
    <n v="8.3259999752044607"/>
    <n v="4"/>
    <x v="145"/>
    <x v="1"/>
    <x v="1"/>
  </r>
  <r>
    <x v="8"/>
    <x v="1"/>
    <x v="1"/>
    <s v="10c6cb60-48e4-41bc-bb20-360104a2238f"/>
    <b v="0"/>
    <x v="0"/>
    <n v="5.0559999942779497"/>
    <n v="2"/>
    <x v="146"/>
    <x v="1"/>
    <x v="1"/>
  </r>
  <r>
    <x v="8"/>
    <x v="2"/>
    <x v="3"/>
    <s v="10c6cb60-48e4-41bc-bb20-360104a2238f"/>
    <b v="0"/>
    <x v="1"/>
    <n v="8.8129999637603706"/>
    <n v="4"/>
    <x v="147"/>
    <x v="1"/>
    <x v="2"/>
  </r>
  <r>
    <x v="8"/>
    <x v="2"/>
    <x v="2"/>
    <s v="10c6cb60-48e4-41bc-bb20-360104a2238f"/>
    <b v="0"/>
    <x v="0"/>
    <n v="23.4609999656677"/>
    <n v="3"/>
    <x v="148"/>
    <x v="1"/>
    <x v="2"/>
  </r>
  <r>
    <x v="8"/>
    <x v="3"/>
    <x v="3"/>
    <s v="10c6cb60-48e4-41bc-bb20-360104a2238f"/>
    <b v="0"/>
    <x v="1"/>
    <n v="6.3110001087188703"/>
    <n v="4"/>
    <x v="149"/>
    <x v="1"/>
    <x v="3"/>
  </r>
  <r>
    <x v="9"/>
    <x v="2"/>
    <x v="1"/>
    <s v="students.carleton.ca"/>
    <b v="0"/>
    <x v="1"/>
    <n v="5.6430001258850098"/>
    <n v="1"/>
    <x v="150"/>
    <x v="0"/>
    <x v="2"/>
  </r>
  <r>
    <x v="9"/>
    <x v="2"/>
    <x v="1"/>
    <s v="10c6cb60-48e4-41bc-bb20-360104a2238f"/>
    <b v="1"/>
    <x v="0"/>
    <n v="25.3560001850128"/>
    <n v="2"/>
    <x v="151"/>
    <x v="1"/>
    <x v="2"/>
  </r>
  <r>
    <x v="9"/>
    <x v="0"/>
    <x v="0"/>
    <s v="10c6cb60-48e4-41bc-bb20-360104a2238f"/>
    <b v="0"/>
    <x v="0"/>
    <n v="12.7650001049041"/>
    <n v="1"/>
    <x v="152"/>
    <x v="1"/>
    <x v="0"/>
  </r>
  <r>
    <x v="9"/>
    <x v="1"/>
    <x v="0"/>
    <s v="10c6cb60-48e4-41bc-bb20-360104a2238f"/>
    <b v="1"/>
    <x v="0"/>
    <n v="9.1829998493194491"/>
    <n v="1"/>
    <x v="153"/>
    <x v="1"/>
    <x v="1"/>
  </r>
  <r>
    <x v="9"/>
    <x v="0"/>
    <x v="2"/>
    <s v="10c6cb60-48e4-41bc-bb20-360104a2238f"/>
    <b v="0"/>
    <x v="1"/>
    <n v="8.9720001220703107"/>
    <n v="3"/>
    <x v="154"/>
    <x v="1"/>
    <x v="0"/>
  </r>
  <r>
    <x v="9"/>
    <x v="3"/>
    <x v="2"/>
    <s v="10c6cb60-48e4-41bc-bb20-360104a2238f"/>
    <b v="0"/>
    <x v="1"/>
    <n v="3.6499998569488499"/>
    <n v="4"/>
    <x v="155"/>
    <x v="1"/>
    <x v="3"/>
  </r>
  <r>
    <x v="9"/>
    <x v="0"/>
    <x v="3"/>
    <s v="10c6cb60-48e4-41bc-bb20-360104a2238f"/>
    <b v="1"/>
    <x v="1"/>
    <n v="14.997999906539899"/>
    <n v="4"/>
    <x v="156"/>
    <x v="1"/>
    <x v="0"/>
  </r>
  <r>
    <x v="9"/>
    <x v="2"/>
    <x v="0"/>
    <s v="10c6cb60-48e4-41bc-bb20-360104a2238f"/>
    <b v="0"/>
    <x v="0"/>
    <n v="5.7719998359680096"/>
    <n v="1"/>
    <x v="157"/>
    <x v="1"/>
    <x v="2"/>
  </r>
  <r>
    <x v="9"/>
    <x v="3"/>
    <x v="3"/>
    <s v="10c6cb60-48e4-41bc-bb20-360104a2238f"/>
    <b v="0"/>
    <x v="1"/>
    <n v="5.6990001201629603"/>
    <n v="4"/>
    <x v="158"/>
    <x v="1"/>
    <x v="3"/>
  </r>
  <r>
    <x v="9"/>
    <x v="0"/>
    <x v="1"/>
    <s v="10c6cb60-48e4-41bc-bb20-360104a2238f"/>
    <b v="0"/>
    <x v="0"/>
    <n v="8.2260000705718994"/>
    <n v="0"/>
    <x v="159"/>
    <x v="1"/>
    <x v="0"/>
  </r>
  <r>
    <x v="9"/>
    <x v="2"/>
    <x v="2"/>
    <s v="10c6cb60-48e4-41bc-bb20-360104a2238f"/>
    <b v="0"/>
    <x v="1"/>
    <n v="5.7070000171661297"/>
    <n v="3"/>
    <x v="160"/>
    <x v="1"/>
    <x v="2"/>
  </r>
  <r>
    <x v="9"/>
    <x v="1"/>
    <x v="3"/>
    <s v="10c6cb60-48e4-41bc-bb20-360104a2238f"/>
    <b v="0"/>
    <x v="1"/>
    <n v="7.8359999656677202"/>
    <n v="4"/>
    <x v="161"/>
    <x v="1"/>
    <x v="1"/>
  </r>
  <r>
    <x v="9"/>
    <x v="1"/>
    <x v="2"/>
    <s v="10c6cb60-48e4-41bc-bb20-360104a2238f"/>
    <b v="0"/>
    <x v="1"/>
    <n v="43.972000122070298"/>
    <n v="2"/>
    <x v="162"/>
    <x v="1"/>
    <x v="1"/>
  </r>
  <r>
    <x v="9"/>
    <x v="2"/>
    <x v="3"/>
    <s v="10c6cb60-48e4-41bc-bb20-360104a2238f"/>
    <b v="0"/>
    <x v="1"/>
    <n v="11.1990001201629"/>
    <n v="4"/>
    <x v="163"/>
    <x v="1"/>
    <x v="2"/>
  </r>
  <r>
    <x v="9"/>
    <x v="1"/>
    <x v="1"/>
    <s v="10c6cb60-48e4-41bc-bb20-360104a2238f"/>
    <b v="0"/>
    <x v="0"/>
    <n v="10.426000118255599"/>
    <n v="1"/>
    <x v="164"/>
    <x v="1"/>
    <x v="1"/>
  </r>
  <r>
    <x v="9"/>
    <x v="3"/>
    <x v="0"/>
    <s v="10c6cb60-48e4-41bc-bb20-360104a2238f"/>
    <b v="0"/>
    <x v="0"/>
    <n v="4.6259999275207502"/>
    <n v="0"/>
    <x v="165"/>
    <x v="1"/>
    <x v="3"/>
  </r>
  <r>
    <x v="9"/>
    <x v="3"/>
    <x v="1"/>
    <s v="10c6cb60-48e4-41bc-bb20-360104a2238f"/>
    <b v="0"/>
    <x v="1"/>
    <n v="11.588000059127801"/>
    <n v="2"/>
    <x v="166"/>
    <x v="1"/>
    <x v="3"/>
  </r>
  <r>
    <x v="10"/>
    <x v="2"/>
    <x v="3"/>
    <s v="students.carleton.ca"/>
    <b v="0"/>
    <x v="1"/>
    <n v="3.7649998664855899"/>
    <n v="2"/>
    <x v="167"/>
    <x v="0"/>
    <x v="2"/>
  </r>
  <r>
    <x v="10"/>
    <x v="2"/>
    <x v="0"/>
    <s v="10c6cb60-48e4-41bc-bb20-360104a2238f"/>
    <b v="0"/>
    <x v="1"/>
    <n v="11.7070000171661"/>
    <n v="1"/>
    <x v="168"/>
    <x v="1"/>
    <x v="2"/>
  </r>
  <r>
    <x v="10"/>
    <x v="0"/>
    <x v="0"/>
    <s v="10c6cb60-48e4-41bc-bb20-360104a2238f"/>
    <b v="0"/>
    <x v="1"/>
    <n v="5.7020001411437899"/>
    <n v="1"/>
    <x v="169"/>
    <x v="1"/>
    <x v="0"/>
  </r>
  <r>
    <x v="10"/>
    <x v="3"/>
    <x v="2"/>
    <s v="10c6cb60-48e4-41bc-bb20-360104a2238f"/>
    <b v="0"/>
    <x v="1"/>
    <n v="3.5329999923706001"/>
    <n v="3"/>
    <x v="170"/>
    <x v="1"/>
    <x v="3"/>
  </r>
  <r>
    <x v="10"/>
    <x v="0"/>
    <x v="3"/>
    <s v="10c6cb60-48e4-41bc-bb20-360104a2238f"/>
    <b v="0"/>
    <x v="1"/>
    <n v="9.1860001087188703"/>
    <m/>
    <x v="169"/>
    <x v="1"/>
    <x v="0"/>
  </r>
  <r>
    <x v="10"/>
    <x v="1"/>
    <x v="2"/>
    <s v="10c6cb60-48e4-41bc-bb20-360104a2238f"/>
    <b v="0"/>
    <x v="1"/>
    <n v="56.575000047683702"/>
    <n v="2"/>
    <x v="171"/>
    <x v="1"/>
    <x v="1"/>
  </r>
  <r>
    <x v="10"/>
    <x v="0"/>
    <x v="2"/>
    <s v="10c6cb60-48e4-41bc-bb20-360104a2238f"/>
    <b v="0"/>
    <x v="0"/>
    <n v="2.9800000190734801"/>
    <n v="1"/>
    <x v="172"/>
    <x v="1"/>
    <x v="0"/>
  </r>
  <r>
    <x v="10"/>
    <x v="1"/>
    <x v="3"/>
    <s v="10c6cb60-48e4-41bc-bb20-360104a2238f"/>
    <b v="0"/>
    <x v="1"/>
    <n v="10.448000192642199"/>
    <n v="3"/>
    <x v="173"/>
    <x v="1"/>
    <x v="1"/>
  </r>
  <r>
    <x v="10"/>
    <x v="1"/>
    <x v="1"/>
    <s v="10c6cb60-48e4-41bc-bb20-360104a2238f"/>
    <b v="0"/>
    <x v="0"/>
    <n v="4.4849998950958199"/>
    <n v="1"/>
    <x v="174"/>
    <x v="1"/>
    <x v="1"/>
  </r>
  <r>
    <x v="10"/>
    <x v="2"/>
    <x v="2"/>
    <s v="10c6cb60-48e4-41bc-bb20-360104a2238f"/>
    <b v="0"/>
    <x v="1"/>
    <n v="13.6129999160766"/>
    <n v="3"/>
    <x v="175"/>
    <x v="1"/>
    <x v="2"/>
  </r>
  <r>
    <x v="10"/>
    <x v="3"/>
    <x v="3"/>
    <s v="10c6cb60-48e4-41bc-bb20-360104a2238f"/>
    <b v="0"/>
    <x v="0"/>
    <n v="7.7790000438690097"/>
    <n v="1"/>
    <x v="176"/>
    <x v="1"/>
    <x v="3"/>
  </r>
  <r>
    <x v="10"/>
    <x v="2"/>
    <x v="1"/>
    <s v="10c6cb60-48e4-41bc-bb20-360104a2238f"/>
    <b v="0"/>
    <x v="0"/>
    <n v="15.444000005722"/>
    <n v="2"/>
    <x v="177"/>
    <x v="1"/>
    <x v="2"/>
  </r>
  <r>
    <x v="10"/>
    <x v="0"/>
    <x v="1"/>
    <s v="10c6cb60-48e4-41bc-bb20-360104a2238f"/>
    <b v="0"/>
    <x v="0"/>
    <n v="10.0989999771118"/>
    <n v="1"/>
    <x v="178"/>
    <x v="1"/>
    <x v="0"/>
  </r>
  <r>
    <x v="10"/>
    <x v="2"/>
    <x v="3"/>
    <s v="10c6cb60-48e4-41bc-bb20-360104a2238f"/>
    <b v="0"/>
    <x v="1"/>
    <n v="9.2009999752044607"/>
    <n v="3"/>
    <x v="179"/>
    <x v="1"/>
    <x v="2"/>
  </r>
  <r>
    <x v="10"/>
    <x v="1"/>
    <x v="0"/>
    <s v="10c6cb60-48e4-41bc-bb20-360104a2238f"/>
    <b v="0"/>
    <x v="0"/>
    <n v="15.138999938964799"/>
    <n v="2"/>
    <x v="180"/>
    <x v="1"/>
    <x v="1"/>
  </r>
  <r>
    <x v="10"/>
    <x v="3"/>
    <x v="0"/>
    <s v="10c6cb60-48e4-41bc-bb20-360104a2238f"/>
    <b v="0"/>
    <x v="1"/>
    <n v="8.6330001354217494"/>
    <n v="1"/>
    <x v="181"/>
    <x v="1"/>
    <x v="3"/>
  </r>
  <r>
    <x v="10"/>
    <x v="3"/>
    <x v="1"/>
    <s v="10c6cb60-48e4-41bc-bb20-360104a2238f"/>
    <b v="0"/>
    <x v="1"/>
    <n v="21.236000061035099"/>
    <n v="2"/>
    <x v="182"/>
    <x v="1"/>
    <x v="3"/>
  </r>
  <r>
    <x v="11"/>
    <x v="2"/>
    <x v="2"/>
    <s v="students.carleton.ca"/>
    <b v="0"/>
    <x v="1"/>
    <n v="82.512000083923297"/>
    <n v="2"/>
    <x v="183"/>
    <x v="0"/>
    <x v="2"/>
  </r>
  <r>
    <x v="11"/>
    <x v="3"/>
    <x v="0"/>
    <s v="10c6cb60-48e4-41bc-bb20-360104a2238f"/>
    <b v="1"/>
    <x v="1"/>
    <n v="28.132999897003099"/>
    <n v="1"/>
    <x v="184"/>
    <x v="1"/>
    <x v="3"/>
  </r>
  <r>
    <x v="11"/>
    <x v="0"/>
    <x v="0"/>
    <s v="10c6cb60-48e4-41bc-bb20-360104a2238f"/>
    <b v="0"/>
    <x v="1"/>
    <n v="10.833000183105399"/>
    <n v="1"/>
    <x v="185"/>
    <x v="1"/>
    <x v="0"/>
  </r>
  <r>
    <x v="11"/>
    <x v="0"/>
    <x v="3"/>
    <s v="10c6cb60-48e4-41bc-bb20-360104a2238f"/>
    <b v="1"/>
    <x v="1"/>
    <n v="25.0809998512268"/>
    <n v="4"/>
    <x v="186"/>
    <x v="1"/>
    <x v="0"/>
  </r>
  <r>
    <x v="11"/>
    <x v="3"/>
    <x v="2"/>
    <s v="10c6cb60-48e4-41bc-bb20-360104a2238f"/>
    <b v="0"/>
    <x v="1"/>
    <n v="29.801000118255601"/>
    <n v="4"/>
    <x v="187"/>
    <x v="1"/>
    <x v="3"/>
  </r>
  <r>
    <x v="11"/>
    <x v="1"/>
    <x v="1"/>
    <s v="10c6cb60-48e4-41bc-bb20-360104a2238f"/>
    <b v="0"/>
    <x v="1"/>
    <n v="11.6190001964569"/>
    <n v="1"/>
    <x v="188"/>
    <x v="1"/>
    <x v="1"/>
  </r>
  <r>
    <x v="11"/>
    <x v="0"/>
    <x v="2"/>
    <s v="10c6cb60-48e4-41bc-bb20-360104a2238f"/>
    <b v="0"/>
    <x v="1"/>
    <n v="16.174999952316199"/>
    <n v="3"/>
    <x v="189"/>
    <x v="1"/>
    <x v="0"/>
  </r>
  <r>
    <x v="11"/>
    <x v="1"/>
    <x v="2"/>
    <s v="10c6cb60-48e4-41bc-bb20-360104a2238f"/>
    <b v="0"/>
    <x v="1"/>
    <n v="17.909999847412099"/>
    <n v="4"/>
    <x v="190"/>
    <x v="1"/>
    <x v="1"/>
  </r>
  <r>
    <x v="11"/>
    <x v="2"/>
    <x v="2"/>
    <s v="10c6cb60-48e4-41bc-bb20-360104a2238f"/>
    <b v="0"/>
    <x v="1"/>
    <n v="17.164000034332201"/>
    <n v="2"/>
    <x v="191"/>
    <x v="1"/>
    <x v="2"/>
  </r>
  <r>
    <x v="11"/>
    <x v="1"/>
    <x v="3"/>
    <s v="10c6cb60-48e4-41bc-bb20-360104a2238f"/>
    <b v="0"/>
    <x v="1"/>
    <n v="22.899999856948799"/>
    <n v="4"/>
    <x v="192"/>
    <x v="1"/>
    <x v="1"/>
  </r>
  <r>
    <x v="11"/>
    <x v="3"/>
    <x v="1"/>
    <s v="10c6cb60-48e4-41bc-bb20-360104a2238f"/>
    <b v="0"/>
    <x v="1"/>
    <n v="13.3360002040863"/>
    <n v="2"/>
    <x v="193"/>
    <x v="1"/>
    <x v="3"/>
  </r>
  <r>
    <x v="11"/>
    <x v="2"/>
    <x v="1"/>
    <s v="10c6cb60-48e4-41bc-bb20-360104a2238f"/>
    <b v="0"/>
    <x v="1"/>
    <n v="8.38800001144409"/>
    <n v="2"/>
    <x v="194"/>
    <x v="1"/>
    <x v="2"/>
  </r>
  <r>
    <x v="11"/>
    <x v="2"/>
    <x v="0"/>
    <s v="10c6cb60-48e4-41bc-bb20-360104a2238f"/>
    <b v="0"/>
    <x v="0"/>
    <n v="7.3989999294280997"/>
    <n v="0"/>
    <x v="195"/>
    <x v="1"/>
    <x v="2"/>
  </r>
  <r>
    <x v="11"/>
    <x v="2"/>
    <x v="3"/>
    <s v="10c6cb60-48e4-41bc-bb20-360104a2238f"/>
    <b v="0"/>
    <x v="1"/>
    <n v="13.6400001049041"/>
    <n v="4"/>
    <x v="196"/>
    <x v="1"/>
    <x v="2"/>
  </r>
  <r>
    <x v="11"/>
    <x v="3"/>
    <x v="3"/>
    <s v="10c6cb60-48e4-41bc-bb20-360104a2238f"/>
    <b v="0"/>
    <x v="1"/>
    <n v="17.2650001049041"/>
    <n v="3"/>
    <x v="197"/>
    <x v="1"/>
    <x v="3"/>
  </r>
  <r>
    <x v="11"/>
    <x v="0"/>
    <x v="1"/>
    <s v="10c6cb60-48e4-41bc-bb20-360104a2238f"/>
    <b v="0"/>
    <x v="1"/>
    <n v="18.5350000858306"/>
    <n v="2"/>
    <x v="198"/>
    <x v="1"/>
    <x v="0"/>
  </r>
  <r>
    <x v="11"/>
    <x v="1"/>
    <x v="0"/>
    <s v="10c6cb60-48e4-41bc-bb20-360104a2238f"/>
    <b v="0"/>
    <x v="1"/>
    <n v="21.994999885559"/>
    <n v="2"/>
    <x v="199"/>
    <x v="1"/>
    <x v="1"/>
  </r>
  <r>
    <x v="12"/>
    <x v="3"/>
    <x v="0"/>
    <s v="students.carleton.ca"/>
    <b v="0"/>
    <x v="0"/>
    <n v="5.1259999275207502"/>
    <n v="1"/>
    <x v="200"/>
    <x v="0"/>
    <x v="3"/>
  </r>
  <r>
    <x v="12"/>
    <x v="2"/>
    <x v="3"/>
    <s v="10c6cb60-48e4-41bc-bb20-360104a2238f"/>
    <b v="1"/>
    <x v="1"/>
    <n v="25.170000076293899"/>
    <n v="3"/>
    <x v="201"/>
    <x v="1"/>
    <x v="2"/>
  </r>
  <r>
    <x v="12"/>
    <x v="1"/>
    <x v="0"/>
    <s v="10c6cb60-48e4-41bc-bb20-360104a2238f"/>
    <b v="1"/>
    <x v="1"/>
    <n v="19.6959998607635"/>
    <n v="2"/>
    <x v="202"/>
    <x v="1"/>
    <x v="1"/>
  </r>
  <r>
    <x v="12"/>
    <x v="0"/>
    <x v="1"/>
    <s v="10c6cb60-48e4-41bc-bb20-360104a2238f"/>
    <b v="1"/>
    <x v="0"/>
    <n v="14.891999959945601"/>
    <n v="1"/>
    <x v="203"/>
    <x v="1"/>
    <x v="0"/>
  </r>
  <r>
    <x v="12"/>
    <x v="3"/>
    <x v="3"/>
    <s v="10c6cb60-48e4-41bc-bb20-360104a2238f"/>
    <b v="1"/>
    <x v="0"/>
    <n v="18.6639997959136"/>
    <n v="1"/>
    <x v="204"/>
    <x v="1"/>
    <x v="3"/>
  </r>
  <r>
    <x v="12"/>
    <x v="0"/>
    <x v="2"/>
    <s v="10c6cb60-48e4-41bc-bb20-360104a2238f"/>
    <b v="1"/>
    <x v="0"/>
    <n v="15.0429999828338"/>
    <n v="1"/>
    <x v="205"/>
    <x v="1"/>
    <x v="0"/>
  </r>
  <r>
    <x v="12"/>
    <x v="2"/>
    <x v="1"/>
    <s v="10c6cb60-48e4-41bc-bb20-360104a2238f"/>
    <b v="1"/>
    <x v="1"/>
    <n v="12.8689999580383"/>
    <n v="2"/>
    <x v="206"/>
    <x v="1"/>
    <x v="2"/>
  </r>
  <r>
    <x v="12"/>
    <x v="1"/>
    <x v="3"/>
    <s v="10c6cb60-48e4-41bc-bb20-360104a2238f"/>
    <b v="1"/>
    <x v="1"/>
    <n v="15.5850000381469"/>
    <n v="3"/>
    <x v="207"/>
    <x v="1"/>
    <x v="1"/>
  </r>
  <r>
    <x v="12"/>
    <x v="3"/>
    <x v="1"/>
    <s v="10c6cb60-48e4-41bc-bb20-360104a2238f"/>
    <b v="1"/>
    <x v="0"/>
    <n v="10.866000175476"/>
    <n v="2"/>
    <x v="208"/>
    <x v="1"/>
    <x v="3"/>
  </r>
  <r>
    <x v="12"/>
    <x v="1"/>
    <x v="1"/>
    <s v="10c6cb60-48e4-41bc-bb20-360104a2238f"/>
    <b v="1"/>
    <x v="0"/>
    <n v="13.8350000381469"/>
    <n v="1"/>
    <x v="209"/>
    <x v="1"/>
    <x v="1"/>
  </r>
  <r>
    <x v="12"/>
    <x v="2"/>
    <x v="0"/>
    <s v="10c6cb60-48e4-41bc-bb20-360104a2238f"/>
    <b v="1"/>
    <x v="1"/>
    <n v="27.839999914169301"/>
    <n v="2"/>
    <x v="210"/>
    <x v="1"/>
    <x v="2"/>
  </r>
  <r>
    <x v="12"/>
    <x v="2"/>
    <x v="2"/>
    <s v="10c6cb60-48e4-41bc-bb20-360104a2238f"/>
    <b v="0"/>
    <x v="0"/>
    <n v="57.789000034332197"/>
    <n v="2"/>
    <x v="211"/>
    <x v="1"/>
    <x v="2"/>
  </r>
  <r>
    <x v="12"/>
    <x v="0"/>
    <x v="0"/>
    <s v="10c6cb60-48e4-41bc-bb20-360104a2238f"/>
    <b v="1"/>
    <x v="0"/>
    <n v="16.082000017166099"/>
    <n v="1"/>
    <x v="212"/>
    <x v="1"/>
    <x v="0"/>
  </r>
  <r>
    <x v="12"/>
    <x v="1"/>
    <x v="2"/>
    <s v="10c6cb60-48e4-41bc-bb20-360104a2238f"/>
    <b v="0"/>
    <x v="1"/>
    <n v="34.299000024795497"/>
    <n v="3"/>
    <x v="213"/>
    <x v="1"/>
    <x v="1"/>
  </r>
  <r>
    <x v="12"/>
    <x v="3"/>
    <x v="2"/>
    <s v="10c6cb60-48e4-41bc-bb20-360104a2238f"/>
    <b v="0"/>
    <x v="1"/>
    <n v="21.601000070571899"/>
    <n v="2"/>
    <x v="214"/>
    <x v="1"/>
    <x v="3"/>
  </r>
  <r>
    <x v="12"/>
    <x v="3"/>
    <x v="0"/>
    <s v="10c6cb60-48e4-41bc-bb20-360104a2238f"/>
    <b v="1"/>
    <x v="1"/>
    <n v="29.236999988555901"/>
    <n v="2"/>
    <x v="215"/>
    <x v="1"/>
    <x v="3"/>
  </r>
  <r>
    <x v="12"/>
    <x v="0"/>
    <x v="3"/>
    <s v="10c6cb60-48e4-41bc-bb20-360104a2238f"/>
    <b v="1"/>
    <x v="1"/>
    <n v="15.1660001277923"/>
    <n v="2"/>
    <x v="216"/>
    <x v="1"/>
    <x v="0"/>
  </r>
  <r>
    <x v="13"/>
    <x v="3"/>
    <x v="1"/>
    <s v="carleton.ca"/>
    <b v="0"/>
    <x v="0"/>
    <n v="5.8559999465942303"/>
    <n v="1"/>
    <x v="217"/>
    <x v="0"/>
    <x v="3"/>
  </r>
  <r>
    <x v="13"/>
    <x v="3"/>
    <x v="0"/>
    <s v="10c6cb60-48e4-41bc-bb20-360104a2238f"/>
    <b v="1"/>
    <x v="1"/>
    <n v="33.920000076293903"/>
    <n v="3"/>
    <x v="218"/>
    <x v="1"/>
    <x v="3"/>
  </r>
  <r>
    <x v="13"/>
    <x v="2"/>
    <x v="1"/>
    <s v="10c6cb60-48e4-41bc-bb20-360104a2238f"/>
    <b v="1"/>
    <x v="1"/>
    <n v="14.5039999485015"/>
    <n v="1"/>
    <x v="219"/>
    <x v="1"/>
    <x v="2"/>
  </r>
  <r>
    <x v="13"/>
    <x v="0"/>
    <x v="0"/>
    <s v="10c6cb60-48e4-41bc-bb20-360104a2238f"/>
    <b v="0"/>
    <x v="0"/>
    <n v="7.3619999885559002"/>
    <n v="1"/>
    <x v="220"/>
    <x v="1"/>
    <x v="0"/>
  </r>
  <r>
    <x v="13"/>
    <x v="2"/>
    <x v="3"/>
    <s v="10c6cb60-48e4-41bc-bb20-360104a2238f"/>
    <b v="1"/>
    <x v="1"/>
    <n v="29.472000122070298"/>
    <n v="3"/>
    <x v="221"/>
    <x v="1"/>
    <x v="2"/>
  </r>
  <r>
    <x v="13"/>
    <x v="2"/>
    <x v="0"/>
    <s v="10c6cb60-48e4-41bc-bb20-360104a2238f"/>
    <b v="0"/>
    <x v="0"/>
    <n v="5.7460000514984104"/>
    <n v="0"/>
    <x v="222"/>
    <x v="1"/>
    <x v="2"/>
  </r>
  <r>
    <x v="13"/>
    <x v="1"/>
    <x v="2"/>
    <s v="10c6cb60-48e4-41bc-bb20-360104a2238f"/>
    <b v="0"/>
    <x v="0"/>
    <n v="11.6740000247955"/>
    <n v="4"/>
    <x v="223"/>
    <x v="1"/>
    <x v="1"/>
  </r>
  <r>
    <x v="13"/>
    <x v="0"/>
    <x v="3"/>
    <s v="10c6cb60-48e4-41bc-bb20-360104a2238f"/>
    <b v="1"/>
    <x v="0"/>
    <n v="46.210999965667703"/>
    <n v="2"/>
    <x v="224"/>
    <x v="1"/>
    <x v="0"/>
  </r>
  <r>
    <x v="13"/>
    <x v="3"/>
    <x v="1"/>
    <s v="10c6cb60-48e4-41bc-bb20-360104a2238f"/>
    <b v="1"/>
    <x v="1"/>
    <n v="19.1570000648498"/>
    <n v="0"/>
    <x v="225"/>
    <x v="1"/>
    <x v="3"/>
  </r>
  <r>
    <x v="13"/>
    <x v="2"/>
    <x v="2"/>
    <s v="10c6cb60-48e4-41bc-bb20-360104a2238f"/>
    <b v="0"/>
    <x v="0"/>
    <n v="82.203000068664494"/>
    <n v="2"/>
    <x v="226"/>
    <x v="1"/>
    <x v="2"/>
  </r>
  <r>
    <x v="13"/>
    <x v="0"/>
    <x v="2"/>
    <s v="10c6cb60-48e4-41bc-bb20-360104a2238f"/>
    <b v="1"/>
    <x v="1"/>
    <n v="42.395999908447202"/>
    <n v="0"/>
    <x v="227"/>
    <x v="1"/>
    <x v="0"/>
  </r>
  <r>
    <x v="13"/>
    <x v="3"/>
    <x v="3"/>
    <s v="10c6cb60-48e4-41bc-bb20-360104a2238f"/>
    <b v="0"/>
    <x v="0"/>
    <n v="20.625"/>
    <n v="1"/>
    <x v="228"/>
    <x v="1"/>
    <x v="3"/>
  </r>
  <r>
    <x v="13"/>
    <x v="3"/>
    <x v="2"/>
    <s v="10c6cb60-48e4-41bc-bb20-360104a2238f"/>
    <b v="0"/>
    <x v="1"/>
    <n v="17.773000001907299"/>
    <n v="3"/>
    <x v="229"/>
    <x v="1"/>
    <x v="3"/>
  </r>
  <r>
    <x v="13"/>
    <x v="1"/>
    <x v="3"/>
    <s v="10c6cb60-48e4-41bc-bb20-360104a2238f"/>
    <b v="1"/>
    <x v="1"/>
    <n v="11.8410000801086"/>
    <n v="3"/>
    <x v="230"/>
    <x v="1"/>
    <x v="1"/>
  </r>
  <r>
    <x v="13"/>
    <x v="0"/>
    <x v="1"/>
    <s v="10c6cb60-48e4-41bc-bb20-360104a2238f"/>
    <b v="0"/>
    <x v="0"/>
    <n v="10.3020000457763"/>
    <n v="1"/>
    <x v="231"/>
    <x v="1"/>
    <x v="0"/>
  </r>
  <r>
    <x v="13"/>
    <x v="1"/>
    <x v="1"/>
    <s v="10c6cb60-48e4-41bc-bb20-360104a2238f"/>
    <b v="0"/>
    <x v="0"/>
    <n v="5.6310000419616699"/>
    <n v="1"/>
    <x v="232"/>
    <x v="1"/>
    <x v="1"/>
  </r>
  <r>
    <x v="13"/>
    <x v="1"/>
    <x v="0"/>
    <s v="10c6cb60-48e4-41bc-bb20-360104a2238f"/>
    <b v="0"/>
    <x v="0"/>
    <n v="17.207000017166099"/>
    <n v="1"/>
    <x v="233"/>
    <x v="1"/>
    <x v="1"/>
  </r>
  <r>
    <x v="14"/>
    <x v="3"/>
    <x v="3"/>
    <s v="students.carleton.ca"/>
    <b v="0"/>
    <x v="0"/>
    <n v="4.2400000095367396"/>
    <n v="1"/>
    <x v="234"/>
    <x v="0"/>
    <x v="3"/>
  </r>
  <r>
    <x v="14"/>
    <x v="0"/>
    <x v="2"/>
    <s v="10c6cb60-48e4-41bc-bb20-360104a2238f"/>
    <b v="0"/>
    <x v="0"/>
    <n v="11.990999937057399"/>
    <n v="1"/>
    <x v="235"/>
    <x v="1"/>
    <x v="0"/>
  </r>
  <r>
    <x v="14"/>
    <x v="2"/>
    <x v="0"/>
    <s v="10c6cb60-48e4-41bc-bb20-360104a2238f"/>
    <b v="1"/>
    <x v="1"/>
    <n v="23.284999847412099"/>
    <n v="3"/>
    <x v="236"/>
    <x v="1"/>
    <x v="2"/>
  </r>
  <r>
    <x v="14"/>
    <x v="1"/>
    <x v="1"/>
    <s v="10c6cb60-48e4-41bc-bb20-360104a2238f"/>
    <b v="0"/>
    <x v="1"/>
    <n v="8.3459999561309797"/>
    <n v="3"/>
    <x v="237"/>
    <x v="1"/>
    <x v="1"/>
  </r>
  <r>
    <x v="14"/>
    <x v="1"/>
    <x v="0"/>
    <s v="10c6cb60-48e4-41bc-bb20-360104a2238f"/>
    <b v="1"/>
    <x v="1"/>
    <n v="11.322000026702799"/>
    <n v="2"/>
    <x v="238"/>
    <x v="1"/>
    <x v="1"/>
  </r>
  <r>
    <x v="14"/>
    <x v="1"/>
    <x v="3"/>
    <s v="10c6cb60-48e4-41bc-bb20-360104a2238f"/>
    <b v="1"/>
    <x v="1"/>
    <n v="19.0759999752044"/>
    <n v="4"/>
    <x v="239"/>
    <x v="1"/>
    <x v="1"/>
  </r>
  <r>
    <x v="14"/>
    <x v="2"/>
    <x v="2"/>
    <s v="10c6cb60-48e4-41bc-bb20-360104a2238f"/>
    <b v="0"/>
    <x v="1"/>
    <n v="34.328000068664501"/>
    <n v="4"/>
    <x v="240"/>
    <x v="1"/>
    <x v="2"/>
  </r>
  <r>
    <x v="14"/>
    <x v="0"/>
    <x v="0"/>
    <s v="10c6cb60-48e4-41bc-bb20-360104a2238f"/>
    <b v="0"/>
    <x v="0"/>
    <n v="7.3919999599456698"/>
    <n v="1"/>
    <x v="241"/>
    <x v="1"/>
    <x v="0"/>
  </r>
  <r>
    <x v="14"/>
    <x v="0"/>
    <x v="3"/>
    <s v="10c6cb60-48e4-41bc-bb20-360104a2238f"/>
    <b v="0"/>
    <x v="1"/>
    <n v="2.5399999618530198"/>
    <n v="4"/>
    <x v="242"/>
    <x v="1"/>
    <x v="0"/>
  </r>
  <r>
    <x v="14"/>
    <x v="3"/>
    <x v="0"/>
    <s v="10c6cb60-48e4-41bc-bb20-360104a2238f"/>
    <b v="0"/>
    <x v="0"/>
    <n v="6.47300004959106"/>
    <n v="0"/>
    <x v="243"/>
    <x v="1"/>
    <x v="3"/>
  </r>
  <r>
    <x v="14"/>
    <x v="3"/>
    <x v="3"/>
    <s v="10c6cb60-48e4-41bc-bb20-360104a2238f"/>
    <b v="0"/>
    <x v="1"/>
    <n v="6.4400000572204501"/>
    <n v="4"/>
    <x v="244"/>
    <x v="1"/>
    <x v="3"/>
  </r>
  <r>
    <x v="14"/>
    <x v="0"/>
    <x v="1"/>
    <s v="10c6cb60-48e4-41bc-bb20-360104a2238f"/>
    <b v="0"/>
    <x v="0"/>
    <n v="3.9170000553131099"/>
    <n v="2"/>
    <x v="245"/>
    <x v="1"/>
    <x v="0"/>
  </r>
  <r>
    <x v="14"/>
    <x v="3"/>
    <x v="1"/>
    <s v="10c6cb60-48e4-41bc-bb20-360104a2238f"/>
    <b v="0"/>
    <x v="0"/>
    <n v="2.7059998512268"/>
    <n v="2"/>
    <x v="246"/>
    <x v="1"/>
    <x v="3"/>
  </r>
  <r>
    <x v="14"/>
    <x v="1"/>
    <x v="2"/>
    <s v="10c6cb60-48e4-41bc-bb20-360104a2238f"/>
    <b v="0"/>
    <x v="1"/>
    <n v="4.9090001583099303"/>
    <n v="4"/>
    <x v="247"/>
    <x v="1"/>
    <x v="1"/>
  </r>
  <r>
    <x v="14"/>
    <x v="2"/>
    <x v="1"/>
    <s v="10c6cb60-48e4-41bc-bb20-360104a2238f"/>
    <b v="0"/>
    <x v="1"/>
    <n v="5.5090000629425004"/>
    <n v="2"/>
    <x v="248"/>
    <x v="1"/>
    <x v="2"/>
  </r>
  <r>
    <x v="14"/>
    <x v="3"/>
    <x v="2"/>
    <s v="10c6cb60-48e4-41bc-bb20-360104a2238f"/>
    <b v="0"/>
    <x v="1"/>
    <n v="5.9389998912811199"/>
    <n v="3"/>
    <x v="249"/>
    <x v="1"/>
    <x v="3"/>
  </r>
  <r>
    <x v="14"/>
    <x v="2"/>
    <x v="3"/>
    <s v="10c6cb60-48e4-41bc-bb20-360104a2238f"/>
    <b v="0"/>
    <x v="1"/>
    <n v="11.458999872207601"/>
    <n v="4"/>
    <x v="250"/>
    <x v="1"/>
    <x v="2"/>
  </r>
  <r>
    <x v="15"/>
    <x v="3"/>
    <x v="2"/>
    <s v="students.carleton.ca"/>
    <b v="0"/>
    <x v="1"/>
    <n v="18.849999904632501"/>
    <n v="4"/>
    <x v="251"/>
    <x v="0"/>
    <x v="3"/>
  </r>
  <r>
    <x v="15"/>
    <x v="2"/>
    <x v="1"/>
    <s v="10c6cb60-48e4-41bc-bb20-360104a2238f"/>
    <b v="1"/>
    <x v="1"/>
    <n v="31.641000032424898"/>
    <n v="4"/>
    <x v="252"/>
    <x v="1"/>
    <x v="2"/>
  </r>
  <r>
    <x v="15"/>
    <x v="2"/>
    <x v="3"/>
    <s v="10c6cb60-48e4-41bc-bb20-360104a2238f"/>
    <b v="1"/>
    <x v="0"/>
    <n v="24.1300001144409"/>
    <n v="4"/>
    <x v="253"/>
    <x v="1"/>
    <x v="2"/>
  </r>
  <r>
    <x v="15"/>
    <x v="0"/>
    <x v="2"/>
    <s v="10c6cb60-48e4-41bc-bb20-360104a2238f"/>
    <b v="0"/>
    <x v="1"/>
    <n v="86.121000051498399"/>
    <n v="1"/>
    <x v="254"/>
    <x v="1"/>
    <x v="0"/>
  </r>
  <r>
    <x v="15"/>
    <x v="0"/>
    <x v="1"/>
    <s v="10c6cb60-48e4-41bc-bb20-360104a2238f"/>
    <b v="0"/>
    <x v="1"/>
    <n v="19.971999883651701"/>
    <n v="1"/>
    <x v="255"/>
    <x v="1"/>
    <x v="0"/>
  </r>
  <r>
    <x v="15"/>
    <x v="3"/>
    <x v="2"/>
    <s v="10c6cb60-48e4-41bc-bb20-360104a2238f"/>
    <b v="0"/>
    <x v="1"/>
    <n v="40.996000051498399"/>
    <n v="2"/>
    <x v="256"/>
    <x v="1"/>
    <x v="3"/>
  </r>
  <r>
    <x v="15"/>
    <x v="2"/>
    <x v="2"/>
    <s v="10c6cb60-48e4-41bc-bb20-360104a2238f"/>
    <b v="0"/>
    <x v="1"/>
    <n v="23.545000076293899"/>
    <n v="4"/>
    <x v="257"/>
    <x v="1"/>
    <x v="2"/>
  </r>
  <r>
    <x v="15"/>
    <x v="3"/>
    <x v="0"/>
    <s v="10c6cb60-48e4-41bc-bb20-360104a2238f"/>
    <b v="0"/>
    <x v="1"/>
    <n v="8.7309999465942294"/>
    <n v="0"/>
    <x v="258"/>
    <x v="1"/>
    <x v="3"/>
  </r>
  <r>
    <x v="15"/>
    <x v="0"/>
    <x v="0"/>
    <s v="10c6cb60-48e4-41bc-bb20-360104a2238f"/>
    <b v="0"/>
    <x v="1"/>
    <n v="5.5340001583099303"/>
    <n v="0"/>
    <x v="259"/>
    <x v="1"/>
    <x v="0"/>
  </r>
  <r>
    <x v="15"/>
    <x v="1"/>
    <x v="0"/>
    <s v="10c6cb60-48e4-41bc-bb20-360104a2238f"/>
    <b v="0"/>
    <x v="0"/>
    <n v="13.012000083923301"/>
    <n v="0"/>
    <x v="260"/>
    <x v="1"/>
    <x v="1"/>
  </r>
  <r>
    <x v="15"/>
    <x v="1"/>
    <x v="3"/>
    <s v="10c6cb60-48e4-41bc-bb20-360104a2238f"/>
    <b v="0"/>
    <x v="1"/>
    <n v="18.046000003814601"/>
    <n v="4"/>
    <x v="261"/>
    <x v="1"/>
    <x v="1"/>
  </r>
  <r>
    <x v="15"/>
    <x v="3"/>
    <x v="1"/>
    <s v="10c6cb60-48e4-41bc-bb20-360104a2238f"/>
    <b v="0"/>
    <x v="1"/>
    <n v="10.7420001029968"/>
    <n v="2"/>
    <x v="262"/>
    <x v="1"/>
    <x v="3"/>
  </r>
  <r>
    <x v="15"/>
    <x v="2"/>
    <x v="0"/>
    <s v="10c6cb60-48e4-41bc-bb20-360104a2238f"/>
    <b v="0"/>
    <x v="1"/>
    <n v="8.1440000534057599"/>
    <n v="1"/>
    <x v="263"/>
    <x v="1"/>
    <x v="2"/>
  </r>
  <r>
    <x v="15"/>
    <x v="1"/>
    <x v="2"/>
    <s v="10c6cb60-48e4-41bc-bb20-360104a2238f"/>
    <b v="0"/>
    <x v="1"/>
    <n v="19.539000034332201"/>
    <n v="4"/>
    <x v="264"/>
    <x v="1"/>
    <x v="1"/>
  </r>
  <r>
    <x v="15"/>
    <x v="3"/>
    <x v="3"/>
    <s v="10c6cb60-48e4-41bc-bb20-360104a2238f"/>
    <b v="0"/>
    <x v="1"/>
    <n v="15.7439999580383"/>
    <n v="4"/>
    <x v="265"/>
    <x v="1"/>
    <x v="3"/>
  </r>
  <r>
    <x v="15"/>
    <x v="0"/>
    <x v="3"/>
    <s v="10c6cb60-48e4-41bc-bb20-360104a2238f"/>
    <b v="0"/>
    <x v="1"/>
    <n v="19.5860002040863"/>
    <n v="4"/>
    <x v="266"/>
    <x v="1"/>
    <x v="0"/>
  </r>
  <r>
    <x v="15"/>
    <x v="1"/>
    <x v="1"/>
    <s v="10c6cb60-48e4-41bc-bb20-360104a2238f"/>
    <b v="0"/>
    <x v="1"/>
    <n v="7.4890000820159903"/>
    <n v="2"/>
    <x v="267"/>
    <x v="1"/>
    <x v="1"/>
  </r>
  <r>
    <x v="16"/>
    <x v="0"/>
    <x v="0"/>
    <s v="students.carleton.ca"/>
    <b v="0"/>
    <x v="0"/>
    <n v="2.8819999694824201"/>
    <n v="2"/>
    <x v="268"/>
    <x v="0"/>
    <x v="0"/>
  </r>
  <r>
    <x v="16"/>
    <x v="2"/>
    <x v="0"/>
    <s v="10c6cb60-48e4-41bc-bb20-360104a2238f"/>
    <b v="1"/>
    <x v="1"/>
    <n v="17.822999954223601"/>
    <n v="1"/>
    <x v="269"/>
    <x v="1"/>
    <x v="2"/>
  </r>
  <r>
    <x v="16"/>
    <x v="0"/>
    <x v="1"/>
    <s v="10c6cb60-48e4-41bc-bb20-360104a2238f"/>
    <b v="1"/>
    <x v="1"/>
    <n v="23.062999963760301"/>
    <n v="2"/>
    <x v="270"/>
    <x v="1"/>
    <x v="0"/>
  </r>
  <r>
    <x v="16"/>
    <x v="3"/>
    <x v="1"/>
    <s v="10c6cb60-48e4-41bc-bb20-360104a2238f"/>
    <b v="1"/>
    <x v="1"/>
    <n v="24.659999847412099"/>
    <n v="2"/>
    <x v="271"/>
    <x v="1"/>
    <x v="3"/>
  </r>
  <r>
    <x v="16"/>
    <x v="1"/>
    <x v="3"/>
    <s v="10c6cb60-48e4-41bc-bb20-360104a2238f"/>
    <b v="0"/>
    <x v="1"/>
    <n v="12.339999914169301"/>
    <n v="3"/>
    <x v="272"/>
    <x v="1"/>
    <x v="1"/>
  </r>
  <r>
    <x v="16"/>
    <x v="1"/>
    <x v="2"/>
    <s v="10c6cb60-48e4-41bc-bb20-360104a2238f"/>
    <b v="0"/>
    <x v="1"/>
    <n v="37.812999963760298"/>
    <n v="4"/>
    <x v="273"/>
    <x v="1"/>
    <x v="1"/>
  </r>
  <r>
    <x v="16"/>
    <x v="0"/>
    <x v="2"/>
    <s v="10c6cb60-48e4-41bc-bb20-360104a2238f"/>
    <b v="1"/>
    <x v="1"/>
    <n v="35.542000055313103"/>
    <n v="0"/>
    <x v="274"/>
    <x v="1"/>
    <x v="0"/>
  </r>
  <r>
    <x v="16"/>
    <x v="3"/>
    <x v="3"/>
    <s v="10c6cb60-48e4-41bc-bb20-360104a2238f"/>
    <b v="1"/>
    <x v="1"/>
    <n v="36.744999885558997"/>
    <n v="4"/>
    <x v="275"/>
    <x v="1"/>
    <x v="3"/>
  </r>
  <r>
    <x v="16"/>
    <x v="2"/>
    <x v="1"/>
    <s v="10c6cb60-48e4-41bc-bb20-360104a2238f"/>
    <b v="1"/>
    <x v="1"/>
    <n v="11.8300001621246"/>
    <n v="2"/>
    <x v="276"/>
    <x v="1"/>
    <x v="2"/>
  </r>
  <r>
    <x v="16"/>
    <x v="3"/>
    <x v="2"/>
    <s v="10c6cb60-48e4-41bc-bb20-360104a2238f"/>
    <b v="0"/>
    <x v="1"/>
    <n v="26.8259999752044"/>
    <n v="4"/>
    <x v="277"/>
    <x v="1"/>
    <x v="3"/>
  </r>
  <r>
    <x v="16"/>
    <x v="3"/>
    <x v="0"/>
    <s v="10c6cb60-48e4-41bc-bb20-360104a2238f"/>
    <b v="1"/>
    <x v="1"/>
    <n v="66.743999958038302"/>
    <n v="0"/>
    <x v="278"/>
    <x v="1"/>
    <x v="3"/>
  </r>
  <r>
    <x v="16"/>
    <x v="0"/>
    <x v="0"/>
    <s v="10c6cb60-48e4-41bc-bb20-360104a2238f"/>
    <b v="0"/>
    <x v="1"/>
    <n v="80.338999986648503"/>
    <n v="0"/>
    <x v="279"/>
    <x v="1"/>
    <x v="0"/>
  </r>
  <r>
    <x v="16"/>
    <x v="2"/>
    <x v="3"/>
    <s v="10c6cb60-48e4-41bc-bb20-360104a2238f"/>
    <b v="1"/>
    <x v="1"/>
    <n v="25.190000057220399"/>
    <n v="4"/>
    <x v="280"/>
    <x v="1"/>
    <x v="2"/>
  </r>
  <r>
    <x v="16"/>
    <x v="1"/>
    <x v="0"/>
    <s v="10c6cb60-48e4-41bc-bb20-360104a2238f"/>
    <b v="1"/>
    <x v="1"/>
    <n v="36.753000020980799"/>
    <n v="0"/>
    <x v="281"/>
    <x v="1"/>
    <x v="1"/>
  </r>
  <r>
    <x v="16"/>
    <x v="1"/>
    <x v="1"/>
    <s v="10c6cb60-48e4-41bc-bb20-360104a2238f"/>
    <b v="1"/>
    <x v="1"/>
    <n v="17.687999963760301"/>
    <n v="2"/>
    <x v="282"/>
    <x v="1"/>
    <x v="1"/>
  </r>
  <r>
    <x v="16"/>
    <x v="0"/>
    <x v="3"/>
    <s v="10c6cb60-48e4-41bc-bb20-360104a2238f"/>
    <b v="1"/>
    <x v="1"/>
    <n v="32.717000007629302"/>
    <n v="4"/>
    <x v="283"/>
    <x v="1"/>
    <x v="0"/>
  </r>
  <r>
    <x v="16"/>
    <x v="2"/>
    <x v="2"/>
    <s v="10c6cb60-48e4-41bc-bb20-360104a2238f"/>
    <b v="0"/>
    <x v="1"/>
    <n v="75.532000064849797"/>
    <n v="4"/>
    <x v="284"/>
    <x v="1"/>
    <x v="2"/>
  </r>
  <r>
    <x v="17"/>
    <x v="0"/>
    <x v="1"/>
    <s v="students.carleton.ca"/>
    <b v="1"/>
    <x v="0"/>
    <n v="91.223999977111802"/>
    <n v="3"/>
    <x v="285"/>
    <x v="0"/>
    <x v="0"/>
  </r>
  <r>
    <x v="17"/>
    <x v="0"/>
    <x v="2"/>
    <s v="10c6cb60-48e4-41bc-bb20-360104a2238f"/>
    <b v="1"/>
    <x v="1"/>
    <n v="29.0520000457763"/>
    <n v="3"/>
    <x v="286"/>
    <x v="1"/>
    <x v="0"/>
  </r>
  <r>
    <x v="17"/>
    <x v="2"/>
    <x v="1"/>
    <s v="10c6cb60-48e4-41bc-bb20-360104a2238f"/>
    <b v="0"/>
    <x v="1"/>
    <n v="22.692999839782701"/>
    <n v="4"/>
    <x v="287"/>
    <x v="1"/>
    <x v="2"/>
  </r>
  <r>
    <x v="17"/>
    <x v="2"/>
    <x v="3"/>
    <s v="10c6cb60-48e4-41bc-bb20-360104a2238f"/>
    <b v="0"/>
    <x v="1"/>
    <n v="22.835000038146902"/>
    <n v="4"/>
    <x v="288"/>
    <x v="1"/>
    <x v="2"/>
  </r>
  <r>
    <x v="17"/>
    <x v="2"/>
    <x v="0"/>
    <s v="10c6cb60-48e4-41bc-bb20-360104a2238f"/>
    <b v="0"/>
    <x v="0"/>
    <n v="38.953000068664501"/>
    <n v="1"/>
    <x v="289"/>
    <x v="1"/>
    <x v="2"/>
  </r>
  <r>
    <x v="17"/>
    <x v="2"/>
    <x v="2"/>
    <s v="10c6cb60-48e4-41bc-bb20-360104a2238f"/>
    <b v="0"/>
    <x v="1"/>
    <n v="20.449999809265101"/>
    <n v="4"/>
    <x v="290"/>
    <x v="1"/>
    <x v="2"/>
  </r>
  <r>
    <x v="17"/>
    <x v="3"/>
    <x v="3"/>
    <s v="10c6cb60-48e4-41bc-bb20-360104a2238f"/>
    <b v="0"/>
    <x v="1"/>
    <n v="9.9979999065399099"/>
    <n v="4"/>
    <x v="291"/>
    <x v="1"/>
    <x v="3"/>
  </r>
  <r>
    <x v="17"/>
    <x v="3"/>
    <x v="1"/>
    <s v="10c6cb60-48e4-41bc-bb20-360104a2238f"/>
    <b v="0"/>
    <x v="1"/>
    <n v="11.084000110626199"/>
    <n v="3"/>
    <x v="292"/>
    <x v="1"/>
    <x v="3"/>
  </r>
  <r>
    <x v="17"/>
    <x v="0"/>
    <x v="0"/>
    <s v="10c6cb60-48e4-41bc-bb20-360104a2238f"/>
    <b v="0"/>
    <x v="0"/>
    <n v="11.828999996185299"/>
    <n v="2"/>
    <x v="293"/>
    <x v="1"/>
    <x v="0"/>
  </r>
  <r>
    <x v="17"/>
    <x v="3"/>
    <x v="2"/>
    <s v="10c6cb60-48e4-41bc-bb20-360104a2238f"/>
    <b v="0"/>
    <x v="1"/>
    <n v="8.6189999580383301"/>
    <n v="4"/>
    <x v="294"/>
    <x v="1"/>
    <x v="3"/>
  </r>
  <r>
    <x v="17"/>
    <x v="1"/>
    <x v="2"/>
    <s v="10c6cb60-48e4-41bc-bb20-360104a2238f"/>
    <b v="0"/>
    <x v="1"/>
    <n v="7.1180000305175701"/>
    <n v="4"/>
    <x v="295"/>
    <x v="1"/>
    <x v="1"/>
  </r>
  <r>
    <x v="17"/>
    <x v="1"/>
    <x v="1"/>
    <s v="10c6cb60-48e4-41bc-bb20-360104a2238f"/>
    <b v="0"/>
    <x v="1"/>
    <n v="4.7799999713897696"/>
    <n v="3"/>
    <x v="296"/>
    <x v="1"/>
    <x v="1"/>
  </r>
  <r>
    <x v="17"/>
    <x v="0"/>
    <x v="1"/>
    <s v="10c6cb60-48e4-41bc-bb20-360104a2238f"/>
    <b v="0"/>
    <x v="1"/>
    <n v="19.4830000400543"/>
    <n v="3"/>
    <x v="297"/>
    <x v="1"/>
    <x v="0"/>
  </r>
  <r>
    <x v="17"/>
    <x v="0"/>
    <x v="3"/>
    <s v="10c6cb60-48e4-41bc-bb20-360104a2238f"/>
    <b v="0"/>
    <x v="1"/>
    <n v="8.3050000667572004"/>
    <n v="4"/>
    <x v="298"/>
    <x v="1"/>
    <x v="0"/>
  </r>
  <r>
    <x v="17"/>
    <x v="3"/>
    <x v="0"/>
    <s v="10c6cb60-48e4-41bc-bb20-360104a2238f"/>
    <b v="0"/>
    <x v="1"/>
    <n v="5.3599998950958199"/>
    <n v="3"/>
    <x v="299"/>
    <x v="1"/>
    <x v="3"/>
  </r>
  <r>
    <x v="17"/>
    <x v="1"/>
    <x v="3"/>
    <s v="10c6cb60-48e4-41bc-bb20-360104a2238f"/>
    <b v="0"/>
    <x v="1"/>
    <n v="5.5900001525878897"/>
    <n v="4"/>
    <x v="300"/>
    <x v="1"/>
    <x v="1"/>
  </r>
  <r>
    <x v="17"/>
    <x v="1"/>
    <x v="0"/>
    <s v="10c6cb60-48e4-41bc-bb20-360104a2238f"/>
    <b v="0"/>
    <x v="1"/>
    <n v="5.8119997978210396"/>
    <n v="3"/>
    <x v="301"/>
    <x v="1"/>
    <x v="1"/>
  </r>
  <r>
    <x v="18"/>
    <x v="0"/>
    <x v="3"/>
    <s v="students.carleton.ca"/>
    <b v="0"/>
    <x v="0"/>
    <n v="4.15100002288818"/>
    <n v="0"/>
    <x v="302"/>
    <x v="0"/>
    <x v="0"/>
  </r>
  <r>
    <x v="18"/>
    <x v="3"/>
    <x v="1"/>
    <s v="10c6cb60-48e4-41bc-bb20-360104a2238f"/>
    <b v="1"/>
    <x v="1"/>
    <n v="18.223999977111799"/>
    <n v="2"/>
    <x v="303"/>
    <x v="1"/>
    <x v="3"/>
  </r>
  <r>
    <x v="18"/>
    <x v="0"/>
    <x v="2"/>
    <s v="10c6cb60-48e4-41bc-bb20-360104a2238f"/>
    <b v="0"/>
    <x v="0"/>
    <n v="7.5399999618530202"/>
    <n v="1"/>
    <x v="304"/>
    <x v="1"/>
    <x v="0"/>
  </r>
  <r>
    <x v="18"/>
    <x v="2"/>
    <x v="1"/>
    <s v="10c6cb60-48e4-41bc-bb20-360104a2238f"/>
    <b v="0"/>
    <x v="1"/>
    <n v="6.8899998664855904"/>
    <n v="2"/>
    <x v="305"/>
    <x v="1"/>
    <x v="2"/>
  </r>
  <r>
    <x v="18"/>
    <x v="1"/>
    <x v="3"/>
    <s v="10c6cb60-48e4-41bc-bb20-360104a2238f"/>
    <b v="0"/>
    <x v="1"/>
    <n v="3.6819999217986998"/>
    <n v="4"/>
    <x v="306"/>
    <x v="1"/>
    <x v="1"/>
  </r>
  <r>
    <x v="18"/>
    <x v="2"/>
    <x v="3"/>
    <s v="10c6cb60-48e4-41bc-bb20-360104a2238f"/>
    <b v="0"/>
    <x v="1"/>
    <n v="4.48600006103515"/>
    <n v="3"/>
    <x v="307"/>
    <x v="1"/>
    <x v="2"/>
  </r>
  <r>
    <x v="18"/>
    <x v="3"/>
    <x v="2"/>
    <s v="10c6cb60-48e4-41bc-bb20-360104a2238f"/>
    <b v="0"/>
    <x v="1"/>
    <n v="38.256999969482401"/>
    <n v="3"/>
    <x v="308"/>
    <x v="1"/>
    <x v="3"/>
  </r>
  <r>
    <x v="18"/>
    <x v="3"/>
    <x v="0"/>
    <s v="10c6cb60-48e4-41bc-bb20-360104a2238f"/>
    <b v="0"/>
    <x v="0"/>
    <n v="4.8680000305175701"/>
    <n v="1"/>
    <x v="309"/>
    <x v="1"/>
    <x v="3"/>
  </r>
  <r>
    <x v="18"/>
    <x v="1"/>
    <x v="1"/>
    <s v="10c6cb60-48e4-41bc-bb20-360104a2238f"/>
    <b v="0"/>
    <x v="0"/>
    <n v="6.4020001888275102"/>
    <m/>
    <x v="310"/>
    <x v="1"/>
    <x v="1"/>
  </r>
  <r>
    <x v="18"/>
    <x v="1"/>
    <x v="0"/>
    <s v="10c6cb60-48e4-41bc-bb20-360104a2238f"/>
    <b v="0"/>
    <x v="0"/>
    <n v="4.2790000438690097"/>
    <n v="0"/>
    <x v="311"/>
    <x v="1"/>
    <x v="1"/>
  </r>
  <r>
    <x v="18"/>
    <x v="0"/>
    <x v="0"/>
    <s v="10c6cb60-48e4-41bc-bb20-360104a2238f"/>
    <b v="0"/>
    <x v="0"/>
    <n v="2.6189999580383301"/>
    <n v="1"/>
    <x v="312"/>
    <x v="1"/>
    <x v="0"/>
  </r>
  <r>
    <x v="18"/>
    <x v="0"/>
    <x v="1"/>
    <s v="10c6cb60-48e4-41bc-bb20-360104a2238f"/>
    <b v="0"/>
    <x v="0"/>
    <n v="4.7510001659393302"/>
    <n v="1"/>
    <x v="313"/>
    <x v="1"/>
    <x v="0"/>
  </r>
  <r>
    <x v="18"/>
    <x v="3"/>
    <x v="3"/>
    <s v="10c6cb60-48e4-41bc-bb20-360104a2238f"/>
    <b v="0"/>
    <x v="1"/>
    <n v="3.04500007629394"/>
    <n v="3"/>
    <x v="314"/>
    <x v="1"/>
    <x v="3"/>
  </r>
  <r>
    <x v="18"/>
    <x v="0"/>
    <x v="3"/>
    <s v="10c6cb60-48e4-41bc-bb20-360104a2238f"/>
    <b v="0"/>
    <x v="1"/>
    <n v="2.49600005149841"/>
    <n v="3"/>
    <x v="315"/>
    <x v="1"/>
    <x v="0"/>
  </r>
  <r>
    <x v="18"/>
    <x v="2"/>
    <x v="0"/>
    <s v="10c6cb60-48e4-41bc-bb20-360104a2238f"/>
    <b v="0"/>
    <x v="0"/>
    <n v="3.1799998283386199"/>
    <n v="0"/>
    <x v="316"/>
    <x v="1"/>
    <x v="2"/>
  </r>
  <r>
    <x v="18"/>
    <x v="2"/>
    <x v="2"/>
    <s v="10c6cb60-48e4-41bc-bb20-360104a2238f"/>
    <b v="0"/>
    <x v="0"/>
    <n v="6.5060000419616699"/>
    <n v="1"/>
    <x v="317"/>
    <x v="1"/>
    <x v="2"/>
  </r>
  <r>
    <x v="18"/>
    <x v="1"/>
    <x v="2"/>
    <s v="10c6cb60-48e4-41bc-bb20-360104a2238f"/>
    <b v="0"/>
    <x v="1"/>
    <n v="5.52600002288818"/>
    <n v="2"/>
    <x v="318"/>
    <x v="1"/>
    <x v="1"/>
  </r>
  <r>
    <x v="19"/>
    <x v="0"/>
    <x v="2"/>
    <s v="login.microsoftonline.com"/>
    <b v="0"/>
    <x v="1"/>
    <n v="2.4300000667571999"/>
    <n v="2"/>
    <x v="319"/>
    <x v="0"/>
    <x v="0"/>
  </r>
  <r>
    <x v="19"/>
    <x v="2"/>
    <x v="3"/>
    <s v="10c6cb60-48e4-41bc-bb20-360104a2238f"/>
    <b v="1"/>
    <x v="1"/>
    <n v="15.1689999103546"/>
    <n v="3"/>
    <x v="320"/>
    <x v="1"/>
    <x v="2"/>
  </r>
  <r>
    <x v="19"/>
    <x v="1"/>
    <x v="2"/>
    <s v="10c6cb60-48e4-41bc-bb20-360104a2238f"/>
    <b v="0"/>
    <x v="0"/>
    <n v="7.5520000457763601"/>
    <n v="1"/>
    <x v="321"/>
    <x v="1"/>
    <x v="1"/>
  </r>
  <r>
    <x v="19"/>
    <x v="2"/>
    <x v="0"/>
    <s v="10c6cb60-48e4-41bc-bb20-360104a2238f"/>
    <b v="1"/>
    <x v="1"/>
    <n v="40.433000087738002"/>
    <n v="2"/>
    <x v="322"/>
    <x v="1"/>
    <x v="2"/>
  </r>
  <r>
    <x v="19"/>
    <x v="0"/>
    <x v="1"/>
    <s v="10c6cb60-48e4-41bc-bb20-360104a2238f"/>
    <b v="1"/>
    <x v="1"/>
    <n v="21.723999977111799"/>
    <n v="3"/>
    <x v="323"/>
    <x v="1"/>
    <x v="0"/>
  </r>
  <r>
    <x v="19"/>
    <x v="2"/>
    <x v="2"/>
    <s v="10c6cb60-48e4-41bc-bb20-360104a2238f"/>
    <b v="0"/>
    <x v="1"/>
    <n v="36.882999897003103"/>
    <n v="3"/>
    <x v="324"/>
    <x v="1"/>
    <x v="2"/>
  </r>
  <r>
    <x v="19"/>
    <x v="1"/>
    <x v="3"/>
    <s v="10c6cb60-48e4-41bc-bb20-360104a2238f"/>
    <b v="0"/>
    <x v="1"/>
    <n v="8.6499998569488508"/>
    <n v="4"/>
    <x v="325"/>
    <x v="1"/>
    <x v="1"/>
  </r>
  <r>
    <x v="19"/>
    <x v="3"/>
    <x v="2"/>
    <s v="10c6cb60-48e4-41bc-bb20-360104a2238f"/>
    <b v="0"/>
    <x v="0"/>
    <n v="23.0520000457763"/>
    <n v="2"/>
    <x v="326"/>
    <x v="1"/>
    <x v="3"/>
  </r>
  <r>
    <x v="19"/>
    <x v="1"/>
    <x v="1"/>
    <s v="10c6cb60-48e4-41bc-bb20-360104a2238f"/>
    <b v="1"/>
    <x v="1"/>
    <n v="19.783999919891301"/>
    <n v="3"/>
    <x v="327"/>
    <x v="1"/>
    <x v="1"/>
  </r>
  <r>
    <x v="19"/>
    <x v="0"/>
    <x v="3"/>
    <s v="10c6cb60-48e4-41bc-bb20-360104a2238f"/>
    <b v="1"/>
    <x v="1"/>
    <n v="21.685999870300201"/>
    <n v="4"/>
    <x v="328"/>
    <x v="1"/>
    <x v="0"/>
  </r>
  <r>
    <x v="19"/>
    <x v="3"/>
    <x v="0"/>
    <s v="10c6cb60-48e4-41bc-bb20-360104a2238f"/>
    <b v="1"/>
    <x v="0"/>
    <n v="17.8730001449584"/>
    <n v="1"/>
    <x v="329"/>
    <x v="1"/>
    <x v="3"/>
  </r>
  <r>
    <x v="19"/>
    <x v="2"/>
    <x v="1"/>
    <s v="10c6cb60-48e4-41bc-bb20-360104a2238f"/>
    <b v="0"/>
    <x v="0"/>
    <n v="6.6600000858306796"/>
    <n v="1"/>
    <x v="330"/>
    <x v="1"/>
    <x v="2"/>
  </r>
  <r>
    <x v="19"/>
    <x v="0"/>
    <x v="0"/>
    <s v="10c6cb60-48e4-41bc-bb20-360104a2238f"/>
    <b v="1"/>
    <x v="0"/>
    <n v="20.990999937057399"/>
    <n v="1"/>
    <x v="331"/>
    <x v="1"/>
    <x v="0"/>
  </r>
  <r>
    <x v="19"/>
    <x v="3"/>
    <x v="3"/>
    <s v="10c6cb60-48e4-41bc-bb20-360104a2238f"/>
    <b v="1"/>
    <x v="1"/>
    <n v="13.853000164031901"/>
    <n v="3"/>
    <x v="332"/>
    <x v="1"/>
    <x v="3"/>
  </r>
  <r>
    <x v="19"/>
    <x v="1"/>
    <x v="0"/>
    <s v="10c6cb60-48e4-41bc-bb20-360104a2238f"/>
    <b v="1"/>
    <x v="0"/>
    <n v="10.9189999103546"/>
    <n v="2"/>
    <x v="333"/>
    <x v="1"/>
    <x v="1"/>
  </r>
  <r>
    <x v="19"/>
    <x v="0"/>
    <x v="2"/>
    <s v="10c6cb60-48e4-41bc-bb20-360104a2238f"/>
    <b v="1"/>
    <x v="1"/>
    <n v="40.105999946594203"/>
    <n v="2"/>
    <x v="334"/>
    <x v="1"/>
    <x v="0"/>
  </r>
  <r>
    <x v="19"/>
    <x v="3"/>
    <x v="1"/>
    <s v="10c6cb60-48e4-41bc-bb20-360104a2238f"/>
    <b v="1"/>
    <x v="0"/>
    <n v="25.292999982833798"/>
    <n v="2"/>
    <x v="335"/>
    <x v="1"/>
    <x v="3"/>
  </r>
</pivotCacheRecords>
</file>

<file path=xl/pivotCache/pivotCacheRecords2.xml><?xml version="1.0" encoding="utf-8"?>
<pivotCacheRecords xmlns="http://schemas.openxmlformats.org/spreadsheetml/2006/main" xmlns:r="http://schemas.openxmlformats.org/officeDocument/2006/relationships" count="340">
  <r>
    <n v="1"/>
    <n v="0"/>
    <x v="0"/>
    <s v="carleton.ca"/>
    <x v="0"/>
    <x v="0"/>
    <x v="0"/>
    <n v="2"/>
    <s v="I wanted to visit the page because I knew that the page was trustworthy."/>
    <x v="0"/>
    <x v="0"/>
    <x v="0"/>
  </r>
  <r>
    <n v="1"/>
    <n v="1"/>
    <x v="1"/>
    <s v="10c6cb60-48e4-41bc-bb20-360104a2238f"/>
    <x v="0"/>
    <x v="1"/>
    <x v="1"/>
    <n v="3"/>
    <s v="The page gave a sense of danger more than the last time"/>
    <x v="1"/>
    <x v="1"/>
    <x v="1"/>
  </r>
  <r>
    <n v="1"/>
    <n v="2"/>
    <x v="0"/>
    <s v="10c6cb60-48e4-41bc-bb20-360104a2238f"/>
    <x v="0"/>
    <x v="0"/>
    <x v="2"/>
    <n v="1"/>
    <s v="It appeared to be less severe"/>
    <x v="1"/>
    <x v="2"/>
    <x v="0"/>
  </r>
  <r>
    <n v="1"/>
    <n v="0"/>
    <x v="2"/>
    <s v="10c6cb60-48e4-41bc-bb20-360104a2238f"/>
    <x v="0"/>
    <x v="1"/>
    <x v="3"/>
    <n v="3"/>
    <s v="The website seemed blacklisted."/>
    <x v="1"/>
    <x v="0"/>
    <x v="2"/>
  </r>
  <r>
    <n v="1"/>
    <n v="1"/>
    <x v="2"/>
    <s v="10c6cb60-48e4-41bc-bb20-360104a2238f"/>
    <x v="0"/>
    <x v="1"/>
    <x v="4"/>
    <n v="4"/>
    <s v="It looked like a big issue, the page seemed to be major website that can con people or maybe it might just be part of a scam.."/>
    <x v="1"/>
    <x v="1"/>
    <x v="2"/>
  </r>
  <r>
    <n v="1"/>
    <n v="0"/>
    <x v="3"/>
    <s v="10c6cb60-48e4-41bc-bb20-360104a2238f"/>
    <x v="0"/>
    <x v="1"/>
    <x v="5"/>
    <n v="4"/>
    <s v="The 3 warning symbols on the page indicated that the page might not be that secure. It was highly symbolized threat."/>
    <x v="1"/>
    <x v="0"/>
    <x v="3"/>
  </r>
  <r>
    <n v="1"/>
    <n v="1"/>
    <x v="3"/>
    <s v="10c6cb60-48e4-41bc-bb20-360104a2238f"/>
    <x v="0"/>
    <x v="1"/>
    <x v="6"/>
    <n v="4"/>
    <s v="The fact the website I was going to entered monitored keystrokes and stole bank info made me more alert."/>
    <x v="1"/>
    <x v="1"/>
    <x v="3"/>
  </r>
  <r>
    <n v="1"/>
    <n v="0"/>
    <x v="0"/>
    <s v="10c6cb60-48e4-41bc-bb20-360104a2238f"/>
    <x v="0"/>
    <x v="0"/>
    <x v="7"/>
    <n v="1"/>
    <s v="It came out as something that might not be a big problem based on the warning symbols."/>
    <x v="1"/>
    <x v="0"/>
    <x v="0"/>
  </r>
  <r>
    <n v="1"/>
    <n v="3"/>
    <x v="1"/>
    <s v="10c6cb60-48e4-41bc-bb20-360104a2238f"/>
    <x v="0"/>
    <x v="0"/>
    <x v="8"/>
    <n v="2"/>
    <s v="The page seemed like something that would force me to install some adwares that I can avoid myself so I went for the page."/>
    <x v="1"/>
    <x v="3"/>
    <x v="1"/>
  </r>
  <r>
    <n v="1"/>
    <n v="3"/>
    <x v="0"/>
    <s v="10c6cb60-48e4-41bc-bb20-360104a2238f"/>
    <x v="0"/>
    <x v="0"/>
    <x v="9"/>
    <n v="2"/>
    <s v="The page like the last time seemed like potential adware that can be avoided."/>
    <x v="1"/>
    <x v="3"/>
    <x v="0"/>
  </r>
  <r>
    <n v="1"/>
    <n v="0"/>
    <x v="1"/>
    <s v="10c6cb60-48e4-41bc-bb20-360104a2238f"/>
    <x v="0"/>
    <x v="1"/>
    <x v="10"/>
    <n v="3"/>
    <s v="The fact that it track user information made me a little insecure"/>
    <x v="1"/>
    <x v="0"/>
    <x v="1"/>
  </r>
  <r>
    <n v="1"/>
    <n v="3"/>
    <x v="3"/>
    <s v="10c6cb60-48e4-41bc-bb20-360104a2238f"/>
    <x v="0"/>
    <x v="1"/>
    <x v="11"/>
    <n v="4"/>
    <s v="The warning symbols and description made the web page seem highly dangerous due to it tracking activities."/>
    <x v="1"/>
    <x v="3"/>
    <x v="3"/>
  </r>
  <r>
    <n v="1"/>
    <n v="1"/>
    <x v="0"/>
    <s v="10c6cb60-48e4-41bc-bb20-360104a2238f"/>
    <x v="0"/>
    <x v="0"/>
    <x v="12"/>
    <n v="1"/>
    <s v="Low level threat about adwares"/>
    <x v="1"/>
    <x v="1"/>
    <x v="0"/>
  </r>
  <r>
    <n v="1"/>
    <n v="2"/>
    <x v="1"/>
    <s v="10c6cb60-48e4-41bc-bb20-360104a2238f"/>
    <x v="0"/>
    <x v="1"/>
    <x v="13"/>
    <n v="2"/>
    <s v="A page that might steal information of the user."/>
    <x v="1"/>
    <x v="2"/>
    <x v="1"/>
  </r>
  <r>
    <n v="1"/>
    <n v="3"/>
    <x v="2"/>
    <s v="10c6cb60-48e4-41bc-bb20-360104a2238f"/>
    <x v="0"/>
    <x v="1"/>
    <x v="14"/>
    <n v="3"/>
    <s v="Major level threat regarding the security of the user's information."/>
    <x v="1"/>
    <x v="3"/>
    <x v="2"/>
  </r>
  <r>
    <n v="1"/>
    <n v="2"/>
    <x v="3"/>
    <s v="10c6cb60-48e4-41bc-bb20-360104a2238f"/>
    <x v="0"/>
    <x v="1"/>
    <x v="15"/>
    <n v="3"/>
    <s v="The website steals information"/>
    <x v="1"/>
    <x v="2"/>
    <x v="3"/>
  </r>
  <r>
    <n v="1"/>
    <n v="2"/>
    <x v="2"/>
    <s v="10c6cb60-48e4-41bc-bb20-360104a2238f"/>
    <x v="0"/>
    <x v="1"/>
    <x v="16"/>
    <n v="3"/>
    <s v="A deceptive site made very clear"/>
    <x v="1"/>
    <x v="2"/>
    <x v="2"/>
  </r>
  <r>
    <n v="2"/>
    <n v="0"/>
    <x v="1"/>
    <s v="carleton.ca"/>
    <x v="0"/>
    <x v="0"/>
    <x v="17"/>
    <n v="4"/>
    <s v="Full screen, bright colours, unfamiliarity. Ignored because i was accessing a trusted site. "/>
    <x v="0"/>
    <x v="0"/>
    <x v="1"/>
  </r>
  <r>
    <n v="2"/>
    <n v="3"/>
    <x v="3"/>
    <s v="10c6cb60-48e4-41bc-bb20-360104a2238f"/>
    <x v="0"/>
    <x v="1"/>
    <x v="18"/>
    <n v="4"/>
    <s v="Red = danger. good psychological trick"/>
    <x v="1"/>
    <x v="3"/>
    <x v="3"/>
  </r>
  <r>
    <n v="2"/>
    <n v="1"/>
    <x v="2"/>
    <s v="10c6cb60-48e4-41bc-bb20-360104a2238f"/>
    <x v="0"/>
    <x v="1"/>
    <x v="19"/>
    <n v="3"/>
    <s v="High alert level due to colour and speed of arrival. rather wordy though could be more consice"/>
    <x v="1"/>
    <x v="1"/>
    <x v="2"/>
  </r>
  <r>
    <n v="2"/>
    <n v="3"/>
    <x v="2"/>
    <s v="10c6cb60-48e4-41bc-bb20-360104a2238f"/>
    <x v="0"/>
    <x v="0"/>
    <x v="20"/>
    <n v="2"/>
    <s v="Can is a subjective word. doesnt strike as being too urgent =, but the colour reinforces danger"/>
    <x v="1"/>
    <x v="3"/>
    <x v="2"/>
  </r>
  <r>
    <n v="2"/>
    <n v="2"/>
    <x v="0"/>
    <s v="10c6cb60-48e4-41bc-bb20-360104a2238f"/>
    <x v="0"/>
    <x v="0"/>
    <x v="21"/>
    <n v="0"/>
    <s v="grey indicates neutrality. wording not specific enough"/>
    <x v="1"/>
    <x v="2"/>
    <x v="0"/>
  </r>
  <r>
    <n v="2"/>
    <n v="1"/>
    <x v="1"/>
    <s v="10c6cb60-48e4-41bc-bb20-360104a2238f"/>
    <x v="0"/>
    <x v="1"/>
    <x v="22"/>
    <n v="2"/>
    <s v="yellow is very neutral, gives the website the benefit of the doubt"/>
    <x v="1"/>
    <x v="1"/>
    <x v="1"/>
  </r>
  <r>
    <n v="2"/>
    <n v="2"/>
    <x v="2"/>
    <s v="10c6cb60-48e4-41bc-bb20-360104a2238f"/>
    <x v="0"/>
    <x v="1"/>
    <x v="23"/>
    <n v="4"/>
    <s v="keywords such as credit card cause alarm. "/>
    <x v="1"/>
    <x v="2"/>
    <x v="2"/>
  </r>
  <r>
    <n v="2"/>
    <n v="1"/>
    <x v="3"/>
    <s v="10c6cb60-48e4-41bc-bb20-360104a2238f"/>
    <x v="0"/>
    <x v="1"/>
    <x v="24"/>
    <n v="4"/>
    <s v="Keylogging and password access are very dangerous if achieved. "/>
    <x v="1"/>
    <x v="1"/>
    <x v="3"/>
  </r>
  <r>
    <n v="2"/>
    <n v="1"/>
    <x v="0"/>
    <s v="10c6cb60-48e4-41bc-bb20-360104a2238f"/>
    <x v="0"/>
    <x v="0"/>
    <x v="25"/>
    <n v="1"/>
    <s v="low risk appearance due to neutral colour, words such as may, and only one exclamation mark in the top right corner"/>
    <x v="1"/>
    <x v="1"/>
    <x v="0"/>
  </r>
  <r>
    <n v="2"/>
    <n v="0"/>
    <x v="1"/>
    <s v="10c6cb60-48e4-41bc-bb20-360104a2238f"/>
    <x v="0"/>
    <x v="0"/>
    <x v="26"/>
    <n v="2"/>
    <s v="only says probably unsafe. yellow is neutral , key words are not very alarming"/>
    <x v="1"/>
    <x v="0"/>
    <x v="1"/>
  </r>
  <r>
    <n v="2"/>
    <n v="0"/>
    <x v="3"/>
    <s v="10c6cb60-48e4-41bc-bb20-360104a2238f"/>
    <x v="0"/>
    <x v="1"/>
    <x v="27"/>
    <n v="4"/>
    <s v="monitoring conversations is a serious concern. red coulor for danger, 3 exclamation points"/>
    <x v="1"/>
    <x v="0"/>
    <x v="3"/>
  </r>
  <r>
    <n v="2"/>
    <n v="0"/>
    <x v="2"/>
    <s v="10c6cb60-48e4-41bc-bb20-360104a2238f"/>
    <x v="0"/>
    <x v="1"/>
    <x v="28"/>
    <n v="2"/>
    <s v="grey colour, yellow bar above caught my eye though. must indicate some danger . "/>
    <x v="1"/>
    <x v="0"/>
    <x v="2"/>
  </r>
  <r>
    <n v="2"/>
    <n v="3"/>
    <x v="0"/>
    <s v="10c6cb60-48e4-41bc-bb20-360104a2238f"/>
    <x v="0"/>
    <x v="0"/>
    <x v="29"/>
    <n v="0"/>
    <s v="could be the case of a relatively unknown but safe website, no key danger words, grey colour seems non threatening"/>
    <x v="1"/>
    <x v="3"/>
    <x v="0"/>
  </r>
  <r>
    <n v="2"/>
    <n v="2"/>
    <x v="3"/>
    <s v="10c6cb60-48e4-41bc-bb20-360104a2238f"/>
    <x v="0"/>
    <x v="1"/>
    <x v="30"/>
    <n v="4"/>
    <s v="red colour, key words such as password cause alarm"/>
    <x v="1"/>
    <x v="2"/>
    <x v="3"/>
  </r>
  <r>
    <n v="2"/>
    <n v="0"/>
    <x v="0"/>
    <s v="10c6cb60-48e4-41bc-bb20-360104a2238f"/>
    <x v="0"/>
    <x v="1"/>
    <x v="31"/>
    <n v="0"/>
    <s v="grey, key words are unsure such as may or probably"/>
    <x v="1"/>
    <x v="0"/>
    <x v="0"/>
  </r>
  <r>
    <n v="2"/>
    <n v="2"/>
    <x v="1"/>
    <s v="10c6cb60-48e4-41bc-bb20-360104a2238f"/>
    <x v="0"/>
    <x v="1"/>
    <x v="32"/>
    <n v="2"/>
    <s v="steal causes alarm. yellow indicates caution"/>
    <x v="1"/>
    <x v="2"/>
    <x v="1"/>
  </r>
  <r>
    <n v="2"/>
    <n v="3"/>
    <x v="1"/>
    <s v="10c6cb60-48e4-41bc-bb20-360104a2238f"/>
    <x v="0"/>
    <x v="1"/>
    <x v="33"/>
    <n v="4"/>
    <s v="unwanted installation is not good. keep your data off my harddrive!"/>
    <x v="1"/>
    <x v="3"/>
    <x v="1"/>
  </r>
  <r>
    <n v="3"/>
    <n v="0"/>
    <x v="3"/>
    <s v="carleton.ca"/>
    <x v="0"/>
    <x v="0"/>
    <x v="34"/>
    <n v="0"/>
    <s v="Because I needed to go the intended website."/>
    <x v="0"/>
    <x v="0"/>
    <x v="3"/>
  </r>
  <r>
    <n v="3"/>
    <n v="0"/>
    <x v="3"/>
    <s v="10c6cb60-48e4-41bc-bb20-360104a2238f"/>
    <x v="0"/>
    <x v="0"/>
    <x v="35"/>
    <n v="1"/>
    <s v="I think an unknown threat isn't important"/>
    <x v="1"/>
    <x v="0"/>
    <x v="3"/>
  </r>
  <r>
    <n v="3"/>
    <n v="1"/>
    <x v="2"/>
    <s v="10c6cb60-48e4-41bc-bb20-360104a2238f"/>
    <x v="0"/>
    <x v="1"/>
    <x v="36"/>
    <n v="3"/>
    <s v="The word &quot;attack&quot;"/>
    <x v="1"/>
    <x v="1"/>
    <x v="2"/>
  </r>
  <r>
    <n v="3"/>
    <n v="3"/>
    <x v="0"/>
    <s v="10c6cb60-48e4-41bc-bb20-360104a2238f"/>
    <x v="1"/>
    <x v="0"/>
    <x v="37"/>
    <n v="2"/>
    <s v="After reading more info I would make sure to not download anything"/>
    <x v="1"/>
    <x v="3"/>
    <x v="0"/>
  </r>
  <r>
    <n v="3"/>
    <n v="1"/>
    <x v="1"/>
    <s v="10c6cb60-48e4-41bc-bb20-360104a2238f"/>
    <x v="0"/>
    <x v="0"/>
    <x v="38"/>
    <n v="1"/>
    <s v="The colour of the page was yellow which isn't a warning sign to me, and the word untrustworthy isn't as &quot;dangerous&quot;"/>
    <x v="1"/>
    <x v="1"/>
    <x v="1"/>
  </r>
  <r>
    <n v="3"/>
    <n v="0"/>
    <x v="0"/>
    <s v="10c6cb60-48e4-41bc-bb20-360104a2238f"/>
    <x v="0"/>
    <x v="0"/>
    <x v="39"/>
    <n v="1"/>
    <s v="I had already seen that warning before, so my second time seeing is makes it less &quot;dangerous&quot; and also the colour purple is nice"/>
    <x v="1"/>
    <x v="0"/>
    <x v="0"/>
  </r>
  <r>
    <n v="3"/>
    <n v="3"/>
    <x v="2"/>
    <s v="10c6cb60-48e4-41bc-bb20-360104a2238f"/>
    <x v="0"/>
    <x v="1"/>
    <x v="40"/>
    <n v="4"/>
    <s v="I don't want software being uploaded to my computer, and red is a better warning trigger for colour. I also didn't want to read the explicit explanation on the second page"/>
    <x v="1"/>
    <x v="3"/>
    <x v="2"/>
  </r>
  <r>
    <n v="3"/>
    <n v="2"/>
    <x v="1"/>
    <s v="10c6cb60-48e4-41bc-bb20-360104a2238f"/>
    <x v="0"/>
    <x v="0"/>
    <x v="41"/>
    <n v="1"/>
    <s v="&quot;untrusted&quot; and yellow equal not dangerous to me"/>
    <x v="1"/>
    <x v="2"/>
    <x v="1"/>
  </r>
  <r>
    <n v="3"/>
    <n v="0"/>
    <x v="1"/>
    <s v="10c6cb60-48e4-41bc-bb20-360104a2238f"/>
    <x v="0"/>
    <x v="0"/>
    <x v="42"/>
    <n v="0"/>
    <s v="I have already seen that warning multiple times and I have chosen to ignore it "/>
    <x v="1"/>
    <x v="0"/>
    <x v="1"/>
  </r>
  <r>
    <n v="3"/>
    <n v="1"/>
    <x v="3"/>
    <s v="10c6cb60-48e4-41bc-bb20-360104a2238f"/>
    <x v="0"/>
    <x v="1"/>
    <x v="43"/>
    <n v="4"/>
    <s v="I didn't like that it said it could monitor my key strokes. It's red and it tells me that it is highly recommended that I leave. "/>
    <x v="1"/>
    <x v="1"/>
    <x v="3"/>
  </r>
  <r>
    <n v="3"/>
    <n v="3"/>
    <x v="1"/>
    <s v="10c6cb60-48e4-41bc-bb20-360104a2238f"/>
    <x v="0"/>
    <x v="0"/>
    <x v="44"/>
    <n v="0"/>
    <s v="Repeated viewings of same warning, and I am ignoring them"/>
    <x v="1"/>
    <x v="3"/>
    <x v="1"/>
  </r>
  <r>
    <n v="3"/>
    <n v="3"/>
    <x v="3"/>
    <s v="10c6cb60-48e4-41bc-bb20-360104a2238f"/>
    <x v="0"/>
    <x v="1"/>
    <x v="45"/>
    <n v="3"/>
    <s v="It said that a threat was detected, and it's red and it had three ! warnings"/>
    <x v="1"/>
    <x v="3"/>
    <x v="3"/>
  </r>
  <r>
    <n v="3"/>
    <n v="1"/>
    <x v="0"/>
    <s v="10c6cb60-48e4-41bc-bb20-360104a2238f"/>
    <x v="0"/>
    <x v="0"/>
    <x v="46"/>
    <n v="0"/>
    <s v="Background colour and wording"/>
    <x v="1"/>
    <x v="1"/>
    <x v="0"/>
  </r>
  <r>
    <n v="3"/>
    <n v="2"/>
    <x v="0"/>
    <s v="10c6cb60-48e4-41bc-bb20-360104a2238f"/>
    <x v="0"/>
    <x v="0"/>
    <x v="47"/>
    <n v="0"/>
    <s v="background colour and wording"/>
    <x v="1"/>
    <x v="2"/>
    <x v="0"/>
  </r>
  <r>
    <n v="3"/>
    <n v="2"/>
    <x v="3"/>
    <s v="10c6cb60-48e4-41bc-bb20-360104a2238f"/>
    <x v="0"/>
    <x v="1"/>
    <x v="48"/>
    <n v="3"/>
    <s v="background colour and wording"/>
    <x v="1"/>
    <x v="2"/>
    <x v="3"/>
  </r>
  <r>
    <n v="3"/>
    <n v="0"/>
    <x v="2"/>
    <s v="10c6cb60-48e4-41bc-bb20-360104a2238f"/>
    <x v="0"/>
    <x v="0"/>
    <x v="49"/>
    <n v="2"/>
    <s v="It is a risk I am willing to take when I see warning about an unsecured connection."/>
    <x v="1"/>
    <x v="0"/>
    <x v="2"/>
  </r>
  <r>
    <n v="3"/>
    <n v="2"/>
    <x v="2"/>
    <s v="10c6cb60-48e4-41bc-bb20-360104a2238f"/>
    <x v="0"/>
    <x v="1"/>
    <x v="50"/>
    <n v="4"/>
    <s v="Identity theft is something I want no part of, the colour of the page also triggered an inner warning"/>
    <x v="1"/>
    <x v="2"/>
    <x v="2"/>
  </r>
  <r>
    <n v="4"/>
    <n v="0"/>
    <x v="2"/>
    <s v="students.carleton.ca"/>
    <x v="0"/>
    <x v="0"/>
    <x v="51"/>
    <n v="0"/>
    <s v="Visited webpage before without ill effects. Don't care about security of carleton email."/>
    <x v="0"/>
    <x v="0"/>
    <x v="2"/>
  </r>
  <r>
    <n v="4"/>
    <n v="1"/>
    <x v="0"/>
    <s v="10c6cb60-48e4-41bc-bb20-360104a2238f"/>
    <x v="0"/>
    <x v="0"/>
    <x v="52"/>
    <n v="2"/>
    <s v="Software would have to be downloaded and executed to harm."/>
    <x v="1"/>
    <x v="1"/>
    <x v="0"/>
  </r>
  <r>
    <n v="4"/>
    <n v="0"/>
    <x v="1"/>
    <s v="10c6cb60-48e4-41bc-bb20-360104a2238f"/>
    <x v="0"/>
    <x v="0"/>
    <x v="53"/>
    <n v="3"/>
    <s v="If not submitting sensitive information, not a problem."/>
    <x v="1"/>
    <x v="0"/>
    <x v="1"/>
  </r>
  <r>
    <n v="4"/>
    <n v="0"/>
    <x v="0"/>
    <s v="10c6cb60-48e4-41bc-bb20-360104a2238f"/>
    <x v="0"/>
    <x v="0"/>
    <x v="54"/>
    <n v="1"/>
    <s v="Wouldn't do financial transactions or logins"/>
    <x v="1"/>
    <x v="0"/>
    <x v="0"/>
  </r>
  <r>
    <n v="4"/>
    <n v="2"/>
    <x v="3"/>
    <s v="10c6cb60-48e4-41bc-bb20-360104a2238f"/>
    <x v="0"/>
    <x v="1"/>
    <x v="55"/>
    <n v="4"/>
    <s v="Red."/>
    <x v="1"/>
    <x v="2"/>
    <x v="3"/>
  </r>
  <r>
    <n v="4"/>
    <n v="3"/>
    <x v="2"/>
    <s v="10c6cb60-48e4-41bc-bb20-360104a2238f"/>
    <x v="0"/>
    <x v="1"/>
    <x v="56"/>
    <n v="4"/>
    <s v="Colors / header pattern / button text"/>
    <x v="1"/>
    <x v="3"/>
    <x v="2"/>
  </r>
  <r>
    <n v="4"/>
    <n v="0"/>
    <x v="2"/>
    <s v="10c6cb60-48e4-41bc-bb20-360104a2238f"/>
    <x v="0"/>
    <x v="0"/>
    <x v="57"/>
    <n v="0"/>
    <s v="Very common error and I usually see it in Firefox while Chrome doesn't complain."/>
    <x v="1"/>
    <x v="0"/>
    <x v="2"/>
  </r>
  <r>
    <n v="4"/>
    <n v="3"/>
    <x v="3"/>
    <s v="10c6cb60-48e4-41bc-bb20-360104a2238f"/>
    <x v="0"/>
    <x v="0"/>
    <x v="58"/>
    <n v="2"/>
    <s v="I can tell the difference between the fake and real downloads."/>
    <x v="1"/>
    <x v="3"/>
    <x v="3"/>
  </r>
  <r>
    <n v="4"/>
    <n v="1"/>
    <x v="3"/>
    <s v="10c6cb60-48e4-41bc-bb20-360104a2238f"/>
    <x v="0"/>
    <x v="1"/>
    <x v="59"/>
    <n v="3"/>
    <s v="Being &quot;monitored&quot; sounds scary."/>
    <x v="1"/>
    <x v="1"/>
    <x v="3"/>
  </r>
  <r>
    <n v="4"/>
    <n v="3"/>
    <x v="0"/>
    <s v="10c6cb60-48e4-41bc-bb20-360104a2238f"/>
    <x v="0"/>
    <x v="0"/>
    <x v="55"/>
    <n v="1"/>
    <s v="It says to &quot;proceed&quot;"/>
    <x v="1"/>
    <x v="3"/>
    <x v="0"/>
  </r>
  <r>
    <n v="4"/>
    <n v="1"/>
    <x v="1"/>
    <s v="10c6cb60-48e4-41bc-bb20-360104a2238f"/>
    <x v="0"/>
    <x v="1"/>
    <x v="60"/>
    <n v="2"/>
    <s v="Yellow? "/>
    <x v="1"/>
    <x v="1"/>
    <x v="1"/>
  </r>
  <r>
    <n v="4"/>
    <n v="0"/>
    <x v="3"/>
    <s v="10c6cb60-48e4-41bc-bb20-360104a2238f"/>
    <x v="0"/>
    <x v="1"/>
    <x v="61"/>
    <n v="4"/>
    <s v="Red. &quot;highly recommended&quot; , exclamation marks."/>
    <x v="1"/>
    <x v="0"/>
    <x v="3"/>
  </r>
  <r>
    <n v="4"/>
    <n v="1"/>
    <x v="2"/>
    <s v="10c6cb60-48e4-41bc-bb20-360104a2238f"/>
    <x v="0"/>
    <x v="1"/>
    <x v="62"/>
    <n v="3"/>
    <s v="Curious description"/>
    <x v="1"/>
    <x v="1"/>
    <x v="2"/>
  </r>
  <r>
    <n v="4"/>
    <n v="2"/>
    <x v="1"/>
    <s v="10c6cb60-48e4-41bc-bb20-360104a2238f"/>
    <x v="0"/>
    <x v="1"/>
    <x v="63"/>
    <n v="3"/>
    <s v="Users reporting sounds more legitimate a threat than a computer generated warning."/>
    <x v="1"/>
    <x v="2"/>
    <x v="1"/>
  </r>
  <r>
    <n v="4"/>
    <n v="2"/>
    <x v="0"/>
    <s v="10c6cb60-48e4-41bc-bb20-360104a2238f"/>
    <x v="0"/>
    <x v="0"/>
    <x v="64"/>
    <n v="0"/>
    <s v="Colors are not alarming. No exclamations. &quot;Proceed&quot;"/>
    <x v="1"/>
    <x v="2"/>
    <x v="0"/>
  </r>
  <r>
    <n v="4"/>
    <n v="2"/>
    <x v="2"/>
    <s v="10c6cb60-48e4-41bc-bb20-360104a2238f"/>
    <x v="0"/>
    <x v="1"/>
    <x v="65"/>
    <n v="4"/>
    <s v="Warning of identity theft and fraud"/>
    <x v="1"/>
    <x v="2"/>
    <x v="2"/>
  </r>
  <r>
    <n v="4"/>
    <n v="3"/>
    <x v="1"/>
    <s v="10c6cb60-48e4-41bc-bb20-360104a2238f"/>
    <x v="0"/>
    <x v="0"/>
    <x v="66"/>
    <n v="1"/>
    <s v="Not hard to avoid installing software"/>
    <x v="1"/>
    <x v="3"/>
    <x v="1"/>
  </r>
  <r>
    <n v="5"/>
    <n v="1"/>
    <x v="0"/>
    <s v="students.carleton.ca"/>
    <x v="1"/>
    <x v="1"/>
    <x v="67"/>
    <n v="2"/>
    <s v="I rated it as medium because it wasn't the usual severe warning message with red colours and blocking me from accessing. There also seemed to be a warning rating bar at the top with one warning triangle symbol coloured in. I did not visit the page in case I actually typed something wrong in the site address."/>
    <x v="0"/>
    <x v="1"/>
    <x v="0"/>
  </r>
  <r>
    <n v="5"/>
    <n v="2"/>
    <x v="2"/>
    <s v="10c6cb60-48e4-41bc-bb20-360104a2238f"/>
    <x v="0"/>
    <x v="1"/>
    <x v="68"/>
    <n v="3"/>
    <s v="Red colour of the message made it seem more dangerous if I went to the web page."/>
    <x v="1"/>
    <x v="2"/>
    <x v="2"/>
  </r>
  <r>
    <n v="5"/>
    <n v="1"/>
    <x v="1"/>
    <s v="10c6cb60-48e4-41bc-bb20-360104a2238f"/>
    <x v="0"/>
    <x v="1"/>
    <x v="69"/>
    <n v="2"/>
    <s v="It was reported to have security issues by other users, but not necessarily for me."/>
    <x v="1"/>
    <x v="1"/>
    <x v="1"/>
  </r>
  <r>
    <n v="5"/>
    <n v="2"/>
    <x v="1"/>
    <s v="10c6cb60-48e4-41bc-bb20-360104a2238f"/>
    <x v="0"/>
    <x v="1"/>
    <x v="70"/>
    <n v="1"/>
    <s v="After reading that warning, if I really needed to use the site I would probably still visit it but just make sure not to enter any information in the site."/>
    <x v="1"/>
    <x v="2"/>
    <x v="1"/>
  </r>
  <r>
    <n v="5"/>
    <n v="2"/>
    <x v="0"/>
    <s v="10c6cb60-48e4-41bc-bb20-360104a2238f"/>
    <x v="0"/>
    <x v="1"/>
    <x v="71"/>
    <n v="0"/>
    <s v="It isn't very severe for me because the colour of the message is neutral and it's similar to what happens sometimes with some websites I visit using different network connections (i.e. Facebook when connected to Starbucks wifi sometimes has that)."/>
    <x v="1"/>
    <x v="2"/>
    <x v="0"/>
  </r>
  <r>
    <n v="5"/>
    <n v="0"/>
    <x v="2"/>
    <s v="10c6cb60-48e4-41bc-bb20-360104a2238f"/>
    <x v="0"/>
    <x v="1"/>
    <x v="72"/>
    <n v="2"/>
    <s v="It depends on what kind of website it is and whether or not I need to log in to access information. If I did need to log in and there was personal information, I probably would not visit the page."/>
    <x v="1"/>
    <x v="0"/>
    <x v="2"/>
  </r>
  <r>
    <n v="5"/>
    <n v="1"/>
    <x v="2"/>
    <s v="10c6cb60-48e4-41bc-bb20-360104a2238f"/>
    <x v="0"/>
    <x v="1"/>
    <x v="73"/>
    <n v="4"/>
    <s v="Because I don't want to get a virus."/>
    <x v="1"/>
    <x v="1"/>
    <x v="2"/>
  </r>
  <r>
    <n v="5"/>
    <n v="2"/>
    <x v="3"/>
    <s v="10c6cb60-48e4-41bc-bb20-360104a2238f"/>
    <x v="0"/>
    <x v="1"/>
    <x v="74"/>
    <n v="3"/>
    <s v="There are three warning symbols coloured in on a red page, and sites that are impersonating other sites are usually very untrustworthy and try to steal information."/>
    <x v="1"/>
    <x v="2"/>
    <x v="3"/>
  </r>
  <r>
    <n v="5"/>
    <n v="1"/>
    <x v="0"/>
    <s v="10c6cb60-48e4-41bc-bb20-360104a2238f"/>
    <x v="0"/>
    <x v="1"/>
    <x v="75"/>
    <n v="1"/>
    <s v="Neutral background and one warning symbol. Usually when I read that there's potentially harmful software on a site, I just make sure not to download anything and not to click suspicious-looking buttons."/>
    <x v="1"/>
    <x v="1"/>
    <x v="0"/>
  </r>
  <r>
    <n v="5"/>
    <n v="1"/>
    <x v="0"/>
    <s v="10c6cb60-48e4-41bc-bb20-360104a2238f"/>
    <x v="0"/>
    <x v="1"/>
    <x v="75"/>
    <n v="1"/>
    <s v="Neutral background and one warning symbol. Usually when I read that there's potentially harmful software on a site, I just make sure not to download anything and not to click suspicious-looking buttons."/>
    <x v="1"/>
    <x v="1"/>
    <x v="0"/>
  </r>
  <r>
    <n v="5"/>
    <n v="0"/>
    <x v="1"/>
    <s v="10c6cb60-48e4-41bc-bb20-360104a2238f"/>
    <x v="0"/>
    <x v="1"/>
    <x v="76"/>
    <n v="2"/>
    <s v="Yellow background colour makes it seem mildly severe. I would visit the page because the &quot;untrusted&quot; warning might be due to an expired certificate or something."/>
    <x v="1"/>
    <x v="0"/>
    <x v="1"/>
  </r>
  <r>
    <n v="5"/>
    <n v="3"/>
    <x v="1"/>
    <s v="10c6cb60-48e4-41bc-bb20-360104a2238f"/>
    <x v="0"/>
    <x v="1"/>
    <x v="77"/>
    <n v="2"/>
    <s v="The message is of medium severity due to its yellow colour and it says &quot;untrusted&quot; rather than a more aggressive term such as &quot;attacking&quot; or &quot;virus&quot;. I would not visit the web page because I don't want unknown software being installed on my computer."/>
    <x v="1"/>
    <x v="3"/>
    <x v="1"/>
  </r>
  <r>
    <n v="5"/>
    <n v="0"/>
    <x v="3"/>
    <s v="10c6cb60-48e4-41bc-bb20-360104a2238f"/>
    <x v="0"/>
    <x v="1"/>
    <x v="78"/>
    <n v="4"/>
    <s v="Red background with three warning symbols and exclamation marks on the page. I don't want to have my activity on a website being monitored by an unknown party who also may steal my personal information."/>
    <x v="1"/>
    <x v="0"/>
    <x v="3"/>
  </r>
  <r>
    <n v="5"/>
    <n v="0"/>
    <x v="0"/>
    <s v="10c6cb60-48e4-41bc-bb20-360104a2238f"/>
    <x v="0"/>
    <x v="1"/>
    <x v="79"/>
    <n v="0"/>
    <s v="It only uses the term &quot;suspicious&quot; and the page is not verified to be actually bad. I would visit the page as long as it doesn't force me to input personal information or have suspicious pop-ups. But I would still be careful about what buttons I click on the site."/>
    <x v="1"/>
    <x v="0"/>
    <x v="0"/>
  </r>
  <r>
    <n v="5"/>
    <n v="3"/>
    <x v="2"/>
    <s v="10c6cb60-48e4-41bc-bb20-360104a2238f"/>
    <x v="0"/>
    <x v="1"/>
    <x v="80"/>
    <n v="4"/>
    <s v="The blue button to go back says &quot;Get me out of here!&quot; instead and the use of exclamation marks makes it seem more urgent. Generally I don't want anything to be downloaded from a website without my knowledge and consent."/>
    <x v="1"/>
    <x v="3"/>
    <x v="2"/>
  </r>
  <r>
    <n v="5"/>
    <n v="1"/>
    <x v="3"/>
    <s v="10c6cb60-48e4-41bc-bb20-360104a2238f"/>
    <x v="0"/>
    <x v="1"/>
    <x v="81"/>
    <n v="3"/>
    <s v="Again, the red colour and the negative wording of the warning message. I would not visit the fictional page because I don't want a third party to be monitoring my activity."/>
    <x v="1"/>
    <x v="1"/>
    <x v="3"/>
  </r>
  <r>
    <n v="5"/>
    <n v="3"/>
    <x v="0"/>
    <s v="10c6cb60-48e4-41bc-bb20-360104a2238f"/>
    <x v="0"/>
    <x v="1"/>
    <x v="82"/>
    <n v="0"/>
    <s v="The end of the warning message reads &quot;proceed with caution,&quot; so it kind of implies that I can access the web page safely as long as I don't click random buttons and write all my personal information."/>
    <x v="1"/>
    <x v="3"/>
    <x v="0"/>
  </r>
  <r>
    <n v="6"/>
    <n v="1"/>
    <x v="1"/>
    <s v="carleton.ca"/>
    <x v="0"/>
    <x v="0"/>
    <x v="83"/>
    <n v="2"/>
    <s v="It's not my computer. also, the page is familiar. "/>
    <x v="0"/>
    <x v="1"/>
    <x v="1"/>
  </r>
  <r>
    <n v="6"/>
    <n v="1"/>
    <x v="0"/>
    <s v="10c6cb60-48e4-41bc-bb20-360104a2238f"/>
    <x v="1"/>
    <x v="1"/>
    <x v="84"/>
    <n v="2"/>
    <s v="The use of the word malicious made me uncomfortable. "/>
    <x v="1"/>
    <x v="1"/>
    <x v="0"/>
  </r>
  <r>
    <n v="6"/>
    <n v="2"/>
    <x v="3"/>
    <s v="10c6cb60-48e4-41bc-bb20-360104a2238f"/>
    <x v="0"/>
    <x v="1"/>
    <x v="85"/>
    <n v="4"/>
    <s v="Red, Three exclamation points to the right. Also, the warning that it was impersonating another page. "/>
    <x v="1"/>
    <x v="2"/>
    <x v="3"/>
  </r>
  <r>
    <n v="6"/>
    <n v="0"/>
    <x v="0"/>
    <s v="10c6cb60-48e4-41bc-bb20-360104a2238f"/>
    <x v="1"/>
    <x v="0"/>
    <x v="86"/>
    <n v="1"/>
    <s v="It seamed that it would only matter if you put in personal information. I would know not to, and carry on to the web-page"/>
    <x v="1"/>
    <x v="0"/>
    <x v="0"/>
  </r>
  <r>
    <n v="6"/>
    <n v="2"/>
    <x v="0"/>
    <s v="10c6cb60-48e4-41bc-bb20-360104a2238f"/>
    <x v="1"/>
    <x v="1"/>
    <x v="87"/>
    <n v="2"/>
    <s v="The fact that the page was impersonating something. Also the use of the words &quot;criminal organization.&quot; It made it feel more threatening. "/>
    <x v="1"/>
    <x v="2"/>
    <x v="0"/>
  </r>
  <r>
    <n v="6"/>
    <n v="3"/>
    <x v="3"/>
    <s v="10c6cb60-48e4-41bc-bb20-360104a2238f"/>
    <x v="1"/>
    <x v="1"/>
    <x v="88"/>
    <n v="4"/>
    <s v="The possibility of having something placed on the computer without being aware of it. Also the use of the term &quot;spy-ware&quot;"/>
    <x v="1"/>
    <x v="3"/>
    <x v="3"/>
  </r>
  <r>
    <n v="6"/>
    <n v="1"/>
    <x v="3"/>
    <s v="10c6cb60-48e4-41bc-bb20-360104a2238f"/>
    <x v="1"/>
    <x v="1"/>
    <x v="89"/>
    <n v="4"/>
    <s v="Monitoring Keystrokes is really alarming. "/>
    <x v="1"/>
    <x v="1"/>
    <x v="3"/>
  </r>
  <r>
    <n v="6"/>
    <n v="2"/>
    <x v="1"/>
    <s v="10c6cb60-48e4-41bc-bb20-360104a2238f"/>
    <x v="1"/>
    <x v="0"/>
    <x v="90"/>
    <n v="1"/>
    <s v="Yellow is a happy color. "/>
    <x v="1"/>
    <x v="2"/>
    <x v="1"/>
  </r>
  <r>
    <n v="6"/>
    <n v="1"/>
    <x v="2"/>
    <s v="10c6cb60-48e4-41bc-bb20-360104a2238f"/>
    <x v="0"/>
    <x v="1"/>
    <x v="91"/>
    <n v="4"/>
    <s v="The red background and exclamation point in the title. Also the link which led to the additional information. After reading that i felt more comfortable making the decision not to go into the website. "/>
    <x v="1"/>
    <x v="1"/>
    <x v="2"/>
  </r>
  <r>
    <n v="6"/>
    <n v="0"/>
    <x v="3"/>
    <s v="10c6cb60-48e4-41bc-bb20-360104a2238f"/>
    <x v="1"/>
    <x v="0"/>
    <x v="92"/>
    <n v="2"/>
    <s v="I do this a lot at home and nothing bad has happened yet..."/>
    <x v="1"/>
    <x v="0"/>
    <x v="3"/>
  </r>
  <r>
    <n v="6"/>
    <n v="3"/>
    <x v="2"/>
    <s v="10c6cb60-48e4-41bc-bb20-360104a2238f"/>
    <x v="0"/>
    <x v="1"/>
    <x v="93"/>
    <n v="2"/>
    <s v="The possibility of having 'deceptive' and 'unwanted' software on the computer. "/>
    <x v="1"/>
    <x v="3"/>
    <x v="2"/>
  </r>
  <r>
    <n v="6"/>
    <n v="0"/>
    <x v="2"/>
    <s v="10c6cb60-48e4-41bc-bb20-360104a2238f"/>
    <x v="1"/>
    <x v="0"/>
    <x v="94"/>
    <n v="1"/>
    <s v="I frequently use those connections on my phone and what-not. Nothing bad has ever happened. "/>
    <x v="1"/>
    <x v="0"/>
    <x v="2"/>
  </r>
  <r>
    <n v="6"/>
    <n v="3"/>
    <x v="0"/>
    <s v="10c6cb60-48e4-41bc-bb20-360104a2238f"/>
    <x v="0"/>
    <x v="0"/>
    <x v="95"/>
    <n v="0"/>
    <s v="It said &quot;proceed with caution' so it didn't seem that awful to go into the site"/>
    <x v="1"/>
    <x v="3"/>
    <x v="0"/>
  </r>
  <r>
    <n v="6"/>
    <n v="1"/>
    <x v="1"/>
    <s v="10c6cb60-48e4-41bc-bb20-360104a2238f"/>
    <x v="1"/>
    <x v="1"/>
    <x v="96"/>
    <n v="2"/>
    <s v="I don't like the term 'malicious' "/>
    <x v="1"/>
    <x v="1"/>
    <x v="1"/>
  </r>
  <r>
    <n v="6"/>
    <n v="0"/>
    <x v="1"/>
    <s v="10c6cb60-48e4-41bc-bb20-360104a2238f"/>
    <x v="1"/>
    <x v="1"/>
    <x v="97"/>
    <n v="2"/>
    <s v="I didn't like the possibility of other people seeing my passwords/ private information"/>
    <x v="1"/>
    <x v="0"/>
    <x v="1"/>
  </r>
  <r>
    <n v="6"/>
    <n v="2"/>
    <x v="2"/>
    <s v="10c6cb60-48e4-41bc-bb20-360104a2238f"/>
    <x v="0"/>
    <x v="1"/>
    <x v="98"/>
    <n v="3"/>
    <s v="The possibility of having things installed without my knowing is a bit terrifying. I don't know enough about computers to be able to pick up on something like that, and think it would be best to avoid the possibility of it occuring"/>
    <x v="1"/>
    <x v="2"/>
    <x v="2"/>
  </r>
  <r>
    <n v="6"/>
    <n v="3"/>
    <x v="1"/>
    <s v="10c6cb60-48e4-41bc-bb20-360104a2238f"/>
    <x v="1"/>
    <x v="1"/>
    <x v="99"/>
    <n v="2"/>
    <s v="Despite the nice yellow background, I find, again, that the possibility of unwanted software makes me uncomfortable"/>
    <x v="1"/>
    <x v="3"/>
    <x v="1"/>
  </r>
  <r>
    <n v="7"/>
    <n v="1"/>
    <x v="3"/>
    <s v="students.carleton.ca"/>
    <x v="0"/>
    <x v="1"/>
    <x v="100"/>
    <n v="2"/>
    <s v="Doesn't seem intimidating "/>
    <x v="0"/>
    <x v="1"/>
    <x v="3"/>
  </r>
  <r>
    <n v="7"/>
    <n v="0"/>
    <x v="2"/>
    <s v="10c6cb60-48e4-41bc-bb20-360104a2238f"/>
    <x v="0"/>
    <x v="1"/>
    <x v="101"/>
    <n v="1"/>
    <s v="low impact"/>
    <x v="1"/>
    <x v="0"/>
    <x v="2"/>
  </r>
  <r>
    <n v="7"/>
    <n v="2"/>
    <x v="2"/>
    <s v="10c6cb60-48e4-41bc-bb20-360104a2238f"/>
    <x v="0"/>
    <x v="1"/>
    <x v="102"/>
    <n v="2"/>
    <s v="red colour"/>
    <x v="1"/>
    <x v="2"/>
    <x v="2"/>
  </r>
  <r>
    <n v="7"/>
    <n v="3"/>
    <x v="1"/>
    <s v="10c6cb60-48e4-41bc-bb20-360104a2238f"/>
    <x v="0"/>
    <x v="1"/>
    <x v="103"/>
    <n v="1"/>
    <s v="not as intimidating "/>
    <x v="1"/>
    <x v="3"/>
    <x v="1"/>
  </r>
  <r>
    <n v="7"/>
    <n v="1"/>
    <x v="0"/>
    <s v="10c6cb60-48e4-41bc-bb20-360104a2238f"/>
    <x v="0"/>
    <x v="1"/>
    <x v="104"/>
    <n v="1"/>
    <s v="low impact/colour/text "/>
    <x v="1"/>
    <x v="1"/>
    <x v="0"/>
  </r>
  <r>
    <n v="7"/>
    <n v="2"/>
    <x v="3"/>
    <s v="10c6cb60-48e4-41bc-bb20-360104a2238f"/>
    <x v="0"/>
    <x v="1"/>
    <x v="105"/>
    <n v="3"/>
    <s v="bright red colour and bold text "/>
    <x v="1"/>
    <x v="2"/>
    <x v="3"/>
  </r>
  <r>
    <n v="7"/>
    <n v="2"/>
    <x v="1"/>
    <s v="10c6cb60-48e4-41bc-bb20-360104a2238f"/>
    <x v="0"/>
    <x v="1"/>
    <x v="106"/>
    <n v="1"/>
    <s v="not as intimidating as the red"/>
    <x v="1"/>
    <x v="2"/>
    <x v="1"/>
  </r>
  <r>
    <n v="7"/>
    <n v="1"/>
    <x v="1"/>
    <s v="10c6cb60-48e4-41bc-bb20-360104a2238f"/>
    <x v="0"/>
    <x v="1"/>
    <x v="107"/>
    <n v="1"/>
    <s v="untrusted page isn't as severe as dangerous"/>
    <x v="1"/>
    <x v="1"/>
    <x v="1"/>
  </r>
  <r>
    <n v="7"/>
    <n v="3"/>
    <x v="0"/>
    <s v="10c6cb60-48e4-41bc-bb20-360104a2238f"/>
    <x v="0"/>
    <x v="1"/>
    <x v="108"/>
    <n v="2"/>
    <s v="not as intimidating - yellow is a calming colour "/>
    <x v="1"/>
    <x v="3"/>
    <x v="0"/>
  </r>
  <r>
    <n v="7"/>
    <n v="1"/>
    <x v="3"/>
    <s v="10c6cb60-48e4-41bc-bb20-360104a2238f"/>
    <x v="0"/>
    <x v="1"/>
    <x v="109"/>
    <n v="2"/>
    <s v="red colour is associated with danger "/>
    <x v="1"/>
    <x v="1"/>
    <x v="3"/>
  </r>
  <r>
    <n v="7"/>
    <n v="0"/>
    <x v="1"/>
    <s v="10c6cb60-48e4-41bc-bb20-360104a2238f"/>
    <x v="0"/>
    <x v="1"/>
    <x v="110"/>
    <n v="1"/>
    <s v="yellow colour isn't as effective as the red "/>
    <x v="1"/>
    <x v="0"/>
    <x v="1"/>
  </r>
  <r>
    <n v="7"/>
    <n v="3"/>
    <x v="3"/>
    <s v="10c6cb60-48e4-41bc-bb20-360104a2238f"/>
    <x v="0"/>
    <x v="1"/>
    <x v="111"/>
    <n v="1"/>
    <s v="repeated exposure to the page "/>
    <x v="1"/>
    <x v="3"/>
    <x v="3"/>
  </r>
  <r>
    <n v="7"/>
    <n v="1"/>
    <x v="2"/>
    <s v="10c6cb60-48e4-41bc-bb20-360104a2238f"/>
    <x v="0"/>
    <x v="1"/>
    <x v="112"/>
    <n v="3"/>
    <s v="the word &quot;attack&quot; makes it seem dangerous "/>
    <x v="1"/>
    <x v="1"/>
    <x v="2"/>
  </r>
  <r>
    <n v="7"/>
    <n v="3"/>
    <x v="2"/>
    <s v="10c6cb60-48e4-41bc-bb20-360104a2238f"/>
    <x v="0"/>
    <x v="1"/>
    <x v="113"/>
    <n v="2"/>
    <s v="&quot;unwanted software&quot; doesn't seem that severe of an issue "/>
    <x v="1"/>
    <x v="3"/>
    <x v="2"/>
  </r>
  <r>
    <n v="7"/>
    <n v="0"/>
    <x v="3"/>
    <s v="10c6cb60-48e4-41bc-bb20-360104a2238f"/>
    <x v="0"/>
    <x v="1"/>
    <x v="114"/>
    <m/>
    <s v="bright red colour associated with danger "/>
    <x v="1"/>
    <x v="0"/>
    <x v="3"/>
  </r>
  <r>
    <n v="7"/>
    <n v="0"/>
    <x v="0"/>
    <s v="10c6cb60-48e4-41bc-bb20-360104a2238f"/>
    <x v="0"/>
    <x v="1"/>
    <x v="115"/>
    <n v="1"/>
    <s v="&quot;suspicious&quot; doesn't seem as severe of a warning"/>
    <x v="1"/>
    <x v="0"/>
    <x v="0"/>
  </r>
  <r>
    <n v="7"/>
    <n v="2"/>
    <x v="0"/>
    <s v="10c6cb60-48e4-41bc-bb20-360104a2238f"/>
    <x v="0"/>
    <x v="1"/>
    <x v="116"/>
    <n v="1"/>
    <s v="the colour and text aren't effective in conveying the message "/>
    <x v="1"/>
    <x v="2"/>
    <x v="0"/>
  </r>
  <r>
    <n v="8"/>
    <n v="1"/>
    <x v="2"/>
    <s v="students.carleton.ca"/>
    <x v="0"/>
    <x v="0"/>
    <x v="117"/>
    <n v="1"/>
    <s v="It was for school. "/>
    <x v="0"/>
    <x v="1"/>
    <x v="2"/>
  </r>
  <r>
    <n v="8"/>
    <n v="0"/>
    <x v="1"/>
    <s v="10c6cb60-48e4-41bc-bb20-360104a2238f"/>
    <x v="1"/>
    <x v="1"/>
    <x v="118"/>
    <n v="1"/>
    <s v="It showed caution but also gave the chance to explain what was happening. "/>
    <x v="1"/>
    <x v="0"/>
    <x v="1"/>
  </r>
  <r>
    <n v="8"/>
    <n v="3"/>
    <x v="2"/>
    <s v="10c6cb60-48e4-41bc-bb20-360104a2238f"/>
    <x v="0"/>
    <x v="0"/>
    <x v="119"/>
    <n v="2"/>
    <s v="The phrase &quot;based on your security preferences&quot; showed that it was about something personally set, over what has been viewed. "/>
    <x v="1"/>
    <x v="3"/>
    <x v="2"/>
  </r>
  <r>
    <n v="8"/>
    <n v="0"/>
    <x v="0"/>
    <s v="10c6cb60-48e4-41bc-bb20-360104a2238f"/>
    <x v="0"/>
    <x v="0"/>
    <x v="120"/>
    <n v="0"/>
    <s v="It did not give reason why the page was suspicious, as well as did not signify any warning symbol (basic colour, low caution sign risk, etc.)"/>
    <x v="1"/>
    <x v="0"/>
    <x v="0"/>
  </r>
  <r>
    <n v="8"/>
    <n v="2"/>
    <x v="3"/>
    <s v="10c6cb60-48e4-41bc-bb20-360104a2238f"/>
    <x v="0"/>
    <x v="1"/>
    <x v="121"/>
    <n v="3"/>
    <s v="The colour and warning seemed significant, as well as the phrase &quot;passwords and financial info&quot; was extremely alarming. "/>
    <x v="1"/>
    <x v="2"/>
    <x v="3"/>
  </r>
  <r>
    <n v="8"/>
    <n v="2"/>
    <x v="2"/>
    <s v="10c6cb60-48e4-41bc-bb20-360104a2238f"/>
    <x v="0"/>
    <x v="1"/>
    <x v="122"/>
    <n v="2"/>
    <s v="While it was a suspicious activity page, the colour was very alarming as well as explained what was happening. "/>
    <x v="1"/>
    <x v="2"/>
    <x v="2"/>
  </r>
  <r>
    <n v="8"/>
    <n v="3"/>
    <x v="3"/>
    <s v="10c6cb60-48e4-41bc-bb20-360104a2238f"/>
    <x v="0"/>
    <x v="1"/>
    <x v="123"/>
    <n v="3"/>
    <s v="Expressed downloading things resulted in negative consequences for the computer. "/>
    <x v="1"/>
    <x v="3"/>
    <x v="3"/>
  </r>
  <r>
    <n v="8"/>
    <n v="3"/>
    <x v="0"/>
    <s v="10c6cb60-48e4-41bc-bb20-360104a2238f"/>
    <x v="0"/>
    <x v="0"/>
    <x v="124"/>
    <n v="0"/>
    <s v="Did not show anything alarming, instead showed that &quot;proceed with caution&quot; as it could be a normal page. "/>
    <x v="1"/>
    <x v="3"/>
    <x v="0"/>
  </r>
  <r>
    <n v="8"/>
    <n v="0"/>
    <x v="3"/>
    <s v="10c6cb60-48e4-41bc-bb20-360104a2238f"/>
    <x v="0"/>
    <x v="1"/>
    <x v="125"/>
    <n v="3"/>
    <s v="Discussed the use of personal passwords and security being exploited and to not enter the page. "/>
    <x v="1"/>
    <x v="0"/>
    <x v="3"/>
  </r>
  <r>
    <n v="8"/>
    <n v="1"/>
    <x v="1"/>
    <s v="10c6cb60-48e4-41bc-bb20-360104a2238f"/>
    <x v="0"/>
    <x v="1"/>
    <x v="126"/>
    <n v="2"/>
    <s v="Others reported it was dangerous and showed malware. "/>
    <x v="1"/>
    <x v="1"/>
    <x v="1"/>
  </r>
  <r>
    <n v="8"/>
    <n v="2"/>
    <x v="0"/>
    <s v="10c6cb60-48e4-41bc-bb20-360104a2238f"/>
    <x v="0"/>
    <x v="0"/>
    <x v="127"/>
    <n v="0"/>
    <s v="Proceed with caution and could be, which can mean not all users exhibited danger or had anything wrong. "/>
    <x v="1"/>
    <x v="2"/>
    <x v="0"/>
  </r>
  <r>
    <n v="8"/>
    <n v="1"/>
    <x v="3"/>
    <s v="10c6cb60-48e4-41bc-bb20-360104a2238f"/>
    <x v="0"/>
    <x v="1"/>
    <x v="128"/>
    <n v="2"/>
    <s v="Sounded serious in the sense that the page can monitor &quot;stroke keys&quot; and passwords. "/>
    <x v="1"/>
    <x v="1"/>
    <x v="3"/>
  </r>
  <r>
    <n v="8"/>
    <n v="1"/>
    <x v="0"/>
    <s v="10c6cb60-48e4-41bc-bb20-360104a2238f"/>
    <x v="0"/>
    <x v="0"/>
    <x v="129"/>
    <n v="0"/>
    <s v="Proceed with caution does not sound so terrifying. "/>
    <x v="1"/>
    <x v="1"/>
    <x v="0"/>
  </r>
  <r>
    <n v="8"/>
    <n v="0"/>
    <x v="2"/>
    <s v="10c6cb60-48e4-41bc-bb20-360104a2238f"/>
    <x v="0"/>
    <x v="1"/>
    <x v="130"/>
    <n v="3"/>
    <s v="&quot;Connection is not secure&quot; can mean problems with internet or other pages or computer, which makes me want to check on other things regarding my laptop. "/>
    <x v="1"/>
    <x v="0"/>
    <x v="2"/>
  </r>
  <r>
    <n v="8"/>
    <n v="2"/>
    <x v="1"/>
    <s v="10c6cb60-48e4-41bc-bb20-360104a2238f"/>
    <x v="0"/>
    <x v="0"/>
    <x v="131"/>
    <n v="0"/>
    <s v="The phrase &quot;it is probably not safe&quot; does not show any danger or reason to have caution. "/>
    <x v="1"/>
    <x v="2"/>
    <x v="1"/>
  </r>
  <r>
    <n v="8"/>
    <n v="1"/>
    <x v="2"/>
    <s v="10c6cb60-48e4-41bc-bb20-360104a2238f"/>
    <x v="0"/>
    <x v="1"/>
    <x v="132"/>
    <n v="2"/>
    <s v="The colours and description expressed that it was a more serious threat. "/>
    <x v="1"/>
    <x v="1"/>
    <x v="2"/>
  </r>
  <r>
    <n v="8"/>
    <n v="3"/>
    <x v="1"/>
    <s v="10c6cb60-48e4-41bc-bb20-360104a2238f"/>
    <x v="0"/>
    <x v="0"/>
    <x v="133"/>
    <n v="1"/>
    <s v="Did not express what was wrong or why the page could not be trusted. "/>
    <x v="1"/>
    <x v="3"/>
    <x v="1"/>
  </r>
  <r>
    <n v="9"/>
    <n v="2"/>
    <x v="0"/>
    <s v="carleton.ca"/>
    <x v="0"/>
    <x v="1"/>
    <x v="134"/>
    <n v="1"/>
    <s v="The warning was not one that would cause me to worry about clicking of the prompt."/>
    <x v="0"/>
    <x v="2"/>
    <x v="0"/>
  </r>
  <r>
    <n v="9"/>
    <n v="1"/>
    <x v="0"/>
    <s v="10c6cb60-48e4-41bc-bb20-360104a2238f"/>
    <x v="1"/>
    <x v="0"/>
    <x v="135"/>
    <n v="1"/>
    <s v="These are the types of messages I see all the time when surfing and I expect to have my virus software pickup on concerns with a stronger message."/>
    <x v="1"/>
    <x v="1"/>
    <x v="0"/>
  </r>
  <r>
    <n v="9"/>
    <n v="0"/>
    <x v="1"/>
    <s v="10c6cb60-48e4-41bc-bb20-360104a2238f"/>
    <x v="1"/>
    <x v="1"/>
    <x v="136"/>
    <n v="3"/>
    <s v="I generally do not go to sites with unverified or unidentified certificates if I don't know the site already"/>
    <x v="1"/>
    <x v="0"/>
    <x v="1"/>
  </r>
  <r>
    <n v="9"/>
    <n v="3"/>
    <x v="2"/>
    <s v="10c6cb60-48e4-41bc-bb20-360104a2238f"/>
    <x v="0"/>
    <x v="1"/>
    <x v="137"/>
    <n v="4"/>
    <s v="The warning colour was effective and the Firefox reference information was thorough enough for me not to venture forward"/>
    <x v="1"/>
    <x v="3"/>
    <x v="2"/>
  </r>
  <r>
    <n v="9"/>
    <n v="3"/>
    <x v="1"/>
    <s v="10c6cb60-48e4-41bc-bb20-360104a2238f"/>
    <x v="1"/>
    <x v="1"/>
    <x v="138"/>
    <n v="3"/>
    <s v="The explanation about installing unwanted software leads me to not go there.  If I really wanted to go to the site I would use one of my old laptops to try it out and see what happens."/>
    <x v="1"/>
    <x v="3"/>
    <x v="1"/>
  </r>
  <r>
    <n v="9"/>
    <n v="2"/>
    <x v="0"/>
    <s v="10c6cb60-48e4-41bc-bb20-360104a2238f"/>
    <x v="0"/>
    <x v="0"/>
    <x v="139"/>
    <n v="1"/>
    <s v="There seems to be a low threat given the message displayed.  I would proceed and watch for suspicious behaviour."/>
    <x v="1"/>
    <x v="2"/>
    <x v="0"/>
  </r>
  <r>
    <n v="9"/>
    <n v="2"/>
    <x v="1"/>
    <s v="10c6cb60-48e4-41bc-bb20-360104a2238f"/>
    <x v="1"/>
    <x v="0"/>
    <x v="140"/>
    <n v="1"/>
    <s v="I would not be entering passwords or other personal information in an unknown website."/>
    <x v="1"/>
    <x v="2"/>
    <x v="1"/>
  </r>
  <r>
    <n v="9"/>
    <n v="0"/>
    <x v="2"/>
    <s v="10c6cb60-48e4-41bc-bb20-360104a2238f"/>
    <x v="1"/>
    <x v="0"/>
    <x v="141"/>
    <n v="1"/>
    <s v="I would proceed with caution but this message pops up a lot in my day to day.  the important thing is not to input sensitive info."/>
    <x v="1"/>
    <x v="0"/>
    <x v="2"/>
  </r>
  <r>
    <n v="9"/>
    <n v="1"/>
    <x v="2"/>
    <s v="10c6cb60-48e4-41bc-bb20-360104a2238f"/>
    <x v="0"/>
    <x v="1"/>
    <x v="142"/>
    <n v="4"/>
    <s v="The colour of the page stopped me.  The information would get me to research the website -- IP addresses and known info from the anti-virus software sites that I use.  I have and would report the info to the RCMP anti-fraud Centre."/>
    <x v="1"/>
    <x v="1"/>
    <x v="2"/>
  </r>
  <r>
    <n v="9"/>
    <n v="0"/>
    <x v="3"/>
    <s v="10c6cb60-48e4-41bc-bb20-360104a2238f"/>
    <x v="1"/>
    <x v="0"/>
    <x v="143"/>
    <n v="2"/>
    <s v="I think the colour is deceptive for the level of security threat.  A missing security certificate happens a lot.  I would proceed with caution."/>
    <x v="1"/>
    <x v="0"/>
    <x v="3"/>
  </r>
  <r>
    <n v="9"/>
    <n v="3"/>
    <x v="0"/>
    <s v="10c6cb60-48e4-41bc-bb20-360104a2238f"/>
    <x v="0"/>
    <x v="0"/>
    <x v="144"/>
    <n v="1"/>
    <s v="The warning level is low because of the explanation given.  In practice I would not generally expect such a message and would proceed with caution as I go to the website."/>
    <x v="1"/>
    <x v="3"/>
    <x v="0"/>
  </r>
  <r>
    <n v="9"/>
    <n v="0"/>
    <x v="0"/>
    <s v="10c6cb60-48e4-41bc-bb20-360104a2238f"/>
    <x v="0"/>
    <x v="0"/>
    <x v="145"/>
    <n v="1"/>
    <s v="Same as before -- missing security certificate is not a big risk in my mind."/>
    <x v="1"/>
    <x v="0"/>
    <x v="0"/>
  </r>
  <r>
    <n v="9"/>
    <n v="1"/>
    <x v="3"/>
    <s v="10c6cb60-48e4-41bc-bb20-360104a2238f"/>
    <x v="0"/>
    <x v="1"/>
    <x v="146"/>
    <n v="4"/>
    <s v="The warning message is effective in red as well as the information about the potential for a key logger.  I would proceed again on an old laptop if I was curious to see what would happen."/>
    <x v="1"/>
    <x v="1"/>
    <x v="3"/>
  </r>
  <r>
    <n v="9"/>
    <n v="1"/>
    <x v="1"/>
    <s v="10c6cb60-48e4-41bc-bb20-360104a2238f"/>
    <x v="0"/>
    <x v="0"/>
    <x v="147"/>
    <n v="2"/>
    <s v="Again I don't see the warning as high risk.  I would proceed with caution."/>
    <x v="1"/>
    <x v="1"/>
    <x v="1"/>
  </r>
  <r>
    <n v="9"/>
    <n v="2"/>
    <x v="3"/>
    <s v="10c6cb60-48e4-41bc-bb20-360104a2238f"/>
    <x v="0"/>
    <x v="1"/>
    <x v="148"/>
    <n v="4"/>
    <s v="I would not go to this page but it sure has triggered my curiosity.  The wording made me want to find out what this page might do given that it is displaying a false name. I would go to that old laptop and check it out."/>
    <x v="1"/>
    <x v="2"/>
    <x v="3"/>
  </r>
  <r>
    <n v="9"/>
    <n v="2"/>
    <x v="2"/>
    <s v="10c6cb60-48e4-41bc-bb20-360104a2238f"/>
    <x v="0"/>
    <x v="0"/>
    <x v="149"/>
    <n v="3"/>
    <s v="I would proceed to this page with caution if the web page interested me.  I would not enter sensitive information."/>
    <x v="1"/>
    <x v="2"/>
    <x v="2"/>
  </r>
  <r>
    <n v="9"/>
    <n v="3"/>
    <x v="3"/>
    <s v="10c6cb60-48e4-41bc-bb20-360104a2238f"/>
    <x v="0"/>
    <x v="1"/>
    <x v="150"/>
    <n v="4"/>
    <s v="I would heed this warning but I would go to various anti-virus sites to understand more what the site was about and why it was being reported as such."/>
    <x v="1"/>
    <x v="3"/>
    <x v="3"/>
  </r>
  <r>
    <n v="10"/>
    <n v="2"/>
    <x v="1"/>
    <s v="students.carleton.ca"/>
    <x v="0"/>
    <x v="1"/>
    <x v="151"/>
    <n v="1"/>
    <s v="no bright warning colors."/>
    <x v="0"/>
    <x v="2"/>
    <x v="1"/>
  </r>
  <r>
    <n v="10"/>
    <n v="2"/>
    <x v="1"/>
    <s v="10c6cb60-48e4-41bc-bb20-360104a2238f"/>
    <x v="1"/>
    <x v="0"/>
    <x v="152"/>
    <n v="2"/>
    <s v="wasn't worried to use the site"/>
    <x v="1"/>
    <x v="2"/>
    <x v="1"/>
  </r>
  <r>
    <n v="10"/>
    <n v="0"/>
    <x v="0"/>
    <s v="10c6cb60-48e4-41bc-bb20-360104a2238f"/>
    <x v="0"/>
    <x v="0"/>
    <x v="153"/>
    <n v="1"/>
    <s v="because it said proceed with cation, it couldnt be that bad."/>
    <x v="1"/>
    <x v="0"/>
    <x v="0"/>
  </r>
  <r>
    <n v="10"/>
    <n v="1"/>
    <x v="0"/>
    <s v="10c6cb60-48e4-41bc-bb20-360104a2238f"/>
    <x v="1"/>
    <x v="0"/>
    <x v="154"/>
    <n v="1"/>
    <s v="the neutral color scheme"/>
    <x v="1"/>
    <x v="1"/>
    <x v="0"/>
  </r>
  <r>
    <n v="10"/>
    <n v="0"/>
    <x v="2"/>
    <s v="10c6cb60-48e4-41bc-bb20-360104a2238f"/>
    <x v="0"/>
    <x v="1"/>
    <x v="155"/>
    <n v="3"/>
    <s v="because of the image of the lock, it seemed to be a serious warning message"/>
    <x v="1"/>
    <x v="0"/>
    <x v="2"/>
  </r>
  <r>
    <n v="10"/>
    <n v="3"/>
    <x v="2"/>
    <s v="10c6cb60-48e4-41bc-bb20-360104a2238f"/>
    <x v="0"/>
    <x v="1"/>
    <x v="156"/>
    <n v="4"/>
    <s v="The bright red page"/>
    <x v="1"/>
    <x v="3"/>
    <x v="2"/>
  </r>
  <r>
    <n v="10"/>
    <n v="0"/>
    <x v="3"/>
    <s v="10c6cb60-48e4-41bc-bb20-360104a2238f"/>
    <x v="1"/>
    <x v="1"/>
    <x v="157"/>
    <n v="4"/>
    <s v="it was highly recommended to leave the page"/>
    <x v="1"/>
    <x v="0"/>
    <x v="3"/>
  </r>
  <r>
    <n v="10"/>
    <n v="2"/>
    <x v="0"/>
    <s v="10c6cb60-48e4-41bc-bb20-360104a2238f"/>
    <x v="0"/>
    <x v="0"/>
    <x v="158"/>
    <n v="1"/>
    <s v="Not very convincing "/>
    <x v="1"/>
    <x v="2"/>
    <x v="0"/>
  </r>
  <r>
    <n v="10"/>
    <n v="3"/>
    <x v="3"/>
    <s v="10c6cb60-48e4-41bc-bb20-360104a2238f"/>
    <x v="0"/>
    <x v="1"/>
    <x v="159"/>
    <n v="4"/>
    <s v="The bright red color, seems dangerous"/>
    <x v="1"/>
    <x v="3"/>
    <x v="3"/>
  </r>
  <r>
    <n v="10"/>
    <n v="0"/>
    <x v="1"/>
    <s v="10c6cb60-48e4-41bc-bb20-360104a2238f"/>
    <x v="0"/>
    <x v="0"/>
    <x v="160"/>
    <n v="0"/>
    <s v="it mentioned that &quot;it was probably not a good idea&quot; but didnt say that it was dangerous"/>
    <x v="1"/>
    <x v="0"/>
    <x v="1"/>
  </r>
  <r>
    <n v="10"/>
    <n v="2"/>
    <x v="2"/>
    <s v="10c6cb60-48e4-41bc-bb20-360104a2238f"/>
    <x v="0"/>
    <x v="1"/>
    <x v="161"/>
    <n v="3"/>
    <s v="The no entry sign in the top left "/>
    <x v="1"/>
    <x v="2"/>
    <x v="2"/>
  </r>
  <r>
    <n v="10"/>
    <n v="1"/>
    <x v="3"/>
    <s v="10c6cb60-48e4-41bc-bb20-360104a2238f"/>
    <x v="0"/>
    <x v="1"/>
    <x v="162"/>
    <n v="4"/>
    <s v="The title of the page seemed like it would pose a threat to my personal safety."/>
    <x v="1"/>
    <x v="1"/>
    <x v="3"/>
  </r>
  <r>
    <n v="10"/>
    <n v="1"/>
    <x v="2"/>
    <s v="10c6cb60-48e4-41bc-bb20-360104a2238f"/>
    <x v="0"/>
    <x v="1"/>
    <x v="163"/>
    <n v="2"/>
    <s v="It mentioned that it was blocked because of my security preferences."/>
    <x v="1"/>
    <x v="1"/>
    <x v="2"/>
  </r>
  <r>
    <n v="10"/>
    <n v="2"/>
    <x v="3"/>
    <s v="10c6cb60-48e4-41bc-bb20-360104a2238f"/>
    <x v="0"/>
    <x v="1"/>
    <x v="164"/>
    <n v="4"/>
    <s v="it warned me about passwords being stolen"/>
    <x v="1"/>
    <x v="2"/>
    <x v="3"/>
  </r>
  <r>
    <n v="10"/>
    <n v="1"/>
    <x v="1"/>
    <s v="10c6cb60-48e4-41bc-bb20-360104a2238f"/>
    <x v="0"/>
    <x v="0"/>
    <x v="165"/>
    <n v="1"/>
    <s v="warning was convincing enough."/>
    <x v="1"/>
    <x v="1"/>
    <x v="1"/>
  </r>
  <r>
    <n v="10"/>
    <n v="3"/>
    <x v="0"/>
    <s v="10c6cb60-48e4-41bc-bb20-360104a2238f"/>
    <x v="0"/>
    <x v="0"/>
    <x v="166"/>
    <n v="0"/>
    <s v="there was only one warning sign that was lit up in the top right part of the screen"/>
    <x v="1"/>
    <x v="3"/>
    <x v="0"/>
  </r>
  <r>
    <n v="10"/>
    <n v="3"/>
    <x v="1"/>
    <s v="10c6cb60-48e4-41bc-bb20-360104a2238f"/>
    <x v="0"/>
    <x v="1"/>
    <x v="167"/>
    <n v="2"/>
    <s v="This page mentioned it would install softwares on my computer when running this site"/>
    <x v="1"/>
    <x v="3"/>
    <x v="1"/>
  </r>
  <r>
    <n v="11"/>
    <n v="2"/>
    <x v="3"/>
    <s v="students.carleton.ca"/>
    <x v="0"/>
    <x v="1"/>
    <x v="168"/>
    <n v="2"/>
    <s v="Lots of red.  &quot;Go back&quot; is usually the safest option I suppose."/>
    <x v="0"/>
    <x v="2"/>
    <x v="3"/>
  </r>
  <r>
    <n v="11"/>
    <n v="2"/>
    <x v="0"/>
    <s v="10c6cb60-48e4-41bc-bb20-360104a2238f"/>
    <x v="0"/>
    <x v="1"/>
    <x v="169"/>
    <n v="1"/>
    <s v="&quot;Go back&quot; caught my eye first.  To be honest, chances are I would have tried to visit the page again afterwards.  My first instinct was simply to go back.  &quot;Low&quot; because of colour scheme."/>
    <x v="1"/>
    <x v="2"/>
    <x v="0"/>
  </r>
  <r>
    <n v="11"/>
    <n v="0"/>
    <x v="0"/>
    <s v="10c6cb60-48e4-41bc-bb20-360104a2238f"/>
    <x v="0"/>
    <x v="1"/>
    <x v="170"/>
    <n v="1"/>
    <s v="Same as previous."/>
    <x v="1"/>
    <x v="0"/>
    <x v="0"/>
  </r>
  <r>
    <n v="11"/>
    <n v="3"/>
    <x v="2"/>
    <s v="10c6cb60-48e4-41bc-bb20-360104a2238f"/>
    <x v="0"/>
    <x v="1"/>
    <x v="171"/>
    <n v="3"/>
    <s v="Colour scheme.  Red = bad."/>
    <x v="1"/>
    <x v="3"/>
    <x v="2"/>
  </r>
  <r>
    <n v="11"/>
    <n v="0"/>
    <x v="3"/>
    <s v="10c6cb60-48e4-41bc-bb20-360104a2238f"/>
    <x v="0"/>
    <x v="1"/>
    <x v="172"/>
    <m/>
    <s v="Same as previous."/>
    <x v="1"/>
    <x v="0"/>
    <x v="3"/>
  </r>
  <r>
    <n v="11"/>
    <n v="1"/>
    <x v="2"/>
    <s v="10c6cb60-48e4-41bc-bb20-360104a2238f"/>
    <x v="0"/>
    <x v="1"/>
    <x v="173"/>
    <n v="2"/>
    <s v="Not sure why, but something about this page in particular made me less nervous of the warning given."/>
    <x v="1"/>
    <x v="1"/>
    <x v="2"/>
  </r>
  <r>
    <n v="11"/>
    <n v="0"/>
    <x v="2"/>
    <s v="10c6cb60-48e4-41bc-bb20-360104a2238f"/>
    <x v="0"/>
    <x v="0"/>
    <x v="174"/>
    <n v="1"/>
    <s v="I encounter this sort of message often on my own and have never had an issue.  Yet."/>
    <x v="1"/>
    <x v="0"/>
    <x v="2"/>
  </r>
  <r>
    <n v="11"/>
    <n v="1"/>
    <x v="3"/>
    <s v="10c6cb60-48e4-41bc-bb20-360104a2238f"/>
    <x v="0"/>
    <x v="1"/>
    <x v="175"/>
    <n v="3"/>
    <s v="I was not completely worried until I saw the &quot;banking information&quot; warning.  That is what pushed me over the edge."/>
    <x v="1"/>
    <x v="1"/>
    <x v="3"/>
  </r>
  <r>
    <n v="11"/>
    <n v="1"/>
    <x v="1"/>
    <s v="10c6cb60-48e4-41bc-bb20-360104a2238f"/>
    <x v="0"/>
    <x v="0"/>
    <x v="176"/>
    <n v="1"/>
    <s v="Colour scheme (yellow) seems less severe.  I am also not immedietaly spooked by &quot;malware&quot; as I've dealt with it before."/>
    <x v="1"/>
    <x v="1"/>
    <x v="1"/>
  </r>
  <r>
    <n v="11"/>
    <n v="2"/>
    <x v="2"/>
    <s v="10c6cb60-48e4-41bc-bb20-360104a2238f"/>
    <x v="0"/>
    <x v="1"/>
    <x v="177"/>
    <n v="3"/>
    <s v="Same as one of the earlier ones that warned about &quot;banking information&quot;.  Credit card stuff is spooky."/>
    <x v="1"/>
    <x v="2"/>
    <x v="2"/>
  </r>
  <r>
    <n v="11"/>
    <n v="3"/>
    <x v="3"/>
    <s v="10c6cb60-48e4-41bc-bb20-360104a2238f"/>
    <x v="0"/>
    <x v="0"/>
    <x v="178"/>
    <n v="1"/>
    <s v="Not worried about &quot;fake download buttons&quot;."/>
    <x v="1"/>
    <x v="3"/>
    <x v="3"/>
  </r>
  <r>
    <n v="11"/>
    <n v="2"/>
    <x v="1"/>
    <s v="10c6cb60-48e4-41bc-bb20-360104a2238f"/>
    <x v="0"/>
    <x v="0"/>
    <x v="179"/>
    <n v="2"/>
    <s v="Yellow scheme less frightening.  Still, I would be apprehensive with this particular warning."/>
    <x v="1"/>
    <x v="2"/>
    <x v="1"/>
  </r>
  <r>
    <n v="11"/>
    <n v="0"/>
    <x v="1"/>
    <s v="10c6cb60-48e4-41bc-bb20-360104a2238f"/>
    <x v="0"/>
    <x v="0"/>
    <x v="180"/>
    <n v="1"/>
    <s v="I have seen similar warnings and have not had a problem (yet).  Yellow scheme also less frightening than the usual red."/>
    <x v="1"/>
    <x v="0"/>
    <x v="1"/>
  </r>
  <r>
    <n v="11"/>
    <n v="2"/>
    <x v="3"/>
    <s v="10c6cb60-48e4-41bc-bb20-360104a2238f"/>
    <x v="0"/>
    <x v="1"/>
    <x v="181"/>
    <n v="3"/>
    <s v="Again, the word &quot;financial&quot; is worrisome.  Red scheme frightening.  Between medium and high.  Closer to high."/>
    <x v="1"/>
    <x v="2"/>
    <x v="3"/>
  </r>
  <r>
    <n v="11"/>
    <n v="1"/>
    <x v="0"/>
    <s v="10c6cb60-48e4-41bc-bb20-360104a2238f"/>
    <x v="0"/>
    <x v="0"/>
    <x v="182"/>
    <n v="2"/>
    <s v="Somehow a more vague message made me more apprehensive than some of the others.  Also, grey scheme not too spooky."/>
    <x v="1"/>
    <x v="1"/>
    <x v="0"/>
  </r>
  <r>
    <n v="11"/>
    <n v="3"/>
    <x v="0"/>
    <s v="10c6cb60-48e4-41bc-bb20-360104a2238f"/>
    <x v="0"/>
    <x v="1"/>
    <x v="183"/>
    <n v="1"/>
    <s v="Unsure."/>
    <x v="1"/>
    <x v="3"/>
    <x v="0"/>
  </r>
  <r>
    <n v="11"/>
    <n v="3"/>
    <x v="1"/>
    <s v="10c6cb60-48e4-41bc-bb20-360104a2238f"/>
    <x v="0"/>
    <x v="1"/>
    <x v="184"/>
    <n v="2"/>
    <s v="Yellow scheme not usually immedietly worrisome but nobody likes stuff getting installed on their computer without their consent."/>
    <x v="1"/>
    <x v="3"/>
    <x v="1"/>
  </r>
  <r>
    <n v="12"/>
    <n v="2"/>
    <x v="2"/>
    <s v="students.carleton.ca"/>
    <x v="0"/>
    <x v="1"/>
    <x v="185"/>
    <n v="2"/>
    <s v="Avoid having future issues with the computer  "/>
    <x v="0"/>
    <x v="2"/>
    <x v="2"/>
  </r>
  <r>
    <n v="12"/>
    <n v="3"/>
    <x v="0"/>
    <s v="10c6cb60-48e4-41bc-bb20-360104a2238f"/>
    <x v="1"/>
    <x v="1"/>
    <x v="186"/>
    <n v="1"/>
    <s v="In the information it had the said site could possibly attempt to download software onto the computer "/>
    <x v="1"/>
    <x v="3"/>
    <x v="0"/>
  </r>
  <r>
    <n v="12"/>
    <n v="0"/>
    <x v="0"/>
    <s v="10c6cb60-48e4-41bc-bb20-360104a2238f"/>
    <x v="0"/>
    <x v="1"/>
    <x v="187"/>
    <n v="1"/>
    <s v="It only had one of three caution symbols filled in "/>
    <x v="1"/>
    <x v="0"/>
    <x v="0"/>
  </r>
  <r>
    <n v="12"/>
    <n v="0"/>
    <x v="3"/>
    <s v="10c6cb60-48e4-41bc-bb20-360104a2238f"/>
    <x v="1"/>
    <x v="1"/>
    <x v="188"/>
    <n v="4"/>
    <s v="Red means stop done not enter. There was an &quot;!&quot; in the message."/>
    <x v="1"/>
    <x v="0"/>
    <x v="3"/>
  </r>
  <r>
    <n v="12"/>
    <n v="3"/>
    <x v="2"/>
    <s v="10c6cb60-48e4-41bc-bb20-360104a2238f"/>
    <x v="0"/>
    <x v="1"/>
    <x v="189"/>
    <n v="4"/>
    <s v="The page was colored red, universal sign for something dangerous  it also said the page was dangerous "/>
    <x v="1"/>
    <x v="3"/>
    <x v="2"/>
  </r>
  <r>
    <n v="12"/>
    <n v="1"/>
    <x v="1"/>
    <s v="10c6cb60-48e4-41bc-bb20-360104a2238f"/>
    <x v="0"/>
    <x v="1"/>
    <x v="190"/>
    <n v="1"/>
    <s v="The page was yellow so it would be possible to proceed with caution  as well as it said there was minimum risk for anything to happen "/>
    <x v="1"/>
    <x v="1"/>
    <x v="1"/>
  </r>
  <r>
    <n v="12"/>
    <n v="0"/>
    <x v="2"/>
    <s v="10c6cb60-48e4-41bc-bb20-360104a2238f"/>
    <x v="0"/>
    <x v="1"/>
    <x v="191"/>
    <n v="3"/>
    <s v="There was a possibility of having personal information stolen "/>
    <x v="1"/>
    <x v="0"/>
    <x v="2"/>
  </r>
  <r>
    <n v="12"/>
    <n v="1"/>
    <x v="2"/>
    <s v="10c6cb60-48e4-41bc-bb20-360104a2238f"/>
    <x v="0"/>
    <x v="1"/>
    <x v="192"/>
    <n v="4"/>
    <s v="The page had been blocked due to the fact to was harmful to the computer and the fact that personal information could be stolen."/>
    <x v="1"/>
    <x v="1"/>
    <x v="2"/>
  </r>
  <r>
    <n v="12"/>
    <n v="2"/>
    <x v="2"/>
    <s v="10c6cb60-48e4-41bc-bb20-360104a2238f"/>
    <x v="0"/>
    <x v="1"/>
    <x v="193"/>
    <n v="2"/>
    <s v="The site was blocked due to it's deceptive nature "/>
    <x v="1"/>
    <x v="2"/>
    <x v="2"/>
  </r>
  <r>
    <n v="12"/>
    <n v="1"/>
    <x v="3"/>
    <s v="10c6cb60-48e4-41bc-bb20-360104a2238f"/>
    <x v="0"/>
    <x v="1"/>
    <x v="194"/>
    <n v="4"/>
    <s v="This page is possibly capable of monitoring keystrokes, it said the page was highly dangerous. The pages was red the universal sign for stop also 3/3 of the caution box's where filled in "/>
    <x v="1"/>
    <x v="1"/>
    <x v="3"/>
  </r>
  <r>
    <n v="12"/>
    <n v="3"/>
    <x v="1"/>
    <s v="10c6cb60-48e4-41bc-bb20-360104a2238f"/>
    <x v="0"/>
    <x v="1"/>
    <x v="195"/>
    <n v="2"/>
    <s v="The page is likely not safe. It is yellow to warn the user to proceed with caution if they do choose to go onto the site. 2/3 caution boxes where filled in "/>
    <x v="1"/>
    <x v="3"/>
    <x v="1"/>
  </r>
  <r>
    <n v="12"/>
    <n v="2"/>
    <x v="1"/>
    <s v="10c6cb60-48e4-41bc-bb20-360104a2238f"/>
    <x v="0"/>
    <x v="1"/>
    <x v="196"/>
    <n v="2"/>
    <s v="The page is likely fake. It was to yellow to tell the user to proceed with caution and had 2/3 caution boxes filled in "/>
    <x v="1"/>
    <x v="2"/>
    <x v="1"/>
  </r>
  <r>
    <n v="12"/>
    <n v="2"/>
    <x v="0"/>
    <s v="10c6cb60-48e4-41bc-bb20-360104a2238f"/>
    <x v="0"/>
    <x v="0"/>
    <x v="197"/>
    <n v="0"/>
    <s v="I deiced to go visit the page since it was only had 1/3 caution boxes filled in. The color of the page was natural so I can assume that is safe "/>
    <x v="1"/>
    <x v="2"/>
    <x v="0"/>
  </r>
  <r>
    <n v="12"/>
    <n v="2"/>
    <x v="3"/>
    <s v="10c6cb60-48e4-41bc-bb20-360104a2238f"/>
    <x v="0"/>
    <x v="1"/>
    <x v="198"/>
    <n v="4"/>
    <s v="The page wants to steal personal information. The page was colored red to warn a user to stop. 3/3 caution boxes had been filled in "/>
    <x v="1"/>
    <x v="2"/>
    <x v="3"/>
  </r>
  <r>
    <n v="12"/>
    <n v="3"/>
    <x v="3"/>
    <s v="10c6cb60-48e4-41bc-bb20-360104a2238f"/>
    <x v="0"/>
    <x v="1"/>
    <x v="199"/>
    <n v="3"/>
    <s v="The page was red, universal sign to stop. The bolded letters on the button left hand side highly recommend not to continue. It had 3/3 caution signs filled in  "/>
    <x v="1"/>
    <x v="3"/>
    <x v="3"/>
  </r>
  <r>
    <n v="12"/>
    <n v="0"/>
    <x v="1"/>
    <s v="10c6cb60-48e4-41bc-bb20-360104a2238f"/>
    <x v="0"/>
    <x v="1"/>
    <x v="200"/>
    <n v="2"/>
    <s v="It is likely not safe to be on this page. It was yellow to proceed  with caution as well it 2/3 caution signs"/>
    <x v="1"/>
    <x v="0"/>
    <x v="1"/>
  </r>
  <r>
    <n v="12"/>
    <n v="1"/>
    <x v="0"/>
    <s v="10c6cb60-48e4-41bc-bb20-360104a2238f"/>
    <x v="0"/>
    <x v="1"/>
    <x v="201"/>
    <n v="2"/>
    <s v="The site could have been harmful to the computer."/>
    <x v="1"/>
    <x v="1"/>
    <x v="0"/>
  </r>
  <r>
    <n v="13"/>
    <n v="3"/>
    <x v="0"/>
    <s v="students.carleton.ca"/>
    <x v="0"/>
    <x v="0"/>
    <x v="202"/>
    <n v="1"/>
    <s v="Sometimes warning messages will appear on sites I know are safe/secure. "/>
    <x v="0"/>
    <x v="3"/>
    <x v="0"/>
  </r>
  <r>
    <n v="13"/>
    <n v="2"/>
    <x v="3"/>
    <s v="10c6cb60-48e4-41bc-bb20-360104a2238f"/>
    <x v="1"/>
    <x v="1"/>
    <x v="203"/>
    <n v="3"/>
    <s v="Entire screen was red. Impersonating webpages is a common tactic used to collect personal information. Sites can look very similar, I don't know what the exact web address is supposed to be to confirm the site is genuine."/>
    <x v="1"/>
    <x v="2"/>
    <x v="3"/>
  </r>
  <r>
    <n v="13"/>
    <n v="1"/>
    <x v="0"/>
    <s v="10c6cb60-48e4-41bc-bb20-360104a2238f"/>
    <x v="1"/>
    <x v="1"/>
    <x v="204"/>
    <n v="2"/>
    <s v="Detecting malware is tricky and mistakes are often made. Still not worth risking it if you can avoid going to site. Computer does not appear to be running linux."/>
    <x v="1"/>
    <x v="1"/>
    <x v="0"/>
  </r>
  <r>
    <n v="13"/>
    <n v="0"/>
    <x v="1"/>
    <s v="10c6cb60-48e4-41bc-bb20-360104a2238f"/>
    <x v="1"/>
    <x v="0"/>
    <x v="205"/>
    <n v="1"/>
    <s v="Errors in certificates are relatively common and can appear even on sites that are commonly used and fine."/>
    <x v="1"/>
    <x v="0"/>
    <x v="1"/>
  </r>
  <r>
    <n v="13"/>
    <n v="3"/>
    <x v="3"/>
    <s v="10c6cb60-48e4-41bc-bb20-360104a2238f"/>
    <x v="1"/>
    <x v="0"/>
    <x v="206"/>
    <n v="1"/>
    <s v="Fake download buttons appear all over the internet. As long as you avoid downloading from them you're usually fine. Files from them are easy to identify. Check the file name."/>
    <x v="1"/>
    <x v="3"/>
    <x v="3"/>
  </r>
  <r>
    <n v="13"/>
    <n v="0"/>
    <x v="2"/>
    <s v="10c6cb60-48e4-41bc-bb20-360104a2238f"/>
    <x v="1"/>
    <x v="0"/>
    <x v="207"/>
    <n v="1"/>
    <s v="Certificate errors are common and can arise without warning even on well maintained sites. Try changing web address (try https:// and http://) this sometimes gets rid of error."/>
    <x v="1"/>
    <x v="0"/>
    <x v="2"/>
  </r>
  <r>
    <n v="13"/>
    <n v="2"/>
    <x v="1"/>
    <s v="10c6cb60-48e4-41bc-bb20-360104a2238f"/>
    <x v="1"/>
    <x v="1"/>
    <x v="208"/>
    <n v="2"/>
    <s v="User reported pages are a mixed bag. Sometimes can identify pages that software misses, frequently gives false warnings. Err on side of caution if you can."/>
    <x v="1"/>
    <x v="2"/>
    <x v="1"/>
  </r>
  <r>
    <n v="13"/>
    <n v="1"/>
    <x v="3"/>
    <s v="10c6cb60-48e4-41bc-bb20-360104a2238f"/>
    <x v="1"/>
    <x v="1"/>
    <x v="209"/>
    <n v="3"/>
    <s v="User reported website. Err on side of caution."/>
    <x v="1"/>
    <x v="1"/>
    <x v="3"/>
  </r>
  <r>
    <n v="13"/>
    <n v="3"/>
    <x v="1"/>
    <s v="10c6cb60-48e4-41bc-bb20-360104a2238f"/>
    <x v="1"/>
    <x v="0"/>
    <x v="210"/>
    <n v="2"/>
    <s v="Attempts being key word. If dialog asks to install software do not approve. If you suspect software has been installed around computers security check list of installed programs."/>
    <x v="1"/>
    <x v="3"/>
    <x v="1"/>
  </r>
  <r>
    <n v="13"/>
    <n v="1"/>
    <x v="1"/>
    <s v="10c6cb60-48e4-41bc-bb20-360104a2238f"/>
    <x v="1"/>
    <x v="0"/>
    <x v="211"/>
    <n v="1"/>
    <s v="Dangerous is very vague. If reported by users even worse. Users should know specifically what is wrong with page before reporting it. Likely no problem."/>
    <x v="1"/>
    <x v="1"/>
    <x v="1"/>
  </r>
  <r>
    <n v="13"/>
    <n v="2"/>
    <x v="0"/>
    <s v="10c6cb60-48e4-41bc-bb20-360104a2238f"/>
    <x v="1"/>
    <x v="1"/>
    <x v="212"/>
    <n v="2"/>
    <s v="Could be many reasons the page could not be identified. Could be as simple as software update that webmanager hasn't kept up with. Err on side of caution."/>
    <x v="1"/>
    <x v="2"/>
    <x v="0"/>
  </r>
  <r>
    <n v="13"/>
    <n v="2"/>
    <x v="2"/>
    <s v="10c6cb60-48e4-41bc-bb20-360104a2238f"/>
    <x v="0"/>
    <x v="0"/>
    <x v="213"/>
    <n v="2"/>
    <s v="Deceptive sites can't do anything if you don't enter information. Make sure web address is correct. Don't enter any information until you are confident that the site is safe. Appears to be a mozilla warning, which are frequently incorrect."/>
    <x v="1"/>
    <x v="2"/>
    <x v="2"/>
  </r>
  <r>
    <n v="13"/>
    <n v="0"/>
    <x v="0"/>
    <s v="10c6cb60-48e4-41bc-bb20-360104a2238f"/>
    <x v="1"/>
    <x v="0"/>
    <x v="214"/>
    <n v="1"/>
    <s v="Another certificate error. Likely just the webmaster not updating site correctly, don't enter any information."/>
    <x v="1"/>
    <x v="0"/>
    <x v="0"/>
  </r>
  <r>
    <n v="13"/>
    <n v="1"/>
    <x v="2"/>
    <s v="10c6cb60-48e4-41bc-bb20-360104a2238f"/>
    <x v="0"/>
    <x v="1"/>
    <x v="215"/>
    <n v="3"/>
    <s v="Description of what the problem of the site is, could be normal webpage that has been comprimised. Err on side of caution."/>
    <x v="1"/>
    <x v="1"/>
    <x v="2"/>
  </r>
  <r>
    <n v="13"/>
    <n v="3"/>
    <x v="2"/>
    <s v="10c6cb60-48e4-41bc-bb20-360104a2238f"/>
    <x v="0"/>
    <x v="1"/>
    <x v="216"/>
    <n v="2"/>
    <s v="Has been reported to contain unwanted software, someone has likely encountered problems with site before. Err on side of caution until webmaster has resolved issue with whoever gave the error warning (likely mozilla)"/>
    <x v="1"/>
    <x v="3"/>
    <x v="2"/>
  </r>
  <r>
    <n v="13"/>
    <n v="3"/>
    <x v="0"/>
    <s v="10c6cb60-48e4-41bc-bb20-360104a2238f"/>
    <x v="1"/>
    <x v="1"/>
    <x v="217"/>
    <n v="2"/>
    <s v="While problems with unwanted software could be avoided, often more trouble than its worth. Find another site if possible."/>
    <x v="1"/>
    <x v="3"/>
    <x v="0"/>
  </r>
  <r>
    <n v="13"/>
    <n v="0"/>
    <x v="3"/>
    <s v="10c6cb60-48e4-41bc-bb20-360104a2238f"/>
    <x v="1"/>
    <x v="1"/>
    <x v="218"/>
    <n v="2"/>
    <s v="Secure connection could not be verified. Try changing web address (http:// vs https://) before finding a different site."/>
    <x v="1"/>
    <x v="0"/>
    <x v="3"/>
  </r>
  <r>
    <n v="14"/>
    <n v="3"/>
    <x v="1"/>
    <s v="carleton.ca"/>
    <x v="0"/>
    <x v="0"/>
    <x v="219"/>
    <n v="1"/>
    <s v="Carleton.ca was in the url bar and not a domain name I'm not familiar with so I was not at all worried."/>
    <x v="0"/>
    <x v="3"/>
    <x v="1"/>
  </r>
  <r>
    <n v="14"/>
    <n v="3"/>
    <x v="0"/>
    <s v="10c6cb60-48e4-41bc-bb20-360104a2238f"/>
    <x v="1"/>
    <x v="1"/>
    <x v="220"/>
    <n v="3"/>
    <s v="The domain name looked untrustworthy. Spyware/malware"/>
    <x v="1"/>
    <x v="3"/>
    <x v="0"/>
  </r>
  <r>
    <n v="14"/>
    <n v="2"/>
    <x v="1"/>
    <s v="10c6cb60-48e4-41bc-bb20-360104a2238f"/>
    <x v="1"/>
    <x v="1"/>
    <x v="221"/>
    <n v="1"/>
    <s v="Unconcerning. I can't imagine a scenario besides spam messages where I might be linked to a website potentially flagged as &quot;fake&quot;"/>
    <x v="1"/>
    <x v="2"/>
    <x v="1"/>
  </r>
  <r>
    <n v="14"/>
    <n v="0"/>
    <x v="0"/>
    <s v="10c6cb60-48e4-41bc-bb20-360104a2238f"/>
    <x v="0"/>
    <x v="0"/>
    <x v="222"/>
    <n v="1"/>
    <s v="I sometimes get this message for websites that are volatile like for downloading torrents or things like this, but I imagine I'm cautious enough to know when a website may be a threat or a downloaded file may be a threat. (Past experiences) Therefore I would simply proceed with caution to a website with that."/>
    <x v="1"/>
    <x v="0"/>
    <x v="0"/>
  </r>
  <r>
    <n v="14"/>
    <n v="2"/>
    <x v="3"/>
    <s v="10c6cb60-48e4-41bc-bb20-360104a2238f"/>
    <x v="1"/>
    <x v="1"/>
    <x v="223"/>
    <n v="3"/>
    <s v="Wouldn't continue to the site, possible I have information stored cookies I wouldn't want stolen."/>
    <x v="1"/>
    <x v="2"/>
    <x v="3"/>
  </r>
  <r>
    <n v="14"/>
    <n v="2"/>
    <x v="0"/>
    <s v="10c6cb60-48e4-41bc-bb20-360104a2238f"/>
    <x v="0"/>
    <x v="0"/>
    <x v="224"/>
    <n v="0"/>
    <s v="Could be a case of expired certificates or out of date licenses."/>
    <x v="1"/>
    <x v="2"/>
    <x v="0"/>
  </r>
  <r>
    <n v="14"/>
    <n v="1"/>
    <x v="2"/>
    <s v="10c6cb60-48e4-41bc-bb20-360104a2238f"/>
    <x v="0"/>
    <x v="0"/>
    <x v="225"/>
    <n v="4"/>
    <s v="(Meant to click Go Back) Similar reasons as before, the threat of information like credit card numbers is my main concern. Possibly losing access to computer functionality, etc... that foreign processes can incur on my machine. Would certainly avoid a website like this."/>
    <x v="1"/>
    <x v="1"/>
    <x v="2"/>
  </r>
  <r>
    <n v="14"/>
    <n v="0"/>
    <x v="3"/>
    <s v="10c6cb60-48e4-41bc-bb20-360104a2238f"/>
    <x v="1"/>
    <x v="0"/>
    <x v="226"/>
    <n v="2"/>
    <s v="I am most likely not entering volatile information into a website anyways. Given this message however, I would continue only if it's interesting or sent from a known sender in a given context that makes sense to continue. Otherwise would &quot;go back&quot;"/>
    <x v="1"/>
    <x v="0"/>
    <x v="3"/>
  </r>
  <r>
    <n v="14"/>
    <n v="3"/>
    <x v="1"/>
    <s v="10c6cb60-48e4-41bc-bb20-360104a2238f"/>
    <x v="1"/>
    <x v="1"/>
    <x v="227"/>
    <n v="0"/>
    <s v="I can't imagine this message ever appearing but I wouldn't be too concerned if it did, I might have my task manager open in case I need to end unknown processes in a hurry. I feel confident being able to react to this kind of threat."/>
    <x v="1"/>
    <x v="3"/>
    <x v="1"/>
  </r>
  <r>
    <n v="14"/>
    <n v="2"/>
    <x v="2"/>
    <s v="10c6cb60-48e4-41bc-bb20-360104a2238f"/>
    <x v="0"/>
    <x v="0"/>
    <x v="228"/>
    <n v="2"/>
    <s v="Only if I had a good enough reason I would simply proceed with caution, not entering any information if I was asked to."/>
    <x v="1"/>
    <x v="2"/>
    <x v="2"/>
  </r>
  <r>
    <n v="14"/>
    <n v="0"/>
    <x v="2"/>
    <s v="10c6cb60-48e4-41bc-bb20-360104a2238f"/>
    <x v="1"/>
    <x v="1"/>
    <x v="229"/>
    <n v="0"/>
    <s v="Oh well, I'll try again to access that website. I've seen something like message before, I think I closed the browser, turned off and back on my wifi and it worked."/>
    <x v="1"/>
    <x v="0"/>
    <x v="2"/>
  </r>
  <r>
    <n v="14"/>
    <n v="3"/>
    <x v="3"/>
    <s v="10c6cb60-48e4-41bc-bb20-360104a2238f"/>
    <x v="0"/>
    <x v="0"/>
    <x v="230"/>
    <n v="1"/>
    <s v="I see fake download buttons often and can easily discern the difference. Sometimes they're ads, etc..."/>
    <x v="1"/>
    <x v="3"/>
    <x v="3"/>
  </r>
  <r>
    <n v="14"/>
    <n v="3"/>
    <x v="2"/>
    <s v="10c6cb60-48e4-41bc-bb20-360104a2238f"/>
    <x v="0"/>
    <x v="1"/>
    <x v="231"/>
    <n v="3"/>
    <s v="If it had been reported by my browser to have unknown software or software it deems threatening I think I would trust the browser on this one and back out!"/>
    <x v="1"/>
    <x v="3"/>
    <x v="2"/>
  </r>
  <r>
    <n v="14"/>
    <n v="1"/>
    <x v="3"/>
    <s v="10c6cb60-48e4-41bc-bb20-360104a2238f"/>
    <x v="1"/>
    <x v="1"/>
    <x v="232"/>
    <n v="3"/>
    <s v="Would accept this message as a fair warning and not continue: fear of information theft."/>
    <x v="1"/>
    <x v="1"/>
    <x v="3"/>
  </r>
  <r>
    <n v="14"/>
    <n v="0"/>
    <x v="1"/>
    <s v="10c6cb60-48e4-41bc-bb20-360104a2238f"/>
    <x v="0"/>
    <x v="0"/>
    <x v="233"/>
    <n v="1"/>
    <s v="This could simply be a forum or a page I would feel comfortable browsing, just not comfortable whole heatedly trusting (i.e. giving real information out)"/>
    <x v="1"/>
    <x v="0"/>
    <x v="1"/>
  </r>
  <r>
    <n v="14"/>
    <n v="1"/>
    <x v="1"/>
    <s v="10c6cb60-48e4-41bc-bb20-360104a2238f"/>
    <x v="0"/>
    <x v="0"/>
    <x v="234"/>
    <n v="1"/>
    <s v="Don't exactly feel threatened because I may have precautions for malware software etc..."/>
    <x v="1"/>
    <x v="1"/>
    <x v="1"/>
  </r>
  <r>
    <n v="14"/>
    <n v="1"/>
    <x v="0"/>
    <s v="10c6cb60-48e4-41bc-bb20-360104a2238f"/>
    <x v="0"/>
    <x v="0"/>
    <x v="235"/>
    <n v="1"/>
    <s v="I strongly believe that this message is not as serious as it could be and that it is very likely that any issues deriving from the website would be blocked by basic security software "/>
    <x v="1"/>
    <x v="1"/>
    <x v="0"/>
  </r>
  <r>
    <n v="15"/>
    <n v="3"/>
    <x v="3"/>
    <s v="students.carleton.ca"/>
    <x v="0"/>
    <x v="0"/>
    <x v="236"/>
    <n v="1"/>
    <s v="it was only my email so i assumed there wouldn't be a threat"/>
    <x v="0"/>
    <x v="3"/>
    <x v="3"/>
  </r>
  <r>
    <n v="15"/>
    <n v="0"/>
    <x v="2"/>
    <s v="10c6cb60-48e4-41bc-bb20-360104a2238f"/>
    <x v="0"/>
    <x v="0"/>
    <x v="237"/>
    <n v="1"/>
    <s v="the website was only made improperly, didn't know what type of information the website would need"/>
    <x v="1"/>
    <x v="0"/>
    <x v="2"/>
  </r>
  <r>
    <n v="15"/>
    <n v="2"/>
    <x v="0"/>
    <s v="10c6cb60-48e4-41bc-bb20-360104a2238f"/>
    <x v="1"/>
    <x v="1"/>
    <x v="238"/>
    <n v="3"/>
    <s v="the browser said that the website was dangerous. It was a very clear warning that seemed severe "/>
    <x v="1"/>
    <x v="2"/>
    <x v="0"/>
  </r>
  <r>
    <n v="15"/>
    <n v="1"/>
    <x v="1"/>
    <s v="10c6cb60-48e4-41bc-bb20-360104a2238f"/>
    <x v="0"/>
    <x v="1"/>
    <x v="239"/>
    <n v="3"/>
    <s v="there has been user feedback that said malware was detected in this website"/>
    <x v="1"/>
    <x v="1"/>
    <x v="1"/>
  </r>
  <r>
    <n v="15"/>
    <n v="1"/>
    <x v="0"/>
    <s v="10c6cb60-48e4-41bc-bb20-360104a2238f"/>
    <x v="1"/>
    <x v="1"/>
    <x v="240"/>
    <n v="2"/>
    <s v="Malware can be very harmful and it said this website installs it"/>
    <x v="1"/>
    <x v="1"/>
    <x v="0"/>
  </r>
  <r>
    <n v="15"/>
    <n v="1"/>
    <x v="3"/>
    <s v="10c6cb60-48e4-41bc-bb20-360104a2238f"/>
    <x v="1"/>
    <x v="1"/>
    <x v="241"/>
    <n v="4"/>
    <s v="The screen was red, so it seemed more serious"/>
    <x v="1"/>
    <x v="1"/>
    <x v="3"/>
  </r>
  <r>
    <n v="15"/>
    <n v="2"/>
    <x v="2"/>
    <s v="10c6cb60-48e4-41bc-bb20-360104a2238f"/>
    <x v="0"/>
    <x v="1"/>
    <x v="242"/>
    <n v="4"/>
    <s v="there was a lot of information about why the page was dangerous"/>
    <x v="1"/>
    <x v="2"/>
    <x v="2"/>
  </r>
  <r>
    <n v="15"/>
    <n v="0"/>
    <x v="0"/>
    <s v="10c6cb60-48e4-41bc-bb20-360104a2238f"/>
    <x v="0"/>
    <x v="0"/>
    <x v="243"/>
    <n v="1"/>
    <s v="the browser didn't seem to have a specific warning"/>
    <x v="1"/>
    <x v="0"/>
    <x v="0"/>
  </r>
  <r>
    <n v="15"/>
    <n v="0"/>
    <x v="3"/>
    <s v="10c6cb60-48e4-41bc-bb20-360104a2238f"/>
    <x v="0"/>
    <x v="1"/>
    <x v="244"/>
    <n v="4"/>
    <s v="screen was red, generally means a bigger threat"/>
    <x v="1"/>
    <x v="0"/>
    <x v="3"/>
  </r>
  <r>
    <n v="15"/>
    <n v="3"/>
    <x v="0"/>
    <s v="10c6cb60-48e4-41bc-bb20-360104a2238f"/>
    <x v="0"/>
    <x v="0"/>
    <x v="245"/>
    <n v="0"/>
    <s v="just said proceed with caution"/>
    <x v="1"/>
    <x v="3"/>
    <x v="0"/>
  </r>
  <r>
    <n v="15"/>
    <n v="3"/>
    <x v="3"/>
    <s v="10c6cb60-48e4-41bc-bb20-360104a2238f"/>
    <x v="0"/>
    <x v="1"/>
    <x v="246"/>
    <n v="4"/>
    <s v="screen was red, 3 exclamation points"/>
    <x v="1"/>
    <x v="3"/>
    <x v="3"/>
  </r>
  <r>
    <n v="15"/>
    <n v="0"/>
    <x v="1"/>
    <s v="10c6cb60-48e4-41bc-bb20-360104a2238f"/>
    <x v="0"/>
    <x v="0"/>
    <x v="247"/>
    <n v="2"/>
    <s v="page was only yellow, so depending on what it was i would proceed"/>
    <x v="1"/>
    <x v="0"/>
    <x v="1"/>
  </r>
  <r>
    <n v="15"/>
    <n v="3"/>
    <x v="1"/>
    <s v="10c6cb60-48e4-41bc-bb20-360104a2238f"/>
    <x v="0"/>
    <x v="0"/>
    <x v="248"/>
    <n v="2"/>
    <s v="page was only yellow so depending on the website i would proceed"/>
    <x v="1"/>
    <x v="3"/>
    <x v="1"/>
  </r>
  <r>
    <n v="15"/>
    <n v="1"/>
    <x v="2"/>
    <s v="10c6cb60-48e4-41bc-bb20-360104a2238f"/>
    <x v="0"/>
    <x v="1"/>
    <x v="249"/>
    <n v="4"/>
    <s v="this page was a reported attack page"/>
    <x v="1"/>
    <x v="1"/>
    <x v="2"/>
  </r>
  <r>
    <n v="15"/>
    <n v="2"/>
    <x v="1"/>
    <s v="10c6cb60-48e4-41bc-bb20-360104a2238f"/>
    <x v="0"/>
    <x v="1"/>
    <x v="250"/>
    <n v="2"/>
    <s v="people said that the page was fake"/>
    <x v="1"/>
    <x v="2"/>
    <x v="1"/>
  </r>
  <r>
    <n v="15"/>
    <n v="3"/>
    <x v="2"/>
    <s v="10c6cb60-48e4-41bc-bb20-360104a2238f"/>
    <x v="0"/>
    <x v="1"/>
    <x v="251"/>
    <n v="3"/>
    <s v="there has been unwanted software reported "/>
    <x v="1"/>
    <x v="3"/>
    <x v="2"/>
  </r>
  <r>
    <n v="15"/>
    <n v="2"/>
    <x v="3"/>
    <s v="10c6cb60-48e4-41bc-bb20-360104a2238f"/>
    <x v="0"/>
    <x v="1"/>
    <x v="252"/>
    <n v="4"/>
    <s v="page was red, 3 exclamation points"/>
    <x v="1"/>
    <x v="2"/>
    <x v="3"/>
  </r>
  <r>
    <n v="16"/>
    <n v="3"/>
    <x v="2"/>
    <s v="students.carleton.ca"/>
    <x v="0"/>
    <x v="1"/>
    <x v="253"/>
    <n v="4"/>
    <s v="because it said warning and because i assumed it had a malware problem"/>
    <x v="0"/>
    <x v="3"/>
    <x v="2"/>
  </r>
  <r>
    <n v="16"/>
    <n v="2"/>
    <x v="1"/>
    <s v="10c6cb60-48e4-41bc-bb20-360104a2238f"/>
    <x v="1"/>
    <x v="1"/>
    <x v="254"/>
    <n v="4"/>
    <s v="the page informed me about the risk of  going to the page. &quot;More information&quot; text mentioned criminal organizations getting personal information. Seemed valid"/>
    <x v="1"/>
    <x v="2"/>
    <x v="1"/>
  </r>
  <r>
    <n v="16"/>
    <n v="2"/>
    <x v="3"/>
    <s v="10c6cb60-48e4-41bc-bb20-360104a2238f"/>
    <x v="1"/>
    <x v="0"/>
    <x v="255"/>
    <n v="4"/>
    <s v="Warning message seemed legitimate. Stated information about finances and passwords may be leaked. Chose to ignore it to see what would happen (wouldn't type in any information)."/>
    <x v="1"/>
    <x v="2"/>
    <x v="3"/>
  </r>
  <r>
    <n v="16"/>
    <n v="0"/>
    <x v="2"/>
    <s v="10c6cb60-48e4-41bc-bb20-360104a2238f"/>
    <x v="0"/>
    <x v="1"/>
    <x v="256"/>
    <n v="1"/>
    <s v="Didn't look like a serious warning message (only had a padlock with a red bar), compared to the previous (red) message which looked more severe."/>
    <x v="1"/>
    <x v="0"/>
    <x v="2"/>
  </r>
  <r>
    <n v="16"/>
    <n v="0"/>
    <x v="1"/>
    <s v="10c6cb60-48e4-41bc-bb20-360104a2238f"/>
    <x v="0"/>
    <x v="1"/>
    <x v="257"/>
    <n v="1"/>
    <s v="Message said it is &quot;probably not safe&quot;. If it was really bad, the message might say something like &quot;it is very risky&quot;. Didn't sound that serious"/>
    <x v="1"/>
    <x v="0"/>
    <x v="1"/>
  </r>
  <r>
    <n v="16"/>
    <n v="3"/>
    <x v="2"/>
    <s v="10c6cb60-48e4-41bc-bb20-360104a2238f"/>
    <x v="0"/>
    <x v="1"/>
    <x v="258"/>
    <n v="2"/>
    <s v="Message didn't look very risky because it said &quot;unwanted software detected&quot; and my profile settings prevented me from accessing the page."/>
    <x v="1"/>
    <x v="3"/>
    <x v="2"/>
  </r>
  <r>
    <n v="16"/>
    <n v="2"/>
    <x v="2"/>
    <s v="10c6cb60-48e4-41bc-bb20-360104a2238f"/>
    <x v="0"/>
    <x v="1"/>
    <x v="259"/>
    <n v="4"/>
    <s v="Warning message stated that visiting the page might result in identity theft (password, profile may be accessed). Clearly explained risks"/>
    <x v="1"/>
    <x v="2"/>
    <x v="2"/>
  </r>
  <r>
    <n v="16"/>
    <n v="3"/>
    <x v="0"/>
    <s v="10c6cb60-48e4-41bc-bb20-360104a2238f"/>
    <x v="0"/>
    <x v="1"/>
    <x v="260"/>
    <n v="0"/>
    <s v="Message said that the page was suspicious and I should proceed with caution, but didn't state why or what could happen. Didn't state the risks"/>
    <x v="1"/>
    <x v="3"/>
    <x v="0"/>
  </r>
  <r>
    <n v="16"/>
    <n v="0"/>
    <x v="0"/>
    <s v="10c6cb60-48e4-41bc-bb20-360104a2238f"/>
    <x v="0"/>
    <x v="1"/>
    <x v="261"/>
    <n v="0"/>
    <s v="Same as previous. Risks not stated. Warning wasn't clarified. Still clicked go back because it is a warning. I wouldn't normally go through with it if I saw a warning while visiting a site. I could be hacked or malware/a virus might get into my  system"/>
    <x v="1"/>
    <x v="0"/>
    <x v="0"/>
  </r>
  <r>
    <n v="16"/>
    <n v="1"/>
    <x v="0"/>
    <s v="10c6cb60-48e4-41bc-bb20-360104a2238f"/>
    <x v="0"/>
    <x v="0"/>
    <x v="262"/>
    <n v="0"/>
    <s v="Didn't state the risks or why the page was suspicious. First time checking out the site, first thing that comes up is &quot;suspicious website&quot;. If I proceed and nothing happens then I would keep going back (doesn't seem that high risk)"/>
    <x v="1"/>
    <x v="1"/>
    <x v="0"/>
  </r>
  <r>
    <n v="16"/>
    <n v="1"/>
    <x v="3"/>
    <s v="10c6cb60-48e4-41bc-bb20-360104a2238f"/>
    <x v="0"/>
    <x v="1"/>
    <x v="263"/>
    <n v="4"/>
    <s v="Stated the risks of continuing, that banking information and password might be compromised."/>
    <x v="1"/>
    <x v="1"/>
    <x v="3"/>
  </r>
  <r>
    <n v="16"/>
    <n v="3"/>
    <x v="1"/>
    <s v="10c6cb60-48e4-41bc-bb20-360104a2238f"/>
    <x v="0"/>
    <x v="1"/>
    <x v="264"/>
    <n v="2"/>
    <s v="Had 2/3 triangle symbols. Looked medium-risk, message didn't specify the severity of proceeding, but it's better to be safe than sorry."/>
    <x v="1"/>
    <x v="3"/>
    <x v="1"/>
  </r>
  <r>
    <n v="16"/>
    <n v="2"/>
    <x v="0"/>
    <s v="10c6cb60-48e4-41bc-bb20-360104a2238f"/>
    <x v="0"/>
    <x v="1"/>
    <x v="265"/>
    <n v="1"/>
    <s v="Just said &quot;warning\&quot; but didn't really inform me about the risks of proceeding through with it. Might just be a defense mechanism of the website, but then again, it's better to be safe than sorry."/>
    <x v="1"/>
    <x v="2"/>
    <x v="0"/>
  </r>
  <r>
    <n v="16"/>
    <n v="1"/>
    <x v="2"/>
    <s v="10c6cb60-48e4-41bc-bb20-360104a2238f"/>
    <x v="0"/>
    <x v="1"/>
    <x v="266"/>
    <n v="4"/>
    <s v="Color of the page was red (red usually stands for danger). Warning message seemed serious and I wouldn't want to put my system at risk and I wouldn't want hackers to have access to it and any personal information that I have."/>
    <x v="1"/>
    <x v="1"/>
    <x v="2"/>
  </r>
  <r>
    <n v="16"/>
    <n v="3"/>
    <x v="3"/>
    <s v="10c6cb60-48e4-41bc-bb20-360104a2238f"/>
    <x v="0"/>
    <x v="1"/>
    <x v="267"/>
    <n v="4"/>
    <s v="Message stated that proceeding through to the site might give me messages that prompt me to download certain things. Having first-hand experience in that type of situation, I wouldn't want to go through that again."/>
    <x v="1"/>
    <x v="3"/>
    <x v="3"/>
  </r>
  <r>
    <n v="16"/>
    <n v="0"/>
    <x v="3"/>
    <s v="10c6cb60-48e4-41bc-bb20-360104a2238f"/>
    <x v="0"/>
    <x v="1"/>
    <x v="268"/>
    <n v="4"/>
    <s v="The warning message seems valid. It clearly stated what would happen if I proceeded, and cautioned me to not go through with it. Also, the color of the page is red (and red usually signifies danger or a high-risk situation)."/>
    <x v="1"/>
    <x v="0"/>
    <x v="3"/>
  </r>
  <r>
    <n v="16"/>
    <n v="1"/>
    <x v="1"/>
    <s v="10c6cb60-48e4-41bc-bb20-360104a2238f"/>
    <x v="0"/>
    <x v="1"/>
    <x v="269"/>
    <n v="2"/>
    <s v="The page was yellow, which usually stands for a medium-risk situation. Also, even though the message didn't really explain the severity of going through, it is better to take caution."/>
    <x v="1"/>
    <x v="1"/>
    <x v="1"/>
  </r>
  <r>
    <n v="17"/>
    <n v="0"/>
    <x v="0"/>
    <s v="students.carleton.ca"/>
    <x v="0"/>
    <x v="0"/>
    <x v="270"/>
    <n v="2"/>
    <s v="I chose to visit it because it's a page that I use regularly and don't perceive as a threat"/>
    <x v="0"/>
    <x v="0"/>
    <x v="0"/>
  </r>
  <r>
    <n v="17"/>
    <n v="2"/>
    <x v="0"/>
    <s v="10c6cb60-48e4-41bc-bb20-360104a2238f"/>
    <x v="1"/>
    <x v="1"/>
    <x v="271"/>
    <n v="1"/>
    <s v="Didn't opt to visit the page because I'm unfamiliar with the content that it's going to request of me. Didn't perceive it as a high threat because there was only one warning sign in the top right and I assume the more warning signs the more dangerous the page."/>
    <x v="1"/>
    <x v="2"/>
    <x v="0"/>
  </r>
  <r>
    <n v="17"/>
    <n v="0"/>
    <x v="1"/>
    <s v="10c6cb60-48e4-41bc-bb20-360104a2238f"/>
    <x v="1"/>
    <x v="1"/>
    <x v="272"/>
    <n v="2"/>
    <s v="Yellow colour seems more dangerous than the more neutral white, and it seemed like I would be asked to enter personal information on the site I was trying to visit so there's no point putting my info at risk"/>
    <x v="1"/>
    <x v="0"/>
    <x v="1"/>
  </r>
  <r>
    <n v="17"/>
    <n v="3"/>
    <x v="1"/>
    <s v="10c6cb60-48e4-41bc-bb20-360104a2238f"/>
    <x v="1"/>
    <x v="1"/>
    <x v="273"/>
    <n v="2"/>
    <s v="Didn't choose to visit the page because I don't want to have to deal with malicious software that's difficult to uninstall."/>
    <x v="1"/>
    <x v="3"/>
    <x v="1"/>
  </r>
  <r>
    <n v="17"/>
    <n v="1"/>
    <x v="3"/>
    <s v="10c6cb60-48e4-41bc-bb20-360104a2238f"/>
    <x v="0"/>
    <x v="1"/>
    <x v="274"/>
    <n v="3"/>
    <s v="Definitely don't want a secret keylogger on my computer"/>
    <x v="1"/>
    <x v="1"/>
    <x v="3"/>
  </r>
  <r>
    <n v="17"/>
    <n v="1"/>
    <x v="2"/>
    <s v="10c6cb60-48e4-41bc-bb20-360104a2238f"/>
    <x v="0"/>
    <x v="1"/>
    <x v="275"/>
    <n v="4"/>
    <s v="Even more text seems more serious, although I liked the format of the drop box in the other warning pages better - I'm not really keen on reading everything Mozilla has ever had to say about bad sites and I'm probably in too much of a hurry to care anyway?"/>
    <x v="1"/>
    <x v="1"/>
    <x v="2"/>
  </r>
  <r>
    <n v="17"/>
    <n v="0"/>
    <x v="2"/>
    <s v="10c6cb60-48e4-41bc-bb20-360104a2238f"/>
    <x v="1"/>
    <x v="1"/>
    <x v="276"/>
    <n v="0"/>
    <s v="Seems less urgent than the other low/medium pages for some reason? It could just be because it's being shown immediately after a severely problematic site. Advanced explanation was less helpful than the previous ones - less clear of an explanation why I probably shouldn't visit the page or at least proceed with caution."/>
    <x v="1"/>
    <x v="0"/>
    <x v="2"/>
  </r>
  <r>
    <n v="17"/>
    <n v="3"/>
    <x v="3"/>
    <s v="10c6cb60-48e4-41bc-bb20-360104a2238f"/>
    <x v="1"/>
    <x v="1"/>
    <x v="277"/>
    <n v="4"/>
    <s v="Looks very very similar to the other high warning page I saw - this one I think uses slightly less strong language - highly recommended vs what I think was the imperative of do not proceed?"/>
    <x v="1"/>
    <x v="3"/>
    <x v="3"/>
  </r>
  <r>
    <n v="17"/>
    <n v="2"/>
    <x v="1"/>
    <s v="10c6cb60-48e4-41bc-bb20-360104a2238f"/>
    <x v="1"/>
    <x v="1"/>
    <x v="278"/>
    <n v="2"/>
    <s v="I'm going to trust other users who've had bad experiences with the page, although the text seems to indicate the threat is more of an issue than the page warning colour would initially lead me to believe - if I didn't take the time to read the text I probably would've just clicked through"/>
    <x v="1"/>
    <x v="2"/>
    <x v="1"/>
  </r>
  <r>
    <n v="17"/>
    <n v="3"/>
    <x v="2"/>
    <s v="10c6cb60-48e4-41bc-bb20-360104a2238f"/>
    <x v="0"/>
    <x v="1"/>
    <x v="279"/>
    <n v="4"/>
    <s v="Don't want malware on my computer but I'm curious about the security preferences - for people who don't really know what they're doing on the internet how high are these set as a default? "/>
    <x v="1"/>
    <x v="3"/>
    <x v="2"/>
  </r>
  <r>
    <n v="17"/>
    <n v="3"/>
    <x v="0"/>
    <s v="10c6cb60-48e4-41bc-bb20-360104a2238f"/>
    <x v="1"/>
    <x v="1"/>
    <x v="280"/>
    <n v="0"/>
    <s v="Page was a weird purple-ish looking colour? Doesn't seem very menacing. &quot;example.com may contain potentially misleading and deceptive software&quot; contains two uncertain words though, may and potentially, making the warning feel less effective."/>
    <x v="1"/>
    <x v="3"/>
    <x v="0"/>
  </r>
  <r>
    <n v="17"/>
    <n v="0"/>
    <x v="0"/>
    <s v="10c6cb60-48e4-41bc-bb20-360104a2238f"/>
    <x v="0"/>
    <x v="1"/>
    <x v="281"/>
    <n v="0"/>
    <s v="This one also looked purple-ish. Flow of the sentence &quot;The authenticity of example.com, and thus its security, was unable to be verified.&quot; was kind of weird? My eye was first drawn to the end of the sentence and then it didn't flow at all. Bad grammar makes me question the validity of warning pages. Could be a fake warning page for malicious anti-virus software? I think it'd flow better if the words authenticity and security went together."/>
    <x v="1"/>
    <x v="0"/>
    <x v="0"/>
  </r>
  <r>
    <n v="17"/>
    <n v="2"/>
    <x v="3"/>
    <s v="10c6cb60-48e4-41bc-bb20-360104a2238f"/>
    <x v="1"/>
    <x v="1"/>
    <x v="282"/>
    <n v="4"/>
    <s v="Don't want to lose my passwords, but the drop down and the blurb give essentially the same information. Also would be helpful if there was a link if I wanted to look on how to identify fake pages mimicking real pages on my own if my browser doesn't catch it for me?"/>
    <x v="1"/>
    <x v="2"/>
    <x v="3"/>
  </r>
  <r>
    <n v="17"/>
    <n v="1"/>
    <x v="0"/>
    <s v="10c6cb60-48e4-41bc-bb20-360104a2238f"/>
    <x v="1"/>
    <x v="1"/>
    <x v="283"/>
    <n v="0"/>
    <s v="Looks purple again. I felt like the initial warning blurb wasn't strong enough with the language by just saying &quot;software that can harm your computer&quot;"/>
    <x v="1"/>
    <x v="1"/>
    <x v="0"/>
  </r>
  <r>
    <n v="17"/>
    <n v="1"/>
    <x v="1"/>
    <s v="10c6cb60-48e4-41bc-bb20-360104a2238f"/>
    <x v="1"/>
    <x v="1"/>
    <x v="284"/>
    <n v="2"/>
    <s v="Because malware can get really bad I feel like this should probably be in a higher risk category than what it's currently being classed as. "/>
    <x v="1"/>
    <x v="1"/>
    <x v="1"/>
  </r>
  <r>
    <n v="17"/>
    <n v="0"/>
    <x v="3"/>
    <s v="10c6cb60-48e4-41bc-bb20-360104a2238f"/>
    <x v="1"/>
    <x v="1"/>
    <x v="285"/>
    <n v="4"/>
    <s v="I liked this one - blurb was very clear and concise and the drop down gave me more information that wasn't redundant to the blurb."/>
    <x v="1"/>
    <x v="0"/>
    <x v="3"/>
  </r>
  <r>
    <n v="17"/>
    <n v="2"/>
    <x v="2"/>
    <s v="10c6cb60-48e4-41bc-bb20-360104a2238f"/>
    <x v="0"/>
    <x v="1"/>
    <x v="286"/>
    <n v="4"/>
    <s v="Feels very similar to previous very high risk warnings? I can't actually think of anything that it has that the other ones didn't, other than maybe a slightly different layout"/>
    <x v="1"/>
    <x v="2"/>
    <x v="2"/>
  </r>
  <r>
    <n v="18"/>
    <n v="0"/>
    <x v="1"/>
    <s v="students.carleton.ca"/>
    <x v="1"/>
    <x v="0"/>
    <x v="287"/>
    <n v="3"/>
    <s v="Visiting the site in question does not usually cause such a warning message.  Therefore there was the possibility of a security breach/someone intercepting traffic."/>
    <x v="0"/>
    <x v="0"/>
    <x v="1"/>
  </r>
  <r>
    <n v="18"/>
    <n v="0"/>
    <x v="2"/>
    <s v="10c6cb60-48e4-41bc-bb20-360104a2238f"/>
    <x v="1"/>
    <x v="1"/>
    <x v="288"/>
    <n v="3"/>
    <s v="Error indicated that the certificate used to encrypt the connection was not issued by a known authority"/>
    <x v="1"/>
    <x v="0"/>
    <x v="2"/>
  </r>
  <r>
    <n v="18"/>
    <n v="2"/>
    <x v="1"/>
    <s v="10c6cb60-48e4-41bc-bb20-360104a2238f"/>
    <x v="0"/>
    <x v="1"/>
    <x v="289"/>
    <n v="4"/>
    <s v="Crowdsourced information indicated that the website was illicit."/>
    <x v="1"/>
    <x v="2"/>
    <x v="1"/>
  </r>
  <r>
    <n v="18"/>
    <n v="2"/>
    <x v="3"/>
    <s v="10c6cb60-48e4-41bc-bb20-360104a2238f"/>
    <x v="0"/>
    <x v="1"/>
    <x v="290"/>
    <n v="4"/>
    <s v="Error message looked extermely serious (red colouring, more warning symbols compared to others).  Warning also indicated possibility of a man in the middle attack"/>
    <x v="1"/>
    <x v="2"/>
    <x v="3"/>
  </r>
  <r>
    <n v="18"/>
    <n v="2"/>
    <x v="0"/>
    <s v="10c6cb60-48e4-41bc-bb20-360104a2238f"/>
    <x v="0"/>
    <x v="0"/>
    <x v="291"/>
    <n v="1"/>
    <s v="Page was only indicated to be suspicous.  I didn't think there was a great risk in proceeding as long as I didn't provide confidential info like a crecit card number to the page."/>
    <x v="1"/>
    <x v="2"/>
    <x v="0"/>
  </r>
  <r>
    <n v="18"/>
    <n v="2"/>
    <x v="2"/>
    <s v="10c6cb60-48e4-41bc-bb20-360104a2238f"/>
    <x v="0"/>
    <x v="1"/>
    <x v="292"/>
    <n v="4"/>
    <s v="Page was blocked by the in browser security system which uses data collected from others.  It's judgement that the page is bad is probably the correct one."/>
    <x v="1"/>
    <x v="2"/>
    <x v="2"/>
  </r>
  <r>
    <n v="18"/>
    <n v="3"/>
    <x v="3"/>
    <s v="10c6cb60-48e4-41bc-bb20-360104a2238f"/>
    <x v="0"/>
    <x v="1"/>
    <x v="293"/>
    <n v="4"/>
    <s v="Going to the site would probably lead to getting malware installed on my machine and even a rare case of that happening would still make visiting the page an unacceptable risk."/>
    <x v="1"/>
    <x v="3"/>
    <x v="3"/>
  </r>
  <r>
    <n v="18"/>
    <n v="3"/>
    <x v="1"/>
    <s v="10c6cb60-48e4-41bc-bb20-360104a2238f"/>
    <x v="0"/>
    <x v="1"/>
    <x v="294"/>
    <n v="3"/>
    <s v="Chose to not visit the page because of the chance of it installing unwanted programs like ransomeware on my machine"/>
    <x v="1"/>
    <x v="3"/>
    <x v="1"/>
  </r>
  <r>
    <n v="18"/>
    <n v="0"/>
    <x v="0"/>
    <s v="10c6cb60-48e4-41bc-bb20-360104a2238f"/>
    <x v="0"/>
    <x v="0"/>
    <x v="295"/>
    <n v="2"/>
    <s v="Page reported as suspicious but the warning appears less severe then others.  It's probably not too risky to visit the page as long as I don't download anything or provide confidential info."/>
    <x v="1"/>
    <x v="0"/>
    <x v="0"/>
  </r>
  <r>
    <n v="18"/>
    <n v="3"/>
    <x v="2"/>
    <s v="10c6cb60-48e4-41bc-bb20-360104a2238f"/>
    <x v="0"/>
    <x v="1"/>
    <x v="296"/>
    <n v="4"/>
    <s v="Chose to not visit because of the risk of getting a virus/spyware from the page."/>
    <x v="1"/>
    <x v="3"/>
    <x v="2"/>
  </r>
  <r>
    <n v="18"/>
    <n v="1"/>
    <x v="2"/>
    <s v="10c6cb60-48e4-41bc-bb20-360104a2238f"/>
    <x v="0"/>
    <x v="1"/>
    <x v="297"/>
    <n v="4"/>
    <s v="Chose to not visit because the site may install viruses, etc on my machine."/>
    <x v="1"/>
    <x v="1"/>
    <x v="2"/>
  </r>
  <r>
    <n v="18"/>
    <n v="1"/>
    <x v="1"/>
    <s v="10c6cb60-48e4-41bc-bb20-360104a2238f"/>
    <x v="0"/>
    <x v="1"/>
    <x v="298"/>
    <n v="3"/>
    <s v="Chose to not visit the page because of the malware risk as reported by others."/>
    <x v="1"/>
    <x v="1"/>
    <x v="1"/>
  </r>
  <r>
    <n v="18"/>
    <n v="0"/>
    <x v="1"/>
    <s v="10c6cb60-48e4-41bc-bb20-360104a2238f"/>
    <x v="0"/>
    <x v="1"/>
    <x v="299"/>
    <n v="3"/>
    <s v="If the pages identity cannot be confirmed it could be counterfeit, install bad software, etc and isn't worth the risk of visiting"/>
    <x v="1"/>
    <x v="0"/>
    <x v="1"/>
  </r>
  <r>
    <n v="18"/>
    <n v="0"/>
    <x v="3"/>
    <s v="10c6cb60-48e4-41bc-bb20-360104a2238f"/>
    <x v="0"/>
    <x v="1"/>
    <x v="300"/>
    <n v="4"/>
    <s v="Page appears to have badly configured/compromised security meaning that any information I give could be intercepted."/>
    <x v="1"/>
    <x v="0"/>
    <x v="3"/>
  </r>
  <r>
    <n v="18"/>
    <n v="3"/>
    <x v="0"/>
    <s v="10c6cb60-48e4-41bc-bb20-360104a2238f"/>
    <x v="0"/>
    <x v="1"/>
    <x v="301"/>
    <n v="3"/>
    <s v="The warning indicated the page may install malware on my machine"/>
    <x v="1"/>
    <x v="3"/>
    <x v="0"/>
  </r>
  <r>
    <n v="18"/>
    <n v="1"/>
    <x v="3"/>
    <s v="10c6cb60-48e4-41bc-bb20-360104a2238f"/>
    <x v="0"/>
    <x v="1"/>
    <x v="302"/>
    <n v="4"/>
    <s v="Warning indicated the page may install unwanted/dangerous software if I were to proceed with visiting it."/>
    <x v="1"/>
    <x v="1"/>
    <x v="3"/>
  </r>
  <r>
    <n v="18"/>
    <n v="1"/>
    <x v="0"/>
    <s v="10c6cb60-48e4-41bc-bb20-360104a2238f"/>
    <x v="0"/>
    <x v="1"/>
    <x v="303"/>
    <n v="3"/>
    <s v="The page might install bad software on my machine."/>
    <x v="1"/>
    <x v="1"/>
    <x v="0"/>
  </r>
  <r>
    <n v="19"/>
    <n v="0"/>
    <x v="3"/>
    <s v="students.carleton.ca"/>
    <x v="0"/>
    <x v="0"/>
    <x v="304"/>
    <n v="0"/>
    <s v="It's a website I've been using throughout the entire year, which is why I haven't felt surprised or suspicious."/>
    <x v="0"/>
    <x v="0"/>
    <x v="3"/>
  </r>
  <r>
    <n v="19"/>
    <n v="3"/>
    <x v="1"/>
    <s v="10c6cb60-48e4-41bc-bb20-360104a2238f"/>
    <x v="1"/>
    <x v="1"/>
    <x v="305"/>
    <n v="2"/>
    <s v="It wasn't a warning message I've seen before, thus I wanted to be a bit more careful."/>
    <x v="1"/>
    <x v="3"/>
    <x v="1"/>
  </r>
  <r>
    <n v="19"/>
    <n v="0"/>
    <x v="2"/>
    <s v="10c6cb60-48e4-41bc-bb20-360104a2238f"/>
    <x v="0"/>
    <x v="0"/>
    <x v="306"/>
    <n v="1"/>
    <s v="I've seen this warning message before but I ignored the warning given."/>
    <x v="1"/>
    <x v="0"/>
    <x v="2"/>
  </r>
  <r>
    <n v="19"/>
    <n v="2"/>
    <x v="1"/>
    <s v="10c6cb60-48e4-41bc-bb20-360104a2238f"/>
    <x v="0"/>
    <x v="1"/>
    <x v="307"/>
    <n v="2"/>
    <s v="It was a warning message I've never seen, and because of the background color (which was yellow), it seems that the warning message should be something to be cautious of."/>
    <x v="1"/>
    <x v="2"/>
    <x v="1"/>
  </r>
  <r>
    <n v="19"/>
    <n v="1"/>
    <x v="3"/>
    <s v="10c6cb60-48e4-41bc-bb20-360104a2238f"/>
    <x v="0"/>
    <x v="1"/>
    <x v="308"/>
    <n v="4"/>
    <s v="With the background color being red, it didn't really take a second for me to think that the severity of the warning message is high. In my opinion, red indicated danger, hence I didn't want to take any risk."/>
    <x v="1"/>
    <x v="1"/>
    <x v="3"/>
  </r>
  <r>
    <n v="19"/>
    <n v="2"/>
    <x v="3"/>
    <s v="10c6cb60-48e4-41bc-bb20-360104a2238f"/>
    <x v="0"/>
    <x v="1"/>
    <x v="309"/>
    <n v="3"/>
    <s v="The color red pretty much indicates the severity of the warning message."/>
    <x v="1"/>
    <x v="2"/>
    <x v="3"/>
  </r>
  <r>
    <n v="19"/>
    <n v="3"/>
    <x v="2"/>
    <s v="10c6cb60-48e4-41bc-bb20-360104a2238f"/>
    <x v="0"/>
    <x v="1"/>
    <x v="310"/>
    <n v="3"/>
    <s v="For the website to direct me to another website is kind of unusual to me, which is why I decided to go back."/>
    <x v="1"/>
    <x v="3"/>
    <x v="2"/>
  </r>
  <r>
    <n v="19"/>
    <n v="3"/>
    <x v="0"/>
    <s v="10c6cb60-48e4-41bc-bb20-360104a2238f"/>
    <x v="0"/>
    <x v="0"/>
    <x v="311"/>
    <n v="1"/>
    <s v="I feel like the website is something my antivirus software can take care of."/>
    <x v="1"/>
    <x v="3"/>
    <x v="0"/>
  </r>
  <r>
    <n v="19"/>
    <n v="1"/>
    <x v="1"/>
    <s v="10c6cb60-48e4-41bc-bb20-360104a2238f"/>
    <x v="0"/>
    <x v="0"/>
    <x v="312"/>
    <m/>
    <s v="I feel like my antivirus software would let me know if the website is really a threat."/>
    <x v="1"/>
    <x v="1"/>
    <x v="1"/>
  </r>
  <r>
    <n v="19"/>
    <n v="1"/>
    <x v="0"/>
    <s v="10c6cb60-48e4-41bc-bb20-360104a2238f"/>
    <x v="0"/>
    <x v="0"/>
    <x v="313"/>
    <n v="0"/>
    <s v="I feel like grey isn't really a color that indicates danger."/>
    <x v="1"/>
    <x v="1"/>
    <x v="0"/>
  </r>
  <r>
    <n v="19"/>
    <n v="0"/>
    <x v="0"/>
    <s v="10c6cb60-48e4-41bc-bb20-360104a2238f"/>
    <x v="0"/>
    <x v="0"/>
    <x v="314"/>
    <n v="1"/>
    <s v="The warning message is too plain for me to consider it a warning message."/>
    <x v="1"/>
    <x v="0"/>
    <x v="0"/>
  </r>
  <r>
    <n v="19"/>
    <n v="0"/>
    <x v="1"/>
    <s v="10c6cb60-48e4-41bc-bb20-360104a2238f"/>
    <x v="0"/>
    <x v="0"/>
    <x v="315"/>
    <n v="1"/>
    <s v="Seeing the warning again and again kind of made me feel like the warning isn't something to worry about"/>
    <x v="1"/>
    <x v="0"/>
    <x v="1"/>
  </r>
  <r>
    <n v="19"/>
    <n v="3"/>
    <x v="3"/>
    <s v="10c6cb60-48e4-41bc-bb20-360104a2238f"/>
    <x v="0"/>
    <x v="1"/>
    <x v="316"/>
    <n v="3"/>
    <s v="The red was too vibrant, so it kind of startled me and made me think of the warning as something to worry about"/>
    <x v="1"/>
    <x v="3"/>
    <x v="3"/>
  </r>
  <r>
    <n v="19"/>
    <n v="0"/>
    <x v="3"/>
    <s v="10c6cb60-48e4-41bc-bb20-360104a2238f"/>
    <x v="0"/>
    <x v="1"/>
    <x v="317"/>
    <n v="3"/>
    <s v="The red warning message makes me feel unsafe, hence I wanted to go back."/>
    <x v="1"/>
    <x v="0"/>
    <x v="3"/>
  </r>
  <r>
    <n v="19"/>
    <n v="2"/>
    <x v="0"/>
    <s v="10c6cb60-48e4-41bc-bb20-360104a2238f"/>
    <x v="0"/>
    <x v="0"/>
    <x v="318"/>
    <n v="0"/>
    <s v="Website feels like something my antivirus software can take care of"/>
    <x v="1"/>
    <x v="2"/>
    <x v="0"/>
  </r>
  <r>
    <n v="19"/>
    <n v="2"/>
    <x v="2"/>
    <s v="10c6cb60-48e4-41bc-bb20-360104a2238f"/>
    <x v="0"/>
    <x v="0"/>
    <x v="319"/>
    <n v="1"/>
    <s v="I feel like I've modified my security choices/options, which is why I got that warning."/>
    <x v="1"/>
    <x v="2"/>
    <x v="2"/>
  </r>
  <r>
    <n v="19"/>
    <n v="1"/>
    <x v="2"/>
    <s v="10c6cb60-48e4-41bc-bb20-360104a2238f"/>
    <x v="0"/>
    <x v="1"/>
    <x v="320"/>
    <n v="2"/>
    <s v="I wouldn't want to take the risk of an attack."/>
    <x v="1"/>
    <x v="1"/>
    <x v="2"/>
  </r>
  <r>
    <n v="20"/>
    <n v="0"/>
    <x v="2"/>
    <s v="login.microsoftonline.com"/>
    <x v="0"/>
    <x v="1"/>
    <x v="321"/>
    <n v="2"/>
    <s v="Seen this type of pop-up before"/>
    <x v="0"/>
    <x v="0"/>
    <x v="2"/>
  </r>
  <r>
    <n v="20"/>
    <n v="2"/>
    <x v="3"/>
    <s v="10c6cb60-48e4-41bc-bb20-360104a2238f"/>
    <x v="1"/>
    <x v="1"/>
    <x v="322"/>
    <n v="3"/>
    <s v="When I clicked on more information it said there could be access to my personal information"/>
    <x v="1"/>
    <x v="2"/>
    <x v="3"/>
  </r>
  <r>
    <n v="20"/>
    <n v="1"/>
    <x v="2"/>
    <s v="10c6cb60-48e4-41bc-bb20-360104a2238f"/>
    <x v="0"/>
    <x v="0"/>
    <x v="323"/>
    <n v="1"/>
    <s v="I have seen this type of message however I usually ignore it since I trust the website and my browser's security preferences are too sensitive."/>
    <x v="1"/>
    <x v="1"/>
    <x v="2"/>
  </r>
  <r>
    <n v="20"/>
    <n v="2"/>
    <x v="0"/>
    <s v="10c6cb60-48e4-41bc-bb20-360104a2238f"/>
    <x v="1"/>
    <x v="1"/>
    <x v="324"/>
    <n v="2"/>
    <s v="I chose not to proceed because the error didn't seem that troubling but didn't want to risk it"/>
    <x v="1"/>
    <x v="2"/>
    <x v="0"/>
  </r>
  <r>
    <n v="20"/>
    <n v="0"/>
    <x v="1"/>
    <s v="10c6cb60-48e4-41bc-bb20-360104a2238f"/>
    <x v="1"/>
    <x v="1"/>
    <x v="325"/>
    <n v="3"/>
    <s v="When clicking on more info there could have been potential leak of private info"/>
    <x v="1"/>
    <x v="0"/>
    <x v="1"/>
  </r>
  <r>
    <n v="20"/>
    <n v="2"/>
    <x v="2"/>
    <s v="10c6cb60-48e4-41bc-bb20-360104a2238f"/>
    <x v="0"/>
    <x v="1"/>
    <x v="326"/>
    <n v="3"/>
    <s v="information could be revealed like passwords however the fact that the website was blocked because of my security preferences made me almost click ignore"/>
    <x v="1"/>
    <x v="2"/>
    <x v="2"/>
  </r>
  <r>
    <n v="20"/>
    <n v="1"/>
    <x v="3"/>
    <s v="10c6cb60-48e4-41bc-bb20-360104a2238f"/>
    <x v="0"/>
    <x v="1"/>
    <x v="327"/>
    <n v="4"/>
    <s v="Once again private information could have been reached however the page looked more serious and formal than the others"/>
    <x v="1"/>
    <x v="1"/>
    <x v="3"/>
  </r>
  <r>
    <n v="20"/>
    <n v="3"/>
    <x v="2"/>
    <s v="10c6cb60-48e4-41bc-bb20-360104a2238f"/>
    <x v="0"/>
    <x v="0"/>
    <x v="328"/>
    <n v="2"/>
    <s v="Since this page mentioned my security preferences and not any leakage of private information I figured it was safe"/>
    <x v="1"/>
    <x v="3"/>
    <x v="2"/>
  </r>
  <r>
    <n v="20"/>
    <n v="1"/>
    <x v="1"/>
    <s v="10c6cb60-48e4-41bc-bb20-360104a2238f"/>
    <x v="1"/>
    <x v="1"/>
    <x v="329"/>
    <n v="3"/>
    <s v="The warning message implied that the computer might have unwanted programs added or affected therefore I didn't want to take the chance"/>
    <x v="1"/>
    <x v="1"/>
    <x v="1"/>
  </r>
  <r>
    <n v="20"/>
    <n v="0"/>
    <x v="3"/>
    <s v="10c6cb60-48e4-41bc-bb20-360104a2238f"/>
    <x v="1"/>
    <x v="1"/>
    <x v="330"/>
    <n v="4"/>
    <s v="The fact that this warning message was in red also it said that some websites mask themselves as certifiable. I didn't want to risk it."/>
    <x v="1"/>
    <x v="0"/>
    <x v="3"/>
  </r>
  <r>
    <n v="20"/>
    <n v="3"/>
    <x v="0"/>
    <s v="10c6cb60-48e4-41bc-bb20-360104a2238f"/>
    <x v="1"/>
    <x v="0"/>
    <x v="331"/>
    <n v="1"/>
    <s v="The warning message simply said to proceed with caution therefore I figured I could decide for myself if the website is a virus or not"/>
    <x v="1"/>
    <x v="3"/>
    <x v="0"/>
  </r>
  <r>
    <n v="20"/>
    <n v="2"/>
    <x v="1"/>
    <s v="10c6cb60-48e4-41bc-bb20-360104a2238f"/>
    <x v="0"/>
    <x v="0"/>
    <x v="332"/>
    <n v="1"/>
    <s v="Once again it said to proceed with caution and not necessarily that it would cause immediate damage to my computer"/>
    <x v="1"/>
    <x v="2"/>
    <x v="1"/>
  </r>
  <r>
    <n v="20"/>
    <n v="0"/>
    <x v="0"/>
    <s v="10c6cb60-48e4-41bc-bb20-360104a2238f"/>
    <x v="1"/>
    <x v="0"/>
    <x v="333"/>
    <n v="1"/>
    <s v="Despite the warning message saying that this website could be dangerous it only said to proceed with caution and also that only if I enter personal information it might be compromised. "/>
    <x v="1"/>
    <x v="0"/>
    <x v="0"/>
  </r>
  <r>
    <n v="20"/>
    <n v="3"/>
    <x v="3"/>
    <s v="10c6cb60-48e4-41bc-bb20-360104a2238f"/>
    <x v="1"/>
    <x v="1"/>
    <x v="334"/>
    <n v="3"/>
    <s v="This warning message explained that there could be unwanted downloads taking place and made it seem as if the threat was urgent. "/>
    <x v="1"/>
    <x v="3"/>
    <x v="3"/>
  </r>
  <r>
    <n v="20"/>
    <n v="1"/>
    <x v="0"/>
    <s v="10c6cb60-48e4-41bc-bb20-360104a2238f"/>
    <x v="1"/>
    <x v="0"/>
    <x v="335"/>
    <n v="2"/>
    <s v="Once again it said to proceed with caution so I figured I could just check out the website and fake download buttons for myself"/>
    <x v="1"/>
    <x v="1"/>
    <x v="0"/>
  </r>
  <r>
    <n v="20"/>
    <n v="0"/>
    <x v="2"/>
    <s v="10c6cb60-48e4-41bc-bb20-360104a2238f"/>
    <x v="1"/>
    <x v="1"/>
    <x v="336"/>
    <n v="2"/>
    <s v="Since this message is not one I come across very often I had to go back since I wasn't comfortable with a website that firefox didn't like or recognize"/>
    <x v="1"/>
    <x v="0"/>
    <x v="2"/>
  </r>
  <r>
    <n v="20"/>
    <n v="3"/>
    <x v="1"/>
    <s v="10c6cb60-48e4-41bc-bb20-360104a2238f"/>
    <x v="1"/>
    <x v="0"/>
    <x v="337"/>
    <n v="2"/>
    <s v="I figured I could see for myself since the message didn't seem too urgent and that as long as I didn't press download links I would be fine"/>
    <x v="1"/>
    <x v="3"/>
    <x v="1"/>
  </r>
</pivotCacheRecords>
</file>

<file path=xl/pivotCache/pivotCacheRecords3.xml><?xml version="1.0" encoding="utf-8"?>
<pivotCacheRecords xmlns="http://schemas.openxmlformats.org/spreadsheetml/2006/main" xmlns:r="http://schemas.openxmlformats.org/officeDocument/2006/relationships" count="340">
  <r>
    <x v="0"/>
    <x v="0"/>
    <x v="0"/>
    <s v="carleton.ca"/>
    <b v="0"/>
    <b v="1"/>
    <x v="0"/>
    <n v="2"/>
    <s v="I wanted to visit the page because I knew that the page was trustworthy."/>
    <x v="0"/>
    <x v="0"/>
    <x v="0"/>
    <x v="0"/>
    <x v="0"/>
    <x v="0"/>
  </r>
  <r>
    <x v="0"/>
    <x v="1"/>
    <x v="1"/>
    <s v="10c6cb60-48e4-41bc-bb20-360104a2238f"/>
    <b v="0"/>
    <b v="0"/>
    <x v="1"/>
    <n v="3"/>
    <s v="The page gave a sense of danger more than the last time"/>
    <x v="1"/>
    <x v="1"/>
    <x v="1"/>
    <x v="0"/>
    <x v="1"/>
    <x v="1"/>
  </r>
  <r>
    <x v="0"/>
    <x v="2"/>
    <x v="0"/>
    <s v="10c6cb60-48e4-41bc-bb20-360104a2238f"/>
    <b v="0"/>
    <b v="1"/>
    <x v="2"/>
    <n v="1"/>
    <s v="It appeared to be less severe"/>
    <x v="1"/>
    <x v="2"/>
    <x v="0"/>
    <x v="0"/>
    <x v="0"/>
    <x v="0"/>
  </r>
  <r>
    <x v="0"/>
    <x v="0"/>
    <x v="2"/>
    <s v="10c6cb60-48e4-41bc-bb20-360104a2238f"/>
    <b v="0"/>
    <b v="0"/>
    <x v="3"/>
    <n v="3"/>
    <s v="The website seemed blacklisted."/>
    <x v="1"/>
    <x v="0"/>
    <x v="2"/>
    <x v="1"/>
    <x v="1"/>
    <x v="1"/>
  </r>
  <r>
    <x v="0"/>
    <x v="1"/>
    <x v="2"/>
    <s v="10c6cb60-48e4-41bc-bb20-360104a2238f"/>
    <b v="0"/>
    <b v="0"/>
    <x v="4"/>
    <n v="4"/>
    <s v="It looked like a big issue, the page seemed to be major website that can con people or maybe it might just be part of a scam.."/>
    <x v="1"/>
    <x v="1"/>
    <x v="2"/>
    <x v="1"/>
    <x v="1"/>
    <x v="1"/>
  </r>
  <r>
    <x v="0"/>
    <x v="0"/>
    <x v="3"/>
    <s v="10c6cb60-48e4-41bc-bb20-360104a2238f"/>
    <b v="0"/>
    <b v="0"/>
    <x v="5"/>
    <n v="4"/>
    <s v="The 3 warning symbols on the page indicated that the page might not be that secure. It was highly symbolized threat."/>
    <x v="1"/>
    <x v="0"/>
    <x v="3"/>
    <x v="0"/>
    <x v="1"/>
    <x v="1"/>
  </r>
  <r>
    <x v="0"/>
    <x v="1"/>
    <x v="3"/>
    <s v="10c6cb60-48e4-41bc-bb20-360104a2238f"/>
    <b v="0"/>
    <b v="0"/>
    <x v="6"/>
    <n v="4"/>
    <s v="The fact the website I was going to entered monitored keystrokes and stole bank info made me more alert."/>
    <x v="1"/>
    <x v="1"/>
    <x v="3"/>
    <x v="0"/>
    <x v="1"/>
    <x v="1"/>
  </r>
  <r>
    <x v="0"/>
    <x v="0"/>
    <x v="0"/>
    <s v="10c6cb60-48e4-41bc-bb20-360104a2238f"/>
    <b v="0"/>
    <b v="1"/>
    <x v="7"/>
    <n v="1"/>
    <s v="It came out as something that might not be a big problem based on the warning symbols."/>
    <x v="1"/>
    <x v="0"/>
    <x v="0"/>
    <x v="0"/>
    <x v="0"/>
    <x v="0"/>
  </r>
  <r>
    <x v="0"/>
    <x v="3"/>
    <x v="1"/>
    <s v="10c6cb60-48e4-41bc-bb20-360104a2238f"/>
    <b v="0"/>
    <b v="1"/>
    <x v="8"/>
    <n v="2"/>
    <s v="The page seemed like something that would force me to install some adwares that I can avoid myself so I went for the page."/>
    <x v="1"/>
    <x v="3"/>
    <x v="1"/>
    <x v="1"/>
    <x v="0"/>
    <x v="0"/>
  </r>
  <r>
    <x v="0"/>
    <x v="3"/>
    <x v="0"/>
    <s v="10c6cb60-48e4-41bc-bb20-360104a2238f"/>
    <b v="0"/>
    <b v="1"/>
    <x v="9"/>
    <n v="2"/>
    <s v="The page like the last time seemed like potential adware that can be avoided."/>
    <x v="1"/>
    <x v="3"/>
    <x v="0"/>
    <x v="0"/>
    <x v="0"/>
    <x v="0"/>
  </r>
  <r>
    <x v="0"/>
    <x v="0"/>
    <x v="1"/>
    <s v="10c6cb60-48e4-41bc-bb20-360104a2238f"/>
    <b v="0"/>
    <b v="0"/>
    <x v="10"/>
    <n v="3"/>
    <s v="The fact that it track user information made me a little insecure"/>
    <x v="1"/>
    <x v="0"/>
    <x v="1"/>
    <x v="1"/>
    <x v="1"/>
    <x v="1"/>
  </r>
  <r>
    <x v="0"/>
    <x v="3"/>
    <x v="3"/>
    <s v="10c6cb60-48e4-41bc-bb20-360104a2238f"/>
    <b v="0"/>
    <b v="0"/>
    <x v="11"/>
    <n v="4"/>
    <s v="The warning symbols and description made the web page seem highly dangerous due to it tracking activities."/>
    <x v="1"/>
    <x v="3"/>
    <x v="3"/>
    <x v="1"/>
    <x v="1"/>
    <x v="1"/>
  </r>
  <r>
    <x v="0"/>
    <x v="1"/>
    <x v="0"/>
    <s v="10c6cb60-48e4-41bc-bb20-360104a2238f"/>
    <b v="0"/>
    <b v="1"/>
    <x v="12"/>
    <n v="1"/>
    <s v="Low level threat about adwares"/>
    <x v="1"/>
    <x v="1"/>
    <x v="0"/>
    <x v="0"/>
    <x v="0"/>
    <x v="0"/>
  </r>
  <r>
    <x v="0"/>
    <x v="2"/>
    <x v="1"/>
    <s v="10c6cb60-48e4-41bc-bb20-360104a2238f"/>
    <b v="0"/>
    <b v="0"/>
    <x v="13"/>
    <n v="2"/>
    <s v="A page that might steal information of the user."/>
    <x v="1"/>
    <x v="2"/>
    <x v="1"/>
    <x v="0"/>
    <x v="1"/>
    <x v="1"/>
  </r>
  <r>
    <x v="0"/>
    <x v="3"/>
    <x v="2"/>
    <s v="10c6cb60-48e4-41bc-bb20-360104a2238f"/>
    <b v="0"/>
    <b v="0"/>
    <x v="14"/>
    <n v="3"/>
    <s v="Major level threat regarding the security of the user's information."/>
    <x v="1"/>
    <x v="3"/>
    <x v="2"/>
    <x v="1"/>
    <x v="1"/>
    <x v="1"/>
  </r>
  <r>
    <x v="0"/>
    <x v="2"/>
    <x v="3"/>
    <s v="10c6cb60-48e4-41bc-bb20-360104a2238f"/>
    <b v="0"/>
    <b v="0"/>
    <x v="15"/>
    <n v="3"/>
    <s v="The website steals information"/>
    <x v="1"/>
    <x v="2"/>
    <x v="3"/>
    <x v="0"/>
    <x v="1"/>
    <x v="1"/>
  </r>
  <r>
    <x v="0"/>
    <x v="2"/>
    <x v="2"/>
    <s v="10c6cb60-48e4-41bc-bb20-360104a2238f"/>
    <b v="0"/>
    <b v="0"/>
    <x v="16"/>
    <n v="3"/>
    <s v="A deceptive site made very clear"/>
    <x v="1"/>
    <x v="2"/>
    <x v="2"/>
    <x v="1"/>
    <x v="1"/>
    <x v="1"/>
  </r>
  <r>
    <x v="1"/>
    <x v="0"/>
    <x v="1"/>
    <s v="carleton.ca"/>
    <b v="0"/>
    <b v="1"/>
    <x v="17"/>
    <n v="4"/>
    <s v="Full screen, bright colours, unfamiliarity. Ignored because i was accessing a trusted site. "/>
    <x v="0"/>
    <x v="0"/>
    <x v="1"/>
    <x v="2"/>
    <x v="0"/>
    <x v="0"/>
  </r>
  <r>
    <x v="1"/>
    <x v="3"/>
    <x v="3"/>
    <s v="10c6cb60-48e4-41bc-bb20-360104a2238f"/>
    <b v="0"/>
    <b v="0"/>
    <x v="18"/>
    <n v="4"/>
    <s v="Red = danger. good psychological trick"/>
    <x v="1"/>
    <x v="3"/>
    <x v="3"/>
    <x v="1"/>
    <x v="1"/>
    <x v="1"/>
  </r>
  <r>
    <x v="1"/>
    <x v="1"/>
    <x v="2"/>
    <s v="10c6cb60-48e4-41bc-bb20-360104a2238f"/>
    <b v="0"/>
    <b v="0"/>
    <x v="19"/>
    <n v="3"/>
    <s v="High alert level due to colour and speed of arrival. rather wordy though could be more consice"/>
    <x v="1"/>
    <x v="1"/>
    <x v="2"/>
    <x v="3"/>
    <x v="1"/>
    <x v="1"/>
  </r>
  <r>
    <x v="1"/>
    <x v="3"/>
    <x v="2"/>
    <s v="10c6cb60-48e4-41bc-bb20-360104a2238f"/>
    <b v="0"/>
    <b v="1"/>
    <x v="20"/>
    <n v="2"/>
    <s v="Can is a subjective word. doesnt strike as being too urgent =, but the colour reinforces danger"/>
    <x v="1"/>
    <x v="3"/>
    <x v="2"/>
    <x v="0"/>
    <x v="0"/>
    <x v="0"/>
  </r>
  <r>
    <x v="1"/>
    <x v="2"/>
    <x v="0"/>
    <s v="10c6cb60-48e4-41bc-bb20-360104a2238f"/>
    <b v="0"/>
    <b v="1"/>
    <x v="21"/>
    <n v="0"/>
    <s v="grey indicates neutrality. wording not specific enough"/>
    <x v="1"/>
    <x v="2"/>
    <x v="0"/>
    <x v="2"/>
    <x v="0"/>
    <x v="0"/>
  </r>
  <r>
    <x v="1"/>
    <x v="1"/>
    <x v="1"/>
    <s v="10c6cb60-48e4-41bc-bb20-360104a2238f"/>
    <b v="0"/>
    <b v="0"/>
    <x v="22"/>
    <n v="2"/>
    <s v="yellow is very neutral, gives the website the benefit of the doubt"/>
    <x v="1"/>
    <x v="1"/>
    <x v="1"/>
    <x v="2"/>
    <x v="1"/>
    <x v="1"/>
  </r>
  <r>
    <x v="1"/>
    <x v="2"/>
    <x v="2"/>
    <s v="10c6cb60-48e4-41bc-bb20-360104a2238f"/>
    <b v="0"/>
    <b v="0"/>
    <x v="23"/>
    <n v="4"/>
    <s v="keywords such as credit card cause alarm. "/>
    <x v="1"/>
    <x v="2"/>
    <x v="2"/>
    <x v="1"/>
    <x v="1"/>
    <x v="1"/>
  </r>
  <r>
    <x v="1"/>
    <x v="1"/>
    <x v="3"/>
    <s v="10c6cb60-48e4-41bc-bb20-360104a2238f"/>
    <b v="0"/>
    <b v="0"/>
    <x v="24"/>
    <n v="4"/>
    <s v="Keylogging and password access are very dangerous if achieved. "/>
    <x v="1"/>
    <x v="1"/>
    <x v="3"/>
    <x v="1"/>
    <x v="1"/>
    <x v="1"/>
  </r>
  <r>
    <x v="1"/>
    <x v="1"/>
    <x v="0"/>
    <s v="10c6cb60-48e4-41bc-bb20-360104a2238f"/>
    <b v="0"/>
    <b v="1"/>
    <x v="25"/>
    <n v="1"/>
    <s v="low risk appearance due to neutral colour, words such as may, and only one exclamation mark in the top right corner"/>
    <x v="1"/>
    <x v="1"/>
    <x v="0"/>
    <x v="0"/>
    <x v="0"/>
    <x v="0"/>
  </r>
  <r>
    <x v="1"/>
    <x v="0"/>
    <x v="1"/>
    <s v="10c6cb60-48e4-41bc-bb20-360104a2238f"/>
    <b v="0"/>
    <b v="1"/>
    <x v="26"/>
    <n v="2"/>
    <s v="only says probably unsafe. yellow is neutral , key words are not very alarming"/>
    <x v="1"/>
    <x v="0"/>
    <x v="1"/>
    <x v="0"/>
    <x v="0"/>
    <x v="0"/>
  </r>
  <r>
    <x v="1"/>
    <x v="0"/>
    <x v="3"/>
    <s v="10c6cb60-48e4-41bc-bb20-360104a2238f"/>
    <b v="0"/>
    <b v="0"/>
    <x v="27"/>
    <n v="4"/>
    <s v="monitoring conversations is a serious concern. red coulor for danger, 3 exclamation points"/>
    <x v="1"/>
    <x v="0"/>
    <x v="3"/>
    <x v="0"/>
    <x v="1"/>
    <x v="1"/>
  </r>
  <r>
    <x v="1"/>
    <x v="0"/>
    <x v="2"/>
    <s v="10c6cb60-48e4-41bc-bb20-360104a2238f"/>
    <b v="0"/>
    <b v="0"/>
    <x v="28"/>
    <n v="2"/>
    <s v="grey colour, yellow bar above caught my eye though. must indicate some danger . "/>
    <x v="1"/>
    <x v="0"/>
    <x v="2"/>
    <x v="4"/>
    <x v="1"/>
    <x v="1"/>
  </r>
  <r>
    <x v="1"/>
    <x v="3"/>
    <x v="0"/>
    <s v="10c6cb60-48e4-41bc-bb20-360104a2238f"/>
    <b v="0"/>
    <b v="1"/>
    <x v="29"/>
    <n v="0"/>
    <s v="could be the case of a relatively unknown but safe website, no key danger words, grey colour seems non threatening"/>
    <x v="1"/>
    <x v="3"/>
    <x v="0"/>
    <x v="0"/>
    <x v="0"/>
    <x v="0"/>
  </r>
  <r>
    <x v="1"/>
    <x v="2"/>
    <x v="3"/>
    <s v="10c6cb60-48e4-41bc-bb20-360104a2238f"/>
    <b v="0"/>
    <b v="0"/>
    <x v="30"/>
    <n v="4"/>
    <s v="red colour, key words such as password cause alarm"/>
    <x v="1"/>
    <x v="2"/>
    <x v="3"/>
    <x v="0"/>
    <x v="1"/>
    <x v="1"/>
  </r>
  <r>
    <x v="1"/>
    <x v="0"/>
    <x v="0"/>
    <s v="10c6cb60-48e4-41bc-bb20-360104a2238f"/>
    <b v="0"/>
    <b v="0"/>
    <x v="31"/>
    <n v="0"/>
    <s v="grey, key words are unsure such as may or probably"/>
    <x v="1"/>
    <x v="0"/>
    <x v="0"/>
    <x v="2"/>
    <x v="1"/>
    <x v="1"/>
  </r>
  <r>
    <x v="1"/>
    <x v="2"/>
    <x v="1"/>
    <s v="10c6cb60-48e4-41bc-bb20-360104a2238f"/>
    <b v="0"/>
    <b v="0"/>
    <x v="32"/>
    <n v="2"/>
    <s v="steal causes alarm. yellow indicates caution"/>
    <x v="1"/>
    <x v="2"/>
    <x v="1"/>
    <x v="2"/>
    <x v="1"/>
    <x v="1"/>
  </r>
  <r>
    <x v="1"/>
    <x v="3"/>
    <x v="1"/>
    <s v="10c6cb60-48e4-41bc-bb20-360104a2238f"/>
    <b v="0"/>
    <b v="0"/>
    <x v="33"/>
    <n v="4"/>
    <s v="unwanted installation is not good. keep your data off my harddrive!"/>
    <x v="1"/>
    <x v="3"/>
    <x v="1"/>
    <x v="0"/>
    <x v="1"/>
    <x v="1"/>
  </r>
  <r>
    <x v="2"/>
    <x v="0"/>
    <x v="3"/>
    <s v="carleton.ca"/>
    <b v="0"/>
    <b v="1"/>
    <x v="34"/>
    <n v="0"/>
    <s v="Because I needed to go the intended website."/>
    <x v="0"/>
    <x v="0"/>
    <x v="3"/>
    <x v="0"/>
    <x v="0"/>
    <x v="0"/>
  </r>
  <r>
    <x v="2"/>
    <x v="0"/>
    <x v="3"/>
    <s v="10c6cb60-48e4-41bc-bb20-360104a2238f"/>
    <b v="0"/>
    <b v="1"/>
    <x v="35"/>
    <n v="1"/>
    <s v="I think an unknown threat isn't important"/>
    <x v="1"/>
    <x v="0"/>
    <x v="3"/>
    <x v="0"/>
    <x v="0"/>
    <x v="0"/>
  </r>
  <r>
    <x v="2"/>
    <x v="1"/>
    <x v="2"/>
    <s v="10c6cb60-48e4-41bc-bb20-360104a2238f"/>
    <b v="0"/>
    <b v="0"/>
    <x v="36"/>
    <n v="3"/>
    <s v="The word &quot;attack&quot;"/>
    <x v="1"/>
    <x v="1"/>
    <x v="2"/>
    <x v="2"/>
    <x v="1"/>
    <x v="1"/>
  </r>
  <r>
    <x v="2"/>
    <x v="3"/>
    <x v="0"/>
    <s v="10c6cb60-48e4-41bc-bb20-360104a2238f"/>
    <b v="1"/>
    <b v="1"/>
    <x v="37"/>
    <n v="2"/>
    <s v="After reading more info I would make sure to not download anything"/>
    <x v="1"/>
    <x v="3"/>
    <x v="0"/>
    <x v="4"/>
    <x v="0"/>
    <x v="0"/>
  </r>
  <r>
    <x v="2"/>
    <x v="1"/>
    <x v="1"/>
    <s v="10c6cb60-48e4-41bc-bb20-360104a2238f"/>
    <b v="0"/>
    <b v="1"/>
    <x v="38"/>
    <n v="1"/>
    <s v="The colour of the page was yellow which isn't a warning sign to me, and the word untrustworthy isn't as &quot;dangerous&quot;"/>
    <x v="1"/>
    <x v="1"/>
    <x v="1"/>
    <x v="2"/>
    <x v="0"/>
    <x v="0"/>
  </r>
  <r>
    <x v="2"/>
    <x v="0"/>
    <x v="0"/>
    <s v="10c6cb60-48e4-41bc-bb20-360104a2238f"/>
    <b v="0"/>
    <b v="1"/>
    <x v="39"/>
    <n v="1"/>
    <s v="I had already seen that warning before, so my second time seeing is makes it less &quot;dangerous&quot; and also the colour purple is nice"/>
    <x v="1"/>
    <x v="0"/>
    <x v="0"/>
    <x v="0"/>
    <x v="0"/>
    <x v="0"/>
  </r>
  <r>
    <x v="2"/>
    <x v="3"/>
    <x v="2"/>
    <s v="10c6cb60-48e4-41bc-bb20-360104a2238f"/>
    <b v="0"/>
    <b v="0"/>
    <x v="40"/>
    <n v="4"/>
    <s v="I don't want software being uploaded to my computer, and red is a better warning trigger for colour. I also didn't want to read the explicit explanation on the second page"/>
    <x v="1"/>
    <x v="3"/>
    <x v="2"/>
    <x v="5"/>
    <x v="1"/>
    <x v="1"/>
  </r>
  <r>
    <x v="2"/>
    <x v="2"/>
    <x v="1"/>
    <s v="10c6cb60-48e4-41bc-bb20-360104a2238f"/>
    <b v="0"/>
    <b v="1"/>
    <x v="41"/>
    <n v="1"/>
    <s v="&quot;untrusted&quot; and yellow equal not dangerous to me"/>
    <x v="1"/>
    <x v="2"/>
    <x v="1"/>
    <x v="2"/>
    <x v="0"/>
    <x v="0"/>
  </r>
  <r>
    <x v="2"/>
    <x v="0"/>
    <x v="1"/>
    <s v="10c6cb60-48e4-41bc-bb20-360104a2238f"/>
    <b v="0"/>
    <b v="1"/>
    <x v="42"/>
    <n v="0"/>
    <s v="I have already seen that warning multiple times and I have chosen to ignore it "/>
    <x v="1"/>
    <x v="0"/>
    <x v="1"/>
    <x v="2"/>
    <x v="0"/>
    <x v="0"/>
  </r>
  <r>
    <x v="2"/>
    <x v="1"/>
    <x v="3"/>
    <s v="10c6cb60-48e4-41bc-bb20-360104a2238f"/>
    <b v="0"/>
    <b v="0"/>
    <x v="43"/>
    <n v="4"/>
    <s v="I didn't like that it said it could monitor my key strokes. It's red and it tells me that it is highly recommended that I leave. "/>
    <x v="1"/>
    <x v="1"/>
    <x v="3"/>
    <x v="0"/>
    <x v="1"/>
    <x v="1"/>
  </r>
  <r>
    <x v="2"/>
    <x v="3"/>
    <x v="1"/>
    <s v="10c6cb60-48e4-41bc-bb20-360104a2238f"/>
    <b v="0"/>
    <b v="1"/>
    <x v="44"/>
    <n v="0"/>
    <s v="Repeated viewings of same warning, and I am ignoring them"/>
    <x v="1"/>
    <x v="3"/>
    <x v="1"/>
    <x v="2"/>
    <x v="0"/>
    <x v="0"/>
  </r>
  <r>
    <x v="2"/>
    <x v="3"/>
    <x v="3"/>
    <s v="10c6cb60-48e4-41bc-bb20-360104a2238f"/>
    <b v="0"/>
    <b v="0"/>
    <x v="45"/>
    <n v="3"/>
    <s v="It said that a threat was detected, and it's red and it had three ! warnings"/>
    <x v="1"/>
    <x v="3"/>
    <x v="3"/>
    <x v="0"/>
    <x v="1"/>
    <x v="1"/>
  </r>
  <r>
    <x v="2"/>
    <x v="1"/>
    <x v="0"/>
    <s v="10c6cb60-48e4-41bc-bb20-360104a2238f"/>
    <b v="0"/>
    <b v="1"/>
    <x v="46"/>
    <n v="0"/>
    <s v="Background colour and wording"/>
    <x v="1"/>
    <x v="1"/>
    <x v="0"/>
    <x v="2"/>
    <x v="0"/>
    <x v="0"/>
  </r>
  <r>
    <x v="2"/>
    <x v="2"/>
    <x v="0"/>
    <s v="10c6cb60-48e4-41bc-bb20-360104a2238f"/>
    <b v="0"/>
    <b v="1"/>
    <x v="47"/>
    <n v="0"/>
    <s v="background colour and wording"/>
    <x v="1"/>
    <x v="2"/>
    <x v="0"/>
    <x v="2"/>
    <x v="0"/>
    <x v="0"/>
  </r>
  <r>
    <x v="2"/>
    <x v="2"/>
    <x v="3"/>
    <s v="10c6cb60-48e4-41bc-bb20-360104a2238f"/>
    <b v="0"/>
    <b v="0"/>
    <x v="48"/>
    <n v="3"/>
    <s v="background colour and wording"/>
    <x v="1"/>
    <x v="2"/>
    <x v="3"/>
    <x v="0"/>
    <x v="1"/>
    <x v="1"/>
  </r>
  <r>
    <x v="2"/>
    <x v="0"/>
    <x v="2"/>
    <s v="10c6cb60-48e4-41bc-bb20-360104a2238f"/>
    <b v="0"/>
    <b v="1"/>
    <x v="49"/>
    <n v="2"/>
    <s v="It is a risk I am willing to take when I see warning about an unsecured connection."/>
    <x v="1"/>
    <x v="0"/>
    <x v="2"/>
    <x v="4"/>
    <x v="0"/>
    <x v="0"/>
  </r>
  <r>
    <x v="2"/>
    <x v="2"/>
    <x v="2"/>
    <s v="10c6cb60-48e4-41bc-bb20-360104a2238f"/>
    <b v="0"/>
    <b v="0"/>
    <x v="50"/>
    <n v="4"/>
    <s v="Identity theft is something I want no part of, the colour of the page also triggered an inner warning"/>
    <x v="1"/>
    <x v="2"/>
    <x v="2"/>
    <x v="0"/>
    <x v="1"/>
    <x v="1"/>
  </r>
  <r>
    <x v="3"/>
    <x v="0"/>
    <x v="2"/>
    <s v="students.carleton.ca"/>
    <b v="0"/>
    <b v="1"/>
    <x v="51"/>
    <n v="0"/>
    <s v="Visited webpage before without ill effects. Don't care about security of carleton email."/>
    <x v="0"/>
    <x v="0"/>
    <x v="2"/>
    <x v="1"/>
    <x v="0"/>
    <x v="0"/>
  </r>
  <r>
    <x v="3"/>
    <x v="1"/>
    <x v="0"/>
    <s v="10c6cb60-48e4-41bc-bb20-360104a2238f"/>
    <b v="0"/>
    <b v="1"/>
    <x v="52"/>
    <n v="2"/>
    <s v="Software would have to be downloaded and executed to harm."/>
    <x v="1"/>
    <x v="1"/>
    <x v="0"/>
    <x v="1"/>
    <x v="0"/>
    <x v="0"/>
  </r>
  <r>
    <x v="3"/>
    <x v="0"/>
    <x v="1"/>
    <s v="10c6cb60-48e4-41bc-bb20-360104a2238f"/>
    <b v="0"/>
    <b v="1"/>
    <x v="53"/>
    <n v="3"/>
    <s v="If not submitting sensitive information, not a problem."/>
    <x v="1"/>
    <x v="0"/>
    <x v="1"/>
    <x v="0"/>
    <x v="0"/>
    <x v="0"/>
  </r>
  <r>
    <x v="3"/>
    <x v="0"/>
    <x v="0"/>
    <s v="10c6cb60-48e4-41bc-bb20-360104a2238f"/>
    <b v="0"/>
    <b v="1"/>
    <x v="54"/>
    <n v="1"/>
    <s v="Wouldn't do financial transactions or logins"/>
    <x v="1"/>
    <x v="0"/>
    <x v="0"/>
    <x v="0"/>
    <x v="0"/>
    <x v="0"/>
  </r>
  <r>
    <x v="3"/>
    <x v="2"/>
    <x v="3"/>
    <s v="10c6cb60-48e4-41bc-bb20-360104a2238f"/>
    <b v="0"/>
    <b v="0"/>
    <x v="55"/>
    <n v="4"/>
    <s v="Red."/>
    <x v="1"/>
    <x v="2"/>
    <x v="3"/>
    <x v="0"/>
    <x v="1"/>
    <x v="1"/>
  </r>
  <r>
    <x v="3"/>
    <x v="3"/>
    <x v="2"/>
    <s v="10c6cb60-48e4-41bc-bb20-360104a2238f"/>
    <b v="0"/>
    <b v="0"/>
    <x v="56"/>
    <n v="4"/>
    <s v="Colors / header pattern / button text"/>
    <x v="1"/>
    <x v="3"/>
    <x v="2"/>
    <x v="1"/>
    <x v="1"/>
    <x v="1"/>
  </r>
  <r>
    <x v="3"/>
    <x v="0"/>
    <x v="2"/>
    <s v="10c6cb60-48e4-41bc-bb20-360104a2238f"/>
    <b v="0"/>
    <b v="1"/>
    <x v="57"/>
    <n v="0"/>
    <s v="Very common error and I usually see it in Firefox while Chrome doesn't complain."/>
    <x v="1"/>
    <x v="0"/>
    <x v="2"/>
    <x v="0"/>
    <x v="0"/>
    <x v="0"/>
  </r>
  <r>
    <x v="3"/>
    <x v="3"/>
    <x v="3"/>
    <s v="10c6cb60-48e4-41bc-bb20-360104a2238f"/>
    <b v="0"/>
    <b v="1"/>
    <x v="58"/>
    <n v="2"/>
    <s v="I can tell the difference between the fake and real downloads."/>
    <x v="1"/>
    <x v="3"/>
    <x v="3"/>
    <x v="1"/>
    <x v="0"/>
    <x v="0"/>
  </r>
  <r>
    <x v="3"/>
    <x v="1"/>
    <x v="3"/>
    <s v="10c6cb60-48e4-41bc-bb20-360104a2238f"/>
    <b v="0"/>
    <b v="0"/>
    <x v="59"/>
    <n v="3"/>
    <s v="Being &quot;monitored&quot; sounds scary."/>
    <x v="1"/>
    <x v="1"/>
    <x v="3"/>
    <x v="0"/>
    <x v="1"/>
    <x v="1"/>
  </r>
  <r>
    <x v="3"/>
    <x v="3"/>
    <x v="0"/>
    <s v="10c6cb60-48e4-41bc-bb20-360104a2238f"/>
    <b v="0"/>
    <b v="1"/>
    <x v="55"/>
    <n v="1"/>
    <s v="It says to &quot;proceed&quot;"/>
    <x v="1"/>
    <x v="3"/>
    <x v="0"/>
    <x v="0"/>
    <x v="0"/>
    <x v="0"/>
  </r>
  <r>
    <x v="3"/>
    <x v="1"/>
    <x v="1"/>
    <s v="10c6cb60-48e4-41bc-bb20-360104a2238f"/>
    <b v="0"/>
    <b v="0"/>
    <x v="60"/>
    <n v="2"/>
    <s v="Yellow? "/>
    <x v="1"/>
    <x v="1"/>
    <x v="1"/>
    <x v="0"/>
    <x v="1"/>
    <x v="1"/>
  </r>
  <r>
    <x v="3"/>
    <x v="0"/>
    <x v="3"/>
    <s v="10c6cb60-48e4-41bc-bb20-360104a2238f"/>
    <b v="0"/>
    <b v="0"/>
    <x v="61"/>
    <n v="4"/>
    <s v="Red. &quot;highly recommended&quot; , exclamation marks."/>
    <x v="1"/>
    <x v="0"/>
    <x v="3"/>
    <x v="1"/>
    <x v="1"/>
    <x v="1"/>
  </r>
  <r>
    <x v="3"/>
    <x v="1"/>
    <x v="2"/>
    <s v="10c6cb60-48e4-41bc-bb20-360104a2238f"/>
    <b v="0"/>
    <b v="0"/>
    <x v="62"/>
    <n v="3"/>
    <s v="Curious description"/>
    <x v="1"/>
    <x v="1"/>
    <x v="2"/>
    <x v="6"/>
    <x v="1"/>
    <x v="1"/>
  </r>
  <r>
    <x v="3"/>
    <x v="2"/>
    <x v="1"/>
    <s v="10c6cb60-48e4-41bc-bb20-360104a2238f"/>
    <b v="0"/>
    <b v="0"/>
    <x v="63"/>
    <n v="3"/>
    <s v="Users reporting sounds more legitimate a threat than a computer generated warning."/>
    <x v="1"/>
    <x v="2"/>
    <x v="1"/>
    <x v="0"/>
    <x v="1"/>
    <x v="1"/>
  </r>
  <r>
    <x v="3"/>
    <x v="2"/>
    <x v="0"/>
    <s v="10c6cb60-48e4-41bc-bb20-360104a2238f"/>
    <b v="0"/>
    <b v="1"/>
    <x v="64"/>
    <n v="0"/>
    <s v="Colors are not alarming. No exclamations. &quot;Proceed&quot;"/>
    <x v="1"/>
    <x v="2"/>
    <x v="0"/>
    <x v="2"/>
    <x v="0"/>
    <x v="0"/>
  </r>
  <r>
    <x v="3"/>
    <x v="2"/>
    <x v="2"/>
    <s v="10c6cb60-48e4-41bc-bb20-360104a2238f"/>
    <b v="0"/>
    <b v="0"/>
    <x v="65"/>
    <n v="4"/>
    <s v="Warning of identity theft and fraud"/>
    <x v="1"/>
    <x v="2"/>
    <x v="2"/>
    <x v="0"/>
    <x v="1"/>
    <x v="1"/>
  </r>
  <r>
    <x v="3"/>
    <x v="3"/>
    <x v="1"/>
    <s v="10c6cb60-48e4-41bc-bb20-360104a2238f"/>
    <b v="0"/>
    <b v="1"/>
    <x v="66"/>
    <n v="1"/>
    <s v="Not hard to avoid installing software"/>
    <x v="1"/>
    <x v="3"/>
    <x v="1"/>
    <x v="2"/>
    <x v="0"/>
    <x v="0"/>
  </r>
  <r>
    <x v="4"/>
    <x v="1"/>
    <x v="0"/>
    <s v="students.carleton.ca"/>
    <b v="1"/>
    <b v="0"/>
    <x v="67"/>
    <n v="2"/>
    <s v="I rated it as medium because it wasn't the usual severe warning message with red colours and blocking me from accessing. There also seemed to be a warning rating bar at the top with one warning triangle symbol coloured in. I did not visit the page in case I actually typed something wrong in the site address."/>
    <x v="0"/>
    <x v="1"/>
    <x v="0"/>
    <x v="3"/>
    <x v="1"/>
    <x v="1"/>
  </r>
  <r>
    <x v="4"/>
    <x v="2"/>
    <x v="2"/>
    <s v="10c6cb60-48e4-41bc-bb20-360104a2238f"/>
    <b v="0"/>
    <b v="0"/>
    <x v="68"/>
    <n v="3"/>
    <s v="Red colour of the message made it seem more dangerous if I went to the web page."/>
    <x v="1"/>
    <x v="2"/>
    <x v="2"/>
    <x v="0"/>
    <x v="1"/>
    <x v="1"/>
  </r>
  <r>
    <x v="4"/>
    <x v="1"/>
    <x v="1"/>
    <s v="10c6cb60-48e4-41bc-bb20-360104a2238f"/>
    <b v="0"/>
    <b v="0"/>
    <x v="69"/>
    <n v="2"/>
    <s v="It was reported to have security issues by other users, but not necessarily for me."/>
    <x v="1"/>
    <x v="1"/>
    <x v="1"/>
    <x v="0"/>
    <x v="1"/>
    <x v="1"/>
  </r>
  <r>
    <x v="4"/>
    <x v="2"/>
    <x v="1"/>
    <s v="10c6cb60-48e4-41bc-bb20-360104a2238f"/>
    <b v="0"/>
    <b v="0"/>
    <x v="70"/>
    <n v="1"/>
    <s v="After reading that warning, if I really needed to use the site I would probably still visit it but just make sure not to enter any information in the site."/>
    <x v="1"/>
    <x v="2"/>
    <x v="1"/>
    <x v="4"/>
    <x v="1"/>
    <x v="1"/>
  </r>
  <r>
    <x v="4"/>
    <x v="2"/>
    <x v="0"/>
    <s v="10c6cb60-48e4-41bc-bb20-360104a2238f"/>
    <b v="0"/>
    <b v="0"/>
    <x v="71"/>
    <n v="0"/>
    <s v="It isn't very severe for me because the colour of the message is neutral and it's similar to what happens sometimes with some websites I visit using different network connections (i.e. Facebook when connected to Starbucks wifi sometimes has that)."/>
    <x v="1"/>
    <x v="2"/>
    <x v="0"/>
    <x v="1"/>
    <x v="1"/>
    <x v="1"/>
  </r>
  <r>
    <x v="4"/>
    <x v="0"/>
    <x v="2"/>
    <s v="10c6cb60-48e4-41bc-bb20-360104a2238f"/>
    <b v="0"/>
    <b v="0"/>
    <x v="72"/>
    <n v="2"/>
    <s v="It depends on what kind of website it is and whether or not I need to log in to access information. If I did need to log in and there was personal information, I probably would not visit the page."/>
    <x v="1"/>
    <x v="0"/>
    <x v="2"/>
    <x v="7"/>
    <x v="1"/>
    <x v="1"/>
  </r>
  <r>
    <x v="4"/>
    <x v="1"/>
    <x v="2"/>
    <s v="10c6cb60-48e4-41bc-bb20-360104a2238f"/>
    <b v="0"/>
    <b v="0"/>
    <x v="73"/>
    <n v="4"/>
    <s v="Because I don't want to get a virus."/>
    <x v="1"/>
    <x v="1"/>
    <x v="2"/>
    <x v="0"/>
    <x v="1"/>
    <x v="1"/>
  </r>
  <r>
    <x v="4"/>
    <x v="2"/>
    <x v="3"/>
    <s v="10c6cb60-48e4-41bc-bb20-360104a2238f"/>
    <b v="0"/>
    <b v="0"/>
    <x v="74"/>
    <n v="3"/>
    <s v="There are three warning symbols coloured in on a red page, and sites that are impersonating other sites are usually very untrustworthy and try to steal information."/>
    <x v="1"/>
    <x v="2"/>
    <x v="3"/>
    <x v="0"/>
    <x v="1"/>
    <x v="1"/>
  </r>
  <r>
    <x v="4"/>
    <x v="1"/>
    <x v="0"/>
    <s v="10c6cb60-48e4-41bc-bb20-360104a2238f"/>
    <b v="0"/>
    <b v="0"/>
    <x v="75"/>
    <n v="1"/>
    <s v="Neutral background and one warning symbol. Usually when I read that there's potentially harmful software on a site, I just make sure not to download anything and not to click suspicious-looking buttons."/>
    <x v="1"/>
    <x v="1"/>
    <x v="0"/>
    <x v="0"/>
    <x v="1"/>
    <x v="1"/>
  </r>
  <r>
    <x v="4"/>
    <x v="1"/>
    <x v="0"/>
    <s v="10c6cb60-48e4-41bc-bb20-360104a2238f"/>
    <b v="0"/>
    <b v="0"/>
    <x v="75"/>
    <n v="1"/>
    <s v="Neutral background and one warning symbol. Usually when I read that there's potentially harmful software on a site, I just make sure not to download anything and not to click suspicious-looking buttons."/>
    <x v="1"/>
    <x v="1"/>
    <x v="0"/>
    <x v="0"/>
    <x v="1"/>
    <x v="1"/>
  </r>
  <r>
    <x v="4"/>
    <x v="0"/>
    <x v="1"/>
    <s v="10c6cb60-48e4-41bc-bb20-360104a2238f"/>
    <b v="0"/>
    <b v="0"/>
    <x v="76"/>
    <n v="2"/>
    <s v="Yellow background colour makes it seem mildly severe. I would visit the page because the &quot;untrusted&quot; warning might be due to an expired certificate or something."/>
    <x v="1"/>
    <x v="0"/>
    <x v="1"/>
    <x v="4"/>
    <x v="1"/>
    <x v="1"/>
  </r>
  <r>
    <x v="4"/>
    <x v="3"/>
    <x v="1"/>
    <s v="10c6cb60-48e4-41bc-bb20-360104a2238f"/>
    <b v="0"/>
    <b v="0"/>
    <x v="77"/>
    <n v="2"/>
    <s v="The message is of medium severity due to its yellow colour and it says &quot;untrusted&quot; rather than a more aggressive term such as &quot;attacking&quot; or &quot;virus&quot;. I would not visit the web page because I don't want unknown software being installed on my computer."/>
    <x v="1"/>
    <x v="3"/>
    <x v="1"/>
    <x v="1"/>
    <x v="1"/>
    <x v="1"/>
  </r>
  <r>
    <x v="4"/>
    <x v="0"/>
    <x v="3"/>
    <s v="10c6cb60-48e4-41bc-bb20-360104a2238f"/>
    <b v="0"/>
    <b v="0"/>
    <x v="78"/>
    <n v="4"/>
    <s v="Red background with three warning symbols and exclamation marks on the page. I don't want to have my activity on a website being monitored by an unknown party who also may steal my personal information."/>
    <x v="1"/>
    <x v="0"/>
    <x v="3"/>
    <x v="1"/>
    <x v="1"/>
    <x v="1"/>
  </r>
  <r>
    <x v="4"/>
    <x v="0"/>
    <x v="0"/>
    <s v="10c6cb60-48e4-41bc-bb20-360104a2238f"/>
    <b v="0"/>
    <b v="0"/>
    <x v="79"/>
    <n v="0"/>
    <s v="It only uses the term &quot;suspicious&quot; and the page is not verified to be actually bad. I would visit the page as long as it doesn't force me to input personal information or have suspicious pop-ups. But I would still be careful about what buttons I click on the site."/>
    <x v="1"/>
    <x v="0"/>
    <x v="0"/>
    <x v="1"/>
    <x v="1"/>
    <x v="1"/>
  </r>
  <r>
    <x v="4"/>
    <x v="3"/>
    <x v="2"/>
    <s v="10c6cb60-48e4-41bc-bb20-360104a2238f"/>
    <b v="0"/>
    <b v="0"/>
    <x v="80"/>
    <n v="4"/>
    <s v="The blue button to go back says &quot;Get me out of here!&quot; instead and the use of exclamation marks makes it seem more urgent. Generally I don't want anything to be downloaded from a website without my knowledge and consent."/>
    <x v="1"/>
    <x v="3"/>
    <x v="2"/>
    <x v="4"/>
    <x v="1"/>
    <x v="1"/>
  </r>
  <r>
    <x v="4"/>
    <x v="1"/>
    <x v="3"/>
    <s v="10c6cb60-48e4-41bc-bb20-360104a2238f"/>
    <b v="0"/>
    <b v="0"/>
    <x v="81"/>
    <n v="3"/>
    <s v="Again, the red colour and the negative wording of the warning message. I would not visit the fictional page because I don't want a third party to be monitoring my activity."/>
    <x v="1"/>
    <x v="1"/>
    <x v="3"/>
    <x v="8"/>
    <x v="1"/>
    <x v="1"/>
  </r>
  <r>
    <x v="4"/>
    <x v="3"/>
    <x v="0"/>
    <s v="10c6cb60-48e4-41bc-bb20-360104a2238f"/>
    <b v="0"/>
    <b v="0"/>
    <x v="82"/>
    <n v="0"/>
    <s v="The end of the warning message reads &quot;proceed with caution,&quot; so it kind of implies that I can access the web page safely as long as I don't click random buttons and write all my personal information."/>
    <x v="1"/>
    <x v="3"/>
    <x v="0"/>
    <x v="1"/>
    <x v="1"/>
    <x v="1"/>
  </r>
  <r>
    <x v="5"/>
    <x v="1"/>
    <x v="1"/>
    <s v="carleton.ca"/>
    <b v="0"/>
    <b v="1"/>
    <x v="83"/>
    <n v="2"/>
    <s v="It's not my computer. also, the page is familiar. "/>
    <x v="0"/>
    <x v="1"/>
    <x v="1"/>
    <x v="7"/>
    <x v="0"/>
    <x v="0"/>
  </r>
  <r>
    <x v="5"/>
    <x v="1"/>
    <x v="0"/>
    <s v="10c6cb60-48e4-41bc-bb20-360104a2238f"/>
    <b v="1"/>
    <b v="0"/>
    <x v="84"/>
    <n v="2"/>
    <s v="The use of the word malicious made me uncomfortable. "/>
    <x v="1"/>
    <x v="1"/>
    <x v="0"/>
    <x v="5"/>
    <x v="1"/>
    <x v="1"/>
  </r>
  <r>
    <x v="5"/>
    <x v="2"/>
    <x v="3"/>
    <s v="10c6cb60-48e4-41bc-bb20-360104a2238f"/>
    <b v="0"/>
    <b v="0"/>
    <x v="85"/>
    <n v="4"/>
    <s v="Red, Three exclamation points to the right. Also, the warning that it was impersonating another page. "/>
    <x v="1"/>
    <x v="2"/>
    <x v="3"/>
    <x v="4"/>
    <x v="1"/>
    <x v="1"/>
  </r>
  <r>
    <x v="5"/>
    <x v="0"/>
    <x v="0"/>
    <s v="10c6cb60-48e4-41bc-bb20-360104a2238f"/>
    <b v="1"/>
    <b v="1"/>
    <x v="86"/>
    <n v="1"/>
    <s v="It seamed that it would only matter if you put in personal information. I would know not to, and carry on to the web-page"/>
    <x v="1"/>
    <x v="0"/>
    <x v="0"/>
    <x v="7"/>
    <x v="0"/>
    <x v="0"/>
  </r>
  <r>
    <x v="5"/>
    <x v="2"/>
    <x v="0"/>
    <s v="10c6cb60-48e4-41bc-bb20-360104a2238f"/>
    <b v="1"/>
    <b v="0"/>
    <x v="87"/>
    <n v="2"/>
    <s v="The fact that the page was impersonating something. Also the use of the words &quot;criminal organization.&quot; It made it feel more threatening. "/>
    <x v="1"/>
    <x v="2"/>
    <x v="0"/>
    <x v="9"/>
    <x v="1"/>
    <x v="1"/>
  </r>
  <r>
    <x v="5"/>
    <x v="3"/>
    <x v="3"/>
    <s v="10c6cb60-48e4-41bc-bb20-360104a2238f"/>
    <b v="1"/>
    <b v="0"/>
    <x v="88"/>
    <n v="4"/>
    <s v="The possibility of having something placed on the computer without being aware of it. Also the use of the term &quot;spy-ware&quot;"/>
    <x v="1"/>
    <x v="3"/>
    <x v="3"/>
    <x v="5"/>
    <x v="1"/>
    <x v="1"/>
  </r>
  <r>
    <x v="5"/>
    <x v="1"/>
    <x v="3"/>
    <s v="10c6cb60-48e4-41bc-bb20-360104a2238f"/>
    <b v="1"/>
    <b v="0"/>
    <x v="89"/>
    <n v="4"/>
    <s v="Monitoring Keystrokes is really alarming. "/>
    <x v="1"/>
    <x v="1"/>
    <x v="3"/>
    <x v="1"/>
    <x v="1"/>
    <x v="1"/>
  </r>
  <r>
    <x v="5"/>
    <x v="2"/>
    <x v="1"/>
    <s v="10c6cb60-48e4-41bc-bb20-360104a2238f"/>
    <b v="1"/>
    <b v="1"/>
    <x v="90"/>
    <n v="1"/>
    <s v="Yellow is a happy color. "/>
    <x v="1"/>
    <x v="2"/>
    <x v="1"/>
    <x v="10"/>
    <x v="0"/>
    <x v="0"/>
  </r>
  <r>
    <x v="5"/>
    <x v="1"/>
    <x v="2"/>
    <s v="10c6cb60-48e4-41bc-bb20-360104a2238f"/>
    <b v="0"/>
    <b v="0"/>
    <x v="91"/>
    <n v="4"/>
    <s v="The red background and exclamation point in the title. Also the link which led to the additional information. After reading that i felt more comfortable making the decision not to go into the website. "/>
    <x v="1"/>
    <x v="1"/>
    <x v="2"/>
    <x v="11"/>
    <x v="1"/>
    <x v="1"/>
  </r>
  <r>
    <x v="5"/>
    <x v="0"/>
    <x v="3"/>
    <s v="10c6cb60-48e4-41bc-bb20-360104a2238f"/>
    <b v="1"/>
    <b v="1"/>
    <x v="92"/>
    <n v="2"/>
    <s v="I do this a lot at home and nothing bad has happened yet..."/>
    <x v="1"/>
    <x v="0"/>
    <x v="3"/>
    <x v="8"/>
    <x v="0"/>
    <x v="0"/>
  </r>
  <r>
    <x v="5"/>
    <x v="3"/>
    <x v="2"/>
    <s v="10c6cb60-48e4-41bc-bb20-360104a2238f"/>
    <b v="0"/>
    <b v="0"/>
    <x v="93"/>
    <n v="2"/>
    <s v="The possibility of having 'deceptive' and 'unwanted' software on the computer. "/>
    <x v="1"/>
    <x v="3"/>
    <x v="2"/>
    <x v="3"/>
    <x v="1"/>
    <x v="1"/>
  </r>
  <r>
    <x v="5"/>
    <x v="0"/>
    <x v="2"/>
    <s v="10c6cb60-48e4-41bc-bb20-360104a2238f"/>
    <b v="1"/>
    <b v="1"/>
    <x v="94"/>
    <n v="1"/>
    <s v="I frequently use those connections on my phone and what-not. Nothing bad has ever happened. "/>
    <x v="1"/>
    <x v="0"/>
    <x v="2"/>
    <x v="0"/>
    <x v="0"/>
    <x v="0"/>
  </r>
  <r>
    <x v="5"/>
    <x v="3"/>
    <x v="0"/>
    <s v="10c6cb60-48e4-41bc-bb20-360104a2238f"/>
    <b v="0"/>
    <b v="1"/>
    <x v="95"/>
    <n v="0"/>
    <s v="It said &quot;proceed with caution' so it didn't seem that awful to go into the site"/>
    <x v="1"/>
    <x v="3"/>
    <x v="0"/>
    <x v="2"/>
    <x v="0"/>
    <x v="0"/>
  </r>
  <r>
    <x v="5"/>
    <x v="1"/>
    <x v="1"/>
    <s v="10c6cb60-48e4-41bc-bb20-360104a2238f"/>
    <b v="1"/>
    <b v="0"/>
    <x v="96"/>
    <n v="2"/>
    <s v="I don't like the term 'malicious' "/>
    <x v="1"/>
    <x v="1"/>
    <x v="1"/>
    <x v="4"/>
    <x v="1"/>
    <x v="1"/>
  </r>
  <r>
    <x v="5"/>
    <x v="0"/>
    <x v="1"/>
    <s v="10c6cb60-48e4-41bc-bb20-360104a2238f"/>
    <b v="1"/>
    <b v="0"/>
    <x v="97"/>
    <n v="2"/>
    <s v="I didn't like the possibility of other people seeing my passwords/ private information"/>
    <x v="1"/>
    <x v="0"/>
    <x v="1"/>
    <x v="7"/>
    <x v="1"/>
    <x v="1"/>
  </r>
  <r>
    <x v="5"/>
    <x v="2"/>
    <x v="2"/>
    <s v="10c6cb60-48e4-41bc-bb20-360104a2238f"/>
    <b v="0"/>
    <b v="0"/>
    <x v="98"/>
    <n v="3"/>
    <s v="The possibility of having things installed without my knowing is a bit terrifying. I don't know enough about computers to be able to pick up on something like that, and think it would be best to avoid the possibility of it occuring"/>
    <x v="1"/>
    <x v="2"/>
    <x v="2"/>
    <x v="1"/>
    <x v="1"/>
    <x v="1"/>
  </r>
  <r>
    <x v="5"/>
    <x v="3"/>
    <x v="1"/>
    <s v="10c6cb60-48e4-41bc-bb20-360104a2238f"/>
    <b v="1"/>
    <b v="0"/>
    <x v="99"/>
    <n v="2"/>
    <s v="Despite the nice yellow background, I find, again, that the possibility of unwanted software makes me uncomfortable"/>
    <x v="1"/>
    <x v="3"/>
    <x v="1"/>
    <x v="7"/>
    <x v="1"/>
    <x v="1"/>
  </r>
  <r>
    <x v="6"/>
    <x v="1"/>
    <x v="3"/>
    <s v="students.carleton.ca"/>
    <b v="0"/>
    <b v="0"/>
    <x v="100"/>
    <n v="2"/>
    <s v="Doesn't seem intimidating "/>
    <x v="0"/>
    <x v="1"/>
    <x v="3"/>
    <x v="3"/>
    <x v="1"/>
    <x v="1"/>
  </r>
  <r>
    <x v="6"/>
    <x v="0"/>
    <x v="2"/>
    <s v="10c6cb60-48e4-41bc-bb20-360104a2238f"/>
    <b v="0"/>
    <b v="0"/>
    <x v="101"/>
    <n v="1"/>
    <s v="low impact"/>
    <x v="1"/>
    <x v="0"/>
    <x v="2"/>
    <x v="2"/>
    <x v="1"/>
    <x v="1"/>
  </r>
  <r>
    <x v="6"/>
    <x v="2"/>
    <x v="2"/>
    <s v="10c6cb60-48e4-41bc-bb20-360104a2238f"/>
    <b v="0"/>
    <b v="0"/>
    <x v="102"/>
    <n v="2"/>
    <s v="red colour"/>
    <x v="1"/>
    <x v="2"/>
    <x v="2"/>
    <x v="0"/>
    <x v="1"/>
    <x v="1"/>
  </r>
  <r>
    <x v="6"/>
    <x v="3"/>
    <x v="1"/>
    <s v="10c6cb60-48e4-41bc-bb20-360104a2238f"/>
    <b v="0"/>
    <b v="0"/>
    <x v="103"/>
    <n v="1"/>
    <s v="not as intimidating "/>
    <x v="1"/>
    <x v="3"/>
    <x v="1"/>
    <x v="2"/>
    <x v="1"/>
    <x v="1"/>
  </r>
  <r>
    <x v="6"/>
    <x v="1"/>
    <x v="0"/>
    <s v="10c6cb60-48e4-41bc-bb20-360104a2238f"/>
    <b v="0"/>
    <b v="0"/>
    <x v="104"/>
    <n v="1"/>
    <s v="low impact/colour/text "/>
    <x v="1"/>
    <x v="1"/>
    <x v="0"/>
    <x v="2"/>
    <x v="1"/>
    <x v="1"/>
  </r>
  <r>
    <x v="6"/>
    <x v="2"/>
    <x v="3"/>
    <s v="10c6cb60-48e4-41bc-bb20-360104a2238f"/>
    <b v="0"/>
    <b v="0"/>
    <x v="105"/>
    <n v="3"/>
    <s v="bright red colour and bold text "/>
    <x v="1"/>
    <x v="2"/>
    <x v="3"/>
    <x v="2"/>
    <x v="1"/>
    <x v="1"/>
  </r>
  <r>
    <x v="6"/>
    <x v="2"/>
    <x v="1"/>
    <s v="10c6cb60-48e4-41bc-bb20-360104a2238f"/>
    <b v="0"/>
    <b v="0"/>
    <x v="106"/>
    <n v="1"/>
    <s v="not as intimidating as the red"/>
    <x v="1"/>
    <x v="2"/>
    <x v="1"/>
    <x v="2"/>
    <x v="1"/>
    <x v="1"/>
  </r>
  <r>
    <x v="6"/>
    <x v="1"/>
    <x v="1"/>
    <s v="10c6cb60-48e4-41bc-bb20-360104a2238f"/>
    <b v="0"/>
    <b v="0"/>
    <x v="107"/>
    <n v="1"/>
    <s v="untrusted page isn't as severe as dangerous"/>
    <x v="1"/>
    <x v="1"/>
    <x v="1"/>
    <x v="2"/>
    <x v="1"/>
    <x v="1"/>
  </r>
  <r>
    <x v="6"/>
    <x v="3"/>
    <x v="0"/>
    <s v="10c6cb60-48e4-41bc-bb20-360104a2238f"/>
    <b v="0"/>
    <b v="0"/>
    <x v="108"/>
    <n v="2"/>
    <s v="not as intimidating - yellow is a calming colour "/>
    <x v="1"/>
    <x v="3"/>
    <x v="0"/>
    <x v="2"/>
    <x v="1"/>
    <x v="1"/>
  </r>
  <r>
    <x v="6"/>
    <x v="1"/>
    <x v="3"/>
    <s v="10c6cb60-48e4-41bc-bb20-360104a2238f"/>
    <b v="0"/>
    <b v="0"/>
    <x v="109"/>
    <n v="2"/>
    <s v="red colour is associated with danger "/>
    <x v="1"/>
    <x v="1"/>
    <x v="3"/>
    <x v="2"/>
    <x v="1"/>
    <x v="1"/>
  </r>
  <r>
    <x v="6"/>
    <x v="0"/>
    <x v="1"/>
    <s v="10c6cb60-48e4-41bc-bb20-360104a2238f"/>
    <b v="0"/>
    <b v="0"/>
    <x v="110"/>
    <n v="1"/>
    <s v="yellow colour isn't as effective as the red "/>
    <x v="1"/>
    <x v="0"/>
    <x v="1"/>
    <x v="2"/>
    <x v="1"/>
    <x v="1"/>
  </r>
  <r>
    <x v="6"/>
    <x v="3"/>
    <x v="3"/>
    <s v="10c6cb60-48e4-41bc-bb20-360104a2238f"/>
    <b v="0"/>
    <b v="0"/>
    <x v="111"/>
    <n v="1"/>
    <s v="repeated exposure to the page "/>
    <x v="1"/>
    <x v="3"/>
    <x v="3"/>
    <x v="2"/>
    <x v="1"/>
    <x v="1"/>
  </r>
  <r>
    <x v="6"/>
    <x v="1"/>
    <x v="2"/>
    <s v="10c6cb60-48e4-41bc-bb20-360104a2238f"/>
    <b v="0"/>
    <b v="0"/>
    <x v="112"/>
    <n v="3"/>
    <s v="the word &quot;attack&quot; makes it seem dangerous "/>
    <x v="1"/>
    <x v="1"/>
    <x v="2"/>
    <x v="2"/>
    <x v="1"/>
    <x v="1"/>
  </r>
  <r>
    <x v="6"/>
    <x v="3"/>
    <x v="2"/>
    <s v="10c6cb60-48e4-41bc-bb20-360104a2238f"/>
    <b v="0"/>
    <b v="0"/>
    <x v="113"/>
    <n v="2"/>
    <s v="&quot;unwanted software&quot; doesn't seem that severe of an issue "/>
    <x v="1"/>
    <x v="3"/>
    <x v="2"/>
    <x v="2"/>
    <x v="1"/>
    <x v="1"/>
  </r>
  <r>
    <x v="6"/>
    <x v="0"/>
    <x v="3"/>
    <s v="10c6cb60-48e4-41bc-bb20-360104a2238f"/>
    <b v="0"/>
    <b v="0"/>
    <x v="114"/>
    <m/>
    <s v="bright red colour associated with danger "/>
    <x v="1"/>
    <x v="0"/>
    <x v="3"/>
    <x v="2"/>
    <x v="1"/>
    <x v="1"/>
  </r>
  <r>
    <x v="6"/>
    <x v="0"/>
    <x v="0"/>
    <s v="10c6cb60-48e4-41bc-bb20-360104a2238f"/>
    <b v="0"/>
    <b v="0"/>
    <x v="115"/>
    <n v="1"/>
    <s v="&quot;suspicious&quot; doesn't seem as severe of a warning"/>
    <x v="1"/>
    <x v="0"/>
    <x v="0"/>
    <x v="2"/>
    <x v="1"/>
    <x v="1"/>
  </r>
  <r>
    <x v="6"/>
    <x v="2"/>
    <x v="0"/>
    <s v="10c6cb60-48e4-41bc-bb20-360104a2238f"/>
    <b v="0"/>
    <b v="0"/>
    <x v="116"/>
    <n v="1"/>
    <s v="the colour and text aren't effective in conveying the message "/>
    <x v="1"/>
    <x v="2"/>
    <x v="0"/>
    <x v="2"/>
    <x v="1"/>
    <x v="1"/>
  </r>
  <r>
    <x v="7"/>
    <x v="1"/>
    <x v="2"/>
    <s v="students.carleton.ca"/>
    <b v="0"/>
    <b v="1"/>
    <x v="117"/>
    <n v="1"/>
    <s v="It was for school. "/>
    <x v="0"/>
    <x v="1"/>
    <x v="2"/>
    <x v="2"/>
    <x v="0"/>
    <x v="0"/>
  </r>
  <r>
    <x v="7"/>
    <x v="0"/>
    <x v="1"/>
    <s v="10c6cb60-48e4-41bc-bb20-360104a2238f"/>
    <b v="1"/>
    <b v="0"/>
    <x v="118"/>
    <n v="1"/>
    <s v="It showed caution but also gave the chance to explain what was happening. "/>
    <x v="1"/>
    <x v="0"/>
    <x v="1"/>
    <x v="1"/>
    <x v="1"/>
    <x v="1"/>
  </r>
  <r>
    <x v="7"/>
    <x v="3"/>
    <x v="2"/>
    <s v="10c6cb60-48e4-41bc-bb20-360104a2238f"/>
    <b v="0"/>
    <b v="1"/>
    <x v="119"/>
    <n v="2"/>
    <s v="The phrase &quot;based on your security preferences&quot; showed that it was about something personally set, over what has been viewed. "/>
    <x v="1"/>
    <x v="3"/>
    <x v="2"/>
    <x v="1"/>
    <x v="0"/>
    <x v="0"/>
  </r>
  <r>
    <x v="7"/>
    <x v="0"/>
    <x v="0"/>
    <s v="10c6cb60-48e4-41bc-bb20-360104a2238f"/>
    <b v="0"/>
    <b v="1"/>
    <x v="120"/>
    <n v="0"/>
    <s v="It did not give reason why the page was suspicious, as well as did not signify any warning symbol (basic colour, low caution sign risk, etc.)"/>
    <x v="1"/>
    <x v="0"/>
    <x v="0"/>
    <x v="0"/>
    <x v="0"/>
    <x v="0"/>
  </r>
  <r>
    <x v="7"/>
    <x v="2"/>
    <x v="3"/>
    <s v="10c6cb60-48e4-41bc-bb20-360104a2238f"/>
    <b v="0"/>
    <b v="0"/>
    <x v="121"/>
    <n v="3"/>
    <s v="The colour and warning seemed significant, as well as the phrase &quot;passwords and financial info&quot; was extremely alarming. "/>
    <x v="1"/>
    <x v="2"/>
    <x v="3"/>
    <x v="0"/>
    <x v="1"/>
    <x v="1"/>
  </r>
  <r>
    <x v="7"/>
    <x v="2"/>
    <x v="2"/>
    <s v="10c6cb60-48e4-41bc-bb20-360104a2238f"/>
    <b v="0"/>
    <b v="0"/>
    <x v="122"/>
    <n v="2"/>
    <s v="While it was a suspicious activity page, the colour was very alarming as well as explained what was happening. "/>
    <x v="1"/>
    <x v="2"/>
    <x v="2"/>
    <x v="4"/>
    <x v="1"/>
    <x v="1"/>
  </r>
  <r>
    <x v="7"/>
    <x v="3"/>
    <x v="3"/>
    <s v="10c6cb60-48e4-41bc-bb20-360104a2238f"/>
    <b v="0"/>
    <b v="0"/>
    <x v="123"/>
    <n v="3"/>
    <s v="Expressed downloading things resulted in negative consequences for the computer. "/>
    <x v="1"/>
    <x v="3"/>
    <x v="3"/>
    <x v="0"/>
    <x v="1"/>
    <x v="1"/>
  </r>
  <r>
    <x v="7"/>
    <x v="3"/>
    <x v="0"/>
    <s v="10c6cb60-48e4-41bc-bb20-360104a2238f"/>
    <b v="0"/>
    <b v="1"/>
    <x v="124"/>
    <n v="0"/>
    <s v="Did not show anything alarming, instead showed that &quot;proceed with caution&quot; as it could be a normal page. "/>
    <x v="1"/>
    <x v="3"/>
    <x v="0"/>
    <x v="2"/>
    <x v="0"/>
    <x v="0"/>
  </r>
  <r>
    <x v="7"/>
    <x v="0"/>
    <x v="3"/>
    <s v="10c6cb60-48e4-41bc-bb20-360104a2238f"/>
    <b v="0"/>
    <b v="0"/>
    <x v="125"/>
    <n v="3"/>
    <s v="Discussed the use of personal passwords and security being exploited and to not enter the page. "/>
    <x v="1"/>
    <x v="0"/>
    <x v="3"/>
    <x v="0"/>
    <x v="1"/>
    <x v="1"/>
  </r>
  <r>
    <x v="7"/>
    <x v="1"/>
    <x v="1"/>
    <s v="10c6cb60-48e4-41bc-bb20-360104a2238f"/>
    <b v="0"/>
    <b v="0"/>
    <x v="126"/>
    <n v="2"/>
    <s v="Others reported it was dangerous and showed malware. "/>
    <x v="1"/>
    <x v="1"/>
    <x v="1"/>
    <x v="2"/>
    <x v="1"/>
    <x v="1"/>
  </r>
  <r>
    <x v="7"/>
    <x v="2"/>
    <x v="0"/>
    <s v="10c6cb60-48e4-41bc-bb20-360104a2238f"/>
    <b v="0"/>
    <b v="1"/>
    <x v="127"/>
    <n v="0"/>
    <s v="Proceed with caution and could be, which can mean not all users exhibited danger or had anything wrong. "/>
    <x v="1"/>
    <x v="2"/>
    <x v="0"/>
    <x v="2"/>
    <x v="0"/>
    <x v="0"/>
  </r>
  <r>
    <x v="7"/>
    <x v="1"/>
    <x v="3"/>
    <s v="10c6cb60-48e4-41bc-bb20-360104a2238f"/>
    <b v="0"/>
    <b v="0"/>
    <x v="128"/>
    <n v="2"/>
    <s v="Sounded serious in the sense that the page can monitor &quot;stroke keys&quot; and passwords. "/>
    <x v="1"/>
    <x v="1"/>
    <x v="3"/>
    <x v="0"/>
    <x v="1"/>
    <x v="1"/>
  </r>
  <r>
    <x v="7"/>
    <x v="1"/>
    <x v="0"/>
    <s v="10c6cb60-48e4-41bc-bb20-360104a2238f"/>
    <b v="0"/>
    <b v="1"/>
    <x v="129"/>
    <n v="0"/>
    <s v="Proceed with caution does not sound so terrifying. "/>
    <x v="1"/>
    <x v="1"/>
    <x v="0"/>
    <x v="0"/>
    <x v="0"/>
    <x v="0"/>
  </r>
  <r>
    <x v="7"/>
    <x v="0"/>
    <x v="2"/>
    <s v="10c6cb60-48e4-41bc-bb20-360104a2238f"/>
    <b v="0"/>
    <b v="0"/>
    <x v="130"/>
    <n v="3"/>
    <s v="&quot;Connection is not secure&quot; can mean problems with internet or other pages or computer, which makes me want to check on other things regarding my laptop. "/>
    <x v="1"/>
    <x v="0"/>
    <x v="2"/>
    <x v="2"/>
    <x v="1"/>
    <x v="1"/>
  </r>
  <r>
    <x v="7"/>
    <x v="2"/>
    <x v="1"/>
    <s v="10c6cb60-48e4-41bc-bb20-360104a2238f"/>
    <b v="0"/>
    <b v="1"/>
    <x v="131"/>
    <n v="0"/>
    <s v="The phrase &quot;it is probably not safe&quot; does not show any danger or reason to have caution. "/>
    <x v="1"/>
    <x v="2"/>
    <x v="1"/>
    <x v="0"/>
    <x v="0"/>
    <x v="0"/>
  </r>
  <r>
    <x v="7"/>
    <x v="1"/>
    <x v="2"/>
    <s v="10c6cb60-48e4-41bc-bb20-360104a2238f"/>
    <b v="0"/>
    <b v="0"/>
    <x v="132"/>
    <n v="2"/>
    <s v="The colours and description expressed that it was a more serious threat. "/>
    <x v="1"/>
    <x v="1"/>
    <x v="2"/>
    <x v="1"/>
    <x v="1"/>
    <x v="1"/>
  </r>
  <r>
    <x v="7"/>
    <x v="3"/>
    <x v="1"/>
    <s v="10c6cb60-48e4-41bc-bb20-360104a2238f"/>
    <b v="0"/>
    <b v="1"/>
    <x v="133"/>
    <n v="1"/>
    <s v="Did not express what was wrong or why the page could not be trusted. "/>
    <x v="1"/>
    <x v="3"/>
    <x v="1"/>
    <x v="2"/>
    <x v="0"/>
    <x v="0"/>
  </r>
  <r>
    <x v="8"/>
    <x v="2"/>
    <x v="0"/>
    <s v="carleton.ca"/>
    <b v="0"/>
    <b v="0"/>
    <x v="134"/>
    <n v="1"/>
    <s v="The warning was not one that would cause me to worry about clicking of the prompt."/>
    <x v="0"/>
    <x v="2"/>
    <x v="0"/>
    <x v="2"/>
    <x v="1"/>
    <x v="1"/>
  </r>
  <r>
    <x v="8"/>
    <x v="1"/>
    <x v="0"/>
    <s v="10c6cb60-48e4-41bc-bb20-360104a2238f"/>
    <b v="1"/>
    <b v="1"/>
    <x v="135"/>
    <n v="1"/>
    <s v="These are the types of messages I see all the time when surfing and I expect to have my virus software pickup on concerns with a stronger message."/>
    <x v="1"/>
    <x v="1"/>
    <x v="0"/>
    <x v="4"/>
    <x v="0"/>
    <x v="0"/>
  </r>
  <r>
    <x v="8"/>
    <x v="0"/>
    <x v="1"/>
    <s v="10c6cb60-48e4-41bc-bb20-360104a2238f"/>
    <b v="1"/>
    <b v="0"/>
    <x v="136"/>
    <n v="3"/>
    <s v="I generally do not go to sites with unverified or unidentified certificates if I don't know the site already"/>
    <x v="1"/>
    <x v="0"/>
    <x v="1"/>
    <x v="8"/>
    <x v="1"/>
    <x v="1"/>
  </r>
  <r>
    <x v="8"/>
    <x v="3"/>
    <x v="2"/>
    <s v="10c6cb60-48e4-41bc-bb20-360104a2238f"/>
    <b v="0"/>
    <b v="0"/>
    <x v="137"/>
    <n v="4"/>
    <s v="The warning colour was effective and the Firefox reference information was thorough enough for me not to venture forward"/>
    <x v="1"/>
    <x v="3"/>
    <x v="2"/>
    <x v="5"/>
    <x v="1"/>
    <x v="1"/>
  </r>
  <r>
    <x v="8"/>
    <x v="3"/>
    <x v="1"/>
    <s v="10c6cb60-48e4-41bc-bb20-360104a2238f"/>
    <b v="1"/>
    <b v="0"/>
    <x v="138"/>
    <n v="3"/>
    <s v="The explanation about installing unwanted software leads me to not go there.  If I really wanted to go to the site I would use one of my old laptops to try it out and see what happens."/>
    <x v="1"/>
    <x v="3"/>
    <x v="1"/>
    <x v="7"/>
    <x v="1"/>
    <x v="1"/>
  </r>
  <r>
    <x v="8"/>
    <x v="2"/>
    <x v="0"/>
    <s v="10c6cb60-48e4-41bc-bb20-360104a2238f"/>
    <b v="0"/>
    <b v="1"/>
    <x v="139"/>
    <n v="1"/>
    <s v="There seems to be a low threat given the message displayed.  I would proceed and watch for suspicious behaviour."/>
    <x v="1"/>
    <x v="2"/>
    <x v="0"/>
    <x v="0"/>
    <x v="0"/>
    <x v="0"/>
  </r>
  <r>
    <x v="8"/>
    <x v="2"/>
    <x v="1"/>
    <s v="10c6cb60-48e4-41bc-bb20-360104a2238f"/>
    <b v="1"/>
    <b v="1"/>
    <x v="140"/>
    <n v="1"/>
    <s v="I would not be entering passwords or other personal information in an unknown website."/>
    <x v="1"/>
    <x v="2"/>
    <x v="1"/>
    <x v="8"/>
    <x v="0"/>
    <x v="0"/>
  </r>
  <r>
    <x v="8"/>
    <x v="0"/>
    <x v="2"/>
    <s v="10c6cb60-48e4-41bc-bb20-360104a2238f"/>
    <b v="1"/>
    <b v="1"/>
    <x v="141"/>
    <n v="1"/>
    <s v="I would proceed with caution but this message pops up a lot in my day to day.  the important thing is not to input sensitive info."/>
    <x v="1"/>
    <x v="0"/>
    <x v="2"/>
    <x v="4"/>
    <x v="0"/>
    <x v="0"/>
  </r>
  <r>
    <x v="8"/>
    <x v="1"/>
    <x v="2"/>
    <s v="10c6cb60-48e4-41bc-bb20-360104a2238f"/>
    <b v="0"/>
    <b v="0"/>
    <x v="142"/>
    <n v="4"/>
    <s v="The colour of the page stopped me.  The information would get me to research the website -- IP addresses and known info from the anti-virus software sites that I use.  I have and would report the info to the RCMP anti-fraud Centre."/>
    <x v="1"/>
    <x v="1"/>
    <x v="2"/>
    <x v="8"/>
    <x v="1"/>
    <x v="1"/>
  </r>
  <r>
    <x v="8"/>
    <x v="0"/>
    <x v="3"/>
    <s v="10c6cb60-48e4-41bc-bb20-360104a2238f"/>
    <b v="1"/>
    <b v="1"/>
    <x v="143"/>
    <n v="2"/>
    <s v="I think the colour is deceptive for the level of security threat.  A missing security certificate happens a lot.  I would proceed with caution."/>
    <x v="1"/>
    <x v="0"/>
    <x v="3"/>
    <x v="8"/>
    <x v="0"/>
    <x v="0"/>
  </r>
  <r>
    <x v="8"/>
    <x v="3"/>
    <x v="0"/>
    <s v="10c6cb60-48e4-41bc-bb20-360104a2238f"/>
    <b v="0"/>
    <b v="1"/>
    <x v="144"/>
    <n v="1"/>
    <s v="The warning level is low because of the explanation given.  In practice I would not generally expect such a message and would proceed with caution as I go to the website."/>
    <x v="1"/>
    <x v="3"/>
    <x v="0"/>
    <x v="0"/>
    <x v="0"/>
    <x v="0"/>
  </r>
  <r>
    <x v="8"/>
    <x v="0"/>
    <x v="0"/>
    <s v="10c6cb60-48e4-41bc-bb20-360104a2238f"/>
    <b v="0"/>
    <b v="1"/>
    <x v="145"/>
    <n v="1"/>
    <s v="Same as before -- missing security certificate is not a big risk in my mind."/>
    <x v="1"/>
    <x v="0"/>
    <x v="0"/>
    <x v="0"/>
    <x v="0"/>
    <x v="0"/>
  </r>
  <r>
    <x v="8"/>
    <x v="1"/>
    <x v="3"/>
    <s v="10c6cb60-48e4-41bc-bb20-360104a2238f"/>
    <b v="0"/>
    <b v="0"/>
    <x v="146"/>
    <n v="4"/>
    <s v="The warning message is effective in red as well as the information about the potential for a key logger.  I would proceed again on an old laptop if I was curious to see what would happen."/>
    <x v="1"/>
    <x v="1"/>
    <x v="3"/>
    <x v="0"/>
    <x v="1"/>
    <x v="1"/>
  </r>
  <r>
    <x v="8"/>
    <x v="1"/>
    <x v="1"/>
    <s v="10c6cb60-48e4-41bc-bb20-360104a2238f"/>
    <b v="0"/>
    <b v="1"/>
    <x v="147"/>
    <n v="2"/>
    <s v="Again I don't see the warning as high risk.  I would proceed with caution."/>
    <x v="1"/>
    <x v="1"/>
    <x v="1"/>
    <x v="0"/>
    <x v="0"/>
    <x v="0"/>
  </r>
  <r>
    <x v="8"/>
    <x v="2"/>
    <x v="3"/>
    <s v="10c6cb60-48e4-41bc-bb20-360104a2238f"/>
    <b v="0"/>
    <b v="0"/>
    <x v="148"/>
    <n v="4"/>
    <s v="I would not go to this page but it sure has triggered my curiosity.  The wording made me want to find out what this page might do given that it is displaying a false name. I would go to that old laptop and check it out."/>
    <x v="1"/>
    <x v="2"/>
    <x v="3"/>
    <x v="0"/>
    <x v="1"/>
    <x v="1"/>
  </r>
  <r>
    <x v="8"/>
    <x v="2"/>
    <x v="2"/>
    <s v="10c6cb60-48e4-41bc-bb20-360104a2238f"/>
    <b v="0"/>
    <b v="1"/>
    <x v="149"/>
    <n v="3"/>
    <s v="I would proceed to this page with caution if the web page interested me.  I would not enter sensitive information."/>
    <x v="1"/>
    <x v="2"/>
    <x v="2"/>
    <x v="8"/>
    <x v="0"/>
    <x v="0"/>
  </r>
  <r>
    <x v="8"/>
    <x v="3"/>
    <x v="3"/>
    <s v="10c6cb60-48e4-41bc-bb20-360104a2238f"/>
    <b v="0"/>
    <b v="0"/>
    <x v="150"/>
    <n v="4"/>
    <s v="I would heed this warning but I would go to various anti-virus sites to understand more what the site was about and why it was being reported as such."/>
    <x v="1"/>
    <x v="3"/>
    <x v="3"/>
    <x v="0"/>
    <x v="1"/>
    <x v="1"/>
  </r>
  <r>
    <x v="9"/>
    <x v="2"/>
    <x v="1"/>
    <s v="students.carleton.ca"/>
    <b v="0"/>
    <b v="0"/>
    <x v="151"/>
    <n v="1"/>
    <s v="no bright warning colors."/>
    <x v="0"/>
    <x v="2"/>
    <x v="1"/>
    <x v="0"/>
    <x v="1"/>
    <x v="1"/>
  </r>
  <r>
    <x v="9"/>
    <x v="2"/>
    <x v="1"/>
    <s v="10c6cb60-48e4-41bc-bb20-360104a2238f"/>
    <b v="1"/>
    <b v="1"/>
    <x v="152"/>
    <n v="2"/>
    <s v="wasn't worried to use the site"/>
    <x v="1"/>
    <x v="2"/>
    <x v="1"/>
    <x v="7"/>
    <x v="0"/>
    <x v="0"/>
  </r>
  <r>
    <x v="9"/>
    <x v="0"/>
    <x v="0"/>
    <s v="10c6cb60-48e4-41bc-bb20-360104a2238f"/>
    <b v="0"/>
    <b v="1"/>
    <x v="153"/>
    <n v="1"/>
    <s v="because it said proceed with cation, it couldnt be that bad."/>
    <x v="1"/>
    <x v="0"/>
    <x v="0"/>
    <x v="1"/>
    <x v="0"/>
    <x v="0"/>
  </r>
  <r>
    <x v="9"/>
    <x v="1"/>
    <x v="0"/>
    <s v="10c6cb60-48e4-41bc-bb20-360104a2238f"/>
    <b v="1"/>
    <b v="1"/>
    <x v="154"/>
    <n v="1"/>
    <s v="the neutral color scheme"/>
    <x v="1"/>
    <x v="1"/>
    <x v="0"/>
    <x v="0"/>
    <x v="0"/>
    <x v="0"/>
  </r>
  <r>
    <x v="9"/>
    <x v="0"/>
    <x v="2"/>
    <s v="10c6cb60-48e4-41bc-bb20-360104a2238f"/>
    <b v="0"/>
    <b v="0"/>
    <x v="155"/>
    <n v="3"/>
    <s v="because of the image of the lock, it seemed to be a serious warning message"/>
    <x v="1"/>
    <x v="0"/>
    <x v="2"/>
    <x v="0"/>
    <x v="1"/>
    <x v="1"/>
  </r>
  <r>
    <x v="9"/>
    <x v="3"/>
    <x v="2"/>
    <s v="10c6cb60-48e4-41bc-bb20-360104a2238f"/>
    <b v="0"/>
    <b v="0"/>
    <x v="156"/>
    <n v="4"/>
    <s v="The bright red page"/>
    <x v="1"/>
    <x v="3"/>
    <x v="2"/>
    <x v="2"/>
    <x v="1"/>
    <x v="1"/>
  </r>
  <r>
    <x v="9"/>
    <x v="0"/>
    <x v="3"/>
    <s v="10c6cb60-48e4-41bc-bb20-360104a2238f"/>
    <b v="1"/>
    <b v="0"/>
    <x v="157"/>
    <n v="4"/>
    <s v="it was highly recommended to leave the page"/>
    <x v="1"/>
    <x v="0"/>
    <x v="3"/>
    <x v="1"/>
    <x v="1"/>
    <x v="1"/>
  </r>
  <r>
    <x v="9"/>
    <x v="2"/>
    <x v="0"/>
    <s v="10c6cb60-48e4-41bc-bb20-360104a2238f"/>
    <b v="0"/>
    <b v="1"/>
    <x v="158"/>
    <n v="1"/>
    <s v="Not very convincing "/>
    <x v="1"/>
    <x v="2"/>
    <x v="0"/>
    <x v="0"/>
    <x v="0"/>
    <x v="0"/>
  </r>
  <r>
    <x v="9"/>
    <x v="3"/>
    <x v="3"/>
    <s v="10c6cb60-48e4-41bc-bb20-360104a2238f"/>
    <b v="0"/>
    <b v="0"/>
    <x v="159"/>
    <n v="4"/>
    <s v="The bright red color, seems dangerous"/>
    <x v="1"/>
    <x v="3"/>
    <x v="3"/>
    <x v="0"/>
    <x v="1"/>
    <x v="1"/>
  </r>
  <r>
    <x v="9"/>
    <x v="0"/>
    <x v="1"/>
    <s v="10c6cb60-48e4-41bc-bb20-360104a2238f"/>
    <b v="0"/>
    <b v="1"/>
    <x v="160"/>
    <n v="0"/>
    <s v="it mentioned that &quot;it was probably not a good idea&quot; but didnt say that it was dangerous"/>
    <x v="1"/>
    <x v="0"/>
    <x v="1"/>
    <x v="0"/>
    <x v="0"/>
    <x v="0"/>
  </r>
  <r>
    <x v="9"/>
    <x v="2"/>
    <x v="2"/>
    <s v="10c6cb60-48e4-41bc-bb20-360104a2238f"/>
    <b v="0"/>
    <b v="0"/>
    <x v="161"/>
    <n v="3"/>
    <s v="The no entry sign in the top left "/>
    <x v="1"/>
    <x v="2"/>
    <x v="2"/>
    <x v="0"/>
    <x v="1"/>
    <x v="1"/>
  </r>
  <r>
    <x v="9"/>
    <x v="1"/>
    <x v="3"/>
    <s v="10c6cb60-48e4-41bc-bb20-360104a2238f"/>
    <b v="0"/>
    <b v="0"/>
    <x v="162"/>
    <n v="4"/>
    <s v="The title of the page seemed like it would pose a threat to my personal safety."/>
    <x v="1"/>
    <x v="1"/>
    <x v="3"/>
    <x v="0"/>
    <x v="1"/>
    <x v="1"/>
  </r>
  <r>
    <x v="9"/>
    <x v="1"/>
    <x v="2"/>
    <s v="10c6cb60-48e4-41bc-bb20-360104a2238f"/>
    <b v="0"/>
    <b v="0"/>
    <x v="163"/>
    <n v="2"/>
    <s v="It mentioned that it was blocked because of my security preferences."/>
    <x v="1"/>
    <x v="1"/>
    <x v="2"/>
    <x v="3"/>
    <x v="1"/>
    <x v="1"/>
  </r>
  <r>
    <x v="9"/>
    <x v="2"/>
    <x v="3"/>
    <s v="10c6cb60-48e4-41bc-bb20-360104a2238f"/>
    <b v="0"/>
    <b v="0"/>
    <x v="164"/>
    <n v="4"/>
    <s v="it warned me about passwords being stolen"/>
    <x v="1"/>
    <x v="2"/>
    <x v="3"/>
    <x v="1"/>
    <x v="1"/>
    <x v="1"/>
  </r>
  <r>
    <x v="9"/>
    <x v="1"/>
    <x v="1"/>
    <s v="10c6cb60-48e4-41bc-bb20-360104a2238f"/>
    <b v="0"/>
    <b v="1"/>
    <x v="165"/>
    <n v="1"/>
    <s v="warning was convincing enough."/>
    <x v="1"/>
    <x v="1"/>
    <x v="1"/>
    <x v="1"/>
    <x v="0"/>
    <x v="0"/>
  </r>
  <r>
    <x v="9"/>
    <x v="3"/>
    <x v="0"/>
    <s v="10c6cb60-48e4-41bc-bb20-360104a2238f"/>
    <b v="0"/>
    <b v="1"/>
    <x v="166"/>
    <n v="0"/>
    <s v="there was only one warning sign that was lit up in the top right part of the screen"/>
    <x v="1"/>
    <x v="3"/>
    <x v="0"/>
    <x v="2"/>
    <x v="0"/>
    <x v="0"/>
  </r>
  <r>
    <x v="9"/>
    <x v="3"/>
    <x v="1"/>
    <s v="10c6cb60-48e4-41bc-bb20-360104a2238f"/>
    <b v="0"/>
    <b v="0"/>
    <x v="167"/>
    <n v="2"/>
    <s v="This page mentioned it would install softwares on my computer when running this site"/>
    <x v="1"/>
    <x v="3"/>
    <x v="1"/>
    <x v="1"/>
    <x v="1"/>
    <x v="1"/>
  </r>
  <r>
    <x v="10"/>
    <x v="2"/>
    <x v="3"/>
    <s v="students.carleton.ca"/>
    <b v="0"/>
    <b v="0"/>
    <x v="168"/>
    <n v="2"/>
    <s v="Lots of red.  &quot;Go back&quot; is usually the safest option I suppose."/>
    <x v="0"/>
    <x v="2"/>
    <x v="3"/>
    <x v="2"/>
    <x v="1"/>
    <x v="1"/>
  </r>
  <r>
    <x v="10"/>
    <x v="2"/>
    <x v="0"/>
    <s v="10c6cb60-48e4-41bc-bb20-360104a2238f"/>
    <b v="0"/>
    <b v="0"/>
    <x v="169"/>
    <n v="1"/>
    <s v="&quot;Go back&quot; caught my eye first.  To be honest, chances are I would have tried to visit the page again afterwards.  My first instinct was simply to go back.  &quot;Low&quot; because of colour scheme."/>
    <x v="1"/>
    <x v="2"/>
    <x v="0"/>
    <x v="1"/>
    <x v="1"/>
    <x v="1"/>
  </r>
  <r>
    <x v="10"/>
    <x v="0"/>
    <x v="0"/>
    <s v="10c6cb60-48e4-41bc-bb20-360104a2238f"/>
    <b v="0"/>
    <b v="0"/>
    <x v="170"/>
    <n v="1"/>
    <s v="Same as previous."/>
    <x v="1"/>
    <x v="0"/>
    <x v="0"/>
    <x v="0"/>
    <x v="1"/>
    <x v="1"/>
  </r>
  <r>
    <x v="10"/>
    <x v="3"/>
    <x v="2"/>
    <s v="10c6cb60-48e4-41bc-bb20-360104a2238f"/>
    <b v="0"/>
    <b v="0"/>
    <x v="171"/>
    <n v="3"/>
    <s v="Colour scheme.  Red = bad."/>
    <x v="1"/>
    <x v="3"/>
    <x v="2"/>
    <x v="2"/>
    <x v="1"/>
    <x v="1"/>
  </r>
  <r>
    <x v="10"/>
    <x v="0"/>
    <x v="3"/>
    <s v="10c6cb60-48e4-41bc-bb20-360104a2238f"/>
    <b v="0"/>
    <b v="0"/>
    <x v="172"/>
    <m/>
    <s v="Same as previous."/>
    <x v="1"/>
    <x v="0"/>
    <x v="3"/>
    <x v="0"/>
    <x v="1"/>
    <x v="1"/>
  </r>
  <r>
    <x v="10"/>
    <x v="1"/>
    <x v="2"/>
    <s v="10c6cb60-48e4-41bc-bb20-360104a2238f"/>
    <b v="0"/>
    <b v="0"/>
    <x v="173"/>
    <n v="2"/>
    <s v="Not sure why, but something about this page in particular made me less nervous of the warning given."/>
    <x v="1"/>
    <x v="1"/>
    <x v="2"/>
    <x v="9"/>
    <x v="1"/>
    <x v="1"/>
  </r>
  <r>
    <x v="10"/>
    <x v="0"/>
    <x v="2"/>
    <s v="10c6cb60-48e4-41bc-bb20-360104a2238f"/>
    <b v="0"/>
    <b v="1"/>
    <x v="174"/>
    <n v="1"/>
    <s v="I encounter this sort of message often on my own and have never had an issue.  Yet."/>
    <x v="1"/>
    <x v="0"/>
    <x v="2"/>
    <x v="2"/>
    <x v="0"/>
    <x v="0"/>
  </r>
  <r>
    <x v="10"/>
    <x v="1"/>
    <x v="3"/>
    <s v="10c6cb60-48e4-41bc-bb20-360104a2238f"/>
    <b v="0"/>
    <b v="0"/>
    <x v="175"/>
    <n v="3"/>
    <s v="I was not completely worried until I saw the &quot;banking information&quot; warning.  That is what pushed me over the edge."/>
    <x v="1"/>
    <x v="1"/>
    <x v="3"/>
    <x v="1"/>
    <x v="1"/>
    <x v="1"/>
  </r>
  <r>
    <x v="10"/>
    <x v="1"/>
    <x v="1"/>
    <s v="10c6cb60-48e4-41bc-bb20-360104a2238f"/>
    <b v="0"/>
    <b v="1"/>
    <x v="176"/>
    <n v="1"/>
    <s v="Colour scheme (yellow) seems less severe.  I am also not immedietaly spooked by &quot;malware&quot; as I've dealt with it before."/>
    <x v="1"/>
    <x v="1"/>
    <x v="1"/>
    <x v="2"/>
    <x v="0"/>
    <x v="0"/>
  </r>
  <r>
    <x v="10"/>
    <x v="2"/>
    <x v="2"/>
    <s v="10c6cb60-48e4-41bc-bb20-360104a2238f"/>
    <b v="0"/>
    <b v="0"/>
    <x v="177"/>
    <n v="3"/>
    <s v="Same as one of the earlier ones that warned about &quot;banking information&quot;.  Credit card stuff is spooky."/>
    <x v="1"/>
    <x v="2"/>
    <x v="2"/>
    <x v="1"/>
    <x v="1"/>
    <x v="1"/>
  </r>
  <r>
    <x v="10"/>
    <x v="3"/>
    <x v="3"/>
    <s v="10c6cb60-48e4-41bc-bb20-360104a2238f"/>
    <b v="0"/>
    <b v="1"/>
    <x v="178"/>
    <n v="1"/>
    <s v="Not worried about &quot;fake download buttons&quot;."/>
    <x v="1"/>
    <x v="3"/>
    <x v="3"/>
    <x v="0"/>
    <x v="0"/>
    <x v="0"/>
  </r>
  <r>
    <x v="10"/>
    <x v="2"/>
    <x v="1"/>
    <s v="10c6cb60-48e4-41bc-bb20-360104a2238f"/>
    <b v="0"/>
    <b v="1"/>
    <x v="179"/>
    <n v="2"/>
    <s v="Yellow scheme less frightening.  Still, I would be apprehensive with this particular warning."/>
    <x v="1"/>
    <x v="2"/>
    <x v="1"/>
    <x v="4"/>
    <x v="0"/>
    <x v="0"/>
  </r>
  <r>
    <x v="10"/>
    <x v="0"/>
    <x v="1"/>
    <s v="10c6cb60-48e4-41bc-bb20-360104a2238f"/>
    <b v="0"/>
    <b v="1"/>
    <x v="180"/>
    <n v="1"/>
    <s v="I have seen similar warnings and have not had a problem (yet).  Yellow scheme also less frightening than the usual red."/>
    <x v="1"/>
    <x v="0"/>
    <x v="1"/>
    <x v="1"/>
    <x v="0"/>
    <x v="0"/>
  </r>
  <r>
    <x v="10"/>
    <x v="2"/>
    <x v="3"/>
    <s v="10c6cb60-48e4-41bc-bb20-360104a2238f"/>
    <b v="0"/>
    <b v="0"/>
    <x v="181"/>
    <n v="3"/>
    <s v="Again, the word &quot;financial&quot; is worrisome.  Red scheme frightening.  Between medium and high.  Closer to high."/>
    <x v="1"/>
    <x v="2"/>
    <x v="3"/>
    <x v="0"/>
    <x v="1"/>
    <x v="1"/>
  </r>
  <r>
    <x v="10"/>
    <x v="1"/>
    <x v="0"/>
    <s v="10c6cb60-48e4-41bc-bb20-360104a2238f"/>
    <b v="0"/>
    <b v="1"/>
    <x v="182"/>
    <n v="2"/>
    <s v="Somehow a more vague message made me more apprehensive than some of the others.  Also, grey scheme not too spooky."/>
    <x v="1"/>
    <x v="1"/>
    <x v="0"/>
    <x v="4"/>
    <x v="0"/>
    <x v="0"/>
  </r>
  <r>
    <x v="10"/>
    <x v="3"/>
    <x v="0"/>
    <s v="10c6cb60-48e4-41bc-bb20-360104a2238f"/>
    <b v="0"/>
    <b v="0"/>
    <x v="183"/>
    <n v="1"/>
    <s v="Unsure."/>
    <x v="1"/>
    <x v="3"/>
    <x v="0"/>
    <x v="0"/>
    <x v="1"/>
    <x v="1"/>
  </r>
  <r>
    <x v="10"/>
    <x v="3"/>
    <x v="1"/>
    <s v="10c6cb60-48e4-41bc-bb20-360104a2238f"/>
    <b v="0"/>
    <b v="0"/>
    <x v="184"/>
    <n v="2"/>
    <s v="Yellow scheme not usually immedietly worrisome but nobody likes stuff getting installed on their computer without their consent."/>
    <x v="1"/>
    <x v="3"/>
    <x v="1"/>
    <x v="8"/>
    <x v="1"/>
    <x v="1"/>
  </r>
  <r>
    <x v="11"/>
    <x v="2"/>
    <x v="2"/>
    <s v="students.carleton.ca"/>
    <b v="0"/>
    <b v="0"/>
    <x v="185"/>
    <n v="2"/>
    <s v="Avoid having future issues with the computer  "/>
    <x v="0"/>
    <x v="2"/>
    <x v="2"/>
    <x v="10"/>
    <x v="1"/>
    <x v="1"/>
  </r>
  <r>
    <x v="11"/>
    <x v="3"/>
    <x v="0"/>
    <s v="10c6cb60-48e4-41bc-bb20-360104a2238f"/>
    <b v="1"/>
    <b v="0"/>
    <x v="186"/>
    <n v="1"/>
    <s v="In the information it had the said site could possibly attempt to download software onto the computer "/>
    <x v="1"/>
    <x v="3"/>
    <x v="0"/>
    <x v="7"/>
    <x v="1"/>
    <x v="1"/>
  </r>
  <r>
    <x v="11"/>
    <x v="0"/>
    <x v="0"/>
    <s v="10c6cb60-48e4-41bc-bb20-360104a2238f"/>
    <b v="0"/>
    <b v="0"/>
    <x v="187"/>
    <n v="1"/>
    <s v="It only had one of three caution symbols filled in "/>
    <x v="1"/>
    <x v="0"/>
    <x v="0"/>
    <x v="1"/>
    <x v="1"/>
    <x v="1"/>
  </r>
  <r>
    <x v="11"/>
    <x v="0"/>
    <x v="3"/>
    <s v="10c6cb60-48e4-41bc-bb20-360104a2238f"/>
    <b v="1"/>
    <b v="0"/>
    <x v="188"/>
    <n v="4"/>
    <s v="Red means stop done not enter. There was an &quot;!&quot; in the message."/>
    <x v="1"/>
    <x v="0"/>
    <x v="3"/>
    <x v="7"/>
    <x v="1"/>
    <x v="1"/>
  </r>
  <r>
    <x v="11"/>
    <x v="3"/>
    <x v="2"/>
    <s v="10c6cb60-48e4-41bc-bb20-360104a2238f"/>
    <b v="0"/>
    <b v="0"/>
    <x v="189"/>
    <n v="4"/>
    <s v="The page was colored red, universal sign for something dangerous  it also said the page was dangerous "/>
    <x v="1"/>
    <x v="3"/>
    <x v="2"/>
    <x v="7"/>
    <x v="1"/>
    <x v="1"/>
  </r>
  <r>
    <x v="11"/>
    <x v="1"/>
    <x v="1"/>
    <s v="10c6cb60-48e4-41bc-bb20-360104a2238f"/>
    <b v="0"/>
    <b v="0"/>
    <x v="190"/>
    <n v="1"/>
    <s v="The page was yellow so it would be possible to proceed with caution  as well as it said there was minimum risk for anything to happen "/>
    <x v="1"/>
    <x v="1"/>
    <x v="1"/>
    <x v="1"/>
    <x v="1"/>
    <x v="1"/>
  </r>
  <r>
    <x v="11"/>
    <x v="0"/>
    <x v="2"/>
    <s v="10c6cb60-48e4-41bc-bb20-360104a2238f"/>
    <b v="0"/>
    <b v="0"/>
    <x v="191"/>
    <n v="3"/>
    <s v="There was a possibility of having personal information stolen "/>
    <x v="1"/>
    <x v="0"/>
    <x v="2"/>
    <x v="4"/>
    <x v="1"/>
    <x v="1"/>
  </r>
  <r>
    <x v="11"/>
    <x v="1"/>
    <x v="2"/>
    <s v="10c6cb60-48e4-41bc-bb20-360104a2238f"/>
    <b v="0"/>
    <b v="0"/>
    <x v="192"/>
    <n v="4"/>
    <s v="The page had been blocked due to the fact to was harmful to the computer and the fact that personal information could be stolen."/>
    <x v="1"/>
    <x v="1"/>
    <x v="2"/>
    <x v="4"/>
    <x v="1"/>
    <x v="1"/>
  </r>
  <r>
    <x v="11"/>
    <x v="2"/>
    <x v="2"/>
    <s v="10c6cb60-48e4-41bc-bb20-360104a2238f"/>
    <b v="0"/>
    <b v="0"/>
    <x v="193"/>
    <n v="2"/>
    <s v="The site was blocked due to it's deceptive nature "/>
    <x v="1"/>
    <x v="2"/>
    <x v="2"/>
    <x v="4"/>
    <x v="1"/>
    <x v="1"/>
  </r>
  <r>
    <x v="11"/>
    <x v="1"/>
    <x v="3"/>
    <s v="10c6cb60-48e4-41bc-bb20-360104a2238f"/>
    <b v="0"/>
    <b v="0"/>
    <x v="194"/>
    <n v="4"/>
    <s v="This page is possibly capable of monitoring keystrokes, it said the page was highly dangerous. The pages was red the universal sign for stop also 3/3 of the caution box's where filled in "/>
    <x v="1"/>
    <x v="1"/>
    <x v="3"/>
    <x v="8"/>
    <x v="1"/>
    <x v="1"/>
  </r>
  <r>
    <x v="11"/>
    <x v="3"/>
    <x v="1"/>
    <s v="10c6cb60-48e4-41bc-bb20-360104a2238f"/>
    <b v="0"/>
    <b v="0"/>
    <x v="195"/>
    <n v="2"/>
    <s v="The page is likely not safe. It is yellow to warn the user to proceed with caution if they do choose to go onto the site. 2/3 caution boxes where filled in "/>
    <x v="1"/>
    <x v="3"/>
    <x v="1"/>
    <x v="1"/>
    <x v="1"/>
    <x v="1"/>
  </r>
  <r>
    <x v="11"/>
    <x v="2"/>
    <x v="1"/>
    <s v="10c6cb60-48e4-41bc-bb20-360104a2238f"/>
    <b v="0"/>
    <b v="0"/>
    <x v="196"/>
    <n v="2"/>
    <s v="The page is likely fake. It was to yellow to tell the user to proceed with caution and had 2/3 caution boxes filled in "/>
    <x v="1"/>
    <x v="2"/>
    <x v="1"/>
    <x v="0"/>
    <x v="1"/>
    <x v="1"/>
  </r>
  <r>
    <x v="11"/>
    <x v="2"/>
    <x v="0"/>
    <s v="10c6cb60-48e4-41bc-bb20-360104a2238f"/>
    <b v="0"/>
    <b v="1"/>
    <x v="197"/>
    <n v="0"/>
    <s v="I deiced to go visit the page since it was only had 1/3 caution boxes filled in. The color of the page was natural so I can assume that is safe "/>
    <x v="1"/>
    <x v="2"/>
    <x v="0"/>
    <x v="0"/>
    <x v="0"/>
    <x v="0"/>
  </r>
  <r>
    <x v="11"/>
    <x v="2"/>
    <x v="3"/>
    <s v="10c6cb60-48e4-41bc-bb20-360104a2238f"/>
    <b v="0"/>
    <b v="0"/>
    <x v="198"/>
    <n v="4"/>
    <s v="The page wants to steal personal information. The page was colored red to warn a user to stop. 3/3 caution boxes had been filled in "/>
    <x v="1"/>
    <x v="2"/>
    <x v="3"/>
    <x v="1"/>
    <x v="1"/>
    <x v="1"/>
  </r>
  <r>
    <x v="11"/>
    <x v="3"/>
    <x v="3"/>
    <s v="10c6cb60-48e4-41bc-bb20-360104a2238f"/>
    <b v="0"/>
    <b v="0"/>
    <x v="199"/>
    <n v="3"/>
    <s v="The page was red, universal sign to stop. The bolded letters on the button left hand side highly recommend not to continue. It had 3/3 caution signs filled in  "/>
    <x v="1"/>
    <x v="3"/>
    <x v="3"/>
    <x v="4"/>
    <x v="1"/>
    <x v="1"/>
  </r>
  <r>
    <x v="11"/>
    <x v="0"/>
    <x v="1"/>
    <s v="10c6cb60-48e4-41bc-bb20-360104a2238f"/>
    <b v="0"/>
    <b v="0"/>
    <x v="200"/>
    <n v="2"/>
    <s v="It is likely not safe to be on this page. It was yellow to proceed  with caution as well it 2/3 caution signs"/>
    <x v="1"/>
    <x v="0"/>
    <x v="1"/>
    <x v="4"/>
    <x v="1"/>
    <x v="1"/>
  </r>
  <r>
    <x v="11"/>
    <x v="1"/>
    <x v="0"/>
    <s v="10c6cb60-48e4-41bc-bb20-360104a2238f"/>
    <b v="0"/>
    <b v="0"/>
    <x v="201"/>
    <n v="2"/>
    <s v="The site could have been harmful to the computer."/>
    <x v="1"/>
    <x v="1"/>
    <x v="0"/>
    <x v="8"/>
    <x v="1"/>
    <x v="1"/>
  </r>
  <r>
    <x v="12"/>
    <x v="3"/>
    <x v="0"/>
    <s v="students.carleton.ca"/>
    <b v="0"/>
    <b v="1"/>
    <x v="202"/>
    <n v="1"/>
    <s v="Sometimes warning messages will appear on sites I know are safe/secure. "/>
    <x v="0"/>
    <x v="3"/>
    <x v="0"/>
    <x v="0"/>
    <x v="0"/>
    <x v="0"/>
  </r>
  <r>
    <x v="12"/>
    <x v="2"/>
    <x v="3"/>
    <s v="10c6cb60-48e4-41bc-bb20-360104a2238f"/>
    <b v="1"/>
    <b v="0"/>
    <x v="203"/>
    <n v="3"/>
    <s v="Entire screen was red. Impersonating webpages is a common tactic used to collect personal information. Sites can look very similar, I don't know what the exact web address is supposed to be to confirm the site is genuine."/>
    <x v="1"/>
    <x v="2"/>
    <x v="3"/>
    <x v="7"/>
    <x v="1"/>
    <x v="1"/>
  </r>
  <r>
    <x v="12"/>
    <x v="1"/>
    <x v="0"/>
    <s v="10c6cb60-48e4-41bc-bb20-360104a2238f"/>
    <b v="1"/>
    <b v="0"/>
    <x v="204"/>
    <n v="2"/>
    <s v="Detecting malware is tricky and mistakes are often made. Still not worth risking it if you can avoid going to site. Computer does not appear to be running linux."/>
    <x v="1"/>
    <x v="1"/>
    <x v="0"/>
    <x v="4"/>
    <x v="1"/>
    <x v="1"/>
  </r>
  <r>
    <x v="12"/>
    <x v="0"/>
    <x v="1"/>
    <s v="10c6cb60-48e4-41bc-bb20-360104a2238f"/>
    <b v="1"/>
    <b v="1"/>
    <x v="205"/>
    <n v="1"/>
    <s v="Errors in certificates are relatively common and can appear even on sites that are commonly used and fine."/>
    <x v="1"/>
    <x v="0"/>
    <x v="1"/>
    <x v="1"/>
    <x v="0"/>
    <x v="0"/>
  </r>
  <r>
    <x v="12"/>
    <x v="3"/>
    <x v="3"/>
    <s v="10c6cb60-48e4-41bc-bb20-360104a2238f"/>
    <b v="1"/>
    <b v="1"/>
    <x v="206"/>
    <n v="1"/>
    <s v="Fake download buttons appear all over the internet. As long as you avoid downloading from them you're usually fine. Files from them are easy to identify. Check the file name."/>
    <x v="1"/>
    <x v="3"/>
    <x v="3"/>
    <x v="4"/>
    <x v="0"/>
    <x v="0"/>
  </r>
  <r>
    <x v="12"/>
    <x v="0"/>
    <x v="2"/>
    <s v="10c6cb60-48e4-41bc-bb20-360104a2238f"/>
    <b v="1"/>
    <b v="1"/>
    <x v="207"/>
    <n v="1"/>
    <s v="Certificate errors are common and can arise without warning even on well maintained sites. Try changing web address (try https:// and http://) this sometimes gets rid of error."/>
    <x v="1"/>
    <x v="0"/>
    <x v="2"/>
    <x v="4"/>
    <x v="0"/>
    <x v="0"/>
  </r>
  <r>
    <x v="12"/>
    <x v="2"/>
    <x v="1"/>
    <s v="10c6cb60-48e4-41bc-bb20-360104a2238f"/>
    <b v="1"/>
    <b v="0"/>
    <x v="208"/>
    <n v="2"/>
    <s v="User reported pages are a mixed bag. Sometimes can identify pages that software misses, frequently gives false warnings. Err on side of caution if you can."/>
    <x v="1"/>
    <x v="2"/>
    <x v="1"/>
    <x v="1"/>
    <x v="1"/>
    <x v="1"/>
  </r>
  <r>
    <x v="12"/>
    <x v="1"/>
    <x v="3"/>
    <s v="10c6cb60-48e4-41bc-bb20-360104a2238f"/>
    <b v="1"/>
    <b v="0"/>
    <x v="209"/>
    <n v="3"/>
    <s v="User reported website. Err on side of caution."/>
    <x v="1"/>
    <x v="1"/>
    <x v="3"/>
    <x v="4"/>
    <x v="1"/>
    <x v="1"/>
  </r>
  <r>
    <x v="12"/>
    <x v="3"/>
    <x v="1"/>
    <s v="10c6cb60-48e4-41bc-bb20-360104a2238f"/>
    <b v="1"/>
    <b v="1"/>
    <x v="210"/>
    <n v="2"/>
    <s v="Attempts being key word. If dialog asks to install software do not approve. If you suspect software has been installed around computers security check list of installed programs."/>
    <x v="1"/>
    <x v="3"/>
    <x v="1"/>
    <x v="1"/>
    <x v="0"/>
    <x v="0"/>
  </r>
  <r>
    <x v="12"/>
    <x v="1"/>
    <x v="1"/>
    <s v="10c6cb60-48e4-41bc-bb20-360104a2238f"/>
    <b v="1"/>
    <b v="1"/>
    <x v="211"/>
    <n v="1"/>
    <s v="Dangerous is very vague. If reported by users even worse. Users should know specifically what is wrong with page before reporting it. Likely no problem."/>
    <x v="1"/>
    <x v="1"/>
    <x v="1"/>
    <x v="1"/>
    <x v="0"/>
    <x v="0"/>
  </r>
  <r>
    <x v="12"/>
    <x v="2"/>
    <x v="0"/>
    <s v="10c6cb60-48e4-41bc-bb20-360104a2238f"/>
    <b v="1"/>
    <b v="0"/>
    <x v="212"/>
    <n v="2"/>
    <s v="Could be many reasons the page could not be identified. Could be as simple as software update that webmanager hasn't kept up with. Err on side of caution."/>
    <x v="1"/>
    <x v="2"/>
    <x v="0"/>
    <x v="7"/>
    <x v="1"/>
    <x v="1"/>
  </r>
  <r>
    <x v="12"/>
    <x v="2"/>
    <x v="2"/>
    <s v="10c6cb60-48e4-41bc-bb20-360104a2238f"/>
    <b v="0"/>
    <b v="1"/>
    <x v="213"/>
    <n v="2"/>
    <s v="Deceptive sites can't do anything if you don't enter information. Make sure web address is correct. Don't enter any information until you are confident that the site is safe. Appears to be a mozilla warning, which are frequently incorrect."/>
    <x v="1"/>
    <x v="2"/>
    <x v="2"/>
    <x v="9"/>
    <x v="0"/>
    <x v="0"/>
  </r>
  <r>
    <x v="12"/>
    <x v="0"/>
    <x v="0"/>
    <s v="10c6cb60-48e4-41bc-bb20-360104a2238f"/>
    <b v="1"/>
    <b v="1"/>
    <x v="214"/>
    <n v="1"/>
    <s v="Another certificate error. Likely just the webmaster not updating site correctly, don't enter any information."/>
    <x v="1"/>
    <x v="0"/>
    <x v="0"/>
    <x v="4"/>
    <x v="0"/>
    <x v="0"/>
  </r>
  <r>
    <x v="12"/>
    <x v="1"/>
    <x v="2"/>
    <s v="10c6cb60-48e4-41bc-bb20-360104a2238f"/>
    <b v="0"/>
    <b v="0"/>
    <x v="215"/>
    <n v="3"/>
    <s v="Description of what the problem of the site is, could be normal webpage that has been comprimised. Err on side of caution."/>
    <x v="1"/>
    <x v="1"/>
    <x v="2"/>
    <x v="5"/>
    <x v="1"/>
    <x v="1"/>
  </r>
  <r>
    <x v="12"/>
    <x v="3"/>
    <x v="2"/>
    <s v="10c6cb60-48e4-41bc-bb20-360104a2238f"/>
    <b v="0"/>
    <b v="0"/>
    <x v="216"/>
    <n v="2"/>
    <s v="Has been reported to contain unwanted software, someone has likely encountered problems with site before. Err on side of caution until webmaster has resolved issue with whoever gave the error warning (likely mozilla)"/>
    <x v="1"/>
    <x v="3"/>
    <x v="2"/>
    <x v="8"/>
    <x v="1"/>
    <x v="1"/>
  </r>
  <r>
    <x v="12"/>
    <x v="3"/>
    <x v="0"/>
    <s v="10c6cb60-48e4-41bc-bb20-360104a2238f"/>
    <b v="1"/>
    <b v="0"/>
    <x v="217"/>
    <n v="2"/>
    <s v="While problems with unwanted software could be avoided, often more trouble than its worth. Find another site if possible."/>
    <x v="1"/>
    <x v="3"/>
    <x v="0"/>
    <x v="7"/>
    <x v="1"/>
    <x v="1"/>
  </r>
  <r>
    <x v="12"/>
    <x v="0"/>
    <x v="3"/>
    <s v="10c6cb60-48e4-41bc-bb20-360104a2238f"/>
    <b v="1"/>
    <b v="0"/>
    <x v="218"/>
    <n v="2"/>
    <s v="Secure connection could not be verified. Try changing web address (http:// vs https://) before finding a different site."/>
    <x v="1"/>
    <x v="0"/>
    <x v="3"/>
    <x v="4"/>
    <x v="1"/>
    <x v="1"/>
  </r>
  <r>
    <x v="13"/>
    <x v="3"/>
    <x v="1"/>
    <s v="carleton.ca"/>
    <b v="0"/>
    <b v="1"/>
    <x v="219"/>
    <n v="1"/>
    <s v="Carleton.ca was in the url bar and not a domain name I'm not familiar with so I was not at all worried."/>
    <x v="0"/>
    <x v="3"/>
    <x v="1"/>
    <x v="0"/>
    <x v="0"/>
    <x v="0"/>
  </r>
  <r>
    <x v="13"/>
    <x v="3"/>
    <x v="0"/>
    <s v="10c6cb60-48e4-41bc-bb20-360104a2238f"/>
    <b v="1"/>
    <b v="0"/>
    <x v="220"/>
    <n v="3"/>
    <s v="The domain name looked untrustworthy. Spyware/malware"/>
    <x v="1"/>
    <x v="3"/>
    <x v="0"/>
    <x v="5"/>
    <x v="1"/>
    <x v="1"/>
  </r>
  <r>
    <x v="13"/>
    <x v="2"/>
    <x v="1"/>
    <s v="10c6cb60-48e4-41bc-bb20-360104a2238f"/>
    <b v="1"/>
    <b v="0"/>
    <x v="221"/>
    <n v="1"/>
    <s v="Unconcerning. I can't imagine a scenario besides spam messages where I might be linked to a website potentially flagged as &quot;fake&quot;"/>
    <x v="1"/>
    <x v="2"/>
    <x v="1"/>
    <x v="1"/>
    <x v="1"/>
    <x v="1"/>
  </r>
  <r>
    <x v="13"/>
    <x v="0"/>
    <x v="0"/>
    <s v="10c6cb60-48e4-41bc-bb20-360104a2238f"/>
    <b v="0"/>
    <b v="1"/>
    <x v="222"/>
    <n v="1"/>
    <s v="I sometimes get this message for websites that are volatile like for downloading torrents or things like this, but I imagine I'm cautious enough to know when a website may be a threat or a downloaded file may be a threat. (Past experiences) Therefore I would simply proceed with caution to a website with that."/>
    <x v="1"/>
    <x v="0"/>
    <x v="0"/>
    <x v="0"/>
    <x v="0"/>
    <x v="0"/>
  </r>
  <r>
    <x v="13"/>
    <x v="2"/>
    <x v="3"/>
    <s v="10c6cb60-48e4-41bc-bb20-360104a2238f"/>
    <b v="1"/>
    <b v="0"/>
    <x v="223"/>
    <n v="3"/>
    <s v="Wouldn't continue to the site, possible I have information stored cookies I wouldn't want stolen."/>
    <x v="1"/>
    <x v="2"/>
    <x v="3"/>
    <x v="7"/>
    <x v="1"/>
    <x v="1"/>
  </r>
  <r>
    <x v="13"/>
    <x v="2"/>
    <x v="0"/>
    <s v="10c6cb60-48e4-41bc-bb20-360104a2238f"/>
    <b v="0"/>
    <b v="1"/>
    <x v="224"/>
    <n v="0"/>
    <s v="Could be a case of expired certificates or out of date licenses."/>
    <x v="1"/>
    <x v="2"/>
    <x v="0"/>
    <x v="0"/>
    <x v="0"/>
    <x v="0"/>
  </r>
  <r>
    <x v="13"/>
    <x v="1"/>
    <x v="2"/>
    <s v="10c6cb60-48e4-41bc-bb20-360104a2238f"/>
    <b v="0"/>
    <b v="1"/>
    <x v="225"/>
    <n v="4"/>
    <s v="(Meant to click Go Back) Similar reasons as before, the threat of information like credit card numbers is my main concern. Possibly losing access to computer functionality, etc... that foreign processes can incur on my machine. Would certainly avoid a website like this."/>
    <x v="1"/>
    <x v="1"/>
    <x v="2"/>
    <x v="1"/>
    <x v="0"/>
    <x v="0"/>
  </r>
  <r>
    <x v="13"/>
    <x v="0"/>
    <x v="3"/>
    <s v="10c6cb60-48e4-41bc-bb20-360104a2238f"/>
    <b v="1"/>
    <b v="1"/>
    <x v="226"/>
    <n v="2"/>
    <s v="I am most likely not entering volatile information into a website anyways. Given this message however, I would continue only if it's interesting or sent from a known sender in a given context that makes sense to continue. Otherwise would &quot;go back&quot;"/>
    <x v="1"/>
    <x v="0"/>
    <x v="3"/>
    <x v="12"/>
    <x v="0"/>
    <x v="0"/>
  </r>
  <r>
    <x v="13"/>
    <x v="3"/>
    <x v="1"/>
    <s v="10c6cb60-48e4-41bc-bb20-360104a2238f"/>
    <b v="1"/>
    <b v="0"/>
    <x v="227"/>
    <n v="0"/>
    <s v="I can't imagine this message ever appearing but I wouldn't be too concerned if it did, I might have my task manager open in case I need to end unknown processes in a hurry. I feel confident being able to react to this kind of threat."/>
    <x v="1"/>
    <x v="3"/>
    <x v="1"/>
    <x v="4"/>
    <x v="1"/>
    <x v="1"/>
  </r>
  <r>
    <x v="13"/>
    <x v="2"/>
    <x v="2"/>
    <s v="10c6cb60-48e4-41bc-bb20-360104a2238f"/>
    <b v="0"/>
    <b v="1"/>
    <x v="228"/>
    <n v="2"/>
    <s v="Only if I had a good enough reason I would simply proceed with caution, not entering any information if I was asked to."/>
    <x v="1"/>
    <x v="2"/>
    <x v="2"/>
    <x v="10"/>
    <x v="0"/>
    <x v="0"/>
  </r>
  <r>
    <x v="13"/>
    <x v="0"/>
    <x v="2"/>
    <s v="10c6cb60-48e4-41bc-bb20-360104a2238f"/>
    <b v="1"/>
    <b v="0"/>
    <x v="229"/>
    <n v="0"/>
    <s v="Oh well, I'll try again to access that website. I've seen something like message before, I think I closed the browser, turned off and back on my wifi and it worked."/>
    <x v="1"/>
    <x v="0"/>
    <x v="2"/>
    <x v="3"/>
    <x v="1"/>
    <x v="1"/>
  </r>
  <r>
    <x v="13"/>
    <x v="3"/>
    <x v="3"/>
    <s v="10c6cb60-48e4-41bc-bb20-360104a2238f"/>
    <b v="0"/>
    <b v="1"/>
    <x v="230"/>
    <n v="1"/>
    <s v="I see fake download buttons often and can easily discern the difference. Sometimes they're ads, etc..."/>
    <x v="1"/>
    <x v="3"/>
    <x v="3"/>
    <x v="8"/>
    <x v="0"/>
    <x v="0"/>
  </r>
  <r>
    <x v="13"/>
    <x v="3"/>
    <x v="2"/>
    <s v="10c6cb60-48e4-41bc-bb20-360104a2238f"/>
    <b v="0"/>
    <b v="0"/>
    <x v="231"/>
    <n v="3"/>
    <s v="If it had been reported by my browser to have unknown software or software it deems threatening I think I would trust the browser on this one and back out!"/>
    <x v="1"/>
    <x v="3"/>
    <x v="2"/>
    <x v="4"/>
    <x v="1"/>
    <x v="1"/>
  </r>
  <r>
    <x v="13"/>
    <x v="1"/>
    <x v="3"/>
    <s v="10c6cb60-48e4-41bc-bb20-360104a2238f"/>
    <b v="1"/>
    <b v="0"/>
    <x v="232"/>
    <n v="3"/>
    <s v="Would accept this message as a fair warning and not continue: fear of information theft."/>
    <x v="1"/>
    <x v="1"/>
    <x v="3"/>
    <x v="1"/>
    <x v="1"/>
    <x v="1"/>
  </r>
  <r>
    <x v="13"/>
    <x v="0"/>
    <x v="1"/>
    <s v="10c6cb60-48e4-41bc-bb20-360104a2238f"/>
    <b v="0"/>
    <b v="1"/>
    <x v="233"/>
    <n v="1"/>
    <s v="This could simply be a forum or a page I would feel comfortable browsing, just not comfortable whole heatedly trusting (i.e. giving real information out)"/>
    <x v="1"/>
    <x v="0"/>
    <x v="1"/>
    <x v="1"/>
    <x v="0"/>
    <x v="0"/>
  </r>
  <r>
    <x v="13"/>
    <x v="1"/>
    <x v="1"/>
    <s v="10c6cb60-48e4-41bc-bb20-360104a2238f"/>
    <b v="0"/>
    <b v="1"/>
    <x v="234"/>
    <n v="1"/>
    <s v="Don't exactly feel threatened because I may have precautions for malware software etc..."/>
    <x v="1"/>
    <x v="1"/>
    <x v="1"/>
    <x v="0"/>
    <x v="0"/>
    <x v="0"/>
  </r>
  <r>
    <x v="13"/>
    <x v="1"/>
    <x v="0"/>
    <s v="10c6cb60-48e4-41bc-bb20-360104a2238f"/>
    <b v="0"/>
    <b v="1"/>
    <x v="235"/>
    <n v="1"/>
    <s v="I strongly believe that this message is not as serious as it could be and that it is very likely that any issues deriving from the website would be blocked by basic security software "/>
    <x v="1"/>
    <x v="1"/>
    <x v="0"/>
    <x v="4"/>
    <x v="0"/>
    <x v="0"/>
  </r>
  <r>
    <x v="14"/>
    <x v="3"/>
    <x v="3"/>
    <s v="students.carleton.ca"/>
    <b v="0"/>
    <b v="1"/>
    <x v="236"/>
    <n v="1"/>
    <s v="it was only my email so i assumed there wouldn't be a threat"/>
    <x v="0"/>
    <x v="3"/>
    <x v="3"/>
    <x v="2"/>
    <x v="0"/>
    <x v="0"/>
  </r>
  <r>
    <x v="14"/>
    <x v="0"/>
    <x v="2"/>
    <s v="10c6cb60-48e4-41bc-bb20-360104a2238f"/>
    <b v="0"/>
    <b v="1"/>
    <x v="237"/>
    <n v="1"/>
    <s v="the website was only made improperly, didn't know what type of information the website would need"/>
    <x v="1"/>
    <x v="0"/>
    <x v="2"/>
    <x v="1"/>
    <x v="0"/>
    <x v="0"/>
  </r>
  <r>
    <x v="14"/>
    <x v="2"/>
    <x v="0"/>
    <s v="10c6cb60-48e4-41bc-bb20-360104a2238f"/>
    <b v="1"/>
    <b v="0"/>
    <x v="238"/>
    <n v="3"/>
    <s v="the browser said that the website was dangerous. It was a very clear warning that seemed severe "/>
    <x v="1"/>
    <x v="2"/>
    <x v="0"/>
    <x v="8"/>
    <x v="1"/>
    <x v="1"/>
  </r>
  <r>
    <x v="14"/>
    <x v="1"/>
    <x v="1"/>
    <s v="10c6cb60-48e4-41bc-bb20-360104a2238f"/>
    <b v="0"/>
    <b v="0"/>
    <x v="239"/>
    <n v="3"/>
    <s v="there has been user feedback that said malware was detected in this website"/>
    <x v="1"/>
    <x v="1"/>
    <x v="1"/>
    <x v="0"/>
    <x v="1"/>
    <x v="1"/>
  </r>
  <r>
    <x v="14"/>
    <x v="1"/>
    <x v="0"/>
    <s v="10c6cb60-48e4-41bc-bb20-360104a2238f"/>
    <b v="1"/>
    <b v="0"/>
    <x v="240"/>
    <n v="2"/>
    <s v="Malware can be very harmful and it said this website installs it"/>
    <x v="1"/>
    <x v="1"/>
    <x v="0"/>
    <x v="1"/>
    <x v="1"/>
    <x v="1"/>
  </r>
  <r>
    <x v="14"/>
    <x v="1"/>
    <x v="3"/>
    <s v="10c6cb60-48e4-41bc-bb20-360104a2238f"/>
    <b v="1"/>
    <b v="0"/>
    <x v="241"/>
    <n v="4"/>
    <s v="The screen was red, so it seemed more serious"/>
    <x v="1"/>
    <x v="1"/>
    <x v="3"/>
    <x v="4"/>
    <x v="1"/>
    <x v="1"/>
  </r>
  <r>
    <x v="14"/>
    <x v="2"/>
    <x v="2"/>
    <s v="10c6cb60-48e4-41bc-bb20-360104a2238f"/>
    <b v="0"/>
    <b v="0"/>
    <x v="242"/>
    <n v="4"/>
    <s v="there was a lot of information about why the page was dangerous"/>
    <x v="1"/>
    <x v="2"/>
    <x v="2"/>
    <x v="5"/>
    <x v="1"/>
    <x v="1"/>
  </r>
  <r>
    <x v="14"/>
    <x v="0"/>
    <x v="0"/>
    <s v="10c6cb60-48e4-41bc-bb20-360104a2238f"/>
    <b v="0"/>
    <b v="1"/>
    <x v="243"/>
    <n v="1"/>
    <s v="the browser didn't seem to have a specific warning"/>
    <x v="1"/>
    <x v="0"/>
    <x v="0"/>
    <x v="0"/>
    <x v="0"/>
    <x v="0"/>
  </r>
  <r>
    <x v="14"/>
    <x v="0"/>
    <x v="3"/>
    <s v="10c6cb60-48e4-41bc-bb20-360104a2238f"/>
    <b v="0"/>
    <b v="0"/>
    <x v="244"/>
    <n v="4"/>
    <s v="screen was red, generally means a bigger threat"/>
    <x v="1"/>
    <x v="0"/>
    <x v="3"/>
    <x v="2"/>
    <x v="1"/>
    <x v="1"/>
  </r>
  <r>
    <x v="14"/>
    <x v="3"/>
    <x v="0"/>
    <s v="10c6cb60-48e4-41bc-bb20-360104a2238f"/>
    <b v="0"/>
    <b v="1"/>
    <x v="245"/>
    <n v="0"/>
    <s v="just said proceed with caution"/>
    <x v="1"/>
    <x v="3"/>
    <x v="0"/>
    <x v="0"/>
    <x v="0"/>
    <x v="0"/>
  </r>
  <r>
    <x v="14"/>
    <x v="3"/>
    <x v="3"/>
    <s v="10c6cb60-48e4-41bc-bb20-360104a2238f"/>
    <b v="0"/>
    <b v="0"/>
    <x v="246"/>
    <n v="4"/>
    <s v="screen was red, 3 exclamation points"/>
    <x v="1"/>
    <x v="3"/>
    <x v="3"/>
    <x v="0"/>
    <x v="1"/>
    <x v="1"/>
  </r>
  <r>
    <x v="14"/>
    <x v="0"/>
    <x v="1"/>
    <s v="10c6cb60-48e4-41bc-bb20-360104a2238f"/>
    <b v="0"/>
    <b v="1"/>
    <x v="247"/>
    <n v="2"/>
    <s v="page was only yellow, so depending on what it was i would proceed"/>
    <x v="1"/>
    <x v="0"/>
    <x v="1"/>
    <x v="2"/>
    <x v="0"/>
    <x v="0"/>
  </r>
  <r>
    <x v="14"/>
    <x v="3"/>
    <x v="1"/>
    <s v="10c6cb60-48e4-41bc-bb20-360104a2238f"/>
    <b v="0"/>
    <b v="1"/>
    <x v="248"/>
    <n v="2"/>
    <s v="page was only yellow so depending on the website i would proceed"/>
    <x v="1"/>
    <x v="3"/>
    <x v="1"/>
    <x v="2"/>
    <x v="0"/>
    <x v="0"/>
  </r>
  <r>
    <x v="14"/>
    <x v="1"/>
    <x v="2"/>
    <s v="10c6cb60-48e4-41bc-bb20-360104a2238f"/>
    <b v="0"/>
    <b v="0"/>
    <x v="249"/>
    <n v="4"/>
    <s v="this page was a reported attack page"/>
    <x v="1"/>
    <x v="1"/>
    <x v="2"/>
    <x v="2"/>
    <x v="1"/>
    <x v="1"/>
  </r>
  <r>
    <x v="14"/>
    <x v="2"/>
    <x v="1"/>
    <s v="10c6cb60-48e4-41bc-bb20-360104a2238f"/>
    <b v="0"/>
    <b v="0"/>
    <x v="250"/>
    <n v="2"/>
    <s v="people said that the page was fake"/>
    <x v="1"/>
    <x v="2"/>
    <x v="1"/>
    <x v="0"/>
    <x v="1"/>
    <x v="1"/>
  </r>
  <r>
    <x v="14"/>
    <x v="3"/>
    <x v="2"/>
    <s v="10c6cb60-48e4-41bc-bb20-360104a2238f"/>
    <b v="0"/>
    <b v="0"/>
    <x v="251"/>
    <n v="3"/>
    <s v="there has been unwanted software reported "/>
    <x v="1"/>
    <x v="3"/>
    <x v="2"/>
    <x v="0"/>
    <x v="1"/>
    <x v="1"/>
  </r>
  <r>
    <x v="14"/>
    <x v="2"/>
    <x v="3"/>
    <s v="10c6cb60-48e4-41bc-bb20-360104a2238f"/>
    <b v="0"/>
    <b v="0"/>
    <x v="252"/>
    <n v="4"/>
    <s v="page was red, 3 exclamation points"/>
    <x v="1"/>
    <x v="2"/>
    <x v="3"/>
    <x v="1"/>
    <x v="1"/>
    <x v="1"/>
  </r>
  <r>
    <x v="15"/>
    <x v="3"/>
    <x v="2"/>
    <s v="students.carleton.ca"/>
    <b v="0"/>
    <b v="0"/>
    <x v="253"/>
    <n v="4"/>
    <s v="because it said warning and because i assumed it had a malware problem"/>
    <x v="0"/>
    <x v="3"/>
    <x v="2"/>
    <x v="4"/>
    <x v="1"/>
    <x v="1"/>
  </r>
  <r>
    <x v="15"/>
    <x v="2"/>
    <x v="1"/>
    <s v="10c6cb60-48e4-41bc-bb20-360104a2238f"/>
    <b v="1"/>
    <b v="0"/>
    <x v="254"/>
    <n v="4"/>
    <s v="the page informed me about the risk of  going to the page. &quot;More information&quot; text mentioned criminal organizations getting personal information. Seemed valid"/>
    <x v="1"/>
    <x v="2"/>
    <x v="1"/>
    <x v="5"/>
    <x v="1"/>
    <x v="1"/>
  </r>
  <r>
    <x v="15"/>
    <x v="2"/>
    <x v="3"/>
    <s v="10c6cb60-48e4-41bc-bb20-360104a2238f"/>
    <b v="1"/>
    <b v="1"/>
    <x v="255"/>
    <n v="4"/>
    <s v="Warning message seemed legitimate. Stated information about finances and passwords may be leaked. Chose to ignore it to see what would happen (wouldn't type in any information)."/>
    <x v="1"/>
    <x v="2"/>
    <x v="3"/>
    <x v="8"/>
    <x v="0"/>
    <x v="0"/>
  </r>
  <r>
    <x v="15"/>
    <x v="0"/>
    <x v="2"/>
    <s v="10c6cb60-48e4-41bc-bb20-360104a2238f"/>
    <b v="0"/>
    <b v="0"/>
    <x v="256"/>
    <n v="1"/>
    <s v="Didn't look like a serious warning message (only had a padlock with a red bar), compared to the previous (red) message which looked more severe."/>
    <x v="1"/>
    <x v="0"/>
    <x v="2"/>
    <x v="13"/>
    <x v="1"/>
    <x v="1"/>
  </r>
  <r>
    <x v="15"/>
    <x v="0"/>
    <x v="1"/>
    <s v="10c6cb60-48e4-41bc-bb20-360104a2238f"/>
    <b v="0"/>
    <b v="0"/>
    <x v="257"/>
    <n v="1"/>
    <s v="Message said it is &quot;probably not safe&quot;. If it was really bad, the message might say something like &quot;it is very risky&quot;. Didn't sound that serious"/>
    <x v="1"/>
    <x v="0"/>
    <x v="1"/>
    <x v="4"/>
    <x v="1"/>
    <x v="1"/>
  </r>
  <r>
    <x v="15"/>
    <x v="3"/>
    <x v="2"/>
    <s v="10c6cb60-48e4-41bc-bb20-360104a2238f"/>
    <b v="0"/>
    <b v="0"/>
    <x v="258"/>
    <n v="2"/>
    <s v="Message didn't look very risky because it said &quot;unwanted software detected&quot; and my profile settings prevented me from accessing the page."/>
    <x v="1"/>
    <x v="3"/>
    <x v="2"/>
    <x v="3"/>
    <x v="1"/>
    <x v="1"/>
  </r>
  <r>
    <x v="15"/>
    <x v="2"/>
    <x v="2"/>
    <s v="10c6cb60-48e4-41bc-bb20-360104a2238f"/>
    <b v="0"/>
    <b v="0"/>
    <x v="259"/>
    <n v="4"/>
    <s v="Warning message stated that visiting the page might result in identity theft (password, profile may be accessed). Clearly explained risks"/>
    <x v="1"/>
    <x v="2"/>
    <x v="2"/>
    <x v="8"/>
    <x v="1"/>
    <x v="1"/>
  </r>
  <r>
    <x v="15"/>
    <x v="3"/>
    <x v="0"/>
    <s v="10c6cb60-48e4-41bc-bb20-360104a2238f"/>
    <b v="0"/>
    <b v="0"/>
    <x v="260"/>
    <n v="0"/>
    <s v="Message said that the page was suspicious and I should proceed with caution, but didn't state why or what could happen. Didn't state the risks"/>
    <x v="1"/>
    <x v="3"/>
    <x v="0"/>
    <x v="0"/>
    <x v="1"/>
    <x v="1"/>
  </r>
  <r>
    <x v="15"/>
    <x v="0"/>
    <x v="0"/>
    <s v="10c6cb60-48e4-41bc-bb20-360104a2238f"/>
    <b v="0"/>
    <b v="0"/>
    <x v="261"/>
    <n v="0"/>
    <s v="Same as previous. Risks not stated. Warning wasn't clarified. Still clicked go back because it is a warning. I wouldn't normally go through with it if I saw a warning while visiting a site. I could be hacked or malware/a virus might get into my  system"/>
    <x v="1"/>
    <x v="0"/>
    <x v="0"/>
    <x v="0"/>
    <x v="1"/>
    <x v="1"/>
  </r>
  <r>
    <x v="15"/>
    <x v="1"/>
    <x v="0"/>
    <s v="10c6cb60-48e4-41bc-bb20-360104a2238f"/>
    <b v="0"/>
    <b v="1"/>
    <x v="262"/>
    <n v="0"/>
    <s v="Didn't state the risks or why the page was suspicious. First time checking out the site, first thing that comes up is &quot;suspicious website&quot;. If I proceed and nothing happens then I would keep going back (doesn't seem that high risk)"/>
    <x v="1"/>
    <x v="1"/>
    <x v="0"/>
    <x v="1"/>
    <x v="0"/>
    <x v="0"/>
  </r>
  <r>
    <x v="15"/>
    <x v="1"/>
    <x v="3"/>
    <s v="10c6cb60-48e4-41bc-bb20-360104a2238f"/>
    <b v="0"/>
    <b v="0"/>
    <x v="263"/>
    <n v="4"/>
    <s v="Stated the risks of continuing, that banking information and password might be compromised."/>
    <x v="1"/>
    <x v="1"/>
    <x v="3"/>
    <x v="4"/>
    <x v="1"/>
    <x v="1"/>
  </r>
  <r>
    <x v="15"/>
    <x v="3"/>
    <x v="1"/>
    <s v="10c6cb60-48e4-41bc-bb20-360104a2238f"/>
    <b v="0"/>
    <b v="0"/>
    <x v="264"/>
    <n v="2"/>
    <s v="Had 2/3 triangle symbols. Looked medium-risk, message didn't specify the severity of proceeding, but it's better to be safe than sorry."/>
    <x v="1"/>
    <x v="3"/>
    <x v="1"/>
    <x v="1"/>
    <x v="1"/>
    <x v="1"/>
  </r>
  <r>
    <x v="15"/>
    <x v="2"/>
    <x v="0"/>
    <s v="10c6cb60-48e4-41bc-bb20-360104a2238f"/>
    <b v="0"/>
    <b v="0"/>
    <x v="265"/>
    <n v="1"/>
    <s v="Just said &quot;warning\&quot; but didn't really inform me about the risks of proceeding through with it. Might just be a defense mechanism of the website, but then again, it's better to be safe than sorry."/>
    <x v="1"/>
    <x v="2"/>
    <x v="0"/>
    <x v="0"/>
    <x v="1"/>
    <x v="1"/>
  </r>
  <r>
    <x v="15"/>
    <x v="1"/>
    <x v="2"/>
    <s v="10c6cb60-48e4-41bc-bb20-360104a2238f"/>
    <b v="0"/>
    <b v="0"/>
    <x v="266"/>
    <n v="4"/>
    <s v="Color of the page was red (red usually stands for danger). Warning message seemed serious and I wouldn't want to put my system at risk and I wouldn't want hackers to have access to it and any personal information that I have."/>
    <x v="1"/>
    <x v="1"/>
    <x v="2"/>
    <x v="4"/>
    <x v="1"/>
    <x v="1"/>
  </r>
  <r>
    <x v="15"/>
    <x v="3"/>
    <x v="3"/>
    <s v="10c6cb60-48e4-41bc-bb20-360104a2238f"/>
    <b v="0"/>
    <b v="0"/>
    <x v="267"/>
    <n v="4"/>
    <s v="Message stated that proceeding through to the site might give me messages that prompt me to download certain things. Having first-hand experience in that type of situation, I wouldn't want to go through that again."/>
    <x v="1"/>
    <x v="3"/>
    <x v="3"/>
    <x v="4"/>
    <x v="1"/>
    <x v="1"/>
  </r>
  <r>
    <x v="15"/>
    <x v="0"/>
    <x v="3"/>
    <s v="10c6cb60-48e4-41bc-bb20-360104a2238f"/>
    <b v="0"/>
    <b v="0"/>
    <x v="268"/>
    <n v="4"/>
    <s v="The warning message seems valid. It clearly stated what would happen if I proceeded, and cautioned me to not go through with it. Also, the color of the page is red (and red usually signifies danger or a high-risk situation)."/>
    <x v="1"/>
    <x v="0"/>
    <x v="3"/>
    <x v="4"/>
    <x v="1"/>
    <x v="1"/>
  </r>
  <r>
    <x v="15"/>
    <x v="1"/>
    <x v="1"/>
    <s v="10c6cb60-48e4-41bc-bb20-360104a2238f"/>
    <b v="0"/>
    <b v="0"/>
    <x v="269"/>
    <n v="2"/>
    <s v="The page was yellow, which usually stands for a medium-risk situation. Also, even though the message didn't really explain the severity of going through, it is better to take caution."/>
    <x v="1"/>
    <x v="1"/>
    <x v="1"/>
    <x v="0"/>
    <x v="1"/>
    <x v="1"/>
  </r>
  <r>
    <x v="16"/>
    <x v="0"/>
    <x v="0"/>
    <s v="students.carleton.ca"/>
    <b v="0"/>
    <b v="1"/>
    <x v="270"/>
    <n v="2"/>
    <s v="I chose to visit it because it's a page that I use regularly and don't perceive as a threat"/>
    <x v="0"/>
    <x v="0"/>
    <x v="0"/>
    <x v="2"/>
    <x v="0"/>
    <x v="0"/>
  </r>
  <r>
    <x v="16"/>
    <x v="2"/>
    <x v="0"/>
    <s v="10c6cb60-48e4-41bc-bb20-360104a2238f"/>
    <b v="1"/>
    <b v="0"/>
    <x v="271"/>
    <n v="1"/>
    <s v="Didn't opt to visit the page because I'm unfamiliar with the content that it's going to request of me. Didn't perceive it as a high threat because there was only one warning sign in the top right and I assume the more warning signs the more dangerous the page."/>
    <x v="1"/>
    <x v="2"/>
    <x v="0"/>
    <x v="4"/>
    <x v="1"/>
    <x v="1"/>
  </r>
  <r>
    <x v="16"/>
    <x v="0"/>
    <x v="1"/>
    <s v="10c6cb60-48e4-41bc-bb20-360104a2238f"/>
    <b v="1"/>
    <b v="0"/>
    <x v="272"/>
    <n v="2"/>
    <s v="Yellow colour seems more dangerous than the more neutral white, and it seemed like I would be asked to enter personal information on the site I was trying to visit so there's no point putting my info at risk"/>
    <x v="1"/>
    <x v="0"/>
    <x v="1"/>
    <x v="8"/>
    <x v="1"/>
    <x v="1"/>
  </r>
  <r>
    <x v="16"/>
    <x v="3"/>
    <x v="1"/>
    <s v="10c6cb60-48e4-41bc-bb20-360104a2238f"/>
    <b v="1"/>
    <b v="0"/>
    <x v="273"/>
    <n v="2"/>
    <s v="Didn't choose to visit the page because I don't want to have to deal with malicious software that's difficult to uninstall."/>
    <x v="1"/>
    <x v="3"/>
    <x v="1"/>
    <x v="8"/>
    <x v="1"/>
    <x v="1"/>
  </r>
  <r>
    <x v="16"/>
    <x v="1"/>
    <x v="3"/>
    <s v="10c6cb60-48e4-41bc-bb20-360104a2238f"/>
    <b v="0"/>
    <b v="0"/>
    <x v="274"/>
    <n v="3"/>
    <s v="Definitely don't want a secret keylogger on my computer"/>
    <x v="1"/>
    <x v="1"/>
    <x v="3"/>
    <x v="1"/>
    <x v="1"/>
    <x v="1"/>
  </r>
  <r>
    <x v="16"/>
    <x v="1"/>
    <x v="2"/>
    <s v="10c6cb60-48e4-41bc-bb20-360104a2238f"/>
    <b v="0"/>
    <b v="0"/>
    <x v="275"/>
    <n v="4"/>
    <s v="Even more text seems more serious, although I liked the format of the drop box in the other warning pages better - I'm not really keen on reading everything Mozilla has ever had to say about bad sites and I'm probably in too much of a hurry to care anyway?"/>
    <x v="1"/>
    <x v="1"/>
    <x v="2"/>
    <x v="6"/>
    <x v="1"/>
    <x v="1"/>
  </r>
  <r>
    <x v="16"/>
    <x v="0"/>
    <x v="2"/>
    <s v="10c6cb60-48e4-41bc-bb20-360104a2238f"/>
    <b v="1"/>
    <b v="0"/>
    <x v="276"/>
    <n v="0"/>
    <s v="Seems less urgent than the other low/medium pages for some reason? It could just be because it's being shown immediately after a severely problematic site. Advanced explanation was less helpful than the previous ones - less clear of an explanation why I probably shouldn't visit the page or at least proceed with caution."/>
    <x v="1"/>
    <x v="0"/>
    <x v="2"/>
    <x v="6"/>
    <x v="1"/>
    <x v="1"/>
  </r>
  <r>
    <x v="16"/>
    <x v="3"/>
    <x v="3"/>
    <s v="10c6cb60-48e4-41bc-bb20-360104a2238f"/>
    <b v="1"/>
    <b v="0"/>
    <x v="277"/>
    <n v="4"/>
    <s v="Looks very very similar to the other high warning page I saw - this one I think uses slightly less strong language - highly recommended vs what I think was the imperative of do not proceed?"/>
    <x v="1"/>
    <x v="3"/>
    <x v="3"/>
    <x v="6"/>
    <x v="1"/>
    <x v="1"/>
  </r>
  <r>
    <x v="16"/>
    <x v="2"/>
    <x v="1"/>
    <s v="10c6cb60-48e4-41bc-bb20-360104a2238f"/>
    <b v="1"/>
    <b v="0"/>
    <x v="278"/>
    <n v="2"/>
    <s v="I'm going to trust other users who've had bad experiences with the page, although the text seems to indicate the threat is more of an issue than the page warning colour would initially lead me to believe - if I didn't take the time to read the text I probably would've just clicked through"/>
    <x v="1"/>
    <x v="2"/>
    <x v="1"/>
    <x v="1"/>
    <x v="1"/>
    <x v="1"/>
  </r>
  <r>
    <x v="16"/>
    <x v="3"/>
    <x v="2"/>
    <s v="10c6cb60-48e4-41bc-bb20-360104a2238f"/>
    <b v="0"/>
    <b v="0"/>
    <x v="279"/>
    <n v="4"/>
    <s v="Don't want malware on my computer but I'm curious about the security preferences - for people who don't really know what they're doing on the internet how high are these set as a default? "/>
    <x v="1"/>
    <x v="3"/>
    <x v="2"/>
    <x v="7"/>
    <x v="1"/>
    <x v="1"/>
  </r>
  <r>
    <x v="16"/>
    <x v="3"/>
    <x v="0"/>
    <s v="10c6cb60-48e4-41bc-bb20-360104a2238f"/>
    <b v="1"/>
    <b v="0"/>
    <x v="280"/>
    <n v="0"/>
    <s v="Page was a weird purple-ish looking colour? Doesn't seem very menacing. &quot;example.com may contain potentially misleading and deceptive software&quot; contains two uncertain words though, may and potentially, making the warning feel less effective."/>
    <x v="1"/>
    <x v="3"/>
    <x v="0"/>
    <x v="14"/>
    <x v="1"/>
    <x v="1"/>
  </r>
  <r>
    <x v="16"/>
    <x v="0"/>
    <x v="0"/>
    <s v="10c6cb60-48e4-41bc-bb20-360104a2238f"/>
    <b v="0"/>
    <b v="0"/>
    <x v="281"/>
    <n v="0"/>
    <s v="This one also looked purple-ish. Flow of the sentence &quot;The authenticity of example.com, and thus its security, was unable to be verified.&quot; was kind of weird? My eye was first drawn to the end of the sentence and then it didn't flow at all. Bad grammar makes me question the validity of warning pages. Could be a fake warning page for malicious anti-virus software? I think it'd flow better if the words authenticity and security went together."/>
    <x v="1"/>
    <x v="0"/>
    <x v="0"/>
    <x v="10"/>
    <x v="1"/>
    <x v="1"/>
  </r>
  <r>
    <x v="16"/>
    <x v="2"/>
    <x v="3"/>
    <s v="10c6cb60-48e4-41bc-bb20-360104a2238f"/>
    <b v="1"/>
    <b v="0"/>
    <x v="282"/>
    <n v="4"/>
    <s v="Don't want to lose my passwords, but the drop down and the blurb give essentially the same information. Also would be helpful if there was a link if I wanted to look on how to identify fake pages mimicking real pages on my own if my browser doesn't catch it for me?"/>
    <x v="1"/>
    <x v="2"/>
    <x v="3"/>
    <x v="7"/>
    <x v="1"/>
    <x v="1"/>
  </r>
  <r>
    <x v="16"/>
    <x v="1"/>
    <x v="0"/>
    <s v="10c6cb60-48e4-41bc-bb20-360104a2238f"/>
    <b v="1"/>
    <b v="0"/>
    <x v="283"/>
    <n v="0"/>
    <s v="Looks purple again. I felt like the initial warning blurb wasn't strong enough with the language by just saying &quot;software that can harm your computer&quot;"/>
    <x v="1"/>
    <x v="1"/>
    <x v="0"/>
    <x v="6"/>
    <x v="1"/>
    <x v="1"/>
  </r>
  <r>
    <x v="16"/>
    <x v="1"/>
    <x v="1"/>
    <s v="10c6cb60-48e4-41bc-bb20-360104a2238f"/>
    <b v="1"/>
    <b v="0"/>
    <x v="284"/>
    <n v="2"/>
    <s v="Because malware can get really bad I feel like this should probably be in a higher risk category than what it's currently being classed as. "/>
    <x v="1"/>
    <x v="1"/>
    <x v="1"/>
    <x v="4"/>
    <x v="1"/>
    <x v="1"/>
  </r>
  <r>
    <x v="16"/>
    <x v="0"/>
    <x v="3"/>
    <s v="10c6cb60-48e4-41bc-bb20-360104a2238f"/>
    <b v="1"/>
    <b v="0"/>
    <x v="285"/>
    <n v="4"/>
    <s v="I liked this one - blurb was very clear and concise and the drop down gave me more information that wasn't redundant to the blurb."/>
    <x v="1"/>
    <x v="0"/>
    <x v="3"/>
    <x v="5"/>
    <x v="1"/>
    <x v="1"/>
  </r>
  <r>
    <x v="16"/>
    <x v="2"/>
    <x v="2"/>
    <s v="10c6cb60-48e4-41bc-bb20-360104a2238f"/>
    <b v="0"/>
    <b v="0"/>
    <x v="286"/>
    <n v="4"/>
    <s v="Feels very similar to previous very high risk warnings? I can't actually think of anything that it has that the other ones didn't, other than maybe a slightly different layout"/>
    <x v="1"/>
    <x v="2"/>
    <x v="2"/>
    <x v="15"/>
    <x v="1"/>
    <x v="1"/>
  </r>
  <r>
    <x v="17"/>
    <x v="0"/>
    <x v="1"/>
    <s v="students.carleton.ca"/>
    <b v="1"/>
    <b v="1"/>
    <x v="287"/>
    <n v="3"/>
    <s v="Visiting the site in question does not usually cause such a warning message.  Therefore there was the possibility of a security breach/someone intercepting traffic."/>
    <x v="0"/>
    <x v="0"/>
    <x v="1"/>
    <x v="16"/>
    <x v="0"/>
    <x v="0"/>
  </r>
  <r>
    <x v="17"/>
    <x v="0"/>
    <x v="2"/>
    <s v="10c6cb60-48e4-41bc-bb20-360104a2238f"/>
    <b v="1"/>
    <b v="0"/>
    <x v="288"/>
    <n v="3"/>
    <s v="Error indicated that the certificate used to encrypt the connection was not issued by a known authority"/>
    <x v="1"/>
    <x v="0"/>
    <x v="2"/>
    <x v="7"/>
    <x v="1"/>
    <x v="1"/>
  </r>
  <r>
    <x v="17"/>
    <x v="2"/>
    <x v="1"/>
    <s v="10c6cb60-48e4-41bc-bb20-360104a2238f"/>
    <b v="0"/>
    <b v="0"/>
    <x v="289"/>
    <n v="4"/>
    <s v="Crowdsourced information indicated that the website was illicit."/>
    <x v="1"/>
    <x v="2"/>
    <x v="1"/>
    <x v="8"/>
    <x v="1"/>
    <x v="1"/>
  </r>
  <r>
    <x v="17"/>
    <x v="2"/>
    <x v="3"/>
    <s v="10c6cb60-48e4-41bc-bb20-360104a2238f"/>
    <b v="0"/>
    <b v="0"/>
    <x v="290"/>
    <n v="4"/>
    <s v="Error message looked extermely serious (red colouring, more warning symbols compared to others).  Warning also indicated possibility of a man in the middle attack"/>
    <x v="1"/>
    <x v="2"/>
    <x v="3"/>
    <x v="8"/>
    <x v="1"/>
    <x v="1"/>
  </r>
  <r>
    <x v="17"/>
    <x v="2"/>
    <x v="0"/>
    <s v="10c6cb60-48e4-41bc-bb20-360104a2238f"/>
    <b v="0"/>
    <b v="1"/>
    <x v="291"/>
    <n v="1"/>
    <s v="Page was only indicated to be suspicous.  I didn't think there was a great risk in proceeding as long as I didn't provide confidential info like a crecit card number to the page."/>
    <x v="1"/>
    <x v="2"/>
    <x v="0"/>
    <x v="6"/>
    <x v="0"/>
    <x v="0"/>
  </r>
  <r>
    <x v="17"/>
    <x v="2"/>
    <x v="2"/>
    <s v="10c6cb60-48e4-41bc-bb20-360104a2238f"/>
    <b v="0"/>
    <b v="0"/>
    <x v="292"/>
    <n v="4"/>
    <s v="Page was blocked by the in browser security system which uses data collected from others.  It's judgement that the page is bad is probably the correct one."/>
    <x v="1"/>
    <x v="2"/>
    <x v="2"/>
    <x v="8"/>
    <x v="1"/>
    <x v="1"/>
  </r>
  <r>
    <x v="17"/>
    <x v="3"/>
    <x v="3"/>
    <s v="10c6cb60-48e4-41bc-bb20-360104a2238f"/>
    <b v="0"/>
    <b v="0"/>
    <x v="293"/>
    <n v="4"/>
    <s v="Going to the site would probably lead to getting malware installed on my machine and even a rare case of that happening would still make visiting the page an unacceptable risk."/>
    <x v="1"/>
    <x v="3"/>
    <x v="3"/>
    <x v="0"/>
    <x v="1"/>
    <x v="1"/>
  </r>
  <r>
    <x v="17"/>
    <x v="3"/>
    <x v="1"/>
    <s v="10c6cb60-48e4-41bc-bb20-360104a2238f"/>
    <b v="0"/>
    <b v="0"/>
    <x v="294"/>
    <n v="3"/>
    <s v="Chose to not visit the page because of the chance of it installing unwanted programs like ransomeware on my machine"/>
    <x v="1"/>
    <x v="3"/>
    <x v="1"/>
    <x v="1"/>
    <x v="1"/>
    <x v="1"/>
  </r>
  <r>
    <x v="17"/>
    <x v="0"/>
    <x v="0"/>
    <s v="10c6cb60-48e4-41bc-bb20-360104a2238f"/>
    <b v="0"/>
    <b v="1"/>
    <x v="295"/>
    <n v="2"/>
    <s v="Page reported as suspicious but the warning appears less severe then others.  It's probably not too risky to visit the page as long as I don't download anything or provide confidential info."/>
    <x v="1"/>
    <x v="0"/>
    <x v="0"/>
    <x v="1"/>
    <x v="0"/>
    <x v="0"/>
  </r>
  <r>
    <x v="17"/>
    <x v="3"/>
    <x v="2"/>
    <s v="10c6cb60-48e4-41bc-bb20-360104a2238f"/>
    <b v="0"/>
    <b v="0"/>
    <x v="296"/>
    <n v="4"/>
    <s v="Chose to not visit because of the risk of getting a virus/spyware from the page."/>
    <x v="1"/>
    <x v="3"/>
    <x v="2"/>
    <x v="0"/>
    <x v="1"/>
    <x v="1"/>
  </r>
  <r>
    <x v="17"/>
    <x v="1"/>
    <x v="2"/>
    <s v="10c6cb60-48e4-41bc-bb20-360104a2238f"/>
    <b v="0"/>
    <b v="0"/>
    <x v="297"/>
    <n v="4"/>
    <s v="Chose to not visit because the site may install viruses, etc on my machine."/>
    <x v="1"/>
    <x v="1"/>
    <x v="2"/>
    <x v="0"/>
    <x v="1"/>
    <x v="1"/>
  </r>
  <r>
    <x v="17"/>
    <x v="1"/>
    <x v="1"/>
    <s v="10c6cb60-48e4-41bc-bb20-360104a2238f"/>
    <b v="0"/>
    <b v="0"/>
    <x v="298"/>
    <n v="3"/>
    <s v="Chose to not visit the page because of the malware risk as reported by others."/>
    <x v="1"/>
    <x v="1"/>
    <x v="1"/>
    <x v="2"/>
    <x v="1"/>
    <x v="1"/>
  </r>
  <r>
    <x v="17"/>
    <x v="0"/>
    <x v="1"/>
    <s v="10c6cb60-48e4-41bc-bb20-360104a2238f"/>
    <b v="0"/>
    <b v="0"/>
    <x v="299"/>
    <n v="3"/>
    <s v="If the pages identity cannot be confirmed it could be counterfeit, install bad software, etc and isn't worth the risk of visiting"/>
    <x v="1"/>
    <x v="0"/>
    <x v="1"/>
    <x v="4"/>
    <x v="1"/>
    <x v="1"/>
  </r>
  <r>
    <x v="17"/>
    <x v="0"/>
    <x v="3"/>
    <s v="10c6cb60-48e4-41bc-bb20-360104a2238f"/>
    <b v="0"/>
    <b v="0"/>
    <x v="300"/>
    <n v="4"/>
    <s v="Page appears to have badly configured/compromised security meaning that any information I give could be intercepted."/>
    <x v="1"/>
    <x v="0"/>
    <x v="3"/>
    <x v="0"/>
    <x v="1"/>
    <x v="1"/>
  </r>
  <r>
    <x v="17"/>
    <x v="3"/>
    <x v="0"/>
    <s v="10c6cb60-48e4-41bc-bb20-360104a2238f"/>
    <b v="0"/>
    <b v="0"/>
    <x v="301"/>
    <n v="3"/>
    <s v="The warning indicated the page may install malware on my machine"/>
    <x v="1"/>
    <x v="3"/>
    <x v="0"/>
    <x v="0"/>
    <x v="1"/>
    <x v="1"/>
  </r>
  <r>
    <x v="17"/>
    <x v="1"/>
    <x v="3"/>
    <s v="10c6cb60-48e4-41bc-bb20-360104a2238f"/>
    <b v="0"/>
    <b v="0"/>
    <x v="302"/>
    <n v="4"/>
    <s v="Warning indicated the page may install unwanted/dangerous software if I were to proceed with visiting it."/>
    <x v="1"/>
    <x v="1"/>
    <x v="3"/>
    <x v="0"/>
    <x v="1"/>
    <x v="1"/>
  </r>
  <r>
    <x v="17"/>
    <x v="1"/>
    <x v="0"/>
    <s v="10c6cb60-48e4-41bc-bb20-360104a2238f"/>
    <b v="0"/>
    <b v="0"/>
    <x v="303"/>
    <n v="3"/>
    <s v="The page might install bad software on my machine."/>
    <x v="1"/>
    <x v="1"/>
    <x v="0"/>
    <x v="0"/>
    <x v="1"/>
    <x v="1"/>
  </r>
  <r>
    <x v="18"/>
    <x v="0"/>
    <x v="3"/>
    <s v="students.carleton.ca"/>
    <b v="0"/>
    <b v="1"/>
    <x v="304"/>
    <n v="0"/>
    <s v="It's a website I've been using throughout the entire year, which is why I haven't felt surprised or suspicious."/>
    <x v="0"/>
    <x v="0"/>
    <x v="3"/>
    <x v="2"/>
    <x v="0"/>
    <x v="0"/>
  </r>
  <r>
    <x v="18"/>
    <x v="3"/>
    <x v="1"/>
    <s v="10c6cb60-48e4-41bc-bb20-360104a2238f"/>
    <b v="1"/>
    <b v="0"/>
    <x v="305"/>
    <n v="2"/>
    <s v="It wasn't a warning message I've seen before, thus I wanted to be a bit more careful."/>
    <x v="1"/>
    <x v="3"/>
    <x v="1"/>
    <x v="4"/>
    <x v="1"/>
    <x v="1"/>
  </r>
  <r>
    <x v="18"/>
    <x v="0"/>
    <x v="2"/>
    <s v="10c6cb60-48e4-41bc-bb20-360104a2238f"/>
    <b v="0"/>
    <b v="1"/>
    <x v="306"/>
    <n v="1"/>
    <s v="I've seen this warning message before but I ignored the warning given."/>
    <x v="1"/>
    <x v="0"/>
    <x v="2"/>
    <x v="0"/>
    <x v="0"/>
    <x v="0"/>
  </r>
  <r>
    <x v="18"/>
    <x v="2"/>
    <x v="1"/>
    <s v="10c6cb60-48e4-41bc-bb20-360104a2238f"/>
    <b v="0"/>
    <b v="0"/>
    <x v="307"/>
    <n v="2"/>
    <s v="It was a warning message I've never seen, and because of the background color (which was yellow), it seems that the warning message should be something to be cautious of."/>
    <x v="1"/>
    <x v="2"/>
    <x v="1"/>
    <x v="0"/>
    <x v="1"/>
    <x v="1"/>
  </r>
  <r>
    <x v="18"/>
    <x v="1"/>
    <x v="3"/>
    <s v="10c6cb60-48e4-41bc-bb20-360104a2238f"/>
    <b v="0"/>
    <b v="0"/>
    <x v="308"/>
    <n v="4"/>
    <s v="With the background color being red, it didn't really take a second for me to think that the severity of the warning message is high. In my opinion, red indicated danger, hence I didn't want to take any risk."/>
    <x v="1"/>
    <x v="1"/>
    <x v="3"/>
    <x v="2"/>
    <x v="1"/>
    <x v="1"/>
  </r>
  <r>
    <x v="18"/>
    <x v="2"/>
    <x v="3"/>
    <s v="10c6cb60-48e4-41bc-bb20-360104a2238f"/>
    <b v="0"/>
    <b v="0"/>
    <x v="309"/>
    <n v="3"/>
    <s v="The color red pretty much indicates the severity of the warning message."/>
    <x v="1"/>
    <x v="2"/>
    <x v="3"/>
    <x v="2"/>
    <x v="1"/>
    <x v="1"/>
  </r>
  <r>
    <x v="18"/>
    <x v="3"/>
    <x v="2"/>
    <s v="10c6cb60-48e4-41bc-bb20-360104a2238f"/>
    <b v="0"/>
    <b v="0"/>
    <x v="310"/>
    <n v="3"/>
    <s v="For the website to direct me to another website is kind of unusual to me, which is why I decided to go back."/>
    <x v="1"/>
    <x v="3"/>
    <x v="2"/>
    <x v="6"/>
    <x v="1"/>
    <x v="1"/>
  </r>
  <r>
    <x v="18"/>
    <x v="3"/>
    <x v="0"/>
    <s v="10c6cb60-48e4-41bc-bb20-360104a2238f"/>
    <b v="0"/>
    <b v="1"/>
    <x v="311"/>
    <n v="1"/>
    <s v="I feel like the website is something my antivirus software can take care of."/>
    <x v="1"/>
    <x v="3"/>
    <x v="0"/>
    <x v="2"/>
    <x v="0"/>
    <x v="0"/>
  </r>
  <r>
    <x v="18"/>
    <x v="1"/>
    <x v="1"/>
    <s v="10c6cb60-48e4-41bc-bb20-360104a2238f"/>
    <b v="0"/>
    <b v="1"/>
    <x v="312"/>
    <m/>
    <s v="I feel like my antivirus software would let me know if the website is really a threat."/>
    <x v="1"/>
    <x v="1"/>
    <x v="1"/>
    <x v="0"/>
    <x v="0"/>
    <x v="0"/>
  </r>
  <r>
    <x v="18"/>
    <x v="1"/>
    <x v="0"/>
    <s v="10c6cb60-48e4-41bc-bb20-360104a2238f"/>
    <b v="0"/>
    <b v="1"/>
    <x v="313"/>
    <n v="0"/>
    <s v="I feel like grey isn't really a color that indicates danger."/>
    <x v="1"/>
    <x v="1"/>
    <x v="0"/>
    <x v="2"/>
    <x v="0"/>
    <x v="0"/>
  </r>
  <r>
    <x v="18"/>
    <x v="0"/>
    <x v="0"/>
    <s v="10c6cb60-48e4-41bc-bb20-360104a2238f"/>
    <b v="0"/>
    <b v="1"/>
    <x v="314"/>
    <n v="1"/>
    <s v="The warning message is too plain for me to consider it a warning message."/>
    <x v="1"/>
    <x v="0"/>
    <x v="0"/>
    <x v="2"/>
    <x v="0"/>
    <x v="0"/>
  </r>
  <r>
    <x v="18"/>
    <x v="0"/>
    <x v="1"/>
    <s v="10c6cb60-48e4-41bc-bb20-360104a2238f"/>
    <b v="0"/>
    <b v="1"/>
    <x v="315"/>
    <n v="1"/>
    <s v="Seeing the warning again and again kind of made me feel like the warning isn't something to worry about"/>
    <x v="1"/>
    <x v="0"/>
    <x v="1"/>
    <x v="2"/>
    <x v="0"/>
    <x v="0"/>
  </r>
  <r>
    <x v="18"/>
    <x v="3"/>
    <x v="3"/>
    <s v="10c6cb60-48e4-41bc-bb20-360104a2238f"/>
    <b v="0"/>
    <b v="0"/>
    <x v="316"/>
    <n v="3"/>
    <s v="The red was too vibrant, so it kind of startled me and made me think of the warning as something to worry about"/>
    <x v="1"/>
    <x v="3"/>
    <x v="3"/>
    <x v="2"/>
    <x v="1"/>
    <x v="1"/>
  </r>
  <r>
    <x v="18"/>
    <x v="0"/>
    <x v="3"/>
    <s v="10c6cb60-48e4-41bc-bb20-360104a2238f"/>
    <b v="0"/>
    <b v="0"/>
    <x v="317"/>
    <n v="3"/>
    <s v="The red warning message makes me feel unsafe, hence I wanted to go back."/>
    <x v="1"/>
    <x v="0"/>
    <x v="3"/>
    <x v="2"/>
    <x v="1"/>
    <x v="1"/>
  </r>
  <r>
    <x v="18"/>
    <x v="2"/>
    <x v="0"/>
    <s v="10c6cb60-48e4-41bc-bb20-360104a2238f"/>
    <b v="0"/>
    <b v="1"/>
    <x v="318"/>
    <n v="0"/>
    <s v="Website feels like something my antivirus software can take care of"/>
    <x v="1"/>
    <x v="2"/>
    <x v="0"/>
    <x v="2"/>
    <x v="0"/>
    <x v="0"/>
  </r>
  <r>
    <x v="18"/>
    <x v="2"/>
    <x v="2"/>
    <s v="10c6cb60-48e4-41bc-bb20-360104a2238f"/>
    <b v="0"/>
    <b v="1"/>
    <x v="319"/>
    <n v="1"/>
    <s v="I feel like I've modified my security choices/options, which is why I got that warning."/>
    <x v="1"/>
    <x v="2"/>
    <x v="2"/>
    <x v="0"/>
    <x v="0"/>
    <x v="0"/>
  </r>
  <r>
    <x v="18"/>
    <x v="1"/>
    <x v="2"/>
    <s v="10c6cb60-48e4-41bc-bb20-360104a2238f"/>
    <b v="0"/>
    <b v="0"/>
    <x v="320"/>
    <n v="2"/>
    <s v="I wouldn't want to take the risk of an attack."/>
    <x v="1"/>
    <x v="1"/>
    <x v="2"/>
    <x v="0"/>
    <x v="1"/>
    <x v="1"/>
  </r>
  <r>
    <x v="19"/>
    <x v="0"/>
    <x v="2"/>
    <s v="login.microsoftonline.com"/>
    <b v="0"/>
    <b v="0"/>
    <x v="321"/>
    <n v="2"/>
    <s v="Seen this type of pop-up before"/>
    <x v="0"/>
    <x v="0"/>
    <x v="2"/>
    <x v="2"/>
    <x v="1"/>
    <x v="1"/>
  </r>
  <r>
    <x v="19"/>
    <x v="2"/>
    <x v="3"/>
    <s v="10c6cb60-48e4-41bc-bb20-360104a2238f"/>
    <b v="1"/>
    <b v="0"/>
    <x v="322"/>
    <n v="3"/>
    <s v="When I clicked on more information it said there could be access to my personal information"/>
    <x v="1"/>
    <x v="2"/>
    <x v="3"/>
    <x v="4"/>
    <x v="1"/>
    <x v="1"/>
  </r>
  <r>
    <x v="19"/>
    <x v="1"/>
    <x v="2"/>
    <s v="10c6cb60-48e4-41bc-bb20-360104a2238f"/>
    <b v="0"/>
    <b v="1"/>
    <x v="323"/>
    <n v="1"/>
    <s v="I have seen this type of message however I usually ignore it since I trust the website and my browser's security preferences are too sensitive."/>
    <x v="1"/>
    <x v="1"/>
    <x v="2"/>
    <x v="0"/>
    <x v="0"/>
    <x v="0"/>
  </r>
  <r>
    <x v="19"/>
    <x v="2"/>
    <x v="0"/>
    <s v="10c6cb60-48e4-41bc-bb20-360104a2238f"/>
    <b v="1"/>
    <b v="0"/>
    <x v="324"/>
    <n v="2"/>
    <s v="I chose not to proceed because the error didn't seem that troubling but didn't want to risk it"/>
    <x v="1"/>
    <x v="2"/>
    <x v="0"/>
    <x v="3"/>
    <x v="1"/>
    <x v="1"/>
  </r>
  <r>
    <x v="19"/>
    <x v="0"/>
    <x v="1"/>
    <s v="10c6cb60-48e4-41bc-bb20-360104a2238f"/>
    <b v="1"/>
    <b v="0"/>
    <x v="325"/>
    <n v="3"/>
    <s v="When clicking on more info there could have been potential leak of private info"/>
    <x v="1"/>
    <x v="0"/>
    <x v="1"/>
    <x v="8"/>
    <x v="1"/>
    <x v="1"/>
  </r>
  <r>
    <x v="19"/>
    <x v="2"/>
    <x v="2"/>
    <s v="10c6cb60-48e4-41bc-bb20-360104a2238f"/>
    <b v="0"/>
    <b v="0"/>
    <x v="326"/>
    <n v="3"/>
    <s v="information could be revealed like passwords however the fact that the website was blocked because of my security preferences made me almost click ignore"/>
    <x v="1"/>
    <x v="2"/>
    <x v="2"/>
    <x v="6"/>
    <x v="1"/>
    <x v="1"/>
  </r>
  <r>
    <x v="19"/>
    <x v="1"/>
    <x v="3"/>
    <s v="10c6cb60-48e4-41bc-bb20-360104a2238f"/>
    <b v="0"/>
    <b v="0"/>
    <x v="327"/>
    <n v="4"/>
    <s v="Once again private information could have been reached however the page looked more serious and formal than the others"/>
    <x v="1"/>
    <x v="1"/>
    <x v="3"/>
    <x v="0"/>
    <x v="1"/>
    <x v="1"/>
  </r>
  <r>
    <x v="19"/>
    <x v="3"/>
    <x v="2"/>
    <s v="10c6cb60-48e4-41bc-bb20-360104a2238f"/>
    <b v="0"/>
    <b v="1"/>
    <x v="328"/>
    <n v="2"/>
    <s v="Since this page mentioned my security preferences and not any leakage of private information I figured it was safe"/>
    <x v="1"/>
    <x v="3"/>
    <x v="2"/>
    <x v="8"/>
    <x v="0"/>
    <x v="0"/>
  </r>
  <r>
    <x v="19"/>
    <x v="1"/>
    <x v="1"/>
    <s v="10c6cb60-48e4-41bc-bb20-360104a2238f"/>
    <b v="1"/>
    <b v="0"/>
    <x v="329"/>
    <n v="3"/>
    <s v="The warning message implied that the computer might have unwanted programs added or affected therefore I didn't want to take the chance"/>
    <x v="1"/>
    <x v="1"/>
    <x v="1"/>
    <x v="4"/>
    <x v="1"/>
    <x v="1"/>
  </r>
  <r>
    <x v="19"/>
    <x v="0"/>
    <x v="3"/>
    <s v="10c6cb60-48e4-41bc-bb20-360104a2238f"/>
    <b v="1"/>
    <b v="0"/>
    <x v="330"/>
    <n v="4"/>
    <s v="The fact that this warning message was in red also it said that some websites mask themselves as certifiable. I didn't want to risk it."/>
    <x v="1"/>
    <x v="0"/>
    <x v="3"/>
    <x v="8"/>
    <x v="1"/>
    <x v="1"/>
  </r>
  <r>
    <x v="19"/>
    <x v="3"/>
    <x v="0"/>
    <s v="10c6cb60-48e4-41bc-bb20-360104a2238f"/>
    <b v="1"/>
    <b v="1"/>
    <x v="331"/>
    <n v="1"/>
    <s v="The warning message simply said to proceed with caution therefore I figured I could decide for myself if the website is a virus or not"/>
    <x v="1"/>
    <x v="3"/>
    <x v="0"/>
    <x v="4"/>
    <x v="0"/>
    <x v="0"/>
  </r>
  <r>
    <x v="19"/>
    <x v="2"/>
    <x v="1"/>
    <s v="10c6cb60-48e4-41bc-bb20-360104a2238f"/>
    <b v="0"/>
    <b v="1"/>
    <x v="332"/>
    <n v="1"/>
    <s v="Once again it said to proceed with caution and not necessarily that it would cause immediate damage to my computer"/>
    <x v="1"/>
    <x v="2"/>
    <x v="1"/>
    <x v="0"/>
    <x v="0"/>
    <x v="0"/>
  </r>
  <r>
    <x v="19"/>
    <x v="0"/>
    <x v="0"/>
    <s v="10c6cb60-48e4-41bc-bb20-360104a2238f"/>
    <b v="1"/>
    <b v="1"/>
    <x v="333"/>
    <n v="1"/>
    <s v="Despite the warning message saying that this website could be dangerous it only said to proceed with caution and also that only if I enter personal information it might be compromised. "/>
    <x v="1"/>
    <x v="0"/>
    <x v="0"/>
    <x v="8"/>
    <x v="0"/>
    <x v="0"/>
  </r>
  <r>
    <x v="19"/>
    <x v="3"/>
    <x v="3"/>
    <s v="10c6cb60-48e4-41bc-bb20-360104a2238f"/>
    <b v="1"/>
    <b v="0"/>
    <x v="334"/>
    <n v="3"/>
    <s v="This warning message explained that there could be unwanted downloads taking place and made it seem as if the threat was urgent. "/>
    <x v="1"/>
    <x v="3"/>
    <x v="3"/>
    <x v="1"/>
    <x v="1"/>
    <x v="1"/>
  </r>
  <r>
    <x v="19"/>
    <x v="1"/>
    <x v="0"/>
    <s v="10c6cb60-48e4-41bc-bb20-360104a2238f"/>
    <b v="1"/>
    <b v="1"/>
    <x v="335"/>
    <n v="2"/>
    <s v="Once again it said to proceed with caution so I figured I could just check out the website and fake download buttons for myself"/>
    <x v="1"/>
    <x v="1"/>
    <x v="0"/>
    <x v="1"/>
    <x v="0"/>
    <x v="0"/>
  </r>
  <r>
    <x v="19"/>
    <x v="0"/>
    <x v="2"/>
    <s v="10c6cb60-48e4-41bc-bb20-360104a2238f"/>
    <b v="1"/>
    <b v="0"/>
    <x v="336"/>
    <n v="2"/>
    <s v="Since this message is not one I come across very often I had to go back since I wasn't comfortable with a website that firefox didn't like or recognize"/>
    <x v="1"/>
    <x v="0"/>
    <x v="2"/>
    <x v="3"/>
    <x v="1"/>
    <x v="1"/>
  </r>
  <r>
    <x v="19"/>
    <x v="3"/>
    <x v="1"/>
    <s v="10c6cb60-48e4-41bc-bb20-360104a2238f"/>
    <b v="1"/>
    <b v="1"/>
    <x v="337"/>
    <n v="2"/>
    <s v="I figured I could see for myself since the message didn't seem too urgent and that as long as I didn't press download links I would be fine"/>
    <x v="1"/>
    <x v="3"/>
    <x v="1"/>
    <x v="7"/>
    <x v="0"/>
    <x v="0"/>
  </r>
</pivotCacheRecords>
</file>

<file path=xl/pivotCache/pivotCacheRecords4.xml><?xml version="1.0" encoding="utf-8"?>
<pivotCacheRecords xmlns="http://schemas.openxmlformats.org/spreadsheetml/2006/main" xmlns:r="http://schemas.openxmlformats.org/officeDocument/2006/relationships" count="340">
  <r>
    <x v="0"/>
    <n v="0"/>
    <x v="0"/>
    <s v="carleton.ca"/>
    <b v="0"/>
    <b v="1"/>
    <n v="7.5209999084472603"/>
    <n v="2"/>
    <s v="I wanted to visit the page because I knew that the page was trustworthy."/>
    <x v="0"/>
    <x v="0"/>
    <x v="0"/>
    <s v="5 - 10"/>
    <n v="1"/>
    <s v="Ignored warning"/>
    <n v="0"/>
  </r>
  <r>
    <x v="0"/>
    <n v="1"/>
    <x v="1"/>
    <s v="10c6cb60-48e4-41bc-bb20-360104a2238f"/>
    <b v="0"/>
    <b v="0"/>
    <n v="7.4459998607635498"/>
    <n v="3"/>
    <s v="The page gave a sense of danger more than the last time"/>
    <x v="1"/>
    <x v="1"/>
    <x v="1"/>
    <s v="5 - 10"/>
    <n v="0"/>
    <s v="Adhered to warning"/>
    <n v="1"/>
  </r>
  <r>
    <x v="0"/>
    <n v="2"/>
    <x v="0"/>
    <s v="10c6cb60-48e4-41bc-bb20-360104a2238f"/>
    <b v="0"/>
    <b v="1"/>
    <n v="5.40700006484985"/>
    <n v="1"/>
    <s v="It appeared to be less severe"/>
    <x v="1"/>
    <x v="2"/>
    <x v="0"/>
    <s v="5 - 10"/>
    <n v="1"/>
    <s v="Ignored warning"/>
    <n v="0"/>
  </r>
  <r>
    <x v="0"/>
    <n v="0"/>
    <x v="2"/>
    <s v="10c6cb60-48e4-41bc-bb20-360104a2238f"/>
    <b v="0"/>
    <b v="0"/>
    <n v="12.007999897003099"/>
    <n v="3"/>
    <s v="The website seemed blacklisted."/>
    <x v="1"/>
    <x v="0"/>
    <x v="2"/>
    <s v="10 - 15"/>
    <n v="0"/>
    <s v="Adhered to warning"/>
    <n v="1"/>
  </r>
  <r>
    <x v="0"/>
    <n v="1"/>
    <x v="2"/>
    <s v="10c6cb60-48e4-41bc-bb20-360104a2238f"/>
    <b v="0"/>
    <b v="0"/>
    <n v="12.8240001201629"/>
    <n v="4"/>
    <s v="It looked like a big issue, the page seemed to be major website that can con people or maybe it might just be part of a scam.."/>
    <x v="1"/>
    <x v="1"/>
    <x v="2"/>
    <s v="10 - 15"/>
    <n v="0"/>
    <s v="Adhered to warning"/>
    <n v="1"/>
  </r>
  <r>
    <x v="0"/>
    <n v="0"/>
    <x v="3"/>
    <s v="10c6cb60-48e4-41bc-bb20-360104a2238f"/>
    <b v="0"/>
    <b v="0"/>
    <n v="8.7000000476837105"/>
    <n v="4"/>
    <s v="The 3 warning symbols on the page indicated that the page might not be that secure. It was highly symbolized threat."/>
    <x v="1"/>
    <x v="0"/>
    <x v="3"/>
    <s v="5 - 10"/>
    <n v="0"/>
    <s v="Adhered to warning"/>
    <n v="1"/>
  </r>
  <r>
    <x v="0"/>
    <n v="1"/>
    <x v="3"/>
    <s v="10c6cb60-48e4-41bc-bb20-360104a2238f"/>
    <b v="0"/>
    <b v="0"/>
    <n v="9.9280002117156894"/>
    <n v="4"/>
    <s v="The fact the website I was going to entered monitored keystrokes and stole bank info made me more alert."/>
    <x v="1"/>
    <x v="1"/>
    <x v="3"/>
    <s v="5 - 10"/>
    <n v="0"/>
    <s v="Adhered to warning"/>
    <n v="1"/>
  </r>
  <r>
    <x v="0"/>
    <n v="0"/>
    <x v="0"/>
    <s v="10c6cb60-48e4-41bc-bb20-360104a2238f"/>
    <b v="0"/>
    <b v="1"/>
    <n v="6.6870000362396196"/>
    <n v="1"/>
    <s v="It came out as something that might not be a big problem based on the warning symbols."/>
    <x v="1"/>
    <x v="0"/>
    <x v="0"/>
    <s v="5 - 10"/>
    <n v="1"/>
    <s v="Ignored warning"/>
    <n v="0"/>
  </r>
  <r>
    <x v="0"/>
    <n v="3"/>
    <x v="1"/>
    <s v="10c6cb60-48e4-41bc-bb20-360104a2238f"/>
    <b v="0"/>
    <b v="1"/>
    <n v="12.560999870300201"/>
    <n v="2"/>
    <s v="The page seemed like something that would force me to install some adwares that I can avoid myself so I went for the page."/>
    <x v="1"/>
    <x v="3"/>
    <x v="1"/>
    <s v="10 - 15"/>
    <n v="1"/>
    <s v="Ignored warning"/>
    <n v="0"/>
  </r>
  <r>
    <x v="0"/>
    <n v="3"/>
    <x v="0"/>
    <s v="10c6cb60-48e4-41bc-bb20-360104a2238f"/>
    <b v="0"/>
    <b v="1"/>
    <n v="5.7909998893737704"/>
    <n v="2"/>
    <s v="The page like the last time seemed like potential adware that can be avoided."/>
    <x v="1"/>
    <x v="3"/>
    <x v="0"/>
    <s v="5 - 10"/>
    <n v="1"/>
    <s v="Ignored warning"/>
    <n v="0"/>
  </r>
  <r>
    <x v="0"/>
    <n v="0"/>
    <x v="1"/>
    <s v="10c6cb60-48e4-41bc-bb20-360104a2238f"/>
    <b v="0"/>
    <b v="0"/>
    <n v="14.420000076293899"/>
    <n v="3"/>
    <s v="The fact that it track user information made me a little insecure"/>
    <x v="1"/>
    <x v="0"/>
    <x v="1"/>
    <s v="10 - 15"/>
    <n v="0"/>
    <s v="Adhered to warning"/>
    <n v="1"/>
  </r>
  <r>
    <x v="0"/>
    <n v="3"/>
    <x v="3"/>
    <s v="10c6cb60-48e4-41bc-bb20-360104a2238f"/>
    <b v="0"/>
    <b v="0"/>
    <n v="10.1909999847412"/>
    <n v="4"/>
    <s v="The warning symbols and description made the web page seem highly dangerous due to it tracking activities."/>
    <x v="1"/>
    <x v="3"/>
    <x v="3"/>
    <s v="10 - 15"/>
    <n v="0"/>
    <s v="Adhered to warning"/>
    <n v="1"/>
  </r>
  <r>
    <x v="0"/>
    <n v="1"/>
    <x v="0"/>
    <s v="10c6cb60-48e4-41bc-bb20-360104a2238f"/>
    <b v="0"/>
    <b v="1"/>
    <n v="7.0069999694824201"/>
    <n v="1"/>
    <s v="Low level threat about adwares"/>
    <x v="1"/>
    <x v="1"/>
    <x v="0"/>
    <s v="5 - 10"/>
    <n v="1"/>
    <s v="Ignored warning"/>
    <n v="0"/>
  </r>
  <r>
    <x v="0"/>
    <n v="2"/>
    <x v="1"/>
    <s v="10c6cb60-48e4-41bc-bb20-360104a2238f"/>
    <b v="0"/>
    <b v="0"/>
    <n v="7.7369999885559002"/>
    <n v="2"/>
    <s v="A page that might steal information of the user."/>
    <x v="1"/>
    <x v="2"/>
    <x v="1"/>
    <s v="5 - 10"/>
    <n v="0"/>
    <s v="Adhered to warning"/>
    <n v="1"/>
  </r>
  <r>
    <x v="0"/>
    <n v="3"/>
    <x v="2"/>
    <s v="10c6cb60-48e4-41bc-bb20-360104a2238f"/>
    <b v="0"/>
    <b v="0"/>
    <n v="10.506000041961601"/>
    <n v="3"/>
    <s v="Major level threat regarding the security of the user's information."/>
    <x v="1"/>
    <x v="3"/>
    <x v="2"/>
    <s v="10 - 15"/>
    <n v="0"/>
    <s v="Adhered to warning"/>
    <n v="1"/>
  </r>
  <r>
    <x v="0"/>
    <n v="2"/>
    <x v="3"/>
    <s v="10c6cb60-48e4-41bc-bb20-360104a2238f"/>
    <b v="0"/>
    <b v="0"/>
    <n v="7.6480000019073398"/>
    <n v="3"/>
    <s v="The website steals information"/>
    <x v="1"/>
    <x v="2"/>
    <x v="3"/>
    <s v="5 - 10"/>
    <n v="0"/>
    <s v="Adhered to warning"/>
    <n v="1"/>
  </r>
  <r>
    <x v="0"/>
    <n v="2"/>
    <x v="2"/>
    <s v="10c6cb60-48e4-41bc-bb20-360104a2238f"/>
    <b v="0"/>
    <b v="0"/>
    <n v="11.983999967575"/>
    <n v="3"/>
    <s v="A deceptive site made very clear"/>
    <x v="1"/>
    <x v="2"/>
    <x v="2"/>
    <s v="10 - 15"/>
    <n v="0"/>
    <s v="Adhered to warning"/>
    <n v="1"/>
  </r>
  <r>
    <x v="1"/>
    <n v="0"/>
    <x v="1"/>
    <s v="carleton.ca"/>
    <b v="0"/>
    <b v="1"/>
    <n v="4.4220001697540203"/>
    <n v="4"/>
    <s v="Full screen, bright colours, unfamiliarity. Ignored because i was accessing a trusted site. "/>
    <x v="0"/>
    <x v="0"/>
    <x v="1"/>
    <s v="0 - 5"/>
    <n v="1"/>
    <s v="Ignored warning"/>
    <n v="0"/>
  </r>
  <r>
    <x v="1"/>
    <n v="3"/>
    <x v="3"/>
    <s v="10c6cb60-48e4-41bc-bb20-360104a2238f"/>
    <b v="0"/>
    <b v="0"/>
    <n v="13.8680000305175"/>
    <n v="4"/>
    <s v="Red = danger. good psychological trick"/>
    <x v="1"/>
    <x v="3"/>
    <x v="3"/>
    <s v="10 - 15"/>
    <n v="0"/>
    <s v="Adhered to warning"/>
    <n v="1"/>
  </r>
  <r>
    <x v="1"/>
    <n v="1"/>
    <x v="2"/>
    <s v="10c6cb60-48e4-41bc-bb20-360104a2238f"/>
    <b v="0"/>
    <b v="0"/>
    <n v="43.828999996185303"/>
    <n v="3"/>
    <s v="High alert level due to colour and speed of arrival. rather wordy though could be more consice"/>
    <x v="1"/>
    <x v="1"/>
    <x v="2"/>
    <s v="40 - 45"/>
    <n v="0"/>
    <s v="Adhered to warning"/>
    <n v="1"/>
  </r>
  <r>
    <x v="1"/>
    <n v="3"/>
    <x v="2"/>
    <s v="10c6cb60-48e4-41bc-bb20-360104a2238f"/>
    <b v="0"/>
    <b v="1"/>
    <n v="9.9829998016357404"/>
    <n v="2"/>
    <s v="Can is a subjective word. doesnt strike as being too urgent =, but the colour reinforces danger"/>
    <x v="1"/>
    <x v="3"/>
    <x v="2"/>
    <s v="5 - 10"/>
    <n v="1"/>
    <s v="Ignored warning"/>
    <n v="0"/>
  </r>
  <r>
    <x v="1"/>
    <n v="2"/>
    <x v="0"/>
    <s v="10c6cb60-48e4-41bc-bb20-360104a2238f"/>
    <b v="0"/>
    <b v="1"/>
    <n v="3.8009998798370299"/>
    <n v="0"/>
    <s v="grey indicates neutrality. wording not specific enough"/>
    <x v="1"/>
    <x v="2"/>
    <x v="0"/>
    <s v="0 - 5"/>
    <n v="1"/>
    <s v="Ignored warning"/>
    <n v="0"/>
  </r>
  <r>
    <x v="1"/>
    <n v="1"/>
    <x v="1"/>
    <s v="10c6cb60-48e4-41bc-bb20-360104a2238f"/>
    <b v="0"/>
    <b v="0"/>
    <n v="4.2060000896453804"/>
    <n v="2"/>
    <s v="yellow is very neutral, gives the website the benefit of the doubt"/>
    <x v="1"/>
    <x v="1"/>
    <x v="1"/>
    <s v="0 - 5"/>
    <n v="0"/>
    <s v="Adhered to warning"/>
    <n v="1"/>
  </r>
  <r>
    <x v="1"/>
    <n v="2"/>
    <x v="2"/>
    <s v="10c6cb60-48e4-41bc-bb20-360104a2238f"/>
    <b v="0"/>
    <b v="0"/>
    <n v="14.263000011443999"/>
    <n v="4"/>
    <s v="keywords such as credit card cause alarm. "/>
    <x v="1"/>
    <x v="2"/>
    <x v="2"/>
    <s v="10 - 15"/>
    <n v="0"/>
    <s v="Adhered to warning"/>
    <n v="1"/>
  </r>
  <r>
    <x v="1"/>
    <n v="1"/>
    <x v="3"/>
    <s v="10c6cb60-48e4-41bc-bb20-360104a2238f"/>
    <b v="0"/>
    <b v="0"/>
    <n v="12.502999782562201"/>
    <n v="4"/>
    <s v="Keylogging and password access are very dangerous if achieved. "/>
    <x v="1"/>
    <x v="1"/>
    <x v="3"/>
    <s v="10 - 15"/>
    <n v="0"/>
    <s v="Adhered to warning"/>
    <n v="1"/>
  </r>
  <r>
    <x v="1"/>
    <n v="1"/>
    <x v="0"/>
    <s v="10c6cb60-48e4-41bc-bb20-360104a2238f"/>
    <b v="0"/>
    <b v="1"/>
    <n v="9.8259999752044607"/>
    <n v="1"/>
    <s v="low risk appearance due to neutral colour, words such as may, and only one exclamation mark in the top right corner"/>
    <x v="1"/>
    <x v="1"/>
    <x v="0"/>
    <s v="5 - 10"/>
    <n v="1"/>
    <s v="Ignored warning"/>
    <n v="0"/>
  </r>
  <r>
    <x v="1"/>
    <n v="0"/>
    <x v="1"/>
    <s v="10c6cb60-48e4-41bc-bb20-360104a2238f"/>
    <b v="0"/>
    <b v="1"/>
    <n v="7.3900001049041704"/>
    <n v="2"/>
    <s v="only says probably unsafe. yellow is neutral , key words are not very alarming"/>
    <x v="1"/>
    <x v="0"/>
    <x v="1"/>
    <s v="5 - 10"/>
    <n v="1"/>
    <s v="Ignored warning"/>
    <n v="0"/>
  </r>
  <r>
    <x v="1"/>
    <n v="0"/>
    <x v="3"/>
    <s v="10c6cb60-48e4-41bc-bb20-360104a2238f"/>
    <b v="0"/>
    <b v="0"/>
    <n v="7.0480000972747803"/>
    <n v="4"/>
    <s v="monitoring conversations is a serious concern. red coulor for danger, 3 exclamation points"/>
    <x v="1"/>
    <x v="0"/>
    <x v="3"/>
    <s v="5 - 10"/>
    <n v="0"/>
    <s v="Adhered to warning"/>
    <n v="1"/>
  </r>
  <r>
    <x v="1"/>
    <n v="0"/>
    <x v="2"/>
    <s v="10c6cb60-48e4-41bc-bb20-360104a2238f"/>
    <b v="0"/>
    <b v="0"/>
    <n v="16.084000110626199"/>
    <n v="2"/>
    <s v="grey colour, yellow bar above caught my eye though. must indicate some danger . "/>
    <x v="1"/>
    <x v="0"/>
    <x v="2"/>
    <s v="15 - 20"/>
    <n v="0"/>
    <s v="Adhered to warning"/>
    <n v="1"/>
  </r>
  <r>
    <x v="1"/>
    <n v="3"/>
    <x v="0"/>
    <s v="10c6cb60-48e4-41bc-bb20-360104a2238f"/>
    <b v="0"/>
    <b v="1"/>
    <n v="8.3810000419616699"/>
    <n v="0"/>
    <s v="could be the case of a relatively unknown but safe website, no key danger words, grey colour seems non threatening"/>
    <x v="1"/>
    <x v="3"/>
    <x v="0"/>
    <s v="5 - 10"/>
    <n v="1"/>
    <s v="Ignored warning"/>
    <n v="0"/>
  </r>
  <r>
    <x v="1"/>
    <n v="2"/>
    <x v="3"/>
    <s v="10c6cb60-48e4-41bc-bb20-360104a2238f"/>
    <b v="0"/>
    <b v="0"/>
    <n v="5.2049999237060502"/>
    <n v="4"/>
    <s v="red colour, key words such as password cause alarm"/>
    <x v="1"/>
    <x v="2"/>
    <x v="3"/>
    <s v="5 - 10"/>
    <n v="0"/>
    <s v="Adhered to warning"/>
    <n v="1"/>
  </r>
  <r>
    <x v="1"/>
    <n v="0"/>
    <x v="0"/>
    <s v="10c6cb60-48e4-41bc-bb20-360104a2238f"/>
    <b v="0"/>
    <b v="0"/>
    <n v="4.1019999980926496"/>
    <n v="0"/>
    <s v="grey, key words are unsure such as may or probably"/>
    <x v="1"/>
    <x v="0"/>
    <x v="0"/>
    <s v="0 - 5"/>
    <n v="0"/>
    <s v="Adhered to warning"/>
    <n v="1"/>
  </r>
  <r>
    <x v="1"/>
    <n v="2"/>
    <x v="1"/>
    <s v="10c6cb60-48e4-41bc-bb20-360104a2238f"/>
    <b v="0"/>
    <b v="0"/>
    <n v="4.8139998912811199"/>
    <n v="2"/>
    <s v="steal causes alarm. yellow indicates caution"/>
    <x v="1"/>
    <x v="2"/>
    <x v="1"/>
    <s v="0 - 5"/>
    <n v="0"/>
    <s v="Adhered to warning"/>
    <n v="1"/>
  </r>
  <r>
    <x v="1"/>
    <n v="3"/>
    <x v="1"/>
    <s v="10c6cb60-48e4-41bc-bb20-360104a2238f"/>
    <b v="0"/>
    <b v="0"/>
    <n v="6.1410000324249197"/>
    <n v="4"/>
    <s v="unwanted installation is not good. keep your data off my harddrive!"/>
    <x v="1"/>
    <x v="3"/>
    <x v="1"/>
    <s v="5 - 10"/>
    <n v="0"/>
    <s v="Adhered to warning"/>
    <n v="1"/>
  </r>
  <r>
    <x v="2"/>
    <n v="0"/>
    <x v="3"/>
    <s v="carleton.ca"/>
    <b v="0"/>
    <b v="1"/>
    <n v="5.90100002288818"/>
    <n v="0"/>
    <s v="Because I needed to go the intended website."/>
    <x v="0"/>
    <x v="0"/>
    <x v="3"/>
    <s v="5 - 10"/>
    <n v="1"/>
    <s v="Ignored warning"/>
    <n v="0"/>
  </r>
  <r>
    <x v="2"/>
    <n v="0"/>
    <x v="3"/>
    <s v="10c6cb60-48e4-41bc-bb20-360104a2238f"/>
    <b v="0"/>
    <b v="1"/>
    <n v="9.1820001602172798"/>
    <n v="1"/>
    <s v="I think an unknown threat isn't important"/>
    <x v="1"/>
    <x v="0"/>
    <x v="3"/>
    <s v="5 - 10"/>
    <n v="1"/>
    <s v="Ignored warning"/>
    <n v="0"/>
  </r>
  <r>
    <x v="2"/>
    <n v="1"/>
    <x v="2"/>
    <s v="10c6cb60-48e4-41bc-bb20-360104a2238f"/>
    <b v="0"/>
    <b v="0"/>
    <n v="4.18300008773803"/>
    <n v="3"/>
    <s v="The word &quot;attack&quot;"/>
    <x v="1"/>
    <x v="1"/>
    <x v="2"/>
    <s v="0 - 5"/>
    <n v="0"/>
    <s v="Adhered to warning"/>
    <n v="1"/>
  </r>
  <r>
    <x v="2"/>
    <n v="3"/>
    <x v="0"/>
    <s v="10c6cb60-48e4-41bc-bb20-360104a2238f"/>
    <b v="1"/>
    <b v="1"/>
    <n v="15.865999937057399"/>
    <n v="2"/>
    <s v="After reading more info I would make sure to not download anything"/>
    <x v="1"/>
    <x v="3"/>
    <x v="0"/>
    <s v="15 - 20"/>
    <n v="1"/>
    <s v="Ignored warning"/>
    <n v="0"/>
  </r>
  <r>
    <x v="2"/>
    <n v="1"/>
    <x v="1"/>
    <s v="10c6cb60-48e4-41bc-bb20-360104a2238f"/>
    <b v="0"/>
    <b v="1"/>
    <n v="2.9400000572204501"/>
    <n v="1"/>
    <s v="The colour of the page was yellow which isn't a warning sign to me, and the word untrustworthy isn't as &quot;dangerous&quot;"/>
    <x v="1"/>
    <x v="1"/>
    <x v="1"/>
    <s v="0 - 5"/>
    <n v="1"/>
    <s v="Ignored warning"/>
    <n v="0"/>
  </r>
  <r>
    <x v="2"/>
    <n v="0"/>
    <x v="0"/>
    <s v="10c6cb60-48e4-41bc-bb20-360104a2238f"/>
    <b v="0"/>
    <b v="1"/>
    <n v="7.6849999427795401"/>
    <n v="1"/>
    <s v="I had already seen that warning before, so my second time seeing is makes it less &quot;dangerous&quot; and also the colour purple is nice"/>
    <x v="1"/>
    <x v="0"/>
    <x v="0"/>
    <s v="5 - 10"/>
    <n v="1"/>
    <s v="Ignored warning"/>
    <n v="0"/>
  </r>
  <r>
    <x v="2"/>
    <n v="3"/>
    <x v="2"/>
    <s v="10c6cb60-48e4-41bc-bb20-360104a2238f"/>
    <b v="0"/>
    <b v="0"/>
    <n v="31.162999868392902"/>
    <n v="4"/>
    <s v="I don't want software being uploaded to my computer, and red is a better warning trigger for colour. I also didn't want to read the explicit explanation on the second page"/>
    <x v="1"/>
    <x v="3"/>
    <x v="2"/>
    <s v="30 - 35"/>
    <n v="0"/>
    <s v="Adhered to warning"/>
    <n v="1"/>
  </r>
  <r>
    <x v="2"/>
    <n v="2"/>
    <x v="1"/>
    <s v="10c6cb60-48e4-41bc-bb20-360104a2238f"/>
    <b v="0"/>
    <b v="1"/>
    <n v="4.1360001564025799"/>
    <n v="1"/>
    <s v="&quot;untrusted&quot; and yellow equal not dangerous to me"/>
    <x v="1"/>
    <x v="2"/>
    <x v="1"/>
    <s v="0 - 5"/>
    <n v="1"/>
    <s v="Ignored warning"/>
    <n v="0"/>
  </r>
  <r>
    <x v="2"/>
    <n v="0"/>
    <x v="1"/>
    <s v="10c6cb60-48e4-41bc-bb20-360104a2238f"/>
    <b v="0"/>
    <b v="1"/>
    <n v="2.5829999446868799"/>
    <n v="0"/>
    <s v="I have already seen that warning multiple times and I have chosen to ignore it "/>
    <x v="1"/>
    <x v="0"/>
    <x v="1"/>
    <s v="0 - 5"/>
    <n v="1"/>
    <s v="Ignored warning"/>
    <n v="0"/>
  </r>
  <r>
    <x v="2"/>
    <n v="1"/>
    <x v="3"/>
    <s v="10c6cb60-48e4-41bc-bb20-360104a2238f"/>
    <b v="0"/>
    <b v="0"/>
    <n v="7.4869999885559002"/>
    <n v="4"/>
    <s v="I didn't like that it said it could monitor my key strokes. It's red and it tells me that it is highly recommended that I leave. "/>
    <x v="1"/>
    <x v="1"/>
    <x v="3"/>
    <s v="5 - 10"/>
    <n v="0"/>
    <s v="Adhered to warning"/>
    <n v="1"/>
  </r>
  <r>
    <x v="2"/>
    <n v="3"/>
    <x v="1"/>
    <s v="10c6cb60-48e4-41bc-bb20-360104a2238f"/>
    <b v="0"/>
    <b v="1"/>
    <n v="2.7920000553131099"/>
    <n v="0"/>
    <s v="Repeated viewings of same warning, and I am ignoring them"/>
    <x v="1"/>
    <x v="3"/>
    <x v="1"/>
    <s v="0 - 5"/>
    <n v="1"/>
    <s v="Ignored warning"/>
    <n v="0"/>
  </r>
  <r>
    <x v="2"/>
    <n v="3"/>
    <x v="3"/>
    <s v="10c6cb60-48e4-41bc-bb20-360104a2238f"/>
    <b v="0"/>
    <b v="0"/>
    <n v="8.5379998683929408"/>
    <n v="3"/>
    <s v="It said that a threat was detected, and it's red and it had three ! warnings"/>
    <x v="1"/>
    <x v="3"/>
    <x v="3"/>
    <s v="5 - 10"/>
    <n v="0"/>
    <s v="Adhered to warning"/>
    <n v="1"/>
  </r>
  <r>
    <x v="2"/>
    <n v="1"/>
    <x v="0"/>
    <s v="10c6cb60-48e4-41bc-bb20-360104a2238f"/>
    <b v="0"/>
    <b v="1"/>
    <n v="2.4900000095367401"/>
    <n v="0"/>
    <s v="Background colour and wording"/>
    <x v="1"/>
    <x v="1"/>
    <x v="0"/>
    <s v="0 - 5"/>
    <n v="1"/>
    <s v="Ignored warning"/>
    <n v="0"/>
  </r>
  <r>
    <x v="2"/>
    <n v="2"/>
    <x v="0"/>
    <s v="10c6cb60-48e4-41bc-bb20-360104a2238f"/>
    <b v="0"/>
    <b v="1"/>
    <n v="2.2260000705718901"/>
    <n v="0"/>
    <s v="background colour and wording"/>
    <x v="1"/>
    <x v="2"/>
    <x v="0"/>
    <s v="0 - 5"/>
    <n v="1"/>
    <s v="Ignored warning"/>
    <n v="0"/>
  </r>
  <r>
    <x v="2"/>
    <n v="2"/>
    <x v="3"/>
    <s v="10c6cb60-48e4-41bc-bb20-360104a2238f"/>
    <b v="0"/>
    <b v="0"/>
    <n v="6.6850001811981201"/>
    <n v="3"/>
    <s v="background colour and wording"/>
    <x v="1"/>
    <x v="2"/>
    <x v="3"/>
    <s v="5 - 10"/>
    <n v="0"/>
    <s v="Adhered to warning"/>
    <n v="1"/>
  </r>
  <r>
    <x v="2"/>
    <n v="0"/>
    <x v="2"/>
    <s v="10c6cb60-48e4-41bc-bb20-360104a2238f"/>
    <b v="0"/>
    <b v="1"/>
    <n v="15.757999897003099"/>
    <n v="2"/>
    <s v="It is a risk I am willing to take when I see warning about an unsecured connection."/>
    <x v="1"/>
    <x v="0"/>
    <x v="2"/>
    <s v="15 - 20"/>
    <n v="1"/>
    <s v="Ignored warning"/>
    <n v="0"/>
  </r>
  <r>
    <x v="2"/>
    <n v="2"/>
    <x v="2"/>
    <s v="10c6cb60-48e4-41bc-bb20-360104a2238f"/>
    <b v="0"/>
    <b v="0"/>
    <n v="5.9349999427795401"/>
    <n v="4"/>
    <s v="Identity theft is something I want no part of, the colour of the page also triggered an inner warning"/>
    <x v="1"/>
    <x v="2"/>
    <x v="2"/>
    <s v="5 - 10"/>
    <n v="0"/>
    <s v="Adhered to warning"/>
    <n v="1"/>
  </r>
  <r>
    <x v="3"/>
    <n v="0"/>
    <x v="2"/>
    <s v="students.carleton.ca"/>
    <b v="0"/>
    <b v="1"/>
    <n v="14.263999938964799"/>
    <n v="0"/>
    <s v="Visited webpage before without ill effects. Don't care about security of carleton email."/>
    <x v="0"/>
    <x v="0"/>
    <x v="2"/>
    <s v="10 - 15"/>
    <n v="1"/>
    <s v="Ignored warning"/>
    <n v="0"/>
  </r>
  <r>
    <x v="3"/>
    <n v="1"/>
    <x v="0"/>
    <s v="10c6cb60-48e4-41bc-bb20-360104a2238f"/>
    <b v="0"/>
    <b v="1"/>
    <n v="13.9000000953674"/>
    <n v="2"/>
    <s v="Software would have to be downloaded and executed to harm."/>
    <x v="1"/>
    <x v="1"/>
    <x v="0"/>
    <s v="10 - 15"/>
    <n v="1"/>
    <s v="Ignored warning"/>
    <n v="0"/>
  </r>
  <r>
    <x v="3"/>
    <n v="0"/>
    <x v="1"/>
    <s v="10c6cb60-48e4-41bc-bb20-360104a2238f"/>
    <b v="0"/>
    <b v="1"/>
    <n v="7.7049999237060502"/>
    <n v="3"/>
    <s v="If not submitting sensitive information, not a problem."/>
    <x v="1"/>
    <x v="0"/>
    <x v="1"/>
    <s v="5 - 10"/>
    <n v="1"/>
    <s v="Ignored warning"/>
    <n v="0"/>
  </r>
  <r>
    <x v="3"/>
    <n v="0"/>
    <x v="0"/>
    <s v="10c6cb60-48e4-41bc-bb20-360104a2238f"/>
    <b v="0"/>
    <b v="1"/>
    <n v="6.4440000057220397"/>
    <n v="1"/>
    <s v="Wouldn't do financial transactions or logins"/>
    <x v="1"/>
    <x v="0"/>
    <x v="0"/>
    <s v="5 - 10"/>
    <n v="1"/>
    <s v="Ignored warning"/>
    <n v="0"/>
  </r>
  <r>
    <x v="3"/>
    <n v="2"/>
    <x v="3"/>
    <s v="10c6cb60-48e4-41bc-bb20-360104a2238f"/>
    <b v="0"/>
    <b v="0"/>
    <n v="6.6789999008178702"/>
    <n v="4"/>
    <s v="Red."/>
    <x v="1"/>
    <x v="2"/>
    <x v="3"/>
    <s v="5 - 10"/>
    <n v="0"/>
    <s v="Adhered to warning"/>
    <n v="1"/>
  </r>
  <r>
    <x v="3"/>
    <n v="3"/>
    <x v="2"/>
    <s v="10c6cb60-48e4-41bc-bb20-360104a2238f"/>
    <b v="0"/>
    <b v="0"/>
    <n v="13.75200009346"/>
    <n v="4"/>
    <s v="Colors / header pattern / button text"/>
    <x v="1"/>
    <x v="3"/>
    <x v="2"/>
    <s v="10 - 15"/>
    <n v="0"/>
    <s v="Adhered to warning"/>
    <n v="1"/>
  </r>
  <r>
    <x v="3"/>
    <n v="0"/>
    <x v="2"/>
    <s v="10c6cb60-48e4-41bc-bb20-360104a2238f"/>
    <b v="0"/>
    <b v="1"/>
    <n v="6.5230000019073398"/>
    <n v="0"/>
    <s v="Very common error and I usually see it in Firefox while Chrome doesn't complain."/>
    <x v="1"/>
    <x v="0"/>
    <x v="2"/>
    <s v="5 - 10"/>
    <n v="1"/>
    <s v="Ignored warning"/>
    <n v="0"/>
  </r>
  <r>
    <x v="3"/>
    <n v="3"/>
    <x v="3"/>
    <s v="10c6cb60-48e4-41bc-bb20-360104a2238f"/>
    <b v="0"/>
    <b v="1"/>
    <n v="11.344999790191601"/>
    <n v="2"/>
    <s v="I can tell the difference between the fake and real downloads."/>
    <x v="1"/>
    <x v="3"/>
    <x v="3"/>
    <s v="10 - 15"/>
    <n v="1"/>
    <s v="Ignored warning"/>
    <n v="0"/>
  </r>
  <r>
    <x v="3"/>
    <n v="1"/>
    <x v="3"/>
    <s v="10c6cb60-48e4-41bc-bb20-360104a2238f"/>
    <b v="0"/>
    <b v="0"/>
    <n v="7.2039999961853001"/>
    <n v="3"/>
    <s v="Being &quot;monitored&quot; sounds scary."/>
    <x v="1"/>
    <x v="1"/>
    <x v="3"/>
    <s v="5 - 10"/>
    <n v="0"/>
    <s v="Adhered to warning"/>
    <n v="1"/>
  </r>
  <r>
    <x v="3"/>
    <n v="3"/>
    <x v="0"/>
    <s v="10c6cb60-48e4-41bc-bb20-360104a2238f"/>
    <b v="0"/>
    <b v="1"/>
    <n v="6.6789999008178702"/>
    <n v="1"/>
    <s v="It says to &quot;proceed&quot;"/>
    <x v="1"/>
    <x v="3"/>
    <x v="0"/>
    <s v="5 - 10"/>
    <n v="1"/>
    <s v="Ignored warning"/>
    <n v="0"/>
  </r>
  <r>
    <x v="3"/>
    <n v="1"/>
    <x v="1"/>
    <s v="10c6cb60-48e4-41bc-bb20-360104a2238f"/>
    <b v="0"/>
    <b v="0"/>
    <n v="7.8580000400543204"/>
    <n v="2"/>
    <s v="Yellow? "/>
    <x v="1"/>
    <x v="1"/>
    <x v="1"/>
    <s v="5 - 10"/>
    <n v="0"/>
    <s v="Adhered to warning"/>
    <n v="1"/>
  </r>
  <r>
    <x v="3"/>
    <n v="0"/>
    <x v="3"/>
    <s v="10c6cb60-48e4-41bc-bb20-360104a2238f"/>
    <b v="0"/>
    <b v="0"/>
    <n v="10.7880001068115"/>
    <n v="4"/>
    <s v="Red. &quot;highly recommended&quot; , exclamation marks."/>
    <x v="1"/>
    <x v="0"/>
    <x v="3"/>
    <s v="10 - 15"/>
    <n v="0"/>
    <s v="Adhered to warning"/>
    <n v="1"/>
  </r>
  <r>
    <x v="3"/>
    <n v="1"/>
    <x v="2"/>
    <s v="10c6cb60-48e4-41bc-bb20-360104a2238f"/>
    <b v="0"/>
    <b v="0"/>
    <n v="39.289999961852999"/>
    <n v="3"/>
    <s v="Curious description"/>
    <x v="1"/>
    <x v="1"/>
    <x v="2"/>
    <s v="35 - 40"/>
    <n v="0"/>
    <s v="Adhered to warning"/>
    <n v="1"/>
  </r>
  <r>
    <x v="3"/>
    <n v="2"/>
    <x v="1"/>
    <s v="10c6cb60-48e4-41bc-bb20-360104a2238f"/>
    <b v="0"/>
    <b v="0"/>
    <n v="8.7509999275207502"/>
    <n v="3"/>
    <s v="Users reporting sounds more legitimate a threat than a computer generated warning."/>
    <x v="1"/>
    <x v="2"/>
    <x v="1"/>
    <s v="5 - 10"/>
    <n v="0"/>
    <s v="Adhered to warning"/>
    <n v="1"/>
  </r>
  <r>
    <x v="3"/>
    <n v="2"/>
    <x v="0"/>
    <s v="10c6cb60-48e4-41bc-bb20-360104a2238f"/>
    <b v="0"/>
    <b v="1"/>
    <n v="3.87100005149841"/>
    <n v="0"/>
    <s v="Colors are not alarming. No exclamations. &quot;Proceed&quot;"/>
    <x v="1"/>
    <x v="2"/>
    <x v="0"/>
    <s v="0 - 5"/>
    <n v="1"/>
    <s v="Ignored warning"/>
    <n v="0"/>
  </r>
  <r>
    <x v="3"/>
    <n v="2"/>
    <x v="2"/>
    <s v="10c6cb60-48e4-41bc-bb20-360104a2238f"/>
    <b v="0"/>
    <b v="0"/>
    <n v="9.4440000057220406"/>
    <n v="4"/>
    <s v="Warning of identity theft and fraud"/>
    <x v="1"/>
    <x v="2"/>
    <x v="2"/>
    <s v="5 - 10"/>
    <n v="0"/>
    <s v="Adhered to warning"/>
    <n v="1"/>
  </r>
  <r>
    <x v="3"/>
    <n v="3"/>
    <x v="1"/>
    <s v="10c6cb60-48e4-41bc-bb20-360104a2238f"/>
    <b v="0"/>
    <b v="1"/>
    <n v="4.3510000705718896"/>
    <n v="1"/>
    <s v="Not hard to avoid installing software"/>
    <x v="1"/>
    <x v="3"/>
    <x v="1"/>
    <s v="0 - 5"/>
    <n v="1"/>
    <s v="Ignored warning"/>
    <n v="0"/>
  </r>
  <r>
    <x v="4"/>
    <n v="1"/>
    <x v="0"/>
    <s v="students.carleton.ca"/>
    <b v="1"/>
    <b v="0"/>
    <n v="40.589999914169297"/>
    <n v="2"/>
    <s v="I rated it as medium because it wasn't the usual severe warning message with red colours and blocking me from accessing. There also seemed to be a warning rating bar at the top with one warning triangle symbol coloured in. I did not visit the page in case I actually typed something wrong in the site address."/>
    <x v="0"/>
    <x v="1"/>
    <x v="0"/>
    <s v="40 - 45"/>
    <n v="0"/>
    <s v="Adhered to warning"/>
    <n v="1"/>
  </r>
  <r>
    <x v="4"/>
    <n v="2"/>
    <x v="2"/>
    <s v="10c6cb60-48e4-41bc-bb20-360104a2238f"/>
    <b v="0"/>
    <b v="0"/>
    <n v="9.9980001449584908"/>
    <n v="3"/>
    <s v="Red colour of the message made it seem more dangerous if I went to the web page."/>
    <x v="1"/>
    <x v="2"/>
    <x v="2"/>
    <s v="5 - 10"/>
    <n v="0"/>
    <s v="Adhered to warning"/>
    <n v="1"/>
  </r>
  <r>
    <x v="4"/>
    <n v="1"/>
    <x v="1"/>
    <s v="10c6cb60-48e4-41bc-bb20-360104a2238f"/>
    <b v="0"/>
    <b v="0"/>
    <n v="9.9300000667572004"/>
    <n v="2"/>
    <s v="It was reported to have security issues by other users, but not necessarily for me."/>
    <x v="1"/>
    <x v="1"/>
    <x v="1"/>
    <s v="5 - 10"/>
    <n v="0"/>
    <s v="Adhered to warning"/>
    <n v="1"/>
  </r>
  <r>
    <x v="4"/>
    <n v="2"/>
    <x v="1"/>
    <s v="10c6cb60-48e4-41bc-bb20-360104a2238f"/>
    <b v="0"/>
    <b v="0"/>
    <n v="17.146999835968"/>
    <n v="1"/>
    <s v="After reading that warning, if I really needed to use the site I would probably still visit it but just make sure not to enter any information in the site."/>
    <x v="1"/>
    <x v="2"/>
    <x v="1"/>
    <s v="15 - 20"/>
    <n v="0"/>
    <s v="Adhered to warning"/>
    <n v="1"/>
  </r>
  <r>
    <x v="4"/>
    <n v="2"/>
    <x v="0"/>
    <s v="10c6cb60-48e4-41bc-bb20-360104a2238f"/>
    <b v="0"/>
    <b v="0"/>
    <n v="12.4490001201629"/>
    <n v="0"/>
    <s v="It isn't very severe for me because the colour of the message is neutral and it's similar to what happens sometimes with some websites I visit using different network connections (i.e. Facebook when connected to Starbucks wifi sometimes has that)."/>
    <x v="1"/>
    <x v="2"/>
    <x v="0"/>
    <s v="10 - 15"/>
    <n v="0"/>
    <s v="Adhered to warning"/>
    <n v="1"/>
  </r>
  <r>
    <x v="4"/>
    <n v="0"/>
    <x v="2"/>
    <s v="10c6cb60-48e4-41bc-bb20-360104a2238f"/>
    <b v="0"/>
    <b v="0"/>
    <n v="29.665000200271599"/>
    <n v="2"/>
    <s v="It depends on what kind of website it is and whether or not I need to log in to access information. If I did need to log in and there was personal information, I probably would not visit the page."/>
    <x v="1"/>
    <x v="0"/>
    <x v="2"/>
    <s v="25 - 30"/>
    <n v="0"/>
    <s v="Adhered to warning"/>
    <n v="1"/>
  </r>
  <r>
    <x v="4"/>
    <n v="1"/>
    <x v="2"/>
    <s v="10c6cb60-48e4-41bc-bb20-360104a2238f"/>
    <b v="0"/>
    <b v="0"/>
    <n v="9.5410001277923495"/>
    <n v="4"/>
    <s v="Because I don't want to get a virus."/>
    <x v="1"/>
    <x v="1"/>
    <x v="2"/>
    <s v="5 - 10"/>
    <n v="0"/>
    <s v="Adhered to warning"/>
    <n v="1"/>
  </r>
  <r>
    <x v="4"/>
    <n v="2"/>
    <x v="3"/>
    <s v="10c6cb60-48e4-41bc-bb20-360104a2238f"/>
    <b v="0"/>
    <b v="0"/>
    <n v="9.4530000686645508"/>
    <n v="3"/>
    <s v="There are three warning symbols coloured in on a red page, and sites that are impersonating other sites are usually very untrustworthy and try to steal information."/>
    <x v="1"/>
    <x v="2"/>
    <x v="3"/>
    <s v="5 - 10"/>
    <n v="0"/>
    <s v="Adhered to warning"/>
    <n v="1"/>
  </r>
  <r>
    <x v="4"/>
    <n v="1"/>
    <x v="0"/>
    <s v="10c6cb60-48e4-41bc-bb20-360104a2238f"/>
    <b v="0"/>
    <b v="0"/>
    <n v="8.8619999885558993"/>
    <n v="1"/>
    <s v="Neutral background and one warning symbol. Usually when I read that there's potentially harmful software on a site, I just make sure not to download anything and not to click suspicious-looking buttons."/>
    <x v="1"/>
    <x v="1"/>
    <x v="0"/>
    <s v="5 - 10"/>
    <n v="0"/>
    <s v="Adhered to warning"/>
    <n v="1"/>
  </r>
  <r>
    <x v="4"/>
    <n v="1"/>
    <x v="0"/>
    <s v="10c6cb60-48e4-41bc-bb20-360104a2238f"/>
    <b v="0"/>
    <b v="0"/>
    <n v="8.8619999885558993"/>
    <n v="1"/>
    <s v="Neutral background and one warning symbol. Usually when I read that there's potentially harmful software on a site, I just make sure not to download anything and not to click suspicious-looking buttons."/>
    <x v="1"/>
    <x v="1"/>
    <x v="0"/>
    <s v="5 - 10"/>
    <n v="0"/>
    <s v="Adhered to warning"/>
    <n v="1"/>
  </r>
  <r>
    <x v="4"/>
    <n v="0"/>
    <x v="1"/>
    <s v="10c6cb60-48e4-41bc-bb20-360104a2238f"/>
    <b v="0"/>
    <b v="0"/>
    <n v="17.0759999752044"/>
    <n v="2"/>
    <s v="Yellow background colour makes it seem mildly severe. I would visit the page because the &quot;untrusted&quot; warning might be due to an expired certificate or something."/>
    <x v="1"/>
    <x v="0"/>
    <x v="1"/>
    <s v="15 - 20"/>
    <n v="0"/>
    <s v="Adhered to warning"/>
    <n v="1"/>
  </r>
  <r>
    <x v="4"/>
    <n v="3"/>
    <x v="1"/>
    <s v="10c6cb60-48e4-41bc-bb20-360104a2238f"/>
    <b v="0"/>
    <b v="0"/>
    <n v="10.893000125885001"/>
    <n v="2"/>
    <s v="The message is of medium severity due to its yellow colour and it says &quot;untrusted&quot; rather than a more aggressive term such as &quot;attacking&quot; or &quot;virus&quot;. I would not visit the web page because I don't want unknown software being installed on my computer."/>
    <x v="1"/>
    <x v="3"/>
    <x v="1"/>
    <s v="10 - 15"/>
    <n v="0"/>
    <s v="Adhered to warning"/>
    <n v="1"/>
  </r>
  <r>
    <x v="4"/>
    <n v="0"/>
    <x v="3"/>
    <s v="10c6cb60-48e4-41bc-bb20-360104a2238f"/>
    <b v="0"/>
    <b v="0"/>
    <n v="10.7690000534057"/>
    <n v="4"/>
    <s v="Red background with three warning symbols and exclamation marks on the page. I don't want to have my activity on a website being monitored by an unknown party who also may steal my personal information."/>
    <x v="1"/>
    <x v="0"/>
    <x v="3"/>
    <s v="10 - 15"/>
    <n v="0"/>
    <s v="Adhered to warning"/>
    <n v="1"/>
  </r>
  <r>
    <x v="4"/>
    <n v="0"/>
    <x v="0"/>
    <s v="10c6cb60-48e4-41bc-bb20-360104a2238f"/>
    <b v="0"/>
    <b v="0"/>
    <n v="11.5740001201629"/>
    <n v="0"/>
    <s v="It only uses the term &quot;suspicious&quot; and the page is not verified to be actually bad. I would visit the page as long as it doesn't force me to input personal information or have suspicious pop-ups. But I would still be careful about what buttons I click on the site."/>
    <x v="1"/>
    <x v="0"/>
    <x v="0"/>
    <s v="10 - 15"/>
    <n v="0"/>
    <s v="Adhered to warning"/>
    <n v="1"/>
  </r>
  <r>
    <x v="4"/>
    <n v="3"/>
    <x v="2"/>
    <s v="10c6cb60-48e4-41bc-bb20-360104a2238f"/>
    <b v="0"/>
    <b v="0"/>
    <n v="18.600999832153299"/>
    <n v="4"/>
    <s v="The blue button to go back says &quot;Get me out of here!&quot; instead and the use of exclamation marks makes it seem more urgent. Generally I don't want anything to be downloaded from a website without my knowledge and consent."/>
    <x v="1"/>
    <x v="3"/>
    <x v="2"/>
    <s v="15 - 20"/>
    <n v="0"/>
    <s v="Adhered to warning"/>
    <n v="1"/>
  </r>
  <r>
    <x v="4"/>
    <n v="1"/>
    <x v="3"/>
    <s v="10c6cb60-48e4-41bc-bb20-360104a2238f"/>
    <b v="0"/>
    <b v="0"/>
    <n v="20.601000070571899"/>
    <n v="3"/>
    <s v="Again, the red colour and the negative wording of the warning message. I would not visit the fictional page because I don't want a third party to be monitoring my activity."/>
    <x v="1"/>
    <x v="1"/>
    <x v="3"/>
    <s v="20 - 25"/>
    <n v="0"/>
    <s v="Adhered to warning"/>
    <n v="1"/>
  </r>
  <r>
    <x v="4"/>
    <n v="3"/>
    <x v="0"/>
    <s v="10c6cb60-48e4-41bc-bb20-360104a2238f"/>
    <b v="0"/>
    <b v="0"/>
    <n v="11.3070001602172"/>
    <n v="0"/>
    <s v="The end of the warning message reads &quot;proceed with caution,&quot; so it kind of implies that I can access the web page safely as long as I don't click random buttons and write all my personal information."/>
    <x v="1"/>
    <x v="3"/>
    <x v="0"/>
    <s v="10 - 15"/>
    <n v="0"/>
    <s v="Adhered to warning"/>
    <n v="1"/>
  </r>
  <r>
    <x v="5"/>
    <n v="1"/>
    <x v="1"/>
    <s v="carleton.ca"/>
    <b v="0"/>
    <b v="1"/>
    <n v="27.478999853134098"/>
    <n v="2"/>
    <s v="It's not my computer. also, the page is familiar. "/>
    <x v="0"/>
    <x v="1"/>
    <x v="1"/>
    <s v="25 - 30"/>
    <n v="1"/>
    <s v="Ignored warning"/>
    <n v="0"/>
  </r>
  <r>
    <x v="5"/>
    <n v="1"/>
    <x v="0"/>
    <s v="10c6cb60-48e4-41bc-bb20-360104a2238f"/>
    <b v="1"/>
    <b v="0"/>
    <n v="33.475999832153299"/>
    <n v="2"/>
    <s v="The use of the word malicious made me uncomfortable. "/>
    <x v="1"/>
    <x v="1"/>
    <x v="0"/>
    <s v="30 - 35"/>
    <n v="0"/>
    <s v="Adhered to warning"/>
    <n v="1"/>
  </r>
  <r>
    <x v="5"/>
    <n v="2"/>
    <x v="3"/>
    <s v="10c6cb60-48e4-41bc-bb20-360104a2238f"/>
    <b v="0"/>
    <b v="0"/>
    <n v="17.339999914169301"/>
    <n v="4"/>
    <s v="Red, Three exclamation points to the right. Also, the warning that it was impersonating another page. "/>
    <x v="1"/>
    <x v="2"/>
    <x v="3"/>
    <s v="15 - 20"/>
    <n v="0"/>
    <s v="Adhered to warning"/>
    <n v="1"/>
  </r>
  <r>
    <x v="5"/>
    <n v="0"/>
    <x v="0"/>
    <s v="10c6cb60-48e4-41bc-bb20-360104a2238f"/>
    <b v="1"/>
    <b v="1"/>
    <n v="26.093999862670898"/>
    <n v="1"/>
    <s v="It seamed that it would only matter if you put in personal information. I would know not to, and carry on to the web-page"/>
    <x v="1"/>
    <x v="0"/>
    <x v="0"/>
    <s v="25 - 30"/>
    <n v="1"/>
    <s v="Ignored warning"/>
    <n v="0"/>
  </r>
  <r>
    <x v="5"/>
    <n v="2"/>
    <x v="0"/>
    <s v="10c6cb60-48e4-41bc-bb20-360104a2238f"/>
    <b v="1"/>
    <b v="0"/>
    <n v="56.119000196456902"/>
    <n v="2"/>
    <s v="The fact that the page was impersonating something. Also the use of the words &quot;criminal organization.&quot; It made it feel more threatening. "/>
    <x v="1"/>
    <x v="2"/>
    <x v="0"/>
    <s v="55 - 60"/>
    <n v="0"/>
    <s v="Adhered to warning"/>
    <n v="1"/>
  </r>
  <r>
    <x v="5"/>
    <n v="3"/>
    <x v="3"/>
    <s v="10c6cb60-48e4-41bc-bb20-360104a2238f"/>
    <b v="1"/>
    <b v="0"/>
    <n v="30.4509999752044"/>
    <n v="4"/>
    <s v="The possibility of having something placed on the computer without being aware of it. Also the use of the term &quot;spy-ware&quot;"/>
    <x v="1"/>
    <x v="3"/>
    <x v="3"/>
    <s v="30 - 35"/>
    <n v="0"/>
    <s v="Adhered to warning"/>
    <n v="1"/>
  </r>
  <r>
    <x v="5"/>
    <n v="1"/>
    <x v="3"/>
    <s v="10c6cb60-48e4-41bc-bb20-360104a2238f"/>
    <b v="1"/>
    <b v="0"/>
    <n v="12.212000131607001"/>
    <n v="4"/>
    <s v="Monitoring Keystrokes is really alarming. "/>
    <x v="1"/>
    <x v="1"/>
    <x v="3"/>
    <s v="10 - 15"/>
    <n v="0"/>
    <s v="Adhered to warning"/>
    <n v="1"/>
  </r>
  <r>
    <x v="5"/>
    <n v="2"/>
    <x v="1"/>
    <s v="10c6cb60-48e4-41bc-bb20-360104a2238f"/>
    <b v="1"/>
    <b v="1"/>
    <n v="81.515000104904104"/>
    <n v="1"/>
    <s v="Yellow is a happy color. "/>
    <x v="1"/>
    <x v="2"/>
    <x v="1"/>
    <s v="80 - 85"/>
    <n v="1"/>
    <s v="Ignored warning"/>
    <n v="0"/>
  </r>
  <r>
    <x v="5"/>
    <n v="1"/>
    <x v="2"/>
    <s v="10c6cb60-48e4-41bc-bb20-360104a2238f"/>
    <b v="0"/>
    <b v="0"/>
    <n v="178.68099999427699"/>
    <n v="4"/>
    <s v="The red background and exclamation point in the title. Also the link which led to the additional information. After reading that i felt more comfortable making the decision not to go into the website. "/>
    <x v="1"/>
    <x v="1"/>
    <x v="2"/>
    <s v="175 - 180"/>
    <n v="0"/>
    <s v="Adhered to warning"/>
    <n v="1"/>
  </r>
  <r>
    <x v="5"/>
    <n v="0"/>
    <x v="3"/>
    <s v="10c6cb60-48e4-41bc-bb20-360104a2238f"/>
    <b v="1"/>
    <b v="1"/>
    <n v="20.615999937057399"/>
    <n v="2"/>
    <s v="I do this a lot at home and nothing bad has happened yet..."/>
    <x v="1"/>
    <x v="0"/>
    <x v="3"/>
    <s v="20 - 25"/>
    <n v="1"/>
    <s v="Ignored warning"/>
    <n v="0"/>
  </r>
  <r>
    <x v="5"/>
    <n v="3"/>
    <x v="2"/>
    <s v="10c6cb60-48e4-41bc-bb20-360104a2238f"/>
    <b v="0"/>
    <b v="0"/>
    <n v="41.012000083923297"/>
    <n v="2"/>
    <s v="The possibility of having 'deceptive' and 'unwanted' software on the computer. "/>
    <x v="1"/>
    <x v="3"/>
    <x v="2"/>
    <s v="40 - 45"/>
    <n v="0"/>
    <s v="Adhered to warning"/>
    <n v="1"/>
  </r>
  <r>
    <x v="5"/>
    <n v="0"/>
    <x v="2"/>
    <s v="10c6cb60-48e4-41bc-bb20-360104a2238f"/>
    <b v="1"/>
    <b v="1"/>
    <n v="9.3969998359680105"/>
    <n v="1"/>
    <s v="I frequently use those connections on my phone and what-not. Nothing bad has ever happened. "/>
    <x v="1"/>
    <x v="0"/>
    <x v="2"/>
    <s v="5 - 10"/>
    <n v="1"/>
    <s v="Ignored warning"/>
    <n v="0"/>
  </r>
  <r>
    <x v="5"/>
    <n v="3"/>
    <x v="0"/>
    <s v="10c6cb60-48e4-41bc-bb20-360104a2238f"/>
    <b v="0"/>
    <b v="1"/>
    <n v="4.7330000400543204"/>
    <n v="0"/>
    <s v="It said &quot;proceed with caution' so it didn't seem that awful to go into the site"/>
    <x v="1"/>
    <x v="3"/>
    <x v="0"/>
    <s v="0 - 5"/>
    <n v="1"/>
    <s v="Ignored warning"/>
    <n v="0"/>
  </r>
  <r>
    <x v="5"/>
    <n v="1"/>
    <x v="1"/>
    <s v="10c6cb60-48e4-41bc-bb20-360104a2238f"/>
    <b v="1"/>
    <b v="0"/>
    <n v="17.6269998550415"/>
    <n v="2"/>
    <s v="I don't like the term 'malicious' "/>
    <x v="1"/>
    <x v="1"/>
    <x v="1"/>
    <s v="15 - 20"/>
    <n v="0"/>
    <s v="Adhered to warning"/>
    <n v="1"/>
  </r>
  <r>
    <x v="5"/>
    <n v="0"/>
    <x v="1"/>
    <s v="10c6cb60-48e4-41bc-bb20-360104a2238f"/>
    <b v="1"/>
    <b v="0"/>
    <n v="25.449999809265101"/>
    <n v="2"/>
    <s v="I didn't like the possibility of other people seeing my passwords/ private information"/>
    <x v="1"/>
    <x v="0"/>
    <x v="1"/>
    <s v="25 - 30"/>
    <n v="0"/>
    <s v="Adhered to warning"/>
    <n v="1"/>
  </r>
  <r>
    <x v="5"/>
    <n v="2"/>
    <x v="2"/>
    <s v="10c6cb60-48e4-41bc-bb20-360104a2238f"/>
    <b v="0"/>
    <b v="0"/>
    <n v="13.746999979019099"/>
    <n v="3"/>
    <s v="The possibility of having things installed without my knowing is a bit terrifying. I don't know enough about computers to be able to pick up on something like that, and think it would be best to avoid the possibility of it occuring"/>
    <x v="1"/>
    <x v="2"/>
    <x v="2"/>
    <s v="10 - 15"/>
    <n v="0"/>
    <s v="Adhered to warning"/>
    <n v="1"/>
  </r>
  <r>
    <x v="5"/>
    <n v="3"/>
    <x v="1"/>
    <s v="10c6cb60-48e4-41bc-bb20-360104a2238f"/>
    <b v="1"/>
    <b v="0"/>
    <n v="25.339999914169301"/>
    <n v="2"/>
    <s v="Despite the nice yellow background, I find, again, that the possibility of unwanted software makes me uncomfortable"/>
    <x v="1"/>
    <x v="3"/>
    <x v="1"/>
    <s v="25 - 30"/>
    <n v="0"/>
    <s v="Adhered to warning"/>
    <n v="1"/>
  </r>
  <r>
    <x v="6"/>
    <n v="1"/>
    <x v="3"/>
    <s v="students.carleton.ca"/>
    <b v="0"/>
    <b v="0"/>
    <n v="41.552999973297098"/>
    <n v="2"/>
    <s v="Doesn't seem intimidating "/>
    <x v="0"/>
    <x v="1"/>
    <x v="3"/>
    <s v="40 - 45"/>
    <n v="0"/>
    <s v="Adhered to warning"/>
    <n v="1"/>
  </r>
  <r>
    <x v="6"/>
    <n v="0"/>
    <x v="2"/>
    <s v="10c6cb60-48e4-41bc-bb20-360104a2238f"/>
    <b v="0"/>
    <b v="0"/>
    <n v="3.6010000705718901"/>
    <n v="1"/>
    <s v="low impact"/>
    <x v="1"/>
    <x v="0"/>
    <x v="2"/>
    <s v="0 - 5"/>
    <n v="0"/>
    <s v="Adhered to warning"/>
    <n v="1"/>
  </r>
  <r>
    <x v="6"/>
    <n v="2"/>
    <x v="2"/>
    <s v="10c6cb60-48e4-41bc-bb20-360104a2238f"/>
    <b v="0"/>
    <b v="0"/>
    <n v="5.4029998779296804"/>
    <n v="2"/>
    <s v="red colour"/>
    <x v="1"/>
    <x v="2"/>
    <x v="2"/>
    <s v="5 - 10"/>
    <n v="0"/>
    <s v="Adhered to warning"/>
    <n v="1"/>
  </r>
  <r>
    <x v="6"/>
    <n v="3"/>
    <x v="1"/>
    <s v="10c6cb60-48e4-41bc-bb20-360104a2238f"/>
    <b v="0"/>
    <b v="0"/>
    <n v="4.8260002136230398"/>
    <n v="1"/>
    <s v="not as intimidating "/>
    <x v="1"/>
    <x v="3"/>
    <x v="1"/>
    <s v="0 - 5"/>
    <n v="0"/>
    <s v="Adhered to warning"/>
    <n v="1"/>
  </r>
  <r>
    <x v="6"/>
    <n v="1"/>
    <x v="0"/>
    <s v="10c6cb60-48e4-41bc-bb20-360104a2238f"/>
    <b v="0"/>
    <b v="0"/>
    <n v="3.36700010299682"/>
    <n v="1"/>
    <s v="low impact/colour/text "/>
    <x v="1"/>
    <x v="1"/>
    <x v="0"/>
    <s v="0 - 5"/>
    <n v="0"/>
    <s v="Adhered to warning"/>
    <n v="1"/>
  </r>
  <r>
    <x v="6"/>
    <n v="2"/>
    <x v="3"/>
    <s v="10c6cb60-48e4-41bc-bb20-360104a2238f"/>
    <b v="0"/>
    <b v="0"/>
    <n v="4.6930000782012904"/>
    <n v="3"/>
    <s v="bright red colour and bold text "/>
    <x v="1"/>
    <x v="2"/>
    <x v="3"/>
    <s v="0 - 5"/>
    <n v="0"/>
    <s v="Adhered to warning"/>
    <n v="1"/>
  </r>
  <r>
    <x v="6"/>
    <n v="2"/>
    <x v="1"/>
    <s v="10c6cb60-48e4-41bc-bb20-360104a2238f"/>
    <b v="0"/>
    <b v="0"/>
    <n v="4.5200002193450901"/>
    <n v="1"/>
    <s v="not as intimidating as the red"/>
    <x v="1"/>
    <x v="2"/>
    <x v="1"/>
    <s v="0 - 5"/>
    <n v="0"/>
    <s v="Adhered to warning"/>
    <n v="1"/>
  </r>
  <r>
    <x v="6"/>
    <n v="1"/>
    <x v="1"/>
    <s v="10c6cb60-48e4-41bc-bb20-360104a2238f"/>
    <b v="0"/>
    <b v="0"/>
    <n v="3.9299998283386199"/>
    <n v="1"/>
    <s v="untrusted page isn't as severe as dangerous"/>
    <x v="1"/>
    <x v="1"/>
    <x v="1"/>
    <s v="0 - 5"/>
    <n v="0"/>
    <s v="Adhered to warning"/>
    <n v="1"/>
  </r>
  <r>
    <x v="6"/>
    <n v="3"/>
    <x v="0"/>
    <s v="10c6cb60-48e4-41bc-bb20-360104a2238f"/>
    <b v="0"/>
    <b v="0"/>
    <n v="4.0490000247955296"/>
    <n v="2"/>
    <s v="not as intimidating - yellow is a calming colour "/>
    <x v="1"/>
    <x v="3"/>
    <x v="0"/>
    <s v="0 - 5"/>
    <n v="0"/>
    <s v="Adhered to warning"/>
    <n v="1"/>
  </r>
  <r>
    <x v="6"/>
    <n v="1"/>
    <x v="3"/>
    <s v="10c6cb60-48e4-41bc-bb20-360104a2238f"/>
    <b v="0"/>
    <b v="0"/>
    <n v="2.66999983787536"/>
    <n v="2"/>
    <s v="red colour is associated with danger "/>
    <x v="1"/>
    <x v="1"/>
    <x v="3"/>
    <s v="0 - 5"/>
    <n v="0"/>
    <s v="Adhered to warning"/>
    <n v="1"/>
  </r>
  <r>
    <x v="6"/>
    <n v="0"/>
    <x v="1"/>
    <s v="10c6cb60-48e4-41bc-bb20-360104a2238f"/>
    <b v="0"/>
    <b v="0"/>
    <n v="4.88800001144409"/>
    <n v="1"/>
    <s v="yellow colour isn't as effective as the red "/>
    <x v="1"/>
    <x v="0"/>
    <x v="1"/>
    <s v="0 - 5"/>
    <n v="0"/>
    <s v="Adhered to warning"/>
    <n v="1"/>
  </r>
  <r>
    <x v="6"/>
    <n v="3"/>
    <x v="3"/>
    <s v="10c6cb60-48e4-41bc-bb20-360104a2238f"/>
    <b v="0"/>
    <b v="0"/>
    <n v="2.8870000839233398"/>
    <n v="1"/>
    <s v="repeated exposure to the page "/>
    <x v="1"/>
    <x v="3"/>
    <x v="3"/>
    <s v="0 - 5"/>
    <n v="0"/>
    <s v="Adhered to warning"/>
    <n v="1"/>
  </r>
  <r>
    <x v="6"/>
    <n v="1"/>
    <x v="2"/>
    <s v="10c6cb60-48e4-41bc-bb20-360104a2238f"/>
    <b v="0"/>
    <b v="0"/>
    <n v="3.3759999275207502"/>
    <n v="3"/>
    <s v="the word &quot;attack&quot; makes it seem dangerous "/>
    <x v="1"/>
    <x v="1"/>
    <x v="2"/>
    <s v="0 - 5"/>
    <n v="0"/>
    <s v="Adhered to warning"/>
    <n v="1"/>
  </r>
  <r>
    <x v="6"/>
    <n v="3"/>
    <x v="2"/>
    <s v="10c6cb60-48e4-41bc-bb20-360104a2238f"/>
    <b v="0"/>
    <b v="0"/>
    <n v="4.2350001335143999"/>
    <n v="2"/>
    <s v="&quot;unwanted software&quot; doesn't seem that severe of an issue "/>
    <x v="1"/>
    <x v="3"/>
    <x v="2"/>
    <s v="0 - 5"/>
    <n v="0"/>
    <s v="Adhered to warning"/>
    <n v="1"/>
  </r>
  <r>
    <x v="6"/>
    <n v="0"/>
    <x v="3"/>
    <s v="10c6cb60-48e4-41bc-bb20-360104a2238f"/>
    <b v="0"/>
    <b v="0"/>
    <n v="2.9700000286102202"/>
    <m/>
    <s v="bright red colour associated with danger "/>
    <x v="1"/>
    <x v="0"/>
    <x v="3"/>
    <s v="0 - 5"/>
    <n v="0"/>
    <s v="Adhered to warning"/>
    <n v="1"/>
  </r>
  <r>
    <x v="6"/>
    <n v="0"/>
    <x v="0"/>
    <s v="10c6cb60-48e4-41bc-bb20-360104a2238f"/>
    <b v="0"/>
    <b v="0"/>
    <n v="1.9789998531341499"/>
    <n v="1"/>
    <s v="&quot;suspicious&quot; doesn't seem as severe of a warning"/>
    <x v="1"/>
    <x v="0"/>
    <x v="0"/>
    <s v="0 - 5"/>
    <n v="0"/>
    <s v="Adhered to warning"/>
    <n v="1"/>
  </r>
  <r>
    <x v="6"/>
    <n v="2"/>
    <x v="0"/>
    <s v="10c6cb60-48e4-41bc-bb20-360104a2238f"/>
    <b v="0"/>
    <b v="0"/>
    <n v="2.6319999694824201"/>
    <n v="1"/>
    <s v="the colour and text aren't effective in conveying the message "/>
    <x v="1"/>
    <x v="2"/>
    <x v="0"/>
    <s v="0 - 5"/>
    <n v="0"/>
    <s v="Adhered to warning"/>
    <n v="1"/>
  </r>
  <r>
    <x v="7"/>
    <n v="1"/>
    <x v="2"/>
    <s v="students.carleton.ca"/>
    <b v="0"/>
    <b v="1"/>
    <n v="4.0729999542236301"/>
    <n v="1"/>
    <s v="It was for school. "/>
    <x v="0"/>
    <x v="1"/>
    <x v="2"/>
    <s v="0 - 5"/>
    <n v="1"/>
    <s v="Ignored warning"/>
    <n v="0"/>
  </r>
  <r>
    <x v="7"/>
    <n v="0"/>
    <x v="1"/>
    <s v="10c6cb60-48e4-41bc-bb20-360104a2238f"/>
    <b v="1"/>
    <b v="0"/>
    <n v="14.319000005722"/>
    <n v="1"/>
    <s v="It showed caution but also gave the chance to explain what was happening. "/>
    <x v="1"/>
    <x v="0"/>
    <x v="1"/>
    <s v="10 - 15"/>
    <n v="0"/>
    <s v="Adhered to warning"/>
    <n v="1"/>
  </r>
  <r>
    <x v="7"/>
    <n v="3"/>
    <x v="2"/>
    <s v="10c6cb60-48e4-41bc-bb20-360104a2238f"/>
    <b v="0"/>
    <b v="1"/>
    <n v="10.039999961853001"/>
    <n v="2"/>
    <s v="The phrase &quot;based on your security preferences&quot; showed that it was about something personally set, over what has been viewed. "/>
    <x v="1"/>
    <x v="3"/>
    <x v="2"/>
    <s v="10 - 15"/>
    <n v="1"/>
    <s v="Ignored warning"/>
    <n v="0"/>
  </r>
  <r>
    <x v="7"/>
    <n v="0"/>
    <x v="0"/>
    <s v="10c6cb60-48e4-41bc-bb20-360104a2238f"/>
    <b v="0"/>
    <b v="1"/>
    <n v="5.2279999256133998"/>
    <n v="0"/>
    <s v="It did not give reason why the page was suspicious, as well as did not signify any warning symbol (basic colour, low caution sign risk, etc.)"/>
    <x v="1"/>
    <x v="0"/>
    <x v="0"/>
    <s v="5 - 10"/>
    <n v="1"/>
    <s v="Ignored warning"/>
    <n v="0"/>
  </r>
  <r>
    <x v="7"/>
    <n v="2"/>
    <x v="3"/>
    <s v="10c6cb60-48e4-41bc-bb20-360104a2238f"/>
    <b v="0"/>
    <b v="0"/>
    <n v="9.5140001773834193"/>
    <n v="3"/>
    <s v="The colour and warning seemed significant, as well as the phrase &quot;passwords and financial info&quot; was extremely alarming. "/>
    <x v="1"/>
    <x v="2"/>
    <x v="3"/>
    <s v="5 - 10"/>
    <n v="0"/>
    <s v="Adhered to warning"/>
    <n v="1"/>
  </r>
  <r>
    <x v="7"/>
    <n v="2"/>
    <x v="2"/>
    <s v="10c6cb60-48e4-41bc-bb20-360104a2238f"/>
    <b v="0"/>
    <b v="0"/>
    <n v="16.040999889373701"/>
    <n v="2"/>
    <s v="While it was a suspicious activity page, the colour was very alarming as well as explained what was happening. "/>
    <x v="1"/>
    <x v="2"/>
    <x v="2"/>
    <s v="15 - 20"/>
    <n v="0"/>
    <s v="Adhered to warning"/>
    <n v="1"/>
  </r>
  <r>
    <x v="7"/>
    <n v="3"/>
    <x v="3"/>
    <s v="10c6cb60-48e4-41bc-bb20-360104a2238f"/>
    <b v="0"/>
    <b v="0"/>
    <n v="8.8599998950958199"/>
    <n v="3"/>
    <s v="Expressed downloading things resulted in negative consequences for the computer. "/>
    <x v="1"/>
    <x v="3"/>
    <x v="3"/>
    <s v="5 - 10"/>
    <n v="0"/>
    <s v="Adhered to warning"/>
    <n v="1"/>
  </r>
  <r>
    <x v="7"/>
    <n v="3"/>
    <x v="0"/>
    <s v="10c6cb60-48e4-41bc-bb20-360104a2238f"/>
    <b v="0"/>
    <b v="1"/>
    <n v="4.2920000553131104"/>
    <n v="0"/>
    <s v="Did not show anything alarming, instead showed that &quot;proceed with caution&quot; as it could be a normal page. "/>
    <x v="1"/>
    <x v="3"/>
    <x v="0"/>
    <s v="0 - 5"/>
    <n v="1"/>
    <s v="Ignored warning"/>
    <n v="0"/>
  </r>
  <r>
    <x v="7"/>
    <n v="0"/>
    <x v="3"/>
    <s v="10c6cb60-48e4-41bc-bb20-360104a2238f"/>
    <b v="0"/>
    <b v="0"/>
    <n v="8.1400001049041695"/>
    <n v="3"/>
    <s v="Discussed the use of personal passwords and security being exploited and to not enter the page. "/>
    <x v="1"/>
    <x v="0"/>
    <x v="3"/>
    <s v="5 - 10"/>
    <n v="0"/>
    <s v="Adhered to warning"/>
    <n v="1"/>
  </r>
  <r>
    <x v="7"/>
    <n v="1"/>
    <x v="1"/>
    <s v="10c6cb60-48e4-41bc-bb20-360104a2238f"/>
    <b v="0"/>
    <b v="0"/>
    <n v="4.5010001659393302"/>
    <n v="2"/>
    <s v="Others reported it was dangerous and showed malware. "/>
    <x v="1"/>
    <x v="1"/>
    <x v="1"/>
    <s v="0 - 5"/>
    <n v="0"/>
    <s v="Adhered to warning"/>
    <n v="1"/>
  </r>
  <r>
    <x v="7"/>
    <n v="2"/>
    <x v="0"/>
    <s v="10c6cb60-48e4-41bc-bb20-360104a2238f"/>
    <b v="0"/>
    <b v="1"/>
    <n v="3.5280001163482599"/>
    <n v="0"/>
    <s v="Proceed with caution and could be, which can mean not all users exhibited danger or had anything wrong. "/>
    <x v="1"/>
    <x v="2"/>
    <x v="0"/>
    <s v="0 - 5"/>
    <n v="1"/>
    <s v="Ignored warning"/>
    <n v="0"/>
  </r>
  <r>
    <x v="7"/>
    <n v="1"/>
    <x v="3"/>
    <s v="10c6cb60-48e4-41bc-bb20-360104a2238f"/>
    <b v="0"/>
    <b v="0"/>
    <n v="7.1349999904632497"/>
    <n v="2"/>
    <s v="Sounded serious in the sense that the page can monitor &quot;stroke keys&quot; and passwords. "/>
    <x v="1"/>
    <x v="1"/>
    <x v="3"/>
    <s v="5 - 10"/>
    <n v="0"/>
    <s v="Adhered to warning"/>
    <n v="1"/>
  </r>
  <r>
    <x v="7"/>
    <n v="1"/>
    <x v="0"/>
    <s v="10c6cb60-48e4-41bc-bb20-360104a2238f"/>
    <b v="0"/>
    <b v="1"/>
    <n v="8.1340000629424996"/>
    <n v="0"/>
    <s v="Proceed with caution does not sound so terrifying. "/>
    <x v="1"/>
    <x v="1"/>
    <x v="0"/>
    <s v="5 - 10"/>
    <n v="1"/>
    <s v="Ignored warning"/>
    <n v="0"/>
  </r>
  <r>
    <x v="7"/>
    <n v="0"/>
    <x v="2"/>
    <s v="10c6cb60-48e4-41bc-bb20-360104a2238f"/>
    <b v="0"/>
    <b v="0"/>
    <n v="4.8790001869201598"/>
    <n v="3"/>
    <s v="&quot;Connection is not secure&quot; can mean problems with internet or other pages or computer, which makes me want to check on other things regarding my laptop. "/>
    <x v="1"/>
    <x v="0"/>
    <x v="2"/>
    <s v="0 - 5"/>
    <n v="0"/>
    <s v="Adhered to warning"/>
    <n v="1"/>
  </r>
  <r>
    <x v="7"/>
    <n v="2"/>
    <x v="1"/>
    <s v="10c6cb60-48e4-41bc-bb20-360104a2238f"/>
    <b v="0"/>
    <b v="1"/>
    <n v="5.1410000324249197"/>
    <n v="0"/>
    <s v="The phrase &quot;it is probably not safe&quot; does not show any danger or reason to have caution. "/>
    <x v="1"/>
    <x v="2"/>
    <x v="1"/>
    <s v="5 - 10"/>
    <n v="1"/>
    <s v="Ignored warning"/>
    <n v="0"/>
  </r>
  <r>
    <x v="7"/>
    <n v="1"/>
    <x v="2"/>
    <s v="10c6cb60-48e4-41bc-bb20-360104a2238f"/>
    <b v="0"/>
    <b v="0"/>
    <n v="10.756999969482401"/>
    <n v="2"/>
    <s v="The colours and description expressed that it was a more serious threat. "/>
    <x v="1"/>
    <x v="1"/>
    <x v="2"/>
    <s v="10 - 15"/>
    <n v="0"/>
    <s v="Adhered to warning"/>
    <n v="1"/>
  </r>
  <r>
    <x v="7"/>
    <n v="3"/>
    <x v="1"/>
    <s v="10c6cb60-48e4-41bc-bb20-360104a2238f"/>
    <b v="0"/>
    <b v="1"/>
    <n v="3.5729999542236301"/>
    <n v="1"/>
    <s v="Did not express what was wrong or why the page could not be trusted. "/>
    <x v="1"/>
    <x v="3"/>
    <x v="1"/>
    <s v="0 - 5"/>
    <n v="1"/>
    <s v="Ignored warning"/>
    <n v="0"/>
  </r>
  <r>
    <x v="8"/>
    <n v="2"/>
    <x v="0"/>
    <s v="carleton.ca"/>
    <b v="0"/>
    <b v="0"/>
    <n v="3.4270000457763601"/>
    <n v="1"/>
    <s v="The warning was not one that would cause me to worry about clicking of the prompt."/>
    <x v="0"/>
    <x v="2"/>
    <x v="0"/>
    <s v="0 - 5"/>
    <n v="0"/>
    <s v="Adhered to warning"/>
    <n v="1"/>
  </r>
  <r>
    <x v="8"/>
    <n v="1"/>
    <x v="0"/>
    <s v="10c6cb60-48e4-41bc-bb20-360104a2238f"/>
    <b v="1"/>
    <b v="1"/>
    <n v="15.1890001296997"/>
    <n v="1"/>
    <s v="These are the types of messages I see all the time when surfing and I expect to have my virus software pickup on concerns with a stronger message."/>
    <x v="1"/>
    <x v="1"/>
    <x v="0"/>
    <s v="15 - 20"/>
    <n v="1"/>
    <s v="Ignored warning"/>
    <n v="0"/>
  </r>
  <r>
    <x v="8"/>
    <n v="0"/>
    <x v="1"/>
    <s v="10c6cb60-48e4-41bc-bb20-360104a2238f"/>
    <b v="1"/>
    <b v="0"/>
    <n v="24.663000106811499"/>
    <n v="3"/>
    <s v="I generally do not go to sites with unverified or unidentified certificates if I don't know the site already"/>
    <x v="1"/>
    <x v="0"/>
    <x v="1"/>
    <s v="20 - 25"/>
    <n v="0"/>
    <s v="Adhered to warning"/>
    <n v="1"/>
  </r>
  <r>
    <x v="8"/>
    <n v="3"/>
    <x v="2"/>
    <s v="10c6cb60-48e4-41bc-bb20-360104a2238f"/>
    <b v="0"/>
    <b v="0"/>
    <n v="31.677999973297101"/>
    <n v="4"/>
    <s v="The warning colour was effective and the Firefox reference information was thorough enough for me not to venture forward"/>
    <x v="1"/>
    <x v="3"/>
    <x v="2"/>
    <s v="30 - 35"/>
    <n v="0"/>
    <s v="Adhered to warning"/>
    <n v="1"/>
  </r>
  <r>
    <x v="8"/>
    <n v="3"/>
    <x v="1"/>
    <s v="10c6cb60-48e4-41bc-bb20-360104a2238f"/>
    <b v="1"/>
    <b v="0"/>
    <n v="27.098000049591001"/>
    <n v="3"/>
    <s v="The explanation about installing unwanted software leads me to not go there.  If I really wanted to go to the site I would use one of my old laptops to try it out and see what happens."/>
    <x v="1"/>
    <x v="3"/>
    <x v="1"/>
    <s v="25 - 30"/>
    <n v="0"/>
    <s v="Adhered to warning"/>
    <n v="1"/>
  </r>
  <r>
    <x v="8"/>
    <n v="2"/>
    <x v="0"/>
    <s v="10c6cb60-48e4-41bc-bb20-360104a2238f"/>
    <b v="0"/>
    <b v="1"/>
    <n v="8.9389998912811208"/>
    <n v="1"/>
    <s v="There seems to be a low threat given the message displayed.  I would proceed and watch for suspicious behaviour."/>
    <x v="1"/>
    <x v="2"/>
    <x v="0"/>
    <s v="5 - 10"/>
    <n v="1"/>
    <s v="Ignored warning"/>
    <n v="0"/>
  </r>
  <r>
    <x v="8"/>
    <n v="2"/>
    <x v="1"/>
    <s v="10c6cb60-48e4-41bc-bb20-360104a2238f"/>
    <b v="1"/>
    <b v="1"/>
    <n v="21.213000059127801"/>
    <n v="1"/>
    <s v="I would not be entering passwords or other personal information in an unknown website."/>
    <x v="1"/>
    <x v="2"/>
    <x v="1"/>
    <s v="20 - 25"/>
    <n v="1"/>
    <s v="Ignored warning"/>
    <n v="0"/>
  </r>
  <r>
    <x v="8"/>
    <n v="0"/>
    <x v="2"/>
    <s v="10c6cb60-48e4-41bc-bb20-360104a2238f"/>
    <b v="1"/>
    <b v="1"/>
    <n v="17.5049998760223"/>
    <n v="1"/>
    <s v="I would proceed with caution but this message pops up a lot in my day to day.  the important thing is not to input sensitive info."/>
    <x v="1"/>
    <x v="0"/>
    <x v="2"/>
    <s v="15 - 20"/>
    <n v="1"/>
    <s v="Ignored warning"/>
    <n v="0"/>
  </r>
  <r>
    <x v="8"/>
    <n v="1"/>
    <x v="2"/>
    <s v="10c6cb60-48e4-41bc-bb20-360104a2238f"/>
    <b v="0"/>
    <b v="0"/>
    <n v="21.3259999752044"/>
    <n v="4"/>
    <s v="The colour of the page stopped me.  The information would get me to research the website -- IP addresses and known info from the anti-virus software sites that I use.  I have and would report the info to the RCMP anti-fraud Centre."/>
    <x v="1"/>
    <x v="1"/>
    <x v="2"/>
    <s v="20 - 25"/>
    <n v="0"/>
    <s v="Adhered to warning"/>
    <n v="1"/>
  </r>
  <r>
    <x v="8"/>
    <n v="0"/>
    <x v="3"/>
    <s v="10c6cb60-48e4-41bc-bb20-360104a2238f"/>
    <b v="1"/>
    <b v="1"/>
    <n v="21.144999980926499"/>
    <n v="2"/>
    <s v="I think the colour is deceptive for the level of security threat.  A missing security certificate happens a lot.  I would proceed with caution."/>
    <x v="1"/>
    <x v="0"/>
    <x v="3"/>
    <s v="20 - 25"/>
    <n v="1"/>
    <s v="Ignored warning"/>
    <n v="0"/>
  </r>
  <r>
    <x v="8"/>
    <n v="3"/>
    <x v="0"/>
    <s v="10c6cb60-48e4-41bc-bb20-360104a2238f"/>
    <b v="0"/>
    <b v="1"/>
    <n v="7.4389998912811199"/>
    <n v="1"/>
    <s v="The warning level is low because of the explanation given.  In practice I would not generally expect such a message and would proceed with caution as I go to the website."/>
    <x v="1"/>
    <x v="3"/>
    <x v="0"/>
    <s v="5 - 10"/>
    <n v="1"/>
    <s v="Ignored warning"/>
    <n v="0"/>
  </r>
  <r>
    <x v="8"/>
    <n v="0"/>
    <x v="0"/>
    <s v="10c6cb60-48e4-41bc-bb20-360104a2238f"/>
    <b v="0"/>
    <b v="1"/>
    <n v="7.79500007629394"/>
    <n v="1"/>
    <s v="Same as before -- missing security certificate is not a big risk in my mind."/>
    <x v="1"/>
    <x v="0"/>
    <x v="0"/>
    <s v="5 - 10"/>
    <n v="1"/>
    <s v="Ignored warning"/>
    <n v="0"/>
  </r>
  <r>
    <x v="8"/>
    <n v="1"/>
    <x v="3"/>
    <s v="10c6cb60-48e4-41bc-bb20-360104a2238f"/>
    <b v="0"/>
    <b v="0"/>
    <n v="8.3259999752044607"/>
    <n v="4"/>
    <s v="The warning message is effective in red as well as the information about the potential for a key logger.  I would proceed again on an old laptop if I was curious to see what would happen."/>
    <x v="1"/>
    <x v="1"/>
    <x v="3"/>
    <s v="5 - 10"/>
    <n v="0"/>
    <s v="Adhered to warning"/>
    <n v="1"/>
  </r>
  <r>
    <x v="8"/>
    <n v="1"/>
    <x v="1"/>
    <s v="10c6cb60-48e4-41bc-bb20-360104a2238f"/>
    <b v="0"/>
    <b v="1"/>
    <n v="5.0559999942779497"/>
    <n v="2"/>
    <s v="Again I don't see the warning as high risk.  I would proceed with caution."/>
    <x v="1"/>
    <x v="1"/>
    <x v="1"/>
    <s v="5 - 10"/>
    <n v="1"/>
    <s v="Ignored warning"/>
    <n v="0"/>
  </r>
  <r>
    <x v="8"/>
    <n v="2"/>
    <x v="3"/>
    <s v="10c6cb60-48e4-41bc-bb20-360104a2238f"/>
    <b v="0"/>
    <b v="0"/>
    <n v="8.8129999637603706"/>
    <n v="4"/>
    <s v="I would not go to this page but it sure has triggered my curiosity.  The wording made me want to find out what this page might do given that it is displaying a false name. I would go to that old laptop and check it out."/>
    <x v="1"/>
    <x v="2"/>
    <x v="3"/>
    <s v="5 - 10"/>
    <n v="0"/>
    <s v="Adhered to warning"/>
    <n v="1"/>
  </r>
  <r>
    <x v="8"/>
    <n v="2"/>
    <x v="2"/>
    <s v="10c6cb60-48e4-41bc-bb20-360104a2238f"/>
    <b v="0"/>
    <b v="1"/>
    <n v="23.4609999656677"/>
    <n v="3"/>
    <s v="I would proceed to this page with caution if the web page interested me.  I would not enter sensitive information."/>
    <x v="1"/>
    <x v="2"/>
    <x v="2"/>
    <s v="20 - 25"/>
    <n v="1"/>
    <s v="Ignored warning"/>
    <n v="0"/>
  </r>
  <r>
    <x v="8"/>
    <n v="3"/>
    <x v="3"/>
    <s v="10c6cb60-48e4-41bc-bb20-360104a2238f"/>
    <b v="0"/>
    <b v="0"/>
    <n v="6.3110001087188703"/>
    <n v="4"/>
    <s v="I would heed this warning but I would go to various anti-virus sites to understand more what the site was about and why it was being reported as such."/>
    <x v="1"/>
    <x v="3"/>
    <x v="3"/>
    <s v="5 - 10"/>
    <n v="0"/>
    <s v="Adhered to warning"/>
    <n v="1"/>
  </r>
  <r>
    <x v="9"/>
    <n v="2"/>
    <x v="1"/>
    <s v="students.carleton.ca"/>
    <b v="0"/>
    <b v="0"/>
    <n v="5.6430001258850098"/>
    <n v="1"/>
    <s v="no bright warning colors."/>
    <x v="0"/>
    <x v="2"/>
    <x v="1"/>
    <s v="5 - 10"/>
    <n v="0"/>
    <s v="Adhered to warning"/>
    <n v="1"/>
  </r>
  <r>
    <x v="9"/>
    <n v="2"/>
    <x v="1"/>
    <s v="10c6cb60-48e4-41bc-bb20-360104a2238f"/>
    <b v="1"/>
    <b v="1"/>
    <n v="25.3560001850128"/>
    <n v="2"/>
    <s v="wasn't worried to use the site"/>
    <x v="1"/>
    <x v="2"/>
    <x v="1"/>
    <s v="25 - 30"/>
    <n v="1"/>
    <s v="Ignored warning"/>
    <n v="0"/>
  </r>
  <r>
    <x v="9"/>
    <n v="0"/>
    <x v="0"/>
    <s v="10c6cb60-48e4-41bc-bb20-360104a2238f"/>
    <b v="0"/>
    <b v="1"/>
    <n v="12.7650001049041"/>
    <n v="1"/>
    <s v="because it said proceed with cation, it couldnt be that bad."/>
    <x v="1"/>
    <x v="0"/>
    <x v="0"/>
    <s v="10 - 15"/>
    <n v="1"/>
    <s v="Ignored warning"/>
    <n v="0"/>
  </r>
  <r>
    <x v="9"/>
    <n v="1"/>
    <x v="0"/>
    <s v="10c6cb60-48e4-41bc-bb20-360104a2238f"/>
    <b v="1"/>
    <b v="1"/>
    <n v="9.1829998493194491"/>
    <n v="1"/>
    <s v="the neutral color scheme"/>
    <x v="1"/>
    <x v="1"/>
    <x v="0"/>
    <s v="5 - 10"/>
    <n v="1"/>
    <s v="Ignored warning"/>
    <n v="0"/>
  </r>
  <r>
    <x v="9"/>
    <n v="0"/>
    <x v="2"/>
    <s v="10c6cb60-48e4-41bc-bb20-360104a2238f"/>
    <b v="0"/>
    <b v="0"/>
    <n v="8.9720001220703107"/>
    <n v="3"/>
    <s v="because of the image of the lock, it seemed to be a serious warning message"/>
    <x v="1"/>
    <x v="0"/>
    <x v="2"/>
    <s v="5 - 10"/>
    <n v="0"/>
    <s v="Adhered to warning"/>
    <n v="1"/>
  </r>
  <r>
    <x v="9"/>
    <n v="3"/>
    <x v="2"/>
    <s v="10c6cb60-48e4-41bc-bb20-360104a2238f"/>
    <b v="0"/>
    <b v="0"/>
    <n v="3.6499998569488499"/>
    <n v="4"/>
    <s v="The bright red page"/>
    <x v="1"/>
    <x v="3"/>
    <x v="2"/>
    <s v="0 - 5"/>
    <n v="0"/>
    <s v="Adhered to warning"/>
    <n v="1"/>
  </r>
  <r>
    <x v="9"/>
    <n v="0"/>
    <x v="3"/>
    <s v="10c6cb60-48e4-41bc-bb20-360104a2238f"/>
    <b v="1"/>
    <b v="0"/>
    <n v="14.997999906539899"/>
    <n v="4"/>
    <s v="it was highly recommended to leave the page"/>
    <x v="1"/>
    <x v="0"/>
    <x v="3"/>
    <s v="10 - 15"/>
    <n v="0"/>
    <s v="Adhered to warning"/>
    <n v="1"/>
  </r>
  <r>
    <x v="9"/>
    <n v="2"/>
    <x v="0"/>
    <s v="10c6cb60-48e4-41bc-bb20-360104a2238f"/>
    <b v="0"/>
    <b v="1"/>
    <n v="5.7719998359680096"/>
    <n v="1"/>
    <s v="Not very convincing "/>
    <x v="1"/>
    <x v="2"/>
    <x v="0"/>
    <s v="5 - 10"/>
    <n v="1"/>
    <s v="Ignored warning"/>
    <n v="0"/>
  </r>
  <r>
    <x v="9"/>
    <n v="3"/>
    <x v="3"/>
    <s v="10c6cb60-48e4-41bc-bb20-360104a2238f"/>
    <b v="0"/>
    <b v="0"/>
    <n v="5.6990001201629603"/>
    <n v="4"/>
    <s v="The bright red color, seems dangerous"/>
    <x v="1"/>
    <x v="3"/>
    <x v="3"/>
    <s v="5 - 10"/>
    <n v="0"/>
    <s v="Adhered to warning"/>
    <n v="1"/>
  </r>
  <r>
    <x v="9"/>
    <n v="0"/>
    <x v="1"/>
    <s v="10c6cb60-48e4-41bc-bb20-360104a2238f"/>
    <b v="0"/>
    <b v="1"/>
    <n v="8.2260000705718994"/>
    <n v="0"/>
    <s v="it mentioned that &quot;it was probably not a good idea&quot; but didnt say that it was dangerous"/>
    <x v="1"/>
    <x v="0"/>
    <x v="1"/>
    <s v="5 - 10"/>
    <n v="1"/>
    <s v="Ignored warning"/>
    <n v="0"/>
  </r>
  <r>
    <x v="9"/>
    <n v="2"/>
    <x v="2"/>
    <s v="10c6cb60-48e4-41bc-bb20-360104a2238f"/>
    <b v="0"/>
    <b v="0"/>
    <n v="5.7070000171661297"/>
    <n v="3"/>
    <s v="The no entry sign in the top left "/>
    <x v="1"/>
    <x v="2"/>
    <x v="2"/>
    <s v="5 - 10"/>
    <n v="0"/>
    <s v="Adhered to warning"/>
    <n v="1"/>
  </r>
  <r>
    <x v="9"/>
    <n v="1"/>
    <x v="3"/>
    <s v="10c6cb60-48e4-41bc-bb20-360104a2238f"/>
    <b v="0"/>
    <b v="0"/>
    <n v="7.8359999656677202"/>
    <n v="4"/>
    <s v="The title of the page seemed like it would pose a threat to my personal safety."/>
    <x v="1"/>
    <x v="1"/>
    <x v="3"/>
    <s v="5 - 10"/>
    <n v="0"/>
    <s v="Adhered to warning"/>
    <n v="1"/>
  </r>
  <r>
    <x v="9"/>
    <n v="1"/>
    <x v="2"/>
    <s v="10c6cb60-48e4-41bc-bb20-360104a2238f"/>
    <b v="0"/>
    <b v="0"/>
    <n v="43.972000122070298"/>
    <n v="2"/>
    <s v="It mentioned that it was blocked because of my security preferences."/>
    <x v="1"/>
    <x v="1"/>
    <x v="2"/>
    <s v="40 - 45"/>
    <n v="0"/>
    <s v="Adhered to warning"/>
    <n v="1"/>
  </r>
  <r>
    <x v="9"/>
    <n v="2"/>
    <x v="3"/>
    <s v="10c6cb60-48e4-41bc-bb20-360104a2238f"/>
    <b v="0"/>
    <b v="0"/>
    <n v="11.1990001201629"/>
    <n v="4"/>
    <s v="it warned me about passwords being stolen"/>
    <x v="1"/>
    <x v="2"/>
    <x v="3"/>
    <s v="10 - 15"/>
    <n v="0"/>
    <s v="Adhered to warning"/>
    <n v="1"/>
  </r>
  <r>
    <x v="9"/>
    <n v="1"/>
    <x v="1"/>
    <s v="10c6cb60-48e4-41bc-bb20-360104a2238f"/>
    <b v="0"/>
    <b v="1"/>
    <n v="10.426000118255599"/>
    <n v="1"/>
    <s v="warning was convincing enough."/>
    <x v="1"/>
    <x v="1"/>
    <x v="1"/>
    <s v="10 - 15"/>
    <n v="1"/>
    <s v="Ignored warning"/>
    <n v="0"/>
  </r>
  <r>
    <x v="9"/>
    <n v="3"/>
    <x v="0"/>
    <s v="10c6cb60-48e4-41bc-bb20-360104a2238f"/>
    <b v="0"/>
    <b v="1"/>
    <n v="4.6259999275207502"/>
    <n v="0"/>
    <s v="there was only one warning sign that was lit up in the top right part of the screen"/>
    <x v="1"/>
    <x v="3"/>
    <x v="0"/>
    <s v="0 - 5"/>
    <n v="1"/>
    <s v="Ignored warning"/>
    <n v="0"/>
  </r>
  <r>
    <x v="9"/>
    <n v="3"/>
    <x v="1"/>
    <s v="10c6cb60-48e4-41bc-bb20-360104a2238f"/>
    <b v="0"/>
    <b v="0"/>
    <n v="11.588000059127801"/>
    <n v="2"/>
    <s v="This page mentioned it would install softwares on my computer when running this site"/>
    <x v="1"/>
    <x v="3"/>
    <x v="1"/>
    <s v="10 - 15"/>
    <n v="0"/>
    <s v="Adhered to warning"/>
    <n v="1"/>
  </r>
  <r>
    <x v="10"/>
    <n v="2"/>
    <x v="3"/>
    <s v="students.carleton.ca"/>
    <b v="0"/>
    <b v="0"/>
    <n v="3.7649998664855899"/>
    <n v="2"/>
    <s v="Lots of red.  &quot;Go back&quot; is usually the safest option I suppose."/>
    <x v="0"/>
    <x v="2"/>
    <x v="3"/>
    <s v="0 - 5"/>
    <n v="0"/>
    <s v="Adhered to warning"/>
    <n v="1"/>
  </r>
  <r>
    <x v="10"/>
    <n v="2"/>
    <x v="0"/>
    <s v="10c6cb60-48e4-41bc-bb20-360104a2238f"/>
    <b v="0"/>
    <b v="0"/>
    <n v="11.7070000171661"/>
    <n v="1"/>
    <s v="&quot;Go back&quot; caught my eye first.  To be honest, chances are I would have tried to visit the page again afterwards.  My first instinct was simply to go back.  &quot;Low&quot; because of colour scheme."/>
    <x v="1"/>
    <x v="2"/>
    <x v="0"/>
    <s v="10 - 15"/>
    <n v="0"/>
    <s v="Adhered to warning"/>
    <n v="1"/>
  </r>
  <r>
    <x v="10"/>
    <n v="0"/>
    <x v="0"/>
    <s v="10c6cb60-48e4-41bc-bb20-360104a2238f"/>
    <b v="0"/>
    <b v="0"/>
    <n v="5.7020001411437899"/>
    <n v="1"/>
    <s v="Same as previous."/>
    <x v="1"/>
    <x v="0"/>
    <x v="0"/>
    <s v="5 - 10"/>
    <n v="0"/>
    <s v="Adhered to warning"/>
    <n v="1"/>
  </r>
  <r>
    <x v="10"/>
    <n v="3"/>
    <x v="2"/>
    <s v="10c6cb60-48e4-41bc-bb20-360104a2238f"/>
    <b v="0"/>
    <b v="0"/>
    <n v="3.5329999923706001"/>
    <n v="3"/>
    <s v="Colour scheme.  Red = bad."/>
    <x v="1"/>
    <x v="3"/>
    <x v="2"/>
    <s v="0 - 5"/>
    <n v="0"/>
    <s v="Adhered to warning"/>
    <n v="1"/>
  </r>
  <r>
    <x v="10"/>
    <n v="0"/>
    <x v="3"/>
    <s v="10c6cb60-48e4-41bc-bb20-360104a2238f"/>
    <b v="0"/>
    <b v="0"/>
    <n v="9.1860001087188703"/>
    <m/>
    <s v="Same as previous."/>
    <x v="1"/>
    <x v="0"/>
    <x v="3"/>
    <s v="5 - 10"/>
    <n v="0"/>
    <s v="Adhered to warning"/>
    <n v="1"/>
  </r>
  <r>
    <x v="10"/>
    <n v="1"/>
    <x v="2"/>
    <s v="10c6cb60-48e4-41bc-bb20-360104a2238f"/>
    <b v="0"/>
    <b v="0"/>
    <n v="56.575000047683702"/>
    <n v="2"/>
    <s v="Not sure why, but something about this page in particular made me less nervous of the warning given."/>
    <x v="1"/>
    <x v="1"/>
    <x v="2"/>
    <s v="55 - 60"/>
    <n v="0"/>
    <s v="Adhered to warning"/>
    <n v="1"/>
  </r>
  <r>
    <x v="10"/>
    <n v="0"/>
    <x v="2"/>
    <s v="10c6cb60-48e4-41bc-bb20-360104a2238f"/>
    <b v="0"/>
    <b v="1"/>
    <n v="2.9800000190734801"/>
    <n v="1"/>
    <s v="I encounter this sort of message often on my own and have never had an issue.  Yet."/>
    <x v="1"/>
    <x v="0"/>
    <x v="2"/>
    <s v="0 - 5"/>
    <n v="1"/>
    <s v="Ignored warning"/>
    <n v="0"/>
  </r>
  <r>
    <x v="10"/>
    <n v="1"/>
    <x v="3"/>
    <s v="10c6cb60-48e4-41bc-bb20-360104a2238f"/>
    <b v="0"/>
    <b v="0"/>
    <n v="10.448000192642199"/>
    <n v="3"/>
    <s v="I was not completely worried until I saw the &quot;banking information&quot; warning.  That is what pushed me over the edge."/>
    <x v="1"/>
    <x v="1"/>
    <x v="3"/>
    <s v="10 - 15"/>
    <n v="0"/>
    <s v="Adhered to warning"/>
    <n v="1"/>
  </r>
  <r>
    <x v="10"/>
    <n v="1"/>
    <x v="1"/>
    <s v="10c6cb60-48e4-41bc-bb20-360104a2238f"/>
    <b v="0"/>
    <b v="1"/>
    <n v="4.4849998950958199"/>
    <n v="1"/>
    <s v="Colour scheme (yellow) seems less severe.  I am also not immedietaly spooked by &quot;malware&quot; as I've dealt with it before."/>
    <x v="1"/>
    <x v="1"/>
    <x v="1"/>
    <s v="0 - 5"/>
    <n v="1"/>
    <s v="Ignored warning"/>
    <n v="0"/>
  </r>
  <r>
    <x v="10"/>
    <n v="2"/>
    <x v="2"/>
    <s v="10c6cb60-48e4-41bc-bb20-360104a2238f"/>
    <b v="0"/>
    <b v="0"/>
    <n v="13.6129999160766"/>
    <n v="3"/>
    <s v="Same as one of the earlier ones that warned about &quot;banking information&quot;.  Credit card stuff is spooky."/>
    <x v="1"/>
    <x v="2"/>
    <x v="2"/>
    <s v="10 - 15"/>
    <n v="0"/>
    <s v="Adhered to warning"/>
    <n v="1"/>
  </r>
  <r>
    <x v="10"/>
    <n v="3"/>
    <x v="3"/>
    <s v="10c6cb60-48e4-41bc-bb20-360104a2238f"/>
    <b v="0"/>
    <b v="1"/>
    <n v="7.7790000438690097"/>
    <n v="1"/>
    <s v="Not worried about &quot;fake download buttons&quot;."/>
    <x v="1"/>
    <x v="3"/>
    <x v="3"/>
    <s v="5 - 10"/>
    <n v="1"/>
    <s v="Ignored warning"/>
    <n v="0"/>
  </r>
  <r>
    <x v="10"/>
    <n v="2"/>
    <x v="1"/>
    <s v="10c6cb60-48e4-41bc-bb20-360104a2238f"/>
    <b v="0"/>
    <b v="1"/>
    <n v="15.444000005722"/>
    <n v="2"/>
    <s v="Yellow scheme less frightening.  Still, I would be apprehensive with this particular warning."/>
    <x v="1"/>
    <x v="2"/>
    <x v="1"/>
    <s v="15 - 20"/>
    <n v="1"/>
    <s v="Ignored warning"/>
    <n v="0"/>
  </r>
  <r>
    <x v="10"/>
    <n v="0"/>
    <x v="1"/>
    <s v="10c6cb60-48e4-41bc-bb20-360104a2238f"/>
    <b v="0"/>
    <b v="1"/>
    <n v="10.0989999771118"/>
    <n v="1"/>
    <s v="I have seen similar warnings and have not had a problem (yet).  Yellow scheme also less frightening than the usual red."/>
    <x v="1"/>
    <x v="0"/>
    <x v="1"/>
    <s v="10 - 15"/>
    <n v="1"/>
    <s v="Ignored warning"/>
    <n v="0"/>
  </r>
  <r>
    <x v="10"/>
    <n v="2"/>
    <x v="3"/>
    <s v="10c6cb60-48e4-41bc-bb20-360104a2238f"/>
    <b v="0"/>
    <b v="0"/>
    <n v="9.2009999752044607"/>
    <n v="3"/>
    <s v="Again, the word &quot;financial&quot; is worrisome.  Red scheme frightening.  Between medium and high.  Closer to high."/>
    <x v="1"/>
    <x v="2"/>
    <x v="3"/>
    <s v="5 - 10"/>
    <n v="0"/>
    <s v="Adhered to warning"/>
    <n v="1"/>
  </r>
  <r>
    <x v="10"/>
    <n v="1"/>
    <x v="0"/>
    <s v="10c6cb60-48e4-41bc-bb20-360104a2238f"/>
    <b v="0"/>
    <b v="1"/>
    <n v="15.138999938964799"/>
    <n v="2"/>
    <s v="Somehow a more vague message made me more apprehensive than some of the others.  Also, grey scheme not too spooky."/>
    <x v="1"/>
    <x v="1"/>
    <x v="0"/>
    <s v="15 - 20"/>
    <n v="1"/>
    <s v="Ignored warning"/>
    <n v="0"/>
  </r>
  <r>
    <x v="10"/>
    <n v="3"/>
    <x v="0"/>
    <s v="10c6cb60-48e4-41bc-bb20-360104a2238f"/>
    <b v="0"/>
    <b v="0"/>
    <n v="8.6330001354217494"/>
    <n v="1"/>
    <s v="Unsure."/>
    <x v="1"/>
    <x v="3"/>
    <x v="0"/>
    <s v="5 - 10"/>
    <n v="0"/>
    <s v="Adhered to warning"/>
    <n v="1"/>
  </r>
  <r>
    <x v="10"/>
    <n v="3"/>
    <x v="1"/>
    <s v="10c6cb60-48e4-41bc-bb20-360104a2238f"/>
    <b v="0"/>
    <b v="0"/>
    <n v="21.236000061035099"/>
    <n v="2"/>
    <s v="Yellow scheme not usually immedietly worrisome but nobody likes stuff getting installed on their computer without their consent."/>
    <x v="1"/>
    <x v="3"/>
    <x v="1"/>
    <s v="20 - 25"/>
    <n v="0"/>
    <s v="Adhered to warning"/>
    <n v="1"/>
  </r>
  <r>
    <x v="11"/>
    <n v="2"/>
    <x v="2"/>
    <s v="students.carleton.ca"/>
    <b v="0"/>
    <b v="0"/>
    <n v="82.512000083923297"/>
    <n v="2"/>
    <s v="Avoid having future issues with the computer  "/>
    <x v="0"/>
    <x v="2"/>
    <x v="2"/>
    <s v="80 - 85"/>
    <n v="0"/>
    <s v="Adhered to warning"/>
    <n v="1"/>
  </r>
  <r>
    <x v="11"/>
    <n v="3"/>
    <x v="0"/>
    <s v="10c6cb60-48e4-41bc-bb20-360104a2238f"/>
    <b v="1"/>
    <b v="0"/>
    <n v="28.132999897003099"/>
    <n v="1"/>
    <s v="In the information it had the said site could possibly attempt to download software onto the computer "/>
    <x v="1"/>
    <x v="3"/>
    <x v="0"/>
    <s v="25 - 30"/>
    <n v="0"/>
    <s v="Adhered to warning"/>
    <n v="1"/>
  </r>
  <r>
    <x v="11"/>
    <n v="0"/>
    <x v="0"/>
    <s v="10c6cb60-48e4-41bc-bb20-360104a2238f"/>
    <b v="0"/>
    <b v="0"/>
    <n v="10.833000183105399"/>
    <n v="1"/>
    <s v="It only had one of three caution symbols filled in "/>
    <x v="1"/>
    <x v="0"/>
    <x v="0"/>
    <s v="10 - 15"/>
    <n v="0"/>
    <s v="Adhered to warning"/>
    <n v="1"/>
  </r>
  <r>
    <x v="11"/>
    <n v="0"/>
    <x v="3"/>
    <s v="10c6cb60-48e4-41bc-bb20-360104a2238f"/>
    <b v="1"/>
    <b v="0"/>
    <n v="25.0809998512268"/>
    <n v="4"/>
    <s v="Red means stop done not enter. There was an &quot;!&quot; in the message."/>
    <x v="1"/>
    <x v="0"/>
    <x v="3"/>
    <s v="25 - 30"/>
    <n v="0"/>
    <s v="Adhered to warning"/>
    <n v="1"/>
  </r>
  <r>
    <x v="11"/>
    <n v="3"/>
    <x v="2"/>
    <s v="10c6cb60-48e4-41bc-bb20-360104a2238f"/>
    <b v="0"/>
    <b v="0"/>
    <n v="29.801000118255601"/>
    <n v="4"/>
    <s v="The page was colored red, universal sign for something dangerous  it also said the page was dangerous "/>
    <x v="1"/>
    <x v="3"/>
    <x v="2"/>
    <s v="25 - 30"/>
    <n v="0"/>
    <s v="Adhered to warning"/>
    <n v="1"/>
  </r>
  <r>
    <x v="11"/>
    <n v="1"/>
    <x v="1"/>
    <s v="10c6cb60-48e4-41bc-bb20-360104a2238f"/>
    <b v="0"/>
    <b v="0"/>
    <n v="11.6190001964569"/>
    <n v="1"/>
    <s v="The page was yellow so it would be possible to proceed with caution  as well as it said there was minimum risk for anything to happen "/>
    <x v="1"/>
    <x v="1"/>
    <x v="1"/>
    <s v="10 - 15"/>
    <n v="0"/>
    <s v="Adhered to warning"/>
    <n v="1"/>
  </r>
  <r>
    <x v="11"/>
    <n v="0"/>
    <x v="2"/>
    <s v="10c6cb60-48e4-41bc-bb20-360104a2238f"/>
    <b v="0"/>
    <b v="0"/>
    <n v="16.174999952316199"/>
    <n v="3"/>
    <s v="There was a possibility of having personal information stolen "/>
    <x v="1"/>
    <x v="0"/>
    <x v="2"/>
    <s v="15 - 20"/>
    <n v="0"/>
    <s v="Adhered to warning"/>
    <n v="1"/>
  </r>
  <r>
    <x v="11"/>
    <n v="1"/>
    <x v="2"/>
    <s v="10c6cb60-48e4-41bc-bb20-360104a2238f"/>
    <b v="0"/>
    <b v="0"/>
    <n v="17.909999847412099"/>
    <n v="4"/>
    <s v="The page had been blocked due to the fact to was harmful to the computer and the fact that personal information could be stolen."/>
    <x v="1"/>
    <x v="1"/>
    <x v="2"/>
    <s v="15 - 20"/>
    <n v="0"/>
    <s v="Adhered to warning"/>
    <n v="1"/>
  </r>
  <r>
    <x v="11"/>
    <n v="2"/>
    <x v="2"/>
    <s v="10c6cb60-48e4-41bc-bb20-360104a2238f"/>
    <b v="0"/>
    <b v="0"/>
    <n v="17.164000034332201"/>
    <n v="2"/>
    <s v="The site was blocked due to it's deceptive nature "/>
    <x v="1"/>
    <x v="2"/>
    <x v="2"/>
    <s v="15 - 20"/>
    <n v="0"/>
    <s v="Adhered to warning"/>
    <n v="1"/>
  </r>
  <r>
    <x v="11"/>
    <n v="1"/>
    <x v="3"/>
    <s v="10c6cb60-48e4-41bc-bb20-360104a2238f"/>
    <b v="0"/>
    <b v="0"/>
    <n v="22.899999856948799"/>
    <n v="4"/>
    <s v="This page is possibly capable of monitoring keystrokes, it said the page was highly dangerous. The pages was red the universal sign for stop also 3/3 of the caution box's where filled in "/>
    <x v="1"/>
    <x v="1"/>
    <x v="3"/>
    <s v="20 - 25"/>
    <n v="0"/>
    <s v="Adhered to warning"/>
    <n v="1"/>
  </r>
  <r>
    <x v="11"/>
    <n v="3"/>
    <x v="1"/>
    <s v="10c6cb60-48e4-41bc-bb20-360104a2238f"/>
    <b v="0"/>
    <b v="0"/>
    <n v="13.3360002040863"/>
    <n v="2"/>
    <s v="The page is likely not safe. It is yellow to warn the user to proceed with caution if they do choose to go onto the site. 2/3 caution boxes where filled in "/>
    <x v="1"/>
    <x v="3"/>
    <x v="1"/>
    <s v="10 - 15"/>
    <n v="0"/>
    <s v="Adhered to warning"/>
    <n v="1"/>
  </r>
  <r>
    <x v="11"/>
    <n v="2"/>
    <x v="1"/>
    <s v="10c6cb60-48e4-41bc-bb20-360104a2238f"/>
    <b v="0"/>
    <b v="0"/>
    <n v="8.38800001144409"/>
    <n v="2"/>
    <s v="The page is likely fake. It was to yellow to tell the user to proceed with caution and had 2/3 caution boxes filled in "/>
    <x v="1"/>
    <x v="2"/>
    <x v="1"/>
    <s v="5 - 10"/>
    <n v="0"/>
    <s v="Adhered to warning"/>
    <n v="1"/>
  </r>
  <r>
    <x v="11"/>
    <n v="2"/>
    <x v="0"/>
    <s v="10c6cb60-48e4-41bc-bb20-360104a2238f"/>
    <b v="0"/>
    <b v="1"/>
    <n v="7.3989999294280997"/>
    <n v="0"/>
    <s v="I deiced to go visit the page since it was only had 1/3 caution boxes filled in. The color of the page was natural so I can assume that is safe "/>
    <x v="1"/>
    <x v="2"/>
    <x v="0"/>
    <s v="5 - 10"/>
    <n v="1"/>
    <s v="Ignored warning"/>
    <n v="0"/>
  </r>
  <r>
    <x v="11"/>
    <n v="2"/>
    <x v="3"/>
    <s v="10c6cb60-48e4-41bc-bb20-360104a2238f"/>
    <b v="0"/>
    <b v="0"/>
    <n v="13.6400001049041"/>
    <n v="4"/>
    <s v="The page wants to steal personal information. The page was colored red to warn a user to stop. 3/3 caution boxes had been filled in "/>
    <x v="1"/>
    <x v="2"/>
    <x v="3"/>
    <s v="10 - 15"/>
    <n v="0"/>
    <s v="Adhered to warning"/>
    <n v="1"/>
  </r>
  <r>
    <x v="11"/>
    <n v="3"/>
    <x v="3"/>
    <s v="10c6cb60-48e4-41bc-bb20-360104a2238f"/>
    <b v="0"/>
    <b v="0"/>
    <n v="17.2650001049041"/>
    <n v="3"/>
    <s v="The page was red, universal sign to stop. The bolded letters on the button left hand side highly recommend not to continue. It had 3/3 caution signs filled in  "/>
    <x v="1"/>
    <x v="3"/>
    <x v="3"/>
    <s v="15 - 20"/>
    <n v="0"/>
    <s v="Adhered to warning"/>
    <n v="1"/>
  </r>
  <r>
    <x v="11"/>
    <n v="0"/>
    <x v="1"/>
    <s v="10c6cb60-48e4-41bc-bb20-360104a2238f"/>
    <b v="0"/>
    <b v="0"/>
    <n v="18.5350000858306"/>
    <n v="2"/>
    <s v="It is likely not safe to be on this page. It was yellow to proceed  with caution as well it 2/3 caution signs"/>
    <x v="1"/>
    <x v="0"/>
    <x v="1"/>
    <s v="15 - 20"/>
    <n v="0"/>
    <s v="Adhered to warning"/>
    <n v="1"/>
  </r>
  <r>
    <x v="11"/>
    <n v="1"/>
    <x v="0"/>
    <s v="10c6cb60-48e4-41bc-bb20-360104a2238f"/>
    <b v="0"/>
    <b v="0"/>
    <n v="21.994999885559"/>
    <n v="2"/>
    <s v="The site could have been harmful to the computer."/>
    <x v="1"/>
    <x v="1"/>
    <x v="0"/>
    <s v="20 - 25"/>
    <n v="0"/>
    <s v="Adhered to warning"/>
    <n v="1"/>
  </r>
  <r>
    <x v="12"/>
    <n v="3"/>
    <x v="0"/>
    <s v="students.carleton.ca"/>
    <b v="0"/>
    <b v="1"/>
    <n v="5.1259999275207502"/>
    <n v="1"/>
    <s v="Sometimes warning messages will appear on sites I know are safe/secure. "/>
    <x v="0"/>
    <x v="3"/>
    <x v="0"/>
    <s v="5 - 10"/>
    <n v="1"/>
    <s v="Ignored warning"/>
    <n v="0"/>
  </r>
  <r>
    <x v="12"/>
    <n v="2"/>
    <x v="3"/>
    <s v="10c6cb60-48e4-41bc-bb20-360104a2238f"/>
    <b v="1"/>
    <b v="0"/>
    <n v="25.170000076293899"/>
    <n v="3"/>
    <s v="Entire screen was red. Impersonating webpages is a common tactic used to collect personal information. Sites can look very similar, I don't know what the exact web address is supposed to be to confirm the site is genuine."/>
    <x v="1"/>
    <x v="2"/>
    <x v="3"/>
    <s v="25 - 30"/>
    <n v="0"/>
    <s v="Adhered to warning"/>
    <n v="1"/>
  </r>
  <r>
    <x v="12"/>
    <n v="1"/>
    <x v="0"/>
    <s v="10c6cb60-48e4-41bc-bb20-360104a2238f"/>
    <b v="1"/>
    <b v="0"/>
    <n v="19.6959998607635"/>
    <n v="2"/>
    <s v="Detecting malware is tricky and mistakes are often made. Still not worth risking it if you can avoid going to site. Computer does not appear to be running linux."/>
    <x v="1"/>
    <x v="1"/>
    <x v="0"/>
    <s v="15 - 20"/>
    <n v="0"/>
    <s v="Adhered to warning"/>
    <n v="1"/>
  </r>
  <r>
    <x v="12"/>
    <n v="0"/>
    <x v="1"/>
    <s v="10c6cb60-48e4-41bc-bb20-360104a2238f"/>
    <b v="1"/>
    <b v="1"/>
    <n v="14.891999959945601"/>
    <n v="1"/>
    <s v="Errors in certificates are relatively common and can appear even on sites that are commonly used and fine."/>
    <x v="1"/>
    <x v="0"/>
    <x v="1"/>
    <s v="10 - 15"/>
    <n v="1"/>
    <s v="Ignored warning"/>
    <n v="0"/>
  </r>
  <r>
    <x v="12"/>
    <n v="3"/>
    <x v="3"/>
    <s v="10c6cb60-48e4-41bc-bb20-360104a2238f"/>
    <b v="1"/>
    <b v="1"/>
    <n v="18.6639997959136"/>
    <n v="1"/>
    <s v="Fake download buttons appear all over the internet. As long as you avoid downloading from them you're usually fine. Files from them are easy to identify. Check the file name."/>
    <x v="1"/>
    <x v="3"/>
    <x v="3"/>
    <s v="15 - 20"/>
    <n v="1"/>
    <s v="Ignored warning"/>
    <n v="0"/>
  </r>
  <r>
    <x v="12"/>
    <n v="0"/>
    <x v="2"/>
    <s v="10c6cb60-48e4-41bc-bb20-360104a2238f"/>
    <b v="1"/>
    <b v="1"/>
    <n v="15.0429999828338"/>
    <n v="1"/>
    <s v="Certificate errors are common and can arise without warning even on well maintained sites. Try changing web address (try https:// and http://) this sometimes gets rid of error."/>
    <x v="1"/>
    <x v="0"/>
    <x v="2"/>
    <s v="15 - 20"/>
    <n v="1"/>
    <s v="Ignored warning"/>
    <n v="0"/>
  </r>
  <r>
    <x v="12"/>
    <n v="2"/>
    <x v="1"/>
    <s v="10c6cb60-48e4-41bc-bb20-360104a2238f"/>
    <b v="1"/>
    <b v="0"/>
    <n v="12.8689999580383"/>
    <n v="2"/>
    <s v="User reported pages are a mixed bag. Sometimes can identify pages that software misses, frequently gives false warnings. Err on side of caution if you can."/>
    <x v="1"/>
    <x v="2"/>
    <x v="1"/>
    <s v="10 - 15"/>
    <n v="0"/>
    <s v="Adhered to warning"/>
    <n v="1"/>
  </r>
  <r>
    <x v="12"/>
    <n v="1"/>
    <x v="3"/>
    <s v="10c6cb60-48e4-41bc-bb20-360104a2238f"/>
    <b v="1"/>
    <b v="0"/>
    <n v="15.5850000381469"/>
    <n v="3"/>
    <s v="User reported website. Err on side of caution."/>
    <x v="1"/>
    <x v="1"/>
    <x v="3"/>
    <s v="15 - 20"/>
    <n v="0"/>
    <s v="Adhered to warning"/>
    <n v="1"/>
  </r>
  <r>
    <x v="12"/>
    <n v="3"/>
    <x v="1"/>
    <s v="10c6cb60-48e4-41bc-bb20-360104a2238f"/>
    <b v="1"/>
    <b v="1"/>
    <n v="10.866000175476"/>
    <n v="2"/>
    <s v="Attempts being key word. If dialog asks to install software do not approve. If you suspect software has been installed around computers security check list of installed programs."/>
    <x v="1"/>
    <x v="3"/>
    <x v="1"/>
    <s v="10 - 15"/>
    <n v="1"/>
    <s v="Ignored warning"/>
    <n v="0"/>
  </r>
  <r>
    <x v="12"/>
    <n v="1"/>
    <x v="1"/>
    <s v="10c6cb60-48e4-41bc-bb20-360104a2238f"/>
    <b v="1"/>
    <b v="1"/>
    <n v="13.8350000381469"/>
    <n v="1"/>
    <s v="Dangerous is very vague. If reported by users even worse. Users should know specifically what is wrong with page before reporting it. Likely no problem."/>
    <x v="1"/>
    <x v="1"/>
    <x v="1"/>
    <s v="10 - 15"/>
    <n v="1"/>
    <s v="Ignored warning"/>
    <n v="0"/>
  </r>
  <r>
    <x v="12"/>
    <n v="2"/>
    <x v="0"/>
    <s v="10c6cb60-48e4-41bc-bb20-360104a2238f"/>
    <b v="1"/>
    <b v="0"/>
    <n v="27.839999914169301"/>
    <n v="2"/>
    <s v="Could be many reasons the page could not be identified. Could be as simple as software update that webmanager hasn't kept up with. Err on side of caution."/>
    <x v="1"/>
    <x v="2"/>
    <x v="0"/>
    <s v="25 - 30"/>
    <n v="0"/>
    <s v="Adhered to warning"/>
    <n v="1"/>
  </r>
  <r>
    <x v="12"/>
    <n v="2"/>
    <x v="2"/>
    <s v="10c6cb60-48e4-41bc-bb20-360104a2238f"/>
    <b v="0"/>
    <b v="1"/>
    <n v="57.789000034332197"/>
    <n v="2"/>
    <s v="Deceptive sites can't do anything if you don't enter information. Make sure web address is correct. Don't enter any information until you are confident that the site is safe. Appears to be a mozilla warning, which are frequently incorrect."/>
    <x v="1"/>
    <x v="2"/>
    <x v="2"/>
    <s v="55 - 60"/>
    <n v="1"/>
    <s v="Ignored warning"/>
    <n v="0"/>
  </r>
  <r>
    <x v="12"/>
    <n v="0"/>
    <x v="0"/>
    <s v="10c6cb60-48e4-41bc-bb20-360104a2238f"/>
    <b v="1"/>
    <b v="1"/>
    <n v="16.082000017166099"/>
    <n v="1"/>
    <s v="Another certificate error. Likely just the webmaster not updating site correctly, don't enter any information."/>
    <x v="1"/>
    <x v="0"/>
    <x v="0"/>
    <s v="15 - 20"/>
    <n v="1"/>
    <s v="Ignored warning"/>
    <n v="0"/>
  </r>
  <r>
    <x v="12"/>
    <n v="1"/>
    <x v="2"/>
    <s v="10c6cb60-48e4-41bc-bb20-360104a2238f"/>
    <b v="0"/>
    <b v="0"/>
    <n v="34.299000024795497"/>
    <n v="3"/>
    <s v="Description of what the problem of the site is, could be normal webpage that has been comprimised. Err on side of caution."/>
    <x v="1"/>
    <x v="1"/>
    <x v="2"/>
    <s v="30 - 35"/>
    <n v="0"/>
    <s v="Adhered to warning"/>
    <n v="1"/>
  </r>
  <r>
    <x v="12"/>
    <n v="3"/>
    <x v="2"/>
    <s v="10c6cb60-48e4-41bc-bb20-360104a2238f"/>
    <b v="0"/>
    <b v="0"/>
    <n v="21.601000070571899"/>
    <n v="2"/>
    <s v="Has been reported to contain unwanted software, someone has likely encountered problems with site before. Err on side of caution until webmaster has resolved issue with whoever gave the error warning (likely mozilla)"/>
    <x v="1"/>
    <x v="3"/>
    <x v="2"/>
    <s v="20 - 25"/>
    <n v="0"/>
    <s v="Adhered to warning"/>
    <n v="1"/>
  </r>
  <r>
    <x v="12"/>
    <n v="3"/>
    <x v="0"/>
    <s v="10c6cb60-48e4-41bc-bb20-360104a2238f"/>
    <b v="1"/>
    <b v="0"/>
    <n v="29.236999988555901"/>
    <n v="2"/>
    <s v="While problems with unwanted software could be avoided, often more trouble than its worth. Find another site if possible."/>
    <x v="1"/>
    <x v="3"/>
    <x v="0"/>
    <s v="25 - 30"/>
    <n v="0"/>
    <s v="Adhered to warning"/>
    <n v="1"/>
  </r>
  <r>
    <x v="12"/>
    <n v="0"/>
    <x v="3"/>
    <s v="10c6cb60-48e4-41bc-bb20-360104a2238f"/>
    <b v="1"/>
    <b v="0"/>
    <n v="15.1660001277923"/>
    <n v="2"/>
    <s v="Secure connection could not be verified. Try changing web address (http:// vs https://) before finding a different site."/>
    <x v="1"/>
    <x v="0"/>
    <x v="3"/>
    <s v="15 - 20"/>
    <n v="0"/>
    <s v="Adhered to warning"/>
    <n v="1"/>
  </r>
  <r>
    <x v="13"/>
    <n v="3"/>
    <x v="1"/>
    <s v="carleton.ca"/>
    <b v="0"/>
    <b v="1"/>
    <n v="5.8559999465942303"/>
    <n v="1"/>
    <s v="Carleton.ca was in the url bar and not a domain name I'm not familiar with so I was not at all worried."/>
    <x v="0"/>
    <x v="3"/>
    <x v="1"/>
    <s v="5 - 10"/>
    <n v="1"/>
    <s v="Ignored warning"/>
    <n v="0"/>
  </r>
  <r>
    <x v="13"/>
    <n v="3"/>
    <x v="0"/>
    <s v="10c6cb60-48e4-41bc-bb20-360104a2238f"/>
    <b v="1"/>
    <b v="0"/>
    <n v="33.920000076293903"/>
    <n v="3"/>
    <s v="The domain name looked untrustworthy. Spyware/malware"/>
    <x v="1"/>
    <x v="3"/>
    <x v="0"/>
    <s v="30 - 35"/>
    <n v="0"/>
    <s v="Adhered to warning"/>
    <n v="1"/>
  </r>
  <r>
    <x v="13"/>
    <n v="2"/>
    <x v="1"/>
    <s v="10c6cb60-48e4-41bc-bb20-360104a2238f"/>
    <b v="1"/>
    <b v="0"/>
    <n v="14.5039999485015"/>
    <n v="1"/>
    <s v="Unconcerning. I can't imagine a scenario besides spam messages where I might be linked to a website potentially flagged as &quot;fake&quot;"/>
    <x v="1"/>
    <x v="2"/>
    <x v="1"/>
    <s v="10 - 15"/>
    <n v="0"/>
    <s v="Adhered to warning"/>
    <n v="1"/>
  </r>
  <r>
    <x v="13"/>
    <n v="0"/>
    <x v="0"/>
    <s v="10c6cb60-48e4-41bc-bb20-360104a2238f"/>
    <b v="0"/>
    <b v="1"/>
    <n v="7.3619999885559002"/>
    <n v="1"/>
    <s v="I sometimes get this message for websites that are volatile like for downloading torrents or things like this, but I imagine I'm cautious enough to know when a website may be a threat or a downloaded file may be a threat. (Past experiences) Therefore I would simply proceed with caution to a website with that."/>
    <x v="1"/>
    <x v="0"/>
    <x v="0"/>
    <s v="5 - 10"/>
    <n v="1"/>
    <s v="Ignored warning"/>
    <n v="0"/>
  </r>
  <r>
    <x v="13"/>
    <n v="2"/>
    <x v="3"/>
    <s v="10c6cb60-48e4-41bc-bb20-360104a2238f"/>
    <b v="1"/>
    <b v="0"/>
    <n v="29.472000122070298"/>
    <n v="3"/>
    <s v="Wouldn't continue to the site, possible I have information stored cookies I wouldn't want stolen."/>
    <x v="1"/>
    <x v="2"/>
    <x v="3"/>
    <s v="25 - 30"/>
    <n v="0"/>
    <s v="Adhered to warning"/>
    <n v="1"/>
  </r>
  <r>
    <x v="13"/>
    <n v="2"/>
    <x v="0"/>
    <s v="10c6cb60-48e4-41bc-bb20-360104a2238f"/>
    <b v="0"/>
    <b v="1"/>
    <n v="5.7460000514984104"/>
    <n v="0"/>
    <s v="Could be a case of expired certificates or out of date licenses."/>
    <x v="1"/>
    <x v="2"/>
    <x v="0"/>
    <s v="5 - 10"/>
    <n v="1"/>
    <s v="Ignored warning"/>
    <n v="0"/>
  </r>
  <r>
    <x v="13"/>
    <n v="1"/>
    <x v="2"/>
    <s v="10c6cb60-48e4-41bc-bb20-360104a2238f"/>
    <b v="0"/>
    <b v="1"/>
    <n v="11.6740000247955"/>
    <n v="4"/>
    <s v="(Meant to click Go Back) Similar reasons as before, the threat of information like credit card numbers is my main concern. Possibly losing access to computer functionality, etc... that foreign processes can incur on my machine. Would certainly avoid a website like this."/>
    <x v="1"/>
    <x v="1"/>
    <x v="2"/>
    <s v="10 - 15"/>
    <n v="1"/>
    <s v="Ignored warning"/>
    <n v="0"/>
  </r>
  <r>
    <x v="13"/>
    <n v="0"/>
    <x v="3"/>
    <s v="10c6cb60-48e4-41bc-bb20-360104a2238f"/>
    <b v="1"/>
    <b v="1"/>
    <n v="46.210999965667703"/>
    <n v="2"/>
    <s v="I am most likely not entering volatile information into a website anyways. Given this message however, I would continue only if it's interesting or sent from a known sender in a given context that makes sense to continue. Otherwise would &quot;go back&quot;"/>
    <x v="1"/>
    <x v="0"/>
    <x v="3"/>
    <s v="45 - 50"/>
    <n v="1"/>
    <s v="Ignored warning"/>
    <n v="0"/>
  </r>
  <r>
    <x v="13"/>
    <n v="3"/>
    <x v="1"/>
    <s v="10c6cb60-48e4-41bc-bb20-360104a2238f"/>
    <b v="1"/>
    <b v="0"/>
    <n v="19.1570000648498"/>
    <n v="0"/>
    <s v="I can't imagine this message ever appearing but I wouldn't be too concerned if it did, I might have my task manager open in case I need to end unknown processes in a hurry. I feel confident being able to react to this kind of threat."/>
    <x v="1"/>
    <x v="3"/>
    <x v="1"/>
    <s v="15 - 20"/>
    <n v="0"/>
    <s v="Adhered to warning"/>
    <n v="1"/>
  </r>
  <r>
    <x v="13"/>
    <n v="2"/>
    <x v="2"/>
    <s v="10c6cb60-48e4-41bc-bb20-360104a2238f"/>
    <b v="0"/>
    <b v="1"/>
    <n v="82.203000068664494"/>
    <n v="2"/>
    <s v="Only if I had a good enough reason I would simply proceed with caution, not entering any information if I was asked to."/>
    <x v="1"/>
    <x v="2"/>
    <x v="2"/>
    <s v="80 - 85"/>
    <n v="1"/>
    <s v="Ignored warning"/>
    <n v="0"/>
  </r>
  <r>
    <x v="13"/>
    <n v="0"/>
    <x v="2"/>
    <s v="10c6cb60-48e4-41bc-bb20-360104a2238f"/>
    <b v="1"/>
    <b v="0"/>
    <n v="42.395999908447202"/>
    <n v="0"/>
    <s v="Oh well, I'll try again to access that website. I've seen something like message before, I think I closed the browser, turned off and back on my wifi and it worked."/>
    <x v="1"/>
    <x v="0"/>
    <x v="2"/>
    <s v="40 - 45"/>
    <n v="0"/>
    <s v="Adhered to warning"/>
    <n v="1"/>
  </r>
  <r>
    <x v="13"/>
    <n v="3"/>
    <x v="3"/>
    <s v="10c6cb60-48e4-41bc-bb20-360104a2238f"/>
    <b v="0"/>
    <b v="1"/>
    <n v="20.625"/>
    <n v="1"/>
    <s v="I see fake download buttons often and can easily discern the difference. Sometimes they're ads, etc..."/>
    <x v="1"/>
    <x v="3"/>
    <x v="3"/>
    <s v="20 - 25"/>
    <n v="1"/>
    <s v="Ignored warning"/>
    <n v="0"/>
  </r>
  <r>
    <x v="13"/>
    <n v="3"/>
    <x v="2"/>
    <s v="10c6cb60-48e4-41bc-bb20-360104a2238f"/>
    <b v="0"/>
    <b v="0"/>
    <n v="17.773000001907299"/>
    <n v="3"/>
    <s v="If it had been reported by my browser to have unknown software or software it deems threatening I think I would trust the browser on this one and back out!"/>
    <x v="1"/>
    <x v="3"/>
    <x v="2"/>
    <s v="15 - 20"/>
    <n v="0"/>
    <s v="Adhered to warning"/>
    <n v="1"/>
  </r>
  <r>
    <x v="13"/>
    <n v="1"/>
    <x v="3"/>
    <s v="10c6cb60-48e4-41bc-bb20-360104a2238f"/>
    <b v="1"/>
    <b v="0"/>
    <n v="11.8410000801086"/>
    <n v="3"/>
    <s v="Would accept this message as a fair warning and not continue: fear of information theft."/>
    <x v="1"/>
    <x v="1"/>
    <x v="3"/>
    <s v="10 - 15"/>
    <n v="0"/>
    <s v="Adhered to warning"/>
    <n v="1"/>
  </r>
  <r>
    <x v="13"/>
    <n v="0"/>
    <x v="1"/>
    <s v="10c6cb60-48e4-41bc-bb20-360104a2238f"/>
    <b v="0"/>
    <b v="1"/>
    <n v="10.3020000457763"/>
    <n v="1"/>
    <s v="This could simply be a forum or a page I would feel comfortable browsing, just not comfortable whole heatedly trusting (i.e. giving real information out)"/>
    <x v="1"/>
    <x v="0"/>
    <x v="1"/>
    <s v="10 - 15"/>
    <n v="1"/>
    <s v="Ignored warning"/>
    <n v="0"/>
  </r>
  <r>
    <x v="13"/>
    <n v="1"/>
    <x v="1"/>
    <s v="10c6cb60-48e4-41bc-bb20-360104a2238f"/>
    <b v="0"/>
    <b v="1"/>
    <n v="5.6310000419616699"/>
    <n v="1"/>
    <s v="Don't exactly feel threatened because I may have precautions for malware software etc..."/>
    <x v="1"/>
    <x v="1"/>
    <x v="1"/>
    <s v="5 - 10"/>
    <n v="1"/>
    <s v="Ignored warning"/>
    <n v="0"/>
  </r>
  <r>
    <x v="13"/>
    <n v="1"/>
    <x v="0"/>
    <s v="10c6cb60-48e4-41bc-bb20-360104a2238f"/>
    <b v="0"/>
    <b v="1"/>
    <n v="17.207000017166099"/>
    <n v="1"/>
    <s v="I strongly believe that this message is not as serious as it could be and that it is very likely that any issues deriving from the website would be blocked by basic security software "/>
    <x v="1"/>
    <x v="1"/>
    <x v="0"/>
    <s v="15 - 20"/>
    <n v="1"/>
    <s v="Ignored warning"/>
    <n v="0"/>
  </r>
  <r>
    <x v="14"/>
    <n v="3"/>
    <x v="3"/>
    <s v="students.carleton.ca"/>
    <b v="0"/>
    <b v="1"/>
    <n v="4.2400000095367396"/>
    <n v="1"/>
    <s v="it was only my email so i assumed there wouldn't be a threat"/>
    <x v="0"/>
    <x v="3"/>
    <x v="3"/>
    <s v="0 - 5"/>
    <n v="1"/>
    <s v="Ignored warning"/>
    <n v="0"/>
  </r>
  <r>
    <x v="14"/>
    <n v="0"/>
    <x v="2"/>
    <s v="10c6cb60-48e4-41bc-bb20-360104a2238f"/>
    <b v="0"/>
    <b v="1"/>
    <n v="11.990999937057399"/>
    <n v="1"/>
    <s v="the website was only made improperly, didn't know what type of information the website would need"/>
    <x v="1"/>
    <x v="0"/>
    <x v="2"/>
    <s v="10 - 15"/>
    <n v="1"/>
    <s v="Ignored warning"/>
    <n v="0"/>
  </r>
  <r>
    <x v="14"/>
    <n v="2"/>
    <x v="0"/>
    <s v="10c6cb60-48e4-41bc-bb20-360104a2238f"/>
    <b v="1"/>
    <b v="0"/>
    <n v="23.284999847412099"/>
    <n v="3"/>
    <s v="the browser said that the website was dangerous. It was a very clear warning that seemed severe "/>
    <x v="1"/>
    <x v="2"/>
    <x v="0"/>
    <s v="20 - 25"/>
    <n v="0"/>
    <s v="Adhered to warning"/>
    <n v="1"/>
  </r>
  <r>
    <x v="14"/>
    <n v="1"/>
    <x v="1"/>
    <s v="10c6cb60-48e4-41bc-bb20-360104a2238f"/>
    <b v="0"/>
    <b v="0"/>
    <n v="8.3459999561309797"/>
    <n v="3"/>
    <s v="there has been user feedback that said malware was detected in this website"/>
    <x v="1"/>
    <x v="1"/>
    <x v="1"/>
    <s v="5 - 10"/>
    <n v="0"/>
    <s v="Adhered to warning"/>
    <n v="1"/>
  </r>
  <r>
    <x v="14"/>
    <n v="1"/>
    <x v="0"/>
    <s v="10c6cb60-48e4-41bc-bb20-360104a2238f"/>
    <b v="1"/>
    <b v="0"/>
    <n v="11.322000026702799"/>
    <n v="2"/>
    <s v="Malware can be very harmful and it said this website installs it"/>
    <x v="1"/>
    <x v="1"/>
    <x v="0"/>
    <s v="10 - 15"/>
    <n v="0"/>
    <s v="Adhered to warning"/>
    <n v="1"/>
  </r>
  <r>
    <x v="14"/>
    <n v="1"/>
    <x v="3"/>
    <s v="10c6cb60-48e4-41bc-bb20-360104a2238f"/>
    <b v="1"/>
    <b v="0"/>
    <n v="19.0759999752044"/>
    <n v="4"/>
    <s v="The screen was red, so it seemed more serious"/>
    <x v="1"/>
    <x v="1"/>
    <x v="3"/>
    <s v="15 - 20"/>
    <n v="0"/>
    <s v="Adhered to warning"/>
    <n v="1"/>
  </r>
  <r>
    <x v="14"/>
    <n v="2"/>
    <x v="2"/>
    <s v="10c6cb60-48e4-41bc-bb20-360104a2238f"/>
    <b v="0"/>
    <b v="0"/>
    <n v="34.328000068664501"/>
    <n v="4"/>
    <s v="there was a lot of information about why the page was dangerous"/>
    <x v="1"/>
    <x v="2"/>
    <x v="2"/>
    <s v="30 - 35"/>
    <n v="0"/>
    <s v="Adhered to warning"/>
    <n v="1"/>
  </r>
  <r>
    <x v="14"/>
    <n v="0"/>
    <x v="0"/>
    <s v="10c6cb60-48e4-41bc-bb20-360104a2238f"/>
    <b v="0"/>
    <b v="1"/>
    <n v="7.3919999599456698"/>
    <n v="1"/>
    <s v="the browser didn't seem to have a specific warning"/>
    <x v="1"/>
    <x v="0"/>
    <x v="0"/>
    <s v="5 - 10"/>
    <n v="1"/>
    <s v="Ignored warning"/>
    <n v="0"/>
  </r>
  <r>
    <x v="14"/>
    <n v="0"/>
    <x v="3"/>
    <s v="10c6cb60-48e4-41bc-bb20-360104a2238f"/>
    <b v="0"/>
    <b v="0"/>
    <n v="2.5399999618530198"/>
    <n v="4"/>
    <s v="screen was red, generally means a bigger threat"/>
    <x v="1"/>
    <x v="0"/>
    <x v="3"/>
    <s v="0 - 5"/>
    <n v="0"/>
    <s v="Adhered to warning"/>
    <n v="1"/>
  </r>
  <r>
    <x v="14"/>
    <n v="3"/>
    <x v="0"/>
    <s v="10c6cb60-48e4-41bc-bb20-360104a2238f"/>
    <b v="0"/>
    <b v="1"/>
    <n v="6.47300004959106"/>
    <n v="0"/>
    <s v="just said proceed with caution"/>
    <x v="1"/>
    <x v="3"/>
    <x v="0"/>
    <s v="5 - 10"/>
    <n v="1"/>
    <s v="Ignored warning"/>
    <n v="0"/>
  </r>
  <r>
    <x v="14"/>
    <n v="3"/>
    <x v="3"/>
    <s v="10c6cb60-48e4-41bc-bb20-360104a2238f"/>
    <b v="0"/>
    <b v="0"/>
    <n v="6.4400000572204501"/>
    <n v="4"/>
    <s v="screen was red, 3 exclamation points"/>
    <x v="1"/>
    <x v="3"/>
    <x v="3"/>
    <s v="5 - 10"/>
    <n v="0"/>
    <s v="Adhered to warning"/>
    <n v="1"/>
  </r>
  <r>
    <x v="14"/>
    <n v="0"/>
    <x v="1"/>
    <s v="10c6cb60-48e4-41bc-bb20-360104a2238f"/>
    <b v="0"/>
    <b v="1"/>
    <n v="3.9170000553131099"/>
    <n v="2"/>
    <s v="page was only yellow, so depending on what it was i would proceed"/>
    <x v="1"/>
    <x v="0"/>
    <x v="1"/>
    <s v="0 - 5"/>
    <n v="1"/>
    <s v="Ignored warning"/>
    <n v="0"/>
  </r>
  <r>
    <x v="14"/>
    <n v="3"/>
    <x v="1"/>
    <s v="10c6cb60-48e4-41bc-bb20-360104a2238f"/>
    <b v="0"/>
    <b v="1"/>
    <n v="2.7059998512268"/>
    <n v="2"/>
    <s v="page was only yellow so depending on the website i would proceed"/>
    <x v="1"/>
    <x v="3"/>
    <x v="1"/>
    <s v="0 - 5"/>
    <n v="1"/>
    <s v="Ignored warning"/>
    <n v="0"/>
  </r>
  <r>
    <x v="14"/>
    <n v="1"/>
    <x v="2"/>
    <s v="10c6cb60-48e4-41bc-bb20-360104a2238f"/>
    <b v="0"/>
    <b v="0"/>
    <n v="4.9090001583099303"/>
    <n v="4"/>
    <s v="this page was a reported attack page"/>
    <x v="1"/>
    <x v="1"/>
    <x v="2"/>
    <s v="0 - 5"/>
    <n v="0"/>
    <s v="Adhered to warning"/>
    <n v="1"/>
  </r>
  <r>
    <x v="14"/>
    <n v="2"/>
    <x v="1"/>
    <s v="10c6cb60-48e4-41bc-bb20-360104a2238f"/>
    <b v="0"/>
    <b v="0"/>
    <n v="5.5090000629425004"/>
    <n v="2"/>
    <s v="people said that the page was fake"/>
    <x v="1"/>
    <x v="2"/>
    <x v="1"/>
    <s v="5 - 10"/>
    <n v="0"/>
    <s v="Adhered to warning"/>
    <n v="1"/>
  </r>
  <r>
    <x v="14"/>
    <n v="3"/>
    <x v="2"/>
    <s v="10c6cb60-48e4-41bc-bb20-360104a2238f"/>
    <b v="0"/>
    <b v="0"/>
    <n v="5.9389998912811199"/>
    <n v="3"/>
    <s v="there has been unwanted software reported "/>
    <x v="1"/>
    <x v="3"/>
    <x v="2"/>
    <s v="5 - 10"/>
    <n v="0"/>
    <s v="Adhered to warning"/>
    <n v="1"/>
  </r>
  <r>
    <x v="14"/>
    <n v="2"/>
    <x v="3"/>
    <s v="10c6cb60-48e4-41bc-bb20-360104a2238f"/>
    <b v="0"/>
    <b v="0"/>
    <n v="11.458999872207601"/>
    <n v="4"/>
    <s v="page was red, 3 exclamation points"/>
    <x v="1"/>
    <x v="2"/>
    <x v="3"/>
    <s v="10 - 15"/>
    <n v="0"/>
    <s v="Adhered to warning"/>
    <n v="1"/>
  </r>
  <r>
    <x v="15"/>
    <n v="3"/>
    <x v="2"/>
    <s v="students.carleton.ca"/>
    <b v="0"/>
    <b v="0"/>
    <n v="18.849999904632501"/>
    <n v="4"/>
    <s v="because it said warning and because i assumed it had a malware problem"/>
    <x v="0"/>
    <x v="3"/>
    <x v="2"/>
    <s v="15 - 20"/>
    <n v="0"/>
    <s v="Adhered to warning"/>
    <n v="1"/>
  </r>
  <r>
    <x v="15"/>
    <n v="2"/>
    <x v="1"/>
    <s v="10c6cb60-48e4-41bc-bb20-360104a2238f"/>
    <b v="1"/>
    <b v="0"/>
    <n v="31.641000032424898"/>
    <n v="4"/>
    <s v="the page informed me about the risk of  going to the page. &quot;More information&quot; text mentioned criminal organizations getting personal information. Seemed valid"/>
    <x v="1"/>
    <x v="2"/>
    <x v="1"/>
    <s v="30 - 35"/>
    <n v="0"/>
    <s v="Adhered to warning"/>
    <n v="1"/>
  </r>
  <r>
    <x v="15"/>
    <n v="2"/>
    <x v="3"/>
    <s v="10c6cb60-48e4-41bc-bb20-360104a2238f"/>
    <b v="1"/>
    <b v="1"/>
    <n v="24.1300001144409"/>
    <n v="4"/>
    <s v="Warning message seemed legitimate. Stated information about finances and passwords may be leaked. Chose to ignore it to see what would happen (wouldn't type in any information)."/>
    <x v="1"/>
    <x v="2"/>
    <x v="3"/>
    <s v="20 - 25"/>
    <n v="1"/>
    <s v="Ignored warning"/>
    <n v="0"/>
  </r>
  <r>
    <x v="15"/>
    <n v="0"/>
    <x v="2"/>
    <s v="10c6cb60-48e4-41bc-bb20-360104a2238f"/>
    <b v="0"/>
    <b v="0"/>
    <n v="86.121000051498399"/>
    <n v="1"/>
    <s v="Didn't look like a serious warning message (only had a padlock with a red bar), compared to the previous (red) message which looked more severe."/>
    <x v="1"/>
    <x v="0"/>
    <x v="2"/>
    <s v="85 - 90"/>
    <n v="0"/>
    <s v="Adhered to warning"/>
    <n v="1"/>
  </r>
  <r>
    <x v="15"/>
    <n v="0"/>
    <x v="1"/>
    <s v="10c6cb60-48e4-41bc-bb20-360104a2238f"/>
    <b v="0"/>
    <b v="0"/>
    <n v="19.971999883651701"/>
    <n v="1"/>
    <s v="Message said it is &quot;probably not safe&quot;. If it was really bad, the message might say something like &quot;it is very risky&quot;. Didn't sound that serious"/>
    <x v="1"/>
    <x v="0"/>
    <x v="1"/>
    <s v="15 - 20"/>
    <n v="0"/>
    <s v="Adhered to warning"/>
    <n v="1"/>
  </r>
  <r>
    <x v="15"/>
    <n v="3"/>
    <x v="2"/>
    <s v="10c6cb60-48e4-41bc-bb20-360104a2238f"/>
    <b v="0"/>
    <b v="0"/>
    <n v="40.996000051498399"/>
    <n v="2"/>
    <s v="Message didn't look very risky because it said &quot;unwanted software detected&quot; and my profile settings prevented me from accessing the page."/>
    <x v="1"/>
    <x v="3"/>
    <x v="2"/>
    <s v="40 - 45"/>
    <n v="0"/>
    <s v="Adhered to warning"/>
    <n v="1"/>
  </r>
  <r>
    <x v="15"/>
    <n v="2"/>
    <x v="2"/>
    <s v="10c6cb60-48e4-41bc-bb20-360104a2238f"/>
    <b v="0"/>
    <b v="0"/>
    <n v="23.545000076293899"/>
    <n v="4"/>
    <s v="Warning message stated that visiting the page might result in identity theft (password, profile may be accessed). Clearly explained risks"/>
    <x v="1"/>
    <x v="2"/>
    <x v="2"/>
    <s v="20 - 25"/>
    <n v="0"/>
    <s v="Adhered to warning"/>
    <n v="1"/>
  </r>
  <r>
    <x v="15"/>
    <n v="3"/>
    <x v="0"/>
    <s v="10c6cb60-48e4-41bc-bb20-360104a2238f"/>
    <b v="0"/>
    <b v="0"/>
    <n v="8.7309999465942294"/>
    <n v="0"/>
    <s v="Message said that the page was suspicious and I should proceed with caution, but didn't state why or what could happen. Didn't state the risks"/>
    <x v="1"/>
    <x v="3"/>
    <x v="0"/>
    <s v="5 - 10"/>
    <n v="0"/>
    <s v="Adhered to warning"/>
    <n v="1"/>
  </r>
  <r>
    <x v="15"/>
    <n v="0"/>
    <x v="0"/>
    <s v="10c6cb60-48e4-41bc-bb20-360104a2238f"/>
    <b v="0"/>
    <b v="0"/>
    <n v="5.5340001583099303"/>
    <n v="0"/>
    <s v="Same as previous. Risks not stated. Warning wasn't clarified. Still clicked go back because it is a warning. I wouldn't normally go through with it if I saw a warning while visiting a site. I could be hacked or malware/a virus might get into my  system"/>
    <x v="1"/>
    <x v="0"/>
    <x v="0"/>
    <s v="5 - 10"/>
    <n v="0"/>
    <s v="Adhered to warning"/>
    <n v="1"/>
  </r>
  <r>
    <x v="15"/>
    <n v="1"/>
    <x v="0"/>
    <s v="10c6cb60-48e4-41bc-bb20-360104a2238f"/>
    <b v="0"/>
    <b v="1"/>
    <n v="13.012000083923301"/>
    <n v="0"/>
    <s v="Didn't state the risks or why the page was suspicious. First time checking out the site, first thing that comes up is &quot;suspicious website&quot;. If I proceed and nothing happens then I would keep going back (doesn't seem that high risk)"/>
    <x v="1"/>
    <x v="1"/>
    <x v="0"/>
    <s v="10 - 15"/>
    <n v="1"/>
    <s v="Ignored warning"/>
    <n v="0"/>
  </r>
  <r>
    <x v="15"/>
    <n v="1"/>
    <x v="3"/>
    <s v="10c6cb60-48e4-41bc-bb20-360104a2238f"/>
    <b v="0"/>
    <b v="0"/>
    <n v="18.046000003814601"/>
    <n v="4"/>
    <s v="Stated the risks of continuing, that banking information and password might be compromised."/>
    <x v="1"/>
    <x v="1"/>
    <x v="3"/>
    <s v="15 - 20"/>
    <n v="0"/>
    <s v="Adhered to warning"/>
    <n v="1"/>
  </r>
  <r>
    <x v="15"/>
    <n v="3"/>
    <x v="1"/>
    <s v="10c6cb60-48e4-41bc-bb20-360104a2238f"/>
    <b v="0"/>
    <b v="0"/>
    <n v="10.7420001029968"/>
    <n v="2"/>
    <s v="Had 2/3 triangle symbols. Looked medium-risk, message didn't specify the severity of proceeding, but it's better to be safe than sorry."/>
    <x v="1"/>
    <x v="3"/>
    <x v="1"/>
    <s v="10 - 15"/>
    <n v="0"/>
    <s v="Adhered to warning"/>
    <n v="1"/>
  </r>
  <r>
    <x v="15"/>
    <n v="2"/>
    <x v="0"/>
    <s v="10c6cb60-48e4-41bc-bb20-360104a2238f"/>
    <b v="0"/>
    <b v="0"/>
    <n v="8.1440000534057599"/>
    <n v="1"/>
    <s v="Just said &quot;warning\&quot; but didn't really inform me about the risks of proceeding through with it. Might just be a defense mechanism of the website, but then again, it's better to be safe than sorry."/>
    <x v="1"/>
    <x v="2"/>
    <x v="0"/>
    <s v="5 - 10"/>
    <n v="0"/>
    <s v="Adhered to warning"/>
    <n v="1"/>
  </r>
  <r>
    <x v="15"/>
    <n v="1"/>
    <x v="2"/>
    <s v="10c6cb60-48e4-41bc-bb20-360104a2238f"/>
    <b v="0"/>
    <b v="0"/>
    <n v="19.539000034332201"/>
    <n v="4"/>
    <s v="Color of the page was red (red usually stands for danger). Warning message seemed serious and I wouldn't want to put my system at risk and I wouldn't want hackers to have access to it and any personal information that I have."/>
    <x v="1"/>
    <x v="1"/>
    <x v="2"/>
    <s v="15 - 20"/>
    <n v="0"/>
    <s v="Adhered to warning"/>
    <n v="1"/>
  </r>
  <r>
    <x v="15"/>
    <n v="3"/>
    <x v="3"/>
    <s v="10c6cb60-48e4-41bc-bb20-360104a2238f"/>
    <b v="0"/>
    <b v="0"/>
    <n v="15.7439999580383"/>
    <n v="4"/>
    <s v="Message stated that proceeding through to the site might give me messages that prompt me to download certain things. Having first-hand experience in that type of situation, I wouldn't want to go through that again."/>
    <x v="1"/>
    <x v="3"/>
    <x v="3"/>
    <s v="15 - 20"/>
    <n v="0"/>
    <s v="Adhered to warning"/>
    <n v="1"/>
  </r>
  <r>
    <x v="15"/>
    <n v="0"/>
    <x v="3"/>
    <s v="10c6cb60-48e4-41bc-bb20-360104a2238f"/>
    <b v="0"/>
    <b v="0"/>
    <n v="19.5860002040863"/>
    <n v="4"/>
    <s v="The warning message seems valid. It clearly stated what would happen if I proceeded, and cautioned me to not go through with it. Also, the color of the page is red (and red usually signifies danger or a high-risk situation)."/>
    <x v="1"/>
    <x v="0"/>
    <x v="3"/>
    <s v="15 - 20"/>
    <n v="0"/>
    <s v="Adhered to warning"/>
    <n v="1"/>
  </r>
  <r>
    <x v="15"/>
    <n v="1"/>
    <x v="1"/>
    <s v="10c6cb60-48e4-41bc-bb20-360104a2238f"/>
    <b v="0"/>
    <b v="0"/>
    <n v="7.4890000820159903"/>
    <n v="2"/>
    <s v="The page was yellow, which usually stands for a medium-risk situation. Also, even though the message didn't really explain the severity of going through, it is better to take caution."/>
    <x v="1"/>
    <x v="1"/>
    <x v="1"/>
    <s v="5 - 10"/>
    <n v="0"/>
    <s v="Adhered to warning"/>
    <n v="1"/>
  </r>
  <r>
    <x v="16"/>
    <n v="0"/>
    <x v="0"/>
    <s v="students.carleton.ca"/>
    <b v="0"/>
    <b v="1"/>
    <n v="2.8819999694824201"/>
    <n v="2"/>
    <s v="I chose to visit it because it's a page that I use regularly and don't perceive as a threat"/>
    <x v="0"/>
    <x v="0"/>
    <x v="0"/>
    <s v="0 - 5"/>
    <n v="1"/>
    <s v="Ignored warning"/>
    <n v="0"/>
  </r>
  <r>
    <x v="16"/>
    <n v="2"/>
    <x v="0"/>
    <s v="10c6cb60-48e4-41bc-bb20-360104a2238f"/>
    <b v="1"/>
    <b v="0"/>
    <n v="17.822999954223601"/>
    <n v="1"/>
    <s v="Didn't opt to visit the page because I'm unfamiliar with the content that it's going to request of me. Didn't perceive it as a high threat because there was only one warning sign in the top right and I assume the more warning signs the more dangerous the page."/>
    <x v="1"/>
    <x v="2"/>
    <x v="0"/>
    <s v="15 - 20"/>
    <n v="0"/>
    <s v="Adhered to warning"/>
    <n v="1"/>
  </r>
  <r>
    <x v="16"/>
    <n v="0"/>
    <x v="1"/>
    <s v="10c6cb60-48e4-41bc-bb20-360104a2238f"/>
    <b v="1"/>
    <b v="0"/>
    <n v="23.062999963760301"/>
    <n v="2"/>
    <s v="Yellow colour seems more dangerous than the more neutral white, and it seemed like I would be asked to enter personal information on the site I was trying to visit so there's no point putting my info at risk"/>
    <x v="1"/>
    <x v="0"/>
    <x v="1"/>
    <s v="20 - 25"/>
    <n v="0"/>
    <s v="Adhered to warning"/>
    <n v="1"/>
  </r>
  <r>
    <x v="16"/>
    <n v="3"/>
    <x v="1"/>
    <s v="10c6cb60-48e4-41bc-bb20-360104a2238f"/>
    <b v="1"/>
    <b v="0"/>
    <n v="24.659999847412099"/>
    <n v="2"/>
    <s v="Didn't choose to visit the page because I don't want to have to deal with malicious software that's difficult to uninstall."/>
    <x v="1"/>
    <x v="3"/>
    <x v="1"/>
    <s v="20 - 25"/>
    <n v="0"/>
    <s v="Adhered to warning"/>
    <n v="1"/>
  </r>
  <r>
    <x v="16"/>
    <n v="1"/>
    <x v="3"/>
    <s v="10c6cb60-48e4-41bc-bb20-360104a2238f"/>
    <b v="0"/>
    <b v="0"/>
    <n v="12.339999914169301"/>
    <n v="3"/>
    <s v="Definitely don't want a secret keylogger on my computer"/>
    <x v="1"/>
    <x v="1"/>
    <x v="3"/>
    <s v="10 - 15"/>
    <n v="0"/>
    <s v="Adhered to warning"/>
    <n v="1"/>
  </r>
  <r>
    <x v="16"/>
    <n v="1"/>
    <x v="2"/>
    <s v="10c6cb60-48e4-41bc-bb20-360104a2238f"/>
    <b v="0"/>
    <b v="0"/>
    <n v="37.812999963760298"/>
    <n v="4"/>
    <s v="Even more text seems more serious, although I liked the format of the drop box in the other warning pages better - I'm not really keen on reading everything Mozilla has ever had to say about bad sites and I'm probably in too much of a hurry to care anyway?"/>
    <x v="1"/>
    <x v="1"/>
    <x v="2"/>
    <s v="35 - 40"/>
    <n v="0"/>
    <s v="Adhered to warning"/>
    <n v="1"/>
  </r>
  <r>
    <x v="16"/>
    <n v="0"/>
    <x v="2"/>
    <s v="10c6cb60-48e4-41bc-bb20-360104a2238f"/>
    <b v="1"/>
    <b v="0"/>
    <n v="35.542000055313103"/>
    <n v="0"/>
    <s v="Seems less urgent than the other low/medium pages for some reason? It could just be because it's being shown immediately after a severely problematic site. Advanced explanation was less helpful than the previous ones - less clear of an explanation why I probably shouldn't visit the page or at least proceed with caution."/>
    <x v="1"/>
    <x v="0"/>
    <x v="2"/>
    <s v="35 - 40"/>
    <n v="0"/>
    <s v="Adhered to warning"/>
    <n v="1"/>
  </r>
  <r>
    <x v="16"/>
    <n v="3"/>
    <x v="3"/>
    <s v="10c6cb60-48e4-41bc-bb20-360104a2238f"/>
    <b v="1"/>
    <b v="0"/>
    <n v="36.744999885558997"/>
    <n v="4"/>
    <s v="Looks very very similar to the other high warning page I saw - this one I think uses slightly less strong language - highly recommended vs what I think was the imperative of do not proceed?"/>
    <x v="1"/>
    <x v="3"/>
    <x v="3"/>
    <s v="35 - 40"/>
    <n v="0"/>
    <s v="Adhered to warning"/>
    <n v="1"/>
  </r>
  <r>
    <x v="16"/>
    <n v="2"/>
    <x v="1"/>
    <s v="10c6cb60-48e4-41bc-bb20-360104a2238f"/>
    <b v="1"/>
    <b v="0"/>
    <n v="11.8300001621246"/>
    <n v="2"/>
    <s v="I'm going to trust other users who've had bad experiences with the page, although the text seems to indicate the threat is more of an issue than the page warning colour would initially lead me to believe - if I didn't take the time to read the text I probably would've just clicked through"/>
    <x v="1"/>
    <x v="2"/>
    <x v="1"/>
    <s v="10 - 15"/>
    <n v="0"/>
    <s v="Adhered to warning"/>
    <n v="1"/>
  </r>
  <r>
    <x v="16"/>
    <n v="3"/>
    <x v="2"/>
    <s v="10c6cb60-48e4-41bc-bb20-360104a2238f"/>
    <b v="0"/>
    <b v="0"/>
    <n v="26.8259999752044"/>
    <n v="4"/>
    <s v="Don't want malware on my computer but I'm curious about the security preferences - for people who don't really know what they're doing on the internet how high are these set as a default? "/>
    <x v="1"/>
    <x v="3"/>
    <x v="2"/>
    <s v="25 - 30"/>
    <n v="0"/>
    <s v="Adhered to warning"/>
    <n v="1"/>
  </r>
  <r>
    <x v="16"/>
    <n v="3"/>
    <x v="0"/>
    <s v="10c6cb60-48e4-41bc-bb20-360104a2238f"/>
    <b v="1"/>
    <b v="0"/>
    <n v="66.743999958038302"/>
    <n v="0"/>
    <s v="Page was a weird purple-ish looking colour? Doesn't seem very menacing. &quot;example.com may contain potentially misleading and deceptive software&quot; contains two uncertain words though, may and potentially, making the warning feel less effective."/>
    <x v="1"/>
    <x v="3"/>
    <x v="0"/>
    <s v="65 - 70"/>
    <n v="0"/>
    <s v="Adhered to warning"/>
    <n v="1"/>
  </r>
  <r>
    <x v="16"/>
    <n v="0"/>
    <x v="0"/>
    <s v="10c6cb60-48e4-41bc-bb20-360104a2238f"/>
    <b v="0"/>
    <b v="0"/>
    <n v="80.338999986648503"/>
    <n v="0"/>
    <s v="This one also looked purple-ish. Flow of the sentence &quot;The authenticity of example.com, and thus its security, was unable to be verified.&quot; was kind of weird? My eye was first drawn to the end of the sentence and then it didn't flow at all. Bad grammar makes me question the validity of warning pages. Could be a fake warning page for malicious anti-virus software? I think it'd flow better if the words authenticity and security went together."/>
    <x v="1"/>
    <x v="0"/>
    <x v="0"/>
    <s v="80 - 85"/>
    <n v="0"/>
    <s v="Adhered to warning"/>
    <n v="1"/>
  </r>
  <r>
    <x v="16"/>
    <n v="2"/>
    <x v="3"/>
    <s v="10c6cb60-48e4-41bc-bb20-360104a2238f"/>
    <b v="1"/>
    <b v="0"/>
    <n v="25.190000057220399"/>
    <n v="4"/>
    <s v="Don't want to lose my passwords, but the drop down and the blurb give essentially the same information. Also would be helpful if there was a link if I wanted to look on how to identify fake pages mimicking real pages on my own if my browser doesn't catch it for me?"/>
    <x v="1"/>
    <x v="2"/>
    <x v="3"/>
    <s v="25 - 30"/>
    <n v="0"/>
    <s v="Adhered to warning"/>
    <n v="1"/>
  </r>
  <r>
    <x v="16"/>
    <n v="1"/>
    <x v="0"/>
    <s v="10c6cb60-48e4-41bc-bb20-360104a2238f"/>
    <b v="1"/>
    <b v="0"/>
    <n v="36.753000020980799"/>
    <n v="0"/>
    <s v="Looks purple again. I felt like the initial warning blurb wasn't strong enough with the language by just saying &quot;software that can harm your computer&quot;"/>
    <x v="1"/>
    <x v="1"/>
    <x v="0"/>
    <s v="35 - 40"/>
    <n v="0"/>
    <s v="Adhered to warning"/>
    <n v="1"/>
  </r>
  <r>
    <x v="16"/>
    <n v="1"/>
    <x v="1"/>
    <s v="10c6cb60-48e4-41bc-bb20-360104a2238f"/>
    <b v="1"/>
    <b v="0"/>
    <n v="17.687999963760301"/>
    <n v="2"/>
    <s v="Because malware can get really bad I feel like this should probably be in a higher risk category than what it's currently being classed as. "/>
    <x v="1"/>
    <x v="1"/>
    <x v="1"/>
    <s v="15 - 20"/>
    <n v="0"/>
    <s v="Adhered to warning"/>
    <n v="1"/>
  </r>
  <r>
    <x v="16"/>
    <n v="0"/>
    <x v="3"/>
    <s v="10c6cb60-48e4-41bc-bb20-360104a2238f"/>
    <b v="1"/>
    <b v="0"/>
    <n v="32.717000007629302"/>
    <n v="4"/>
    <s v="I liked this one - blurb was very clear and concise and the drop down gave me more information that wasn't redundant to the blurb."/>
    <x v="1"/>
    <x v="0"/>
    <x v="3"/>
    <s v="30 - 35"/>
    <n v="0"/>
    <s v="Adhered to warning"/>
    <n v="1"/>
  </r>
  <r>
    <x v="16"/>
    <n v="2"/>
    <x v="2"/>
    <s v="10c6cb60-48e4-41bc-bb20-360104a2238f"/>
    <b v="0"/>
    <b v="0"/>
    <n v="75.532000064849797"/>
    <n v="4"/>
    <s v="Feels very similar to previous very high risk warnings? I can't actually think of anything that it has that the other ones didn't, other than maybe a slightly different layout"/>
    <x v="1"/>
    <x v="2"/>
    <x v="2"/>
    <s v="75 - 80"/>
    <n v="0"/>
    <s v="Adhered to warning"/>
    <n v="1"/>
  </r>
  <r>
    <x v="17"/>
    <n v="0"/>
    <x v="1"/>
    <s v="students.carleton.ca"/>
    <b v="1"/>
    <b v="1"/>
    <n v="91.223999977111802"/>
    <n v="3"/>
    <s v="Visiting the site in question does not usually cause such a warning message.  Therefore there was the possibility of a security breach/someone intercepting traffic."/>
    <x v="0"/>
    <x v="0"/>
    <x v="1"/>
    <s v="90 - 95"/>
    <n v="1"/>
    <s v="Ignored warning"/>
    <n v="0"/>
  </r>
  <r>
    <x v="17"/>
    <n v="0"/>
    <x v="2"/>
    <s v="10c6cb60-48e4-41bc-bb20-360104a2238f"/>
    <b v="1"/>
    <b v="0"/>
    <n v="29.0520000457763"/>
    <n v="3"/>
    <s v="Error indicated that the certificate used to encrypt the connection was not issued by a known authority"/>
    <x v="1"/>
    <x v="0"/>
    <x v="2"/>
    <s v="25 - 30"/>
    <n v="0"/>
    <s v="Adhered to warning"/>
    <n v="1"/>
  </r>
  <r>
    <x v="17"/>
    <n v="2"/>
    <x v="1"/>
    <s v="10c6cb60-48e4-41bc-bb20-360104a2238f"/>
    <b v="0"/>
    <b v="0"/>
    <n v="22.692999839782701"/>
    <n v="4"/>
    <s v="Crowdsourced information indicated that the website was illicit."/>
    <x v="1"/>
    <x v="2"/>
    <x v="1"/>
    <s v="20 - 25"/>
    <n v="0"/>
    <s v="Adhered to warning"/>
    <n v="1"/>
  </r>
  <r>
    <x v="17"/>
    <n v="2"/>
    <x v="3"/>
    <s v="10c6cb60-48e4-41bc-bb20-360104a2238f"/>
    <b v="0"/>
    <b v="0"/>
    <n v="22.835000038146902"/>
    <n v="4"/>
    <s v="Error message looked extermely serious (red colouring, more warning symbols compared to others).  Warning also indicated possibility of a man in the middle attack"/>
    <x v="1"/>
    <x v="2"/>
    <x v="3"/>
    <s v="20 - 25"/>
    <n v="0"/>
    <s v="Adhered to warning"/>
    <n v="1"/>
  </r>
  <r>
    <x v="17"/>
    <n v="2"/>
    <x v="0"/>
    <s v="10c6cb60-48e4-41bc-bb20-360104a2238f"/>
    <b v="0"/>
    <b v="1"/>
    <n v="38.953000068664501"/>
    <n v="1"/>
    <s v="Page was only indicated to be suspicous.  I didn't think there was a great risk in proceeding as long as I didn't provide confidential info like a crecit card number to the page."/>
    <x v="1"/>
    <x v="2"/>
    <x v="0"/>
    <s v="35 - 40"/>
    <n v="1"/>
    <s v="Ignored warning"/>
    <n v="0"/>
  </r>
  <r>
    <x v="17"/>
    <n v="2"/>
    <x v="2"/>
    <s v="10c6cb60-48e4-41bc-bb20-360104a2238f"/>
    <b v="0"/>
    <b v="0"/>
    <n v="20.449999809265101"/>
    <n v="4"/>
    <s v="Page was blocked by the in browser security system which uses data collected from others.  It's judgement that the page is bad is probably the correct one."/>
    <x v="1"/>
    <x v="2"/>
    <x v="2"/>
    <s v="20 - 25"/>
    <n v="0"/>
    <s v="Adhered to warning"/>
    <n v="1"/>
  </r>
  <r>
    <x v="17"/>
    <n v="3"/>
    <x v="3"/>
    <s v="10c6cb60-48e4-41bc-bb20-360104a2238f"/>
    <b v="0"/>
    <b v="0"/>
    <n v="9.9979999065399099"/>
    <n v="4"/>
    <s v="Going to the site would probably lead to getting malware installed on my machine and even a rare case of that happening would still make visiting the page an unacceptable risk."/>
    <x v="1"/>
    <x v="3"/>
    <x v="3"/>
    <s v="5 - 10"/>
    <n v="0"/>
    <s v="Adhered to warning"/>
    <n v="1"/>
  </r>
  <r>
    <x v="17"/>
    <n v="3"/>
    <x v="1"/>
    <s v="10c6cb60-48e4-41bc-bb20-360104a2238f"/>
    <b v="0"/>
    <b v="0"/>
    <n v="11.084000110626199"/>
    <n v="3"/>
    <s v="Chose to not visit the page because of the chance of it installing unwanted programs like ransomeware on my machine"/>
    <x v="1"/>
    <x v="3"/>
    <x v="1"/>
    <s v="10 - 15"/>
    <n v="0"/>
    <s v="Adhered to warning"/>
    <n v="1"/>
  </r>
  <r>
    <x v="17"/>
    <n v="0"/>
    <x v="0"/>
    <s v="10c6cb60-48e4-41bc-bb20-360104a2238f"/>
    <b v="0"/>
    <b v="1"/>
    <n v="11.828999996185299"/>
    <n v="2"/>
    <s v="Page reported as suspicious but the warning appears less severe then others.  It's probably not too risky to visit the page as long as I don't download anything or provide confidential info."/>
    <x v="1"/>
    <x v="0"/>
    <x v="0"/>
    <s v="10 - 15"/>
    <n v="1"/>
    <s v="Ignored warning"/>
    <n v="0"/>
  </r>
  <r>
    <x v="17"/>
    <n v="3"/>
    <x v="2"/>
    <s v="10c6cb60-48e4-41bc-bb20-360104a2238f"/>
    <b v="0"/>
    <b v="0"/>
    <n v="8.6189999580383301"/>
    <n v="4"/>
    <s v="Chose to not visit because of the risk of getting a virus/spyware from the page."/>
    <x v="1"/>
    <x v="3"/>
    <x v="2"/>
    <s v="5 - 10"/>
    <n v="0"/>
    <s v="Adhered to warning"/>
    <n v="1"/>
  </r>
  <r>
    <x v="17"/>
    <n v="1"/>
    <x v="2"/>
    <s v="10c6cb60-48e4-41bc-bb20-360104a2238f"/>
    <b v="0"/>
    <b v="0"/>
    <n v="7.1180000305175701"/>
    <n v="4"/>
    <s v="Chose to not visit because the site may install viruses, etc on my machine."/>
    <x v="1"/>
    <x v="1"/>
    <x v="2"/>
    <s v="5 - 10"/>
    <n v="0"/>
    <s v="Adhered to warning"/>
    <n v="1"/>
  </r>
  <r>
    <x v="17"/>
    <n v="1"/>
    <x v="1"/>
    <s v="10c6cb60-48e4-41bc-bb20-360104a2238f"/>
    <b v="0"/>
    <b v="0"/>
    <n v="4.7799999713897696"/>
    <n v="3"/>
    <s v="Chose to not visit the page because of the malware risk as reported by others."/>
    <x v="1"/>
    <x v="1"/>
    <x v="1"/>
    <s v="0 - 5"/>
    <n v="0"/>
    <s v="Adhered to warning"/>
    <n v="1"/>
  </r>
  <r>
    <x v="17"/>
    <n v="0"/>
    <x v="1"/>
    <s v="10c6cb60-48e4-41bc-bb20-360104a2238f"/>
    <b v="0"/>
    <b v="0"/>
    <n v="19.4830000400543"/>
    <n v="3"/>
    <s v="If the pages identity cannot be confirmed it could be counterfeit, install bad software, etc and isn't worth the risk of visiting"/>
    <x v="1"/>
    <x v="0"/>
    <x v="1"/>
    <s v="15 - 20"/>
    <n v="0"/>
    <s v="Adhered to warning"/>
    <n v="1"/>
  </r>
  <r>
    <x v="17"/>
    <n v="0"/>
    <x v="3"/>
    <s v="10c6cb60-48e4-41bc-bb20-360104a2238f"/>
    <b v="0"/>
    <b v="0"/>
    <n v="8.3050000667572004"/>
    <n v="4"/>
    <s v="Page appears to have badly configured/compromised security meaning that any information I give could be intercepted."/>
    <x v="1"/>
    <x v="0"/>
    <x v="3"/>
    <s v="5 - 10"/>
    <n v="0"/>
    <s v="Adhered to warning"/>
    <n v="1"/>
  </r>
  <r>
    <x v="17"/>
    <n v="3"/>
    <x v="0"/>
    <s v="10c6cb60-48e4-41bc-bb20-360104a2238f"/>
    <b v="0"/>
    <b v="0"/>
    <n v="5.3599998950958199"/>
    <n v="3"/>
    <s v="The warning indicated the page may install malware on my machine"/>
    <x v="1"/>
    <x v="3"/>
    <x v="0"/>
    <s v="5 - 10"/>
    <n v="0"/>
    <s v="Adhered to warning"/>
    <n v="1"/>
  </r>
  <r>
    <x v="17"/>
    <n v="1"/>
    <x v="3"/>
    <s v="10c6cb60-48e4-41bc-bb20-360104a2238f"/>
    <b v="0"/>
    <b v="0"/>
    <n v="5.5900001525878897"/>
    <n v="4"/>
    <s v="Warning indicated the page may install unwanted/dangerous software if I were to proceed with visiting it."/>
    <x v="1"/>
    <x v="1"/>
    <x v="3"/>
    <s v="5 - 10"/>
    <n v="0"/>
    <s v="Adhered to warning"/>
    <n v="1"/>
  </r>
  <r>
    <x v="17"/>
    <n v="1"/>
    <x v="0"/>
    <s v="10c6cb60-48e4-41bc-bb20-360104a2238f"/>
    <b v="0"/>
    <b v="0"/>
    <n v="5.8119997978210396"/>
    <n v="3"/>
    <s v="The page might install bad software on my machine."/>
    <x v="1"/>
    <x v="1"/>
    <x v="0"/>
    <s v="5 - 10"/>
    <n v="0"/>
    <s v="Adhered to warning"/>
    <n v="1"/>
  </r>
  <r>
    <x v="18"/>
    <n v="0"/>
    <x v="3"/>
    <s v="students.carleton.ca"/>
    <b v="0"/>
    <b v="1"/>
    <n v="4.15100002288818"/>
    <n v="0"/>
    <s v="It's a website I've been using throughout the entire year, which is why I haven't felt surprised or suspicious."/>
    <x v="0"/>
    <x v="0"/>
    <x v="3"/>
    <s v="0 - 5"/>
    <n v="1"/>
    <s v="Ignored warning"/>
    <n v="0"/>
  </r>
  <r>
    <x v="18"/>
    <n v="3"/>
    <x v="1"/>
    <s v="10c6cb60-48e4-41bc-bb20-360104a2238f"/>
    <b v="1"/>
    <b v="0"/>
    <n v="18.223999977111799"/>
    <n v="2"/>
    <s v="It wasn't a warning message I've seen before, thus I wanted to be a bit more careful."/>
    <x v="1"/>
    <x v="3"/>
    <x v="1"/>
    <s v="15 - 20"/>
    <n v="0"/>
    <s v="Adhered to warning"/>
    <n v="1"/>
  </r>
  <r>
    <x v="18"/>
    <n v="0"/>
    <x v="2"/>
    <s v="10c6cb60-48e4-41bc-bb20-360104a2238f"/>
    <b v="0"/>
    <b v="1"/>
    <n v="7.5399999618530202"/>
    <n v="1"/>
    <s v="I've seen this warning message before but I ignored the warning given."/>
    <x v="1"/>
    <x v="0"/>
    <x v="2"/>
    <s v="5 - 10"/>
    <n v="1"/>
    <s v="Ignored warning"/>
    <n v="0"/>
  </r>
  <r>
    <x v="18"/>
    <n v="2"/>
    <x v="1"/>
    <s v="10c6cb60-48e4-41bc-bb20-360104a2238f"/>
    <b v="0"/>
    <b v="0"/>
    <n v="6.8899998664855904"/>
    <n v="2"/>
    <s v="It was a warning message I've never seen, and because of the background color (which was yellow), it seems that the warning message should be something to be cautious of."/>
    <x v="1"/>
    <x v="2"/>
    <x v="1"/>
    <s v="5 - 10"/>
    <n v="0"/>
    <s v="Adhered to warning"/>
    <n v="1"/>
  </r>
  <r>
    <x v="18"/>
    <n v="1"/>
    <x v="3"/>
    <s v="10c6cb60-48e4-41bc-bb20-360104a2238f"/>
    <b v="0"/>
    <b v="0"/>
    <n v="3.6819999217986998"/>
    <n v="4"/>
    <s v="With the background color being red, it didn't really take a second for me to think that the severity of the warning message is high. In my opinion, red indicated danger, hence I didn't want to take any risk."/>
    <x v="1"/>
    <x v="1"/>
    <x v="3"/>
    <s v="0 - 5"/>
    <n v="0"/>
    <s v="Adhered to warning"/>
    <n v="1"/>
  </r>
  <r>
    <x v="18"/>
    <n v="2"/>
    <x v="3"/>
    <s v="10c6cb60-48e4-41bc-bb20-360104a2238f"/>
    <b v="0"/>
    <b v="0"/>
    <n v="4.48600006103515"/>
    <n v="3"/>
    <s v="The color red pretty much indicates the severity of the warning message."/>
    <x v="1"/>
    <x v="2"/>
    <x v="3"/>
    <s v="0 - 5"/>
    <n v="0"/>
    <s v="Adhered to warning"/>
    <n v="1"/>
  </r>
  <r>
    <x v="18"/>
    <n v="3"/>
    <x v="2"/>
    <s v="10c6cb60-48e4-41bc-bb20-360104a2238f"/>
    <b v="0"/>
    <b v="0"/>
    <n v="38.256999969482401"/>
    <n v="3"/>
    <s v="For the website to direct me to another website is kind of unusual to me, which is why I decided to go back."/>
    <x v="1"/>
    <x v="3"/>
    <x v="2"/>
    <s v="35 - 40"/>
    <n v="0"/>
    <s v="Adhered to warning"/>
    <n v="1"/>
  </r>
  <r>
    <x v="18"/>
    <n v="3"/>
    <x v="0"/>
    <s v="10c6cb60-48e4-41bc-bb20-360104a2238f"/>
    <b v="0"/>
    <b v="1"/>
    <n v="4.8680000305175701"/>
    <n v="1"/>
    <s v="I feel like the website is something my antivirus software can take care of."/>
    <x v="1"/>
    <x v="3"/>
    <x v="0"/>
    <s v="0 - 5"/>
    <n v="1"/>
    <s v="Ignored warning"/>
    <n v="0"/>
  </r>
  <r>
    <x v="18"/>
    <n v="1"/>
    <x v="1"/>
    <s v="10c6cb60-48e4-41bc-bb20-360104a2238f"/>
    <b v="0"/>
    <b v="1"/>
    <n v="6.4020001888275102"/>
    <m/>
    <s v="I feel like my antivirus software would let me know if the website is really a threat."/>
    <x v="1"/>
    <x v="1"/>
    <x v="1"/>
    <s v="5 - 10"/>
    <n v="1"/>
    <s v="Ignored warning"/>
    <n v="0"/>
  </r>
  <r>
    <x v="18"/>
    <n v="1"/>
    <x v="0"/>
    <s v="10c6cb60-48e4-41bc-bb20-360104a2238f"/>
    <b v="0"/>
    <b v="1"/>
    <n v="4.2790000438690097"/>
    <n v="0"/>
    <s v="I feel like grey isn't really a color that indicates danger."/>
    <x v="1"/>
    <x v="1"/>
    <x v="0"/>
    <s v="0 - 5"/>
    <n v="1"/>
    <s v="Ignored warning"/>
    <n v="0"/>
  </r>
  <r>
    <x v="18"/>
    <n v="0"/>
    <x v="0"/>
    <s v="10c6cb60-48e4-41bc-bb20-360104a2238f"/>
    <b v="0"/>
    <b v="1"/>
    <n v="2.6189999580383301"/>
    <n v="1"/>
    <s v="The warning message is too plain for me to consider it a warning message."/>
    <x v="1"/>
    <x v="0"/>
    <x v="0"/>
    <s v="0 - 5"/>
    <n v="1"/>
    <s v="Ignored warning"/>
    <n v="0"/>
  </r>
  <r>
    <x v="18"/>
    <n v="0"/>
    <x v="1"/>
    <s v="10c6cb60-48e4-41bc-bb20-360104a2238f"/>
    <b v="0"/>
    <b v="1"/>
    <n v="4.7510001659393302"/>
    <n v="1"/>
    <s v="Seeing the warning again and again kind of made me feel like the warning isn't something to worry about"/>
    <x v="1"/>
    <x v="0"/>
    <x v="1"/>
    <s v="0 - 5"/>
    <n v="1"/>
    <s v="Ignored warning"/>
    <n v="0"/>
  </r>
  <r>
    <x v="18"/>
    <n v="3"/>
    <x v="3"/>
    <s v="10c6cb60-48e4-41bc-bb20-360104a2238f"/>
    <b v="0"/>
    <b v="0"/>
    <n v="3.04500007629394"/>
    <n v="3"/>
    <s v="The red was too vibrant, so it kind of startled me and made me think of the warning as something to worry about"/>
    <x v="1"/>
    <x v="3"/>
    <x v="3"/>
    <s v="0 - 5"/>
    <n v="0"/>
    <s v="Adhered to warning"/>
    <n v="1"/>
  </r>
  <r>
    <x v="18"/>
    <n v="0"/>
    <x v="3"/>
    <s v="10c6cb60-48e4-41bc-bb20-360104a2238f"/>
    <b v="0"/>
    <b v="0"/>
    <n v="2.49600005149841"/>
    <n v="3"/>
    <s v="The red warning message makes me feel unsafe, hence I wanted to go back."/>
    <x v="1"/>
    <x v="0"/>
    <x v="3"/>
    <s v="0 - 5"/>
    <n v="0"/>
    <s v="Adhered to warning"/>
    <n v="1"/>
  </r>
  <r>
    <x v="18"/>
    <n v="2"/>
    <x v="0"/>
    <s v="10c6cb60-48e4-41bc-bb20-360104a2238f"/>
    <b v="0"/>
    <b v="1"/>
    <n v="3.1799998283386199"/>
    <n v="0"/>
    <s v="Website feels like something my antivirus software can take care of"/>
    <x v="1"/>
    <x v="2"/>
    <x v="0"/>
    <s v="0 - 5"/>
    <n v="1"/>
    <s v="Ignored warning"/>
    <n v="0"/>
  </r>
  <r>
    <x v="18"/>
    <n v="2"/>
    <x v="2"/>
    <s v="10c6cb60-48e4-41bc-bb20-360104a2238f"/>
    <b v="0"/>
    <b v="1"/>
    <n v="6.5060000419616699"/>
    <n v="1"/>
    <s v="I feel like I've modified my security choices/options, which is why I got that warning."/>
    <x v="1"/>
    <x v="2"/>
    <x v="2"/>
    <s v="5 - 10"/>
    <n v="1"/>
    <s v="Ignored warning"/>
    <n v="0"/>
  </r>
  <r>
    <x v="18"/>
    <n v="1"/>
    <x v="2"/>
    <s v="10c6cb60-48e4-41bc-bb20-360104a2238f"/>
    <b v="0"/>
    <b v="0"/>
    <n v="5.52600002288818"/>
    <n v="2"/>
    <s v="I wouldn't want to take the risk of an attack."/>
    <x v="1"/>
    <x v="1"/>
    <x v="2"/>
    <s v="5 - 10"/>
    <n v="0"/>
    <s v="Adhered to warning"/>
    <n v="1"/>
  </r>
  <r>
    <x v="19"/>
    <n v="0"/>
    <x v="2"/>
    <s v="login.microsoftonline.com"/>
    <b v="0"/>
    <b v="0"/>
    <n v="2.4300000667571999"/>
    <n v="2"/>
    <s v="Seen this type of pop-up before"/>
    <x v="0"/>
    <x v="0"/>
    <x v="2"/>
    <s v="0 - 5"/>
    <n v="0"/>
    <s v="Adhered to warning"/>
    <n v="1"/>
  </r>
  <r>
    <x v="19"/>
    <n v="2"/>
    <x v="3"/>
    <s v="10c6cb60-48e4-41bc-bb20-360104a2238f"/>
    <b v="1"/>
    <b v="0"/>
    <n v="15.1689999103546"/>
    <n v="3"/>
    <s v="When I clicked on more information it said there could be access to my personal information"/>
    <x v="1"/>
    <x v="2"/>
    <x v="3"/>
    <s v="15 - 20"/>
    <n v="0"/>
    <s v="Adhered to warning"/>
    <n v="1"/>
  </r>
  <r>
    <x v="19"/>
    <n v="1"/>
    <x v="2"/>
    <s v="10c6cb60-48e4-41bc-bb20-360104a2238f"/>
    <b v="0"/>
    <b v="1"/>
    <n v="7.5520000457763601"/>
    <n v="1"/>
    <s v="I have seen this type of message however I usually ignore it since I trust the website and my browser's security preferences are too sensitive."/>
    <x v="1"/>
    <x v="1"/>
    <x v="2"/>
    <s v="5 - 10"/>
    <n v="1"/>
    <s v="Ignored warning"/>
    <n v="0"/>
  </r>
  <r>
    <x v="19"/>
    <n v="2"/>
    <x v="0"/>
    <s v="10c6cb60-48e4-41bc-bb20-360104a2238f"/>
    <b v="1"/>
    <b v="0"/>
    <n v="40.433000087738002"/>
    <n v="2"/>
    <s v="I chose not to proceed because the error didn't seem that troubling but didn't want to risk it"/>
    <x v="1"/>
    <x v="2"/>
    <x v="0"/>
    <s v="40 - 45"/>
    <n v="0"/>
    <s v="Adhered to warning"/>
    <n v="1"/>
  </r>
  <r>
    <x v="19"/>
    <n v="0"/>
    <x v="1"/>
    <s v="10c6cb60-48e4-41bc-bb20-360104a2238f"/>
    <b v="1"/>
    <b v="0"/>
    <n v="21.723999977111799"/>
    <n v="3"/>
    <s v="When clicking on more info there could have been potential leak of private info"/>
    <x v="1"/>
    <x v="0"/>
    <x v="1"/>
    <s v="20 - 25"/>
    <n v="0"/>
    <s v="Adhered to warning"/>
    <n v="1"/>
  </r>
  <r>
    <x v="19"/>
    <n v="2"/>
    <x v="2"/>
    <s v="10c6cb60-48e4-41bc-bb20-360104a2238f"/>
    <b v="0"/>
    <b v="0"/>
    <n v="36.882999897003103"/>
    <n v="3"/>
    <s v="information could be revealed like passwords however the fact that the website was blocked because of my security preferences made me almost click ignore"/>
    <x v="1"/>
    <x v="2"/>
    <x v="2"/>
    <s v="35 - 40"/>
    <n v="0"/>
    <s v="Adhered to warning"/>
    <n v="1"/>
  </r>
  <r>
    <x v="19"/>
    <n v="1"/>
    <x v="3"/>
    <s v="10c6cb60-48e4-41bc-bb20-360104a2238f"/>
    <b v="0"/>
    <b v="0"/>
    <n v="8.6499998569488508"/>
    <n v="4"/>
    <s v="Once again private information could have been reached however the page looked more serious and formal than the others"/>
    <x v="1"/>
    <x v="1"/>
    <x v="3"/>
    <s v="5 - 10"/>
    <n v="0"/>
    <s v="Adhered to warning"/>
    <n v="1"/>
  </r>
  <r>
    <x v="19"/>
    <n v="3"/>
    <x v="2"/>
    <s v="10c6cb60-48e4-41bc-bb20-360104a2238f"/>
    <b v="0"/>
    <b v="1"/>
    <n v="23.0520000457763"/>
    <n v="2"/>
    <s v="Since this page mentioned my security preferences and not any leakage of private information I figured it was safe"/>
    <x v="1"/>
    <x v="3"/>
    <x v="2"/>
    <s v="20 - 25"/>
    <n v="1"/>
    <s v="Ignored warning"/>
    <n v="0"/>
  </r>
  <r>
    <x v="19"/>
    <n v="1"/>
    <x v="1"/>
    <s v="10c6cb60-48e4-41bc-bb20-360104a2238f"/>
    <b v="1"/>
    <b v="0"/>
    <n v="19.783999919891301"/>
    <n v="3"/>
    <s v="The warning message implied that the computer might have unwanted programs added or affected therefore I didn't want to take the chance"/>
    <x v="1"/>
    <x v="1"/>
    <x v="1"/>
    <s v="15 - 20"/>
    <n v="0"/>
    <s v="Adhered to warning"/>
    <n v="1"/>
  </r>
  <r>
    <x v="19"/>
    <n v="0"/>
    <x v="3"/>
    <s v="10c6cb60-48e4-41bc-bb20-360104a2238f"/>
    <b v="1"/>
    <b v="0"/>
    <n v="21.685999870300201"/>
    <n v="4"/>
    <s v="The fact that this warning message was in red also it said that some websites mask themselves as certifiable. I didn't want to risk it."/>
    <x v="1"/>
    <x v="0"/>
    <x v="3"/>
    <s v="20 - 25"/>
    <n v="0"/>
    <s v="Adhered to warning"/>
    <n v="1"/>
  </r>
  <r>
    <x v="19"/>
    <n v="3"/>
    <x v="0"/>
    <s v="10c6cb60-48e4-41bc-bb20-360104a2238f"/>
    <b v="1"/>
    <b v="1"/>
    <n v="17.8730001449584"/>
    <n v="1"/>
    <s v="The warning message simply said to proceed with caution therefore I figured I could decide for myself if the website is a virus or not"/>
    <x v="1"/>
    <x v="3"/>
    <x v="0"/>
    <s v="15 - 20"/>
    <n v="1"/>
    <s v="Ignored warning"/>
    <n v="0"/>
  </r>
  <r>
    <x v="19"/>
    <n v="2"/>
    <x v="1"/>
    <s v="10c6cb60-48e4-41bc-bb20-360104a2238f"/>
    <b v="0"/>
    <b v="1"/>
    <n v="6.6600000858306796"/>
    <n v="1"/>
    <s v="Once again it said to proceed with caution and not necessarily that it would cause immediate damage to my computer"/>
    <x v="1"/>
    <x v="2"/>
    <x v="1"/>
    <s v="5 - 10"/>
    <n v="1"/>
    <s v="Ignored warning"/>
    <n v="0"/>
  </r>
  <r>
    <x v="19"/>
    <n v="0"/>
    <x v="0"/>
    <s v="10c6cb60-48e4-41bc-bb20-360104a2238f"/>
    <b v="1"/>
    <b v="1"/>
    <n v="20.990999937057399"/>
    <n v="1"/>
    <s v="Despite the warning message saying that this website could be dangerous it only said to proceed with caution and also that only if I enter personal information it might be compromised. "/>
    <x v="1"/>
    <x v="0"/>
    <x v="0"/>
    <s v="20 - 25"/>
    <n v="1"/>
    <s v="Ignored warning"/>
    <n v="0"/>
  </r>
  <r>
    <x v="19"/>
    <n v="3"/>
    <x v="3"/>
    <s v="10c6cb60-48e4-41bc-bb20-360104a2238f"/>
    <b v="1"/>
    <b v="0"/>
    <n v="13.853000164031901"/>
    <n v="3"/>
    <s v="This warning message explained that there could be unwanted downloads taking place and made it seem as if the threat was urgent. "/>
    <x v="1"/>
    <x v="3"/>
    <x v="3"/>
    <s v="10 - 15"/>
    <n v="0"/>
    <s v="Adhered to warning"/>
    <n v="1"/>
  </r>
  <r>
    <x v="19"/>
    <n v="1"/>
    <x v="0"/>
    <s v="10c6cb60-48e4-41bc-bb20-360104a2238f"/>
    <b v="1"/>
    <b v="1"/>
    <n v="10.9189999103546"/>
    <n v="2"/>
    <s v="Once again it said to proceed with caution so I figured I could just check out the website and fake download buttons for myself"/>
    <x v="1"/>
    <x v="1"/>
    <x v="0"/>
    <s v="10 - 15"/>
    <n v="1"/>
    <s v="Ignored warning"/>
    <n v="0"/>
  </r>
  <r>
    <x v="19"/>
    <n v="0"/>
    <x v="2"/>
    <s v="10c6cb60-48e4-41bc-bb20-360104a2238f"/>
    <b v="1"/>
    <b v="0"/>
    <n v="40.105999946594203"/>
    <n v="2"/>
    <s v="Since this message is not one I come across very often I had to go back since I wasn't comfortable with a website that firefox didn't like or recognize"/>
    <x v="1"/>
    <x v="0"/>
    <x v="2"/>
    <s v="40 - 45"/>
    <n v="0"/>
    <s v="Adhered to warning"/>
    <n v="1"/>
  </r>
  <r>
    <x v="19"/>
    <n v="3"/>
    <x v="1"/>
    <s v="10c6cb60-48e4-41bc-bb20-360104a2238f"/>
    <b v="1"/>
    <b v="1"/>
    <n v="25.292999982833798"/>
    <n v="2"/>
    <s v="I figured I could see for myself since the message didn't seem too urgent and that as long as I didn't press download links I would be fine"/>
    <x v="1"/>
    <x v="3"/>
    <x v="1"/>
    <s v="25 - 30"/>
    <n v="1"/>
    <s v="Ignored warning"/>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76:D94" firstHeaderRow="1" firstDataRow="2" firstDataCol="1" rowPageCount="1" colPageCount="1"/>
  <pivotFields count="12">
    <pivotField showAll="0"/>
    <pivotField showAll="0"/>
    <pivotField axis="axisPage" multipleItemSelectionAllowed="1" showAll="0">
      <items count="5">
        <item x="0"/>
        <item x="1"/>
        <item x="3"/>
        <item h="1" x="2"/>
        <item t="default"/>
      </items>
    </pivotField>
    <pivotField showAll="0"/>
    <pivotField showAll="0"/>
    <pivotField showAll="0"/>
    <pivotField showAll="0"/>
    <pivotField dataField="1" showAll="0"/>
    <pivotField showAll="0"/>
    <pivotField axis="axisCol" showAll="0">
      <items count="3">
        <item x="0"/>
        <item x="1"/>
        <item t="default"/>
      </items>
    </pivotField>
    <pivotField axis="axisRow" showAll="0">
      <items count="5">
        <item x="0"/>
        <item x="1"/>
        <item x="2"/>
        <item x="3"/>
        <item t="default"/>
      </items>
    </pivotField>
    <pivotField axis="axisRow" showAll="0">
      <items count="5">
        <item x="2"/>
        <item x="0"/>
        <item x="1"/>
        <item x="3"/>
        <item t="default"/>
      </items>
    </pivotField>
  </pivotFields>
  <rowFields count="2">
    <field x="10"/>
    <field x="11"/>
  </rowFields>
  <rowItems count="17">
    <i>
      <x/>
    </i>
    <i r="1">
      <x v="1"/>
    </i>
    <i r="1">
      <x v="2"/>
    </i>
    <i r="1">
      <x v="3"/>
    </i>
    <i>
      <x v="1"/>
    </i>
    <i r="1">
      <x v="1"/>
    </i>
    <i r="1">
      <x v="2"/>
    </i>
    <i r="1">
      <x v="3"/>
    </i>
    <i>
      <x v="2"/>
    </i>
    <i r="1">
      <x v="1"/>
    </i>
    <i r="1">
      <x v="2"/>
    </i>
    <i r="1">
      <x v="3"/>
    </i>
    <i>
      <x v="3"/>
    </i>
    <i r="1">
      <x v="1"/>
    </i>
    <i r="1">
      <x v="2"/>
    </i>
    <i r="1">
      <x v="3"/>
    </i>
    <i t="grand">
      <x/>
    </i>
  </rowItems>
  <colFields count="1">
    <field x="9"/>
  </colFields>
  <colItems count="3">
    <i>
      <x/>
    </i>
    <i>
      <x v="1"/>
    </i>
    <i t="grand">
      <x/>
    </i>
  </colItems>
  <pageFields count="1">
    <pageField fld="2" hier="-1"/>
  </pageFields>
  <dataFields count="1">
    <dataField name="Average of User severity rating" fld="7" subtotal="average" baseField="11" baseItem="1"/>
  </dataFields>
  <chartFormats count="2">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0">
  <location ref="A98:D114" firstHeaderRow="1" firstDataRow="2" firstDataCol="1" rowPageCount="1" colPageCount="1"/>
  <pivotFields count="15">
    <pivotField showAll="0"/>
    <pivotField showAll="0"/>
    <pivotField showAll="0"/>
    <pivotField showAll="0"/>
    <pivotField showAll="0"/>
    <pivotField dataField="1" showAll="0"/>
    <pivotField showAll="0"/>
    <pivotField showAll="0"/>
    <pivotField showAll="0"/>
    <pivotField showAll="0"/>
    <pivotField showAll="0"/>
    <pivotField axis="axisPage" showAll="0">
      <items count="5">
        <item x="2"/>
        <item x="3"/>
        <item x="0"/>
        <item x="1"/>
        <item t="default"/>
      </items>
    </pivotField>
    <pivotField axis="axisRow" showAll="0">
      <items count="20">
        <item x="2"/>
        <item x="0"/>
        <item m="1" x="18"/>
        <item m="1" x="17"/>
        <item x="1"/>
        <item x="4"/>
        <item x="8"/>
        <item x="7"/>
        <item x="5"/>
        <item x="6"/>
        <item x="3"/>
        <item x="12"/>
        <item x="9"/>
        <item x="14"/>
        <item x="15"/>
        <item x="10"/>
        <item x="13"/>
        <item x="11"/>
        <item x="16"/>
        <item t="default"/>
      </items>
    </pivotField>
    <pivotField showAll="0" defaultSubtotal="0"/>
    <pivotField axis="axisCol" showAll="0" defaultSubtotal="0">
      <items count="2">
        <item x="1"/>
        <item x="0"/>
      </items>
    </pivotField>
  </pivotFields>
  <rowFields count="1">
    <field x="12"/>
  </rowFields>
  <rowItems count="15">
    <i>
      <x/>
    </i>
    <i>
      <x v="1"/>
    </i>
    <i>
      <x v="4"/>
    </i>
    <i>
      <x v="5"/>
    </i>
    <i>
      <x v="6"/>
    </i>
    <i>
      <x v="7"/>
    </i>
    <i>
      <x v="8"/>
    </i>
    <i>
      <x v="9"/>
    </i>
    <i>
      <x v="10"/>
    </i>
    <i>
      <x v="12"/>
    </i>
    <i>
      <x v="14"/>
    </i>
    <i>
      <x v="15"/>
    </i>
    <i>
      <x v="16"/>
    </i>
    <i>
      <x v="17"/>
    </i>
    <i t="grand">
      <x/>
    </i>
  </rowItems>
  <colFields count="1">
    <field x="14"/>
  </colFields>
  <colItems count="3">
    <i>
      <x/>
    </i>
    <i>
      <x v="1"/>
    </i>
    <i t="grand">
      <x/>
    </i>
  </colItems>
  <pageFields count="1">
    <pageField fld="11" item="0" hier="-1"/>
  </pageFields>
  <dataFields count="1">
    <dataField name="Count of Ignored warning" fld="5" subtotal="count" baseField="12" baseItem="0"/>
  </dataFields>
  <chartFormats count="5">
    <chartFormat chart="0" format="5" series="1">
      <pivotArea type="data" outline="0" fieldPosition="0">
        <references count="1">
          <reference field="4294967294" count="1" selected="0">
            <x v="0"/>
          </reference>
        </references>
      </pivotArea>
    </chartFormat>
    <chartFormat chart="17" format="6" series="1">
      <pivotArea type="data" outline="0" fieldPosition="0">
        <references count="2">
          <reference field="4294967294" count="1" selected="0">
            <x v="0"/>
          </reference>
          <reference field="14" count="1" selected="0">
            <x v="0"/>
          </reference>
        </references>
      </pivotArea>
    </chartFormat>
    <chartFormat chart="17" format="7" series="1">
      <pivotArea type="data" outline="0" fieldPosition="0">
        <references count="2">
          <reference field="4294967294" count="1" selected="0">
            <x v="0"/>
          </reference>
          <reference field="14" count="1" selected="0">
            <x v="1"/>
          </reference>
        </references>
      </pivotArea>
    </chartFormat>
    <chartFormat chart="19" format="6" series="1">
      <pivotArea type="data" outline="0" fieldPosition="0">
        <references count="2">
          <reference field="4294967294" count="1" selected="0">
            <x v="0"/>
          </reference>
          <reference field="14" count="1" selected="0">
            <x v="0"/>
          </reference>
        </references>
      </pivotArea>
    </chartFormat>
    <chartFormat chart="19" format="7" series="1">
      <pivotArea type="data" outline="0" fieldPosition="0">
        <references count="2">
          <reference field="4294967294" count="1" selected="0">
            <x v="0"/>
          </reference>
          <reference field="1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54:D72" firstHeaderRow="1" firstDataRow="2" firstDataCol="1" rowPageCount="1" colPageCount="1"/>
  <pivotFields count="12">
    <pivotField showAll="0"/>
    <pivotField showAll="0"/>
    <pivotField axis="axisPage" multipleItemSelectionAllowed="1" showAll="0">
      <items count="5">
        <item x="0"/>
        <item x="1"/>
        <item x="3"/>
        <item h="1" x="2"/>
        <item t="default"/>
      </items>
    </pivotField>
    <pivotField showAll="0"/>
    <pivotField showAll="0"/>
    <pivotField dataField="1" showAll="0"/>
    <pivotField showAll="0"/>
    <pivotField showAll="0"/>
    <pivotField showAll="0"/>
    <pivotField axis="axisCol" showAll="0">
      <items count="3">
        <item x="0"/>
        <item x="1"/>
        <item t="default"/>
      </items>
    </pivotField>
    <pivotField axis="axisRow" showAll="0">
      <items count="5">
        <item x="1"/>
        <item x="2"/>
        <item x="0"/>
        <item x="3"/>
        <item t="default"/>
      </items>
    </pivotField>
    <pivotField axis="axisRow" showAll="0" defaultSubtotal="0">
      <items count="4">
        <item x="2"/>
        <item x="3"/>
        <item x="0"/>
        <item x="1"/>
      </items>
    </pivotField>
  </pivotFields>
  <rowFields count="2">
    <field x="10"/>
    <field x="11"/>
  </rowFields>
  <rowItems count="17">
    <i>
      <x/>
    </i>
    <i r="1">
      <x v="1"/>
    </i>
    <i r="1">
      <x v="2"/>
    </i>
    <i r="1">
      <x v="3"/>
    </i>
    <i>
      <x v="1"/>
    </i>
    <i r="1">
      <x v="1"/>
    </i>
    <i r="1">
      <x v="2"/>
    </i>
    <i r="1">
      <x v="3"/>
    </i>
    <i>
      <x v="2"/>
    </i>
    <i r="1">
      <x v="1"/>
    </i>
    <i r="1">
      <x v="2"/>
    </i>
    <i r="1">
      <x v="3"/>
    </i>
    <i>
      <x v="3"/>
    </i>
    <i r="1">
      <x v="1"/>
    </i>
    <i r="1">
      <x v="2"/>
    </i>
    <i r="1">
      <x v="3"/>
    </i>
    <i t="grand">
      <x/>
    </i>
  </rowItems>
  <colFields count="1">
    <field x="9"/>
  </colFields>
  <colItems count="3">
    <i>
      <x/>
    </i>
    <i>
      <x v="1"/>
    </i>
    <i t="grand">
      <x/>
    </i>
  </colItems>
  <pageFields count="1">
    <pageField fld="2" hier="-1"/>
  </pageFields>
  <dataFields count="1">
    <dataField name="Count of Ignored warning" fld="5" subtotal="count" showDataAs="percentOfTotal" baseField="10" baseItem="0" numFmtId="10"/>
  </dataFields>
  <chartFormats count="1">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1:D37" firstHeaderRow="1" firstDataRow="2" firstDataCol="1" rowPageCount="1" colPageCount="1"/>
  <pivotFields count="11">
    <pivotField showAll="0"/>
    <pivotField showAll="0"/>
    <pivotField axis="axisPage" multipleItemSelectionAllowed="1" showAll="0">
      <items count="5">
        <item h="1" x="0"/>
        <item h="1" x="1"/>
        <item h="1" x="3"/>
        <item x="2"/>
        <item t="default"/>
      </items>
    </pivotField>
    <pivotField showAll="0"/>
    <pivotField showAll="0"/>
    <pivotField showAll="0"/>
    <pivotField showAll="0"/>
    <pivotField dataField="1" showAll="0"/>
    <pivotField showAll="0"/>
    <pivotField axis="axisCol" showAll="0">
      <items count="3">
        <item x="0"/>
        <item x="1"/>
        <item t="default"/>
      </items>
    </pivotField>
    <pivotField axis="axisRow" showAll="0">
      <items count="5">
        <item x="1"/>
        <item x="2"/>
        <item x="0"/>
        <item x="3"/>
        <item t="default"/>
      </items>
    </pivotField>
  </pivotFields>
  <rowFields count="1">
    <field x="10"/>
  </rowFields>
  <rowItems count="5">
    <i>
      <x/>
    </i>
    <i>
      <x v="1"/>
    </i>
    <i>
      <x v="2"/>
    </i>
    <i>
      <x v="3"/>
    </i>
    <i t="grand">
      <x/>
    </i>
  </rowItems>
  <colFields count="1">
    <field x="9"/>
  </colFields>
  <colItems count="3">
    <i>
      <x/>
    </i>
    <i>
      <x v="1"/>
    </i>
    <i t="grand">
      <x/>
    </i>
  </colItems>
  <pageFields count="1">
    <pageField fld="2" hier="-1"/>
  </pageFields>
  <dataFields count="1">
    <dataField name="Average of User severity rating" fld="7" subtotal="average" baseField="10" baseItem="0"/>
  </dataFields>
  <chartFormats count="2">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21" firstHeaderRow="1" firstDataRow="2" firstDataCol="1" rowPageCount="1" colPageCount="1"/>
  <pivotFields count="16">
    <pivotField showAll="0"/>
    <pivotField showAll="0"/>
    <pivotField axis="axisPage" multipleItemSelectionAllowed="1" showAll="0">
      <items count="5">
        <item x="0"/>
        <item x="1"/>
        <item x="3"/>
        <item h="1" x="2"/>
        <item t="default"/>
      </items>
    </pivotField>
    <pivotField showAll="0"/>
    <pivotField showAll="0"/>
    <pivotField multipleItemSelectionAllowed="1" showAll="0"/>
    <pivotField showAll="0"/>
    <pivotField showAll="0"/>
    <pivotField showAll="0"/>
    <pivotField axis="axisCol" showAll="0">
      <items count="3">
        <item x="0"/>
        <item x="1"/>
        <item t="default"/>
      </items>
    </pivotField>
    <pivotField axis="axisRow" showAll="0" defaultSubtotal="0">
      <items count="4">
        <item x="1"/>
        <item x="2"/>
        <item x="0"/>
        <item x="3"/>
      </items>
    </pivotField>
    <pivotField axis="axisRow" showAll="0" defaultSubtotal="0">
      <items count="4">
        <item x="0"/>
        <item x="2"/>
        <item x="1"/>
        <item x="3"/>
      </items>
    </pivotField>
    <pivotField showAll="0" defaultSubtotal="0"/>
    <pivotField showAll="0" defaultSubtotal="0"/>
    <pivotField showAll="0" defaultSubtotal="0"/>
    <pivotField dataField="1" showAll="0" defaultSubtotal="0"/>
  </pivotFields>
  <rowFields count="2">
    <field x="10"/>
    <field x="11"/>
  </rowFields>
  <rowItems count="17">
    <i>
      <x/>
    </i>
    <i r="1">
      <x/>
    </i>
    <i r="1">
      <x v="2"/>
    </i>
    <i r="1">
      <x v="3"/>
    </i>
    <i>
      <x v="1"/>
    </i>
    <i r="1">
      <x/>
    </i>
    <i r="1">
      <x v="2"/>
    </i>
    <i r="1">
      <x v="3"/>
    </i>
    <i>
      <x v="2"/>
    </i>
    <i r="1">
      <x/>
    </i>
    <i r="1">
      <x v="2"/>
    </i>
    <i r="1">
      <x v="3"/>
    </i>
    <i>
      <x v="3"/>
    </i>
    <i r="1">
      <x/>
    </i>
    <i r="1">
      <x v="2"/>
    </i>
    <i r="1">
      <x v="3"/>
    </i>
    <i t="grand">
      <x/>
    </i>
  </rowItems>
  <colFields count="1">
    <field x="9"/>
  </colFields>
  <colItems count="3">
    <i>
      <x/>
    </i>
    <i>
      <x v="1"/>
    </i>
    <i t="grand">
      <x/>
    </i>
  </colItems>
  <pageFields count="1">
    <pageField fld="2" hier="-1"/>
  </pageFields>
  <dataFields count="1">
    <dataField name="Average of Adhered (int)" fld="15" subtotal="average" baseField="10" baseItem="0"/>
  </dataFields>
  <chartFormats count="2">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N24" firstHeaderRow="1" firstDataRow="3" firstDataCol="1"/>
  <pivotFields count="16">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items count="5">
        <item x="0"/>
        <item x="1"/>
        <item x="3"/>
        <item x="2"/>
        <item t="default"/>
      </items>
    </pivotField>
    <pivotField showAll="0"/>
    <pivotField showAll="0"/>
    <pivotField showAll="0"/>
    <pivotField showAll="0"/>
    <pivotField showAll="0"/>
    <pivotField showAll="0"/>
    <pivotField axis="axisCol" showAll="0">
      <items count="3">
        <item x="0"/>
        <item x="1"/>
        <item t="default"/>
      </items>
    </pivotField>
    <pivotField showAll="0"/>
    <pivotField axis="axisCol" showAll="0">
      <items count="5">
        <item x="2"/>
        <item x="0"/>
        <item x="1"/>
        <item x="3"/>
        <item t="default"/>
      </items>
    </pivotField>
    <pivotField showAll="0"/>
    <pivotField showAll="0"/>
    <pivotField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2">
    <field x="11"/>
    <field x="9"/>
  </colFields>
  <colItems count="13">
    <i>
      <x/>
      <x/>
    </i>
    <i r="1">
      <x v="1"/>
    </i>
    <i t="default">
      <x/>
    </i>
    <i>
      <x v="1"/>
      <x/>
    </i>
    <i r="1">
      <x v="1"/>
    </i>
    <i t="default">
      <x v="1"/>
    </i>
    <i>
      <x v="2"/>
      <x/>
    </i>
    <i r="1">
      <x v="1"/>
    </i>
    <i t="default">
      <x v="2"/>
    </i>
    <i>
      <x v="3"/>
      <x/>
    </i>
    <i r="1">
      <x v="1"/>
    </i>
    <i t="default">
      <x v="3"/>
    </i>
    <i t="grand">
      <x/>
    </i>
  </colItems>
  <dataFields count="1">
    <dataField name="Average of Adhered (int)" fld="15"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N24" firstHeaderRow="1" firstDataRow="3" firstDataCol="1"/>
  <pivotFields count="16">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items count="5">
        <item x="0"/>
        <item x="1"/>
        <item x="3"/>
        <item x="2"/>
        <item t="default"/>
      </items>
    </pivotField>
    <pivotField showAll="0"/>
    <pivotField showAll="0"/>
    <pivotField showAll="0"/>
    <pivotField showAll="0"/>
    <pivotField dataField="1" showAll="0"/>
    <pivotField showAll="0"/>
    <pivotField axis="axisCol" showAll="0">
      <items count="3">
        <item x="0"/>
        <item x="1"/>
        <item t="default"/>
      </items>
    </pivotField>
    <pivotField showAll="0"/>
    <pivotField axis="axisCol" showAll="0">
      <items count="5">
        <item x="2"/>
        <item x="0"/>
        <item x="1"/>
        <item x="3"/>
        <item t="default"/>
      </items>
    </pivotField>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2">
    <field x="11"/>
    <field x="9"/>
  </colFields>
  <colItems count="13">
    <i>
      <x/>
      <x/>
    </i>
    <i r="1">
      <x v="1"/>
    </i>
    <i t="default">
      <x/>
    </i>
    <i>
      <x v="1"/>
      <x/>
    </i>
    <i r="1">
      <x v="1"/>
    </i>
    <i t="default">
      <x v="1"/>
    </i>
    <i>
      <x v="2"/>
      <x/>
    </i>
    <i r="1">
      <x v="1"/>
    </i>
    <i t="default">
      <x v="2"/>
    </i>
    <i>
      <x v="3"/>
      <x/>
    </i>
    <i r="1">
      <x v="1"/>
    </i>
    <i t="default">
      <x v="3"/>
    </i>
    <i t="grand">
      <x/>
    </i>
  </colItems>
  <dataFields count="1">
    <dataField name="Average of User severity rating" fld="7"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1"/>
  <sheetViews>
    <sheetView tabSelected="1" workbookViewId="0">
      <selection activeCell="E4" sqref="E4"/>
    </sheetView>
  </sheetViews>
  <sheetFormatPr defaultRowHeight="15" x14ac:dyDescent="0.25"/>
  <cols>
    <col min="1" max="1" width="12.7109375" customWidth="1"/>
    <col min="2" max="2" width="16.85546875" customWidth="1"/>
    <col min="3" max="3" width="15.85546875" customWidth="1"/>
    <col min="4" max="4" width="10.85546875" customWidth="1"/>
    <col min="5" max="5" width="19.7109375" customWidth="1"/>
    <col min="6" max="6" width="16.140625" customWidth="1"/>
    <col min="7" max="7" width="13.7109375" customWidth="1"/>
    <col min="8" max="8" width="18.140625" customWidth="1"/>
    <col min="9" max="9" width="33.5703125" customWidth="1"/>
    <col min="10" max="10" width="13" customWidth="1"/>
    <col min="11" max="11" width="19.140625" customWidth="1"/>
    <col min="12" max="12" width="22" customWidth="1"/>
    <col min="13" max="13" width="14.7109375" customWidth="1"/>
    <col min="14" max="14" width="18.7109375" customWidth="1"/>
    <col min="15" max="15" width="24" customWidth="1"/>
  </cols>
  <sheetData>
    <row r="1" spans="1:16" x14ac:dyDescent="0.25">
      <c r="A1" t="s">
        <v>349</v>
      </c>
      <c r="B1" t="s">
        <v>341</v>
      </c>
      <c r="C1" t="s">
        <v>342</v>
      </c>
      <c r="D1" t="s">
        <v>343</v>
      </c>
      <c r="E1" t="s">
        <v>344</v>
      </c>
      <c r="F1" t="s">
        <v>345</v>
      </c>
      <c r="G1" t="s">
        <v>346</v>
      </c>
      <c r="H1" t="s">
        <v>347</v>
      </c>
      <c r="I1" t="s">
        <v>348</v>
      </c>
      <c r="J1" t="s">
        <v>353</v>
      </c>
      <c r="K1" t="s">
        <v>357</v>
      </c>
      <c r="L1" t="s">
        <v>364</v>
      </c>
      <c r="M1" t="s">
        <v>575</v>
      </c>
      <c r="N1" t="s">
        <v>576</v>
      </c>
      <c r="O1" t="s">
        <v>588</v>
      </c>
      <c r="P1" t="s">
        <v>606</v>
      </c>
    </row>
    <row r="2" spans="1:16" ht="15" customHeight="1" x14ac:dyDescent="0.25">
      <c r="A2">
        <v>1</v>
      </c>
      <c r="B2">
        <v>0</v>
      </c>
      <c r="C2">
        <v>0</v>
      </c>
      <c r="D2" t="s">
        <v>0</v>
      </c>
      <c r="E2" t="b">
        <v>0</v>
      </c>
      <c r="F2" t="b">
        <v>1</v>
      </c>
      <c r="G2">
        <v>7.5209999084472603</v>
      </c>
      <c r="H2">
        <v>2</v>
      </c>
      <c r="I2" s="1" t="s">
        <v>1</v>
      </c>
      <c r="J2" t="str">
        <f ca="1">IF(INDIRECT("D" &amp;ROW())="10c6cb60-48e4-41bc-bb20-360104a2238f","Phase 2","Phase 1")</f>
        <v>Phase 1</v>
      </c>
      <c r="K2" t="str">
        <f ca="1">LOOKUP(INDIRECT("B" &amp;ROW()),{0,1,2,3},{"SSL","Malware","Phishing","Unwanted software"})</f>
        <v>SSL</v>
      </c>
      <c r="L2" t="str">
        <f ca="1">LOOKUP(INDIRECT("C" &amp;ROW()),{0,1,2,3},{"Low","Medium","High","Control"})</f>
        <v>Low</v>
      </c>
      <c r="M2" t="str">
        <f ca="1">CEILING(INDIRECT("G"&amp;ROW()), 5)-5&amp;" - "&amp;CEILING(INDIRECT("G"&amp;ROW()), 5)</f>
        <v>5 - 10</v>
      </c>
      <c r="N2">
        <f ca="1">IF(INDIRECT("F" &amp;ROW())=TRUE,1,0)</f>
        <v>1</v>
      </c>
      <c r="O2" t="str">
        <f ca="1">IF(INDIRECT("F" &amp;ROW())=TRUE,"Ignored warning","Adhered to warning")</f>
        <v>Ignored warning</v>
      </c>
      <c r="P2">
        <f ca="1">IF(INDIRECT("F" &amp;ROW())=TRUE,0,1)</f>
        <v>0</v>
      </c>
    </row>
    <row r="3" spans="1:16" ht="15" customHeight="1" x14ac:dyDescent="0.25">
      <c r="A3">
        <v>1</v>
      </c>
      <c r="B3">
        <v>1</v>
      </c>
      <c r="C3">
        <v>1</v>
      </c>
      <c r="D3" t="s">
        <v>2</v>
      </c>
      <c r="E3" t="b">
        <v>0</v>
      </c>
      <c r="F3" t="b">
        <v>0</v>
      </c>
      <c r="G3">
        <v>7.4459998607635498</v>
      </c>
      <c r="H3">
        <v>3</v>
      </c>
      <c r="I3" s="1" t="s">
        <v>3</v>
      </c>
      <c r="J3" t="str">
        <f t="shared" ref="J3:J66" ca="1" si="0">IF(INDIRECT("D" &amp;ROW())="10c6cb60-48e4-41bc-bb20-360104a2238f","Phase 2","Phase 1")</f>
        <v>Phase 2</v>
      </c>
      <c r="K3" t="str">
        <f ca="1">LOOKUP(INDIRECT("B" &amp;ROW()),{0,1,2,3},{"SSL","Malware","Phishing","Unwanted software"})</f>
        <v>Malware</v>
      </c>
      <c r="L3" t="str">
        <f ca="1">LOOKUP(INDIRECT("C" &amp;ROW()),{0,1,2,3},{"Low","Medium","High","Control"})</f>
        <v>Medium</v>
      </c>
      <c r="M3" t="str">
        <f t="shared" ref="M3:M66" ca="1" si="1">CEILING(INDIRECT("G"&amp;ROW()), 5)-5&amp;" - "&amp;CEILING(INDIRECT("G"&amp;ROW()), 5)</f>
        <v>5 - 10</v>
      </c>
      <c r="N3">
        <f t="shared" ref="N3:N66" ca="1" si="2">IF(INDIRECT("F" &amp;ROW())=TRUE,1,0)</f>
        <v>0</v>
      </c>
      <c r="O3" t="str">
        <f t="shared" ref="O3:O66" ca="1" si="3">IF(INDIRECT("F" &amp;ROW())=TRUE,"Ignored warning","Adhered to warning")</f>
        <v>Adhered to warning</v>
      </c>
      <c r="P3">
        <f t="shared" ref="P3:P66" ca="1" si="4">IF(INDIRECT("F" &amp;ROW())=TRUE,0,1)</f>
        <v>1</v>
      </c>
    </row>
    <row r="4" spans="1:16" x14ac:dyDescent="0.25">
      <c r="A4">
        <v>1</v>
      </c>
      <c r="B4">
        <v>2</v>
      </c>
      <c r="C4">
        <v>0</v>
      </c>
      <c r="D4" t="s">
        <v>2</v>
      </c>
      <c r="E4" t="b">
        <v>0</v>
      </c>
      <c r="F4" t="b">
        <v>1</v>
      </c>
      <c r="G4">
        <v>5.40700006484985</v>
      </c>
      <c r="H4">
        <v>1</v>
      </c>
      <c r="I4" s="1" t="s">
        <v>4</v>
      </c>
      <c r="J4" t="str">
        <f t="shared" ca="1" si="0"/>
        <v>Phase 2</v>
      </c>
      <c r="K4" t="str">
        <f ca="1">LOOKUP(INDIRECT("B" &amp;ROW()),{0,1,2,3},{"SSL","Malware","Phishing","Unwanted software"})</f>
        <v>Phishing</v>
      </c>
      <c r="L4" t="str">
        <f ca="1">LOOKUP(INDIRECT("C" &amp;ROW()),{0,1,2,3},{"Low","Medium","High","Control"})</f>
        <v>Low</v>
      </c>
      <c r="M4" t="str">
        <f t="shared" ca="1" si="1"/>
        <v>5 - 10</v>
      </c>
      <c r="N4">
        <f t="shared" ca="1" si="2"/>
        <v>1</v>
      </c>
      <c r="O4" t="str">
        <f t="shared" ca="1" si="3"/>
        <v>Ignored warning</v>
      </c>
      <c r="P4">
        <f t="shared" ca="1" si="4"/>
        <v>0</v>
      </c>
    </row>
    <row r="5" spans="1:16" ht="15" customHeight="1" x14ac:dyDescent="0.25">
      <c r="A5">
        <v>1</v>
      </c>
      <c r="B5">
        <v>0</v>
      </c>
      <c r="C5">
        <v>3</v>
      </c>
      <c r="D5" t="s">
        <v>2</v>
      </c>
      <c r="E5" t="b">
        <v>0</v>
      </c>
      <c r="F5" t="b">
        <v>0</v>
      </c>
      <c r="G5">
        <v>12.007999897003099</v>
      </c>
      <c r="H5">
        <v>3</v>
      </c>
      <c r="I5" s="1" t="s">
        <v>5</v>
      </c>
      <c r="J5" t="str">
        <f t="shared" ca="1" si="0"/>
        <v>Phase 2</v>
      </c>
      <c r="K5" t="str">
        <f ca="1">LOOKUP(INDIRECT("B" &amp;ROW()),{0,1,2,3},{"SSL","Malware","Phishing","Unwanted software"})</f>
        <v>SSL</v>
      </c>
      <c r="L5" t="str">
        <f ca="1">LOOKUP(INDIRECT("C" &amp;ROW()),{0,1,2,3},{"Low","Medium","High","Control"})</f>
        <v>Control</v>
      </c>
      <c r="M5" t="str">
        <f t="shared" ca="1" si="1"/>
        <v>10 - 15</v>
      </c>
      <c r="N5">
        <f t="shared" ca="1" si="2"/>
        <v>0</v>
      </c>
      <c r="O5" t="str">
        <f t="shared" ca="1" si="3"/>
        <v>Adhered to warning</v>
      </c>
      <c r="P5">
        <f t="shared" ca="1" si="4"/>
        <v>1</v>
      </c>
    </row>
    <row r="6" spans="1:16" ht="15" customHeight="1" x14ac:dyDescent="0.25">
      <c r="A6">
        <v>1</v>
      </c>
      <c r="B6">
        <v>1</v>
      </c>
      <c r="C6">
        <v>3</v>
      </c>
      <c r="D6" t="s">
        <v>2</v>
      </c>
      <c r="E6" t="b">
        <v>0</v>
      </c>
      <c r="F6" t="b">
        <v>0</v>
      </c>
      <c r="G6">
        <v>12.8240001201629</v>
      </c>
      <c r="H6">
        <v>4</v>
      </c>
      <c r="I6" s="1" t="s">
        <v>6</v>
      </c>
      <c r="J6" t="str">
        <f t="shared" ca="1" si="0"/>
        <v>Phase 2</v>
      </c>
      <c r="K6" t="str">
        <f ca="1">LOOKUP(INDIRECT("B" &amp;ROW()),{0,1,2,3},{"SSL","Malware","Phishing","Unwanted software"})</f>
        <v>Malware</v>
      </c>
      <c r="L6" t="str">
        <f ca="1">LOOKUP(INDIRECT("C" &amp;ROW()),{0,1,2,3},{"Low","Medium","High","Control"})</f>
        <v>Control</v>
      </c>
      <c r="M6" t="str">
        <f t="shared" ca="1" si="1"/>
        <v>10 - 15</v>
      </c>
      <c r="N6">
        <f t="shared" ca="1" si="2"/>
        <v>0</v>
      </c>
      <c r="O6" t="str">
        <f t="shared" ca="1" si="3"/>
        <v>Adhered to warning</v>
      </c>
      <c r="P6">
        <f t="shared" ca="1" si="4"/>
        <v>1</v>
      </c>
    </row>
    <row r="7" spans="1:16" ht="15" customHeight="1" x14ac:dyDescent="0.25">
      <c r="A7">
        <v>1</v>
      </c>
      <c r="B7">
        <v>0</v>
      </c>
      <c r="C7">
        <v>2</v>
      </c>
      <c r="D7" t="s">
        <v>2</v>
      </c>
      <c r="E7" t="b">
        <v>0</v>
      </c>
      <c r="F7" t="b">
        <v>0</v>
      </c>
      <c r="G7">
        <v>8.7000000476837105</v>
      </c>
      <c r="H7">
        <v>4</v>
      </c>
      <c r="I7" s="1" t="s">
        <v>7</v>
      </c>
      <c r="J7" t="str">
        <f t="shared" ca="1" si="0"/>
        <v>Phase 2</v>
      </c>
      <c r="K7" t="str">
        <f ca="1">LOOKUP(INDIRECT("B" &amp;ROW()),{0,1,2,3},{"SSL","Malware","Phishing","Unwanted software"})</f>
        <v>SSL</v>
      </c>
      <c r="L7" t="str">
        <f ca="1">LOOKUP(INDIRECT("C" &amp;ROW()),{0,1,2,3},{"Low","Medium","High","Control"})</f>
        <v>High</v>
      </c>
      <c r="M7" t="str">
        <f t="shared" ca="1" si="1"/>
        <v>5 - 10</v>
      </c>
      <c r="N7">
        <f t="shared" ca="1" si="2"/>
        <v>0</v>
      </c>
      <c r="O7" t="str">
        <f t="shared" ca="1" si="3"/>
        <v>Adhered to warning</v>
      </c>
      <c r="P7">
        <f t="shared" ca="1" si="4"/>
        <v>1</v>
      </c>
    </row>
    <row r="8" spans="1:16" ht="15" customHeight="1" x14ac:dyDescent="0.25">
      <c r="A8">
        <v>1</v>
      </c>
      <c r="B8">
        <v>1</v>
      </c>
      <c r="C8">
        <v>2</v>
      </c>
      <c r="D8" t="s">
        <v>2</v>
      </c>
      <c r="E8" t="b">
        <v>0</v>
      </c>
      <c r="F8" t="b">
        <v>0</v>
      </c>
      <c r="G8">
        <v>9.9280002117156894</v>
      </c>
      <c r="H8">
        <v>4</v>
      </c>
      <c r="I8" s="1" t="s">
        <v>8</v>
      </c>
      <c r="J8" t="str">
        <f t="shared" ca="1" si="0"/>
        <v>Phase 2</v>
      </c>
      <c r="K8" t="str">
        <f ca="1">LOOKUP(INDIRECT("B" &amp;ROW()),{0,1,2,3},{"SSL","Malware","Phishing","Unwanted software"})</f>
        <v>Malware</v>
      </c>
      <c r="L8" t="str">
        <f ca="1">LOOKUP(INDIRECT("C" &amp;ROW()),{0,1,2,3},{"Low","Medium","High","Control"})</f>
        <v>High</v>
      </c>
      <c r="M8" t="str">
        <f t="shared" ca="1" si="1"/>
        <v>5 - 10</v>
      </c>
      <c r="N8">
        <f t="shared" ca="1" si="2"/>
        <v>0</v>
      </c>
      <c r="O8" t="str">
        <f t="shared" ca="1" si="3"/>
        <v>Adhered to warning</v>
      </c>
      <c r="P8">
        <f t="shared" ca="1" si="4"/>
        <v>1</v>
      </c>
    </row>
    <row r="9" spans="1:16" x14ac:dyDescent="0.25">
      <c r="A9">
        <v>1</v>
      </c>
      <c r="B9">
        <v>0</v>
      </c>
      <c r="C9">
        <v>0</v>
      </c>
      <c r="D9" t="s">
        <v>2</v>
      </c>
      <c r="E9" t="b">
        <v>0</v>
      </c>
      <c r="F9" t="b">
        <v>1</v>
      </c>
      <c r="G9">
        <v>6.6870000362396196</v>
      </c>
      <c r="H9">
        <v>1</v>
      </c>
      <c r="I9" s="1" t="s">
        <v>9</v>
      </c>
      <c r="J9" t="str">
        <f t="shared" ca="1" si="0"/>
        <v>Phase 2</v>
      </c>
      <c r="K9" t="str">
        <f ca="1">LOOKUP(INDIRECT("B" &amp;ROW()),{0,1,2,3},{"SSL","Malware","Phishing","Unwanted software"})</f>
        <v>SSL</v>
      </c>
      <c r="L9" t="str">
        <f ca="1">LOOKUP(INDIRECT("C" &amp;ROW()),{0,1,2,3},{"Low","Medium","High","Control"})</f>
        <v>Low</v>
      </c>
      <c r="M9" t="str">
        <f t="shared" ca="1" si="1"/>
        <v>5 - 10</v>
      </c>
      <c r="N9">
        <f t="shared" ca="1" si="2"/>
        <v>1</v>
      </c>
      <c r="O9" t="str">
        <f t="shared" ca="1" si="3"/>
        <v>Ignored warning</v>
      </c>
      <c r="P9">
        <f t="shared" ca="1" si="4"/>
        <v>0</v>
      </c>
    </row>
    <row r="10" spans="1:16" ht="15" customHeight="1" x14ac:dyDescent="0.25">
      <c r="A10">
        <v>1</v>
      </c>
      <c r="B10">
        <v>3</v>
      </c>
      <c r="C10">
        <v>1</v>
      </c>
      <c r="D10" t="s">
        <v>2</v>
      </c>
      <c r="E10" t="b">
        <v>0</v>
      </c>
      <c r="F10" t="b">
        <v>1</v>
      </c>
      <c r="G10">
        <v>12.560999870300201</v>
      </c>
      <c r="H10">
        <v>2</v>
      </c>
      <c r="I10" s="1" t="s">
        <v>10</v>
      </c>
      <c r="J10" t="str">
        <f t="shared" ca="1" si="0"/>
        <v>Phase 2</v>
      </c>
      <c r="K10" t="str">
        <f ca="1">LOOKUP(INDIRECT("B" &amp;ROW()),{0,1,2,3},{"SSL","Malware","Phishing","Unwanted software"})</f>
        <v>Unwanted software</v>
      </c>
      <c r="L10" t="str">
        <f ca="1">LOOKUP(INDIRECT("C" &amp;ROW()),{0,1,2,3},{"Low","Medium","High","Control"})</f>
        <v>Medium</v>
      </c>
      <c r="M10" t="str">
        <f t="shared" ca="1" si="1"/>
        <v>10 - 15</v>
      </c>
      <c r="N10">
        <f t="shared" ca="1" si="2"/>
        <v>1</v>
      </c>
      <c r="O10" t="str">
        <f t="shared" ca="1" si="3"/>
        <v>Ignored warning</v>
      </c>
      <c r="P10">
        <f t="shared" ca="1" si="4"/>
        <v>0</v>
      </c>
    </row>
    <row r="11" spans="1:16" x14ac:dyDescent="0.25">
      <c r="A11">
        <v>1</v>
      </c>
      <c r="B11">
        <v>3</v>
      </c>
      <c r="C11">
        <v>0</v>
      </c>
      <c r="D11" t="s">
        <v>2</v>
      </c>
      <c r="E11" t="b">
        <v>0</v>
      </c>
      <c r="F11" t="b">
        <v>1</v>
      </c>
      <c r="G11">
        <v>5.7909998893737704</v>
      </c>
      <c r="H11">
        <v>2</v>
      </c>
      <c r="I11" s="1" t="s">
        <v>11</v>
      </c>
      <c r="J11" t="str">
        <f t="shared" ca="1" si="0"/>
        <v>Phase 2</v>
      </c>
      <c r="K11" t="str">
        <f ca="1">LOOKUP(INDIRECT("B" &amp;ROW()),{0,1,2,3},{"SSL","Malware","Phishing","Unwanted software"})</f>
        <v>Unwanted software</v>
      </c>
      <c r="L11" t="str">
        <f ca="1">LOOKUP(INDIRECT("C" &amp;ROW()),{0,1,2,3},{"Low","Medium","High","Control"})</f>
        <v>Low</v>
      </c>
      <c r="M11" t="str">
        <f t="shared" ca="1" si="1"/>
        <v>5 - 10</v>
      </c>
      <c r="N11">
        <f t="shared" ca="1" si="2"/>
        <v>1</v>
      </c>
      <c r="O11" t="str">
        <f t="shared" ca="1" si="3"/>
        <v>Ignored warning</v>
      </c>
      <c r="P11">
        <f t="shared" ca="1" si="4"/>
        <v>0</v>
      </c>
    </row>
    <row r="12" spans="1:16" ht="15" customHeight="1" x14ac:dyDescent="0.25">
      <c r="A12">
        <v>1</v>
      </c>
      <c r="B12">
        <v>0</v>
      </c>
      <c r="C12">
        <v>1</v>
      </c>
      <c r="D12" t="s">
        <v>2</v>
      </c>
      <c r="E12" t="b">
        <v>0</v>
      </c>
      <c r="F12" t="b">
        <v>0</v>
      </c>
      <c r="G12">
        <v>14.420000076293899</v>
      </c>
      <c r="H12">
        <v>3</v>
      </c>
      <c r="I12" s="1" t="s">
        <v>12</v>
      </c>
      <c r="J12" t="str">
        <f t="shared" ca="1" si="0"/>
        <v>Phase 2</v>
      </c>
      <c r="K12" t="str">
        <f ca="1">LOOKUP(INDIRECT("B" &amp;ROW()),{0,1,2,3},{"SSL","Malware","Phishing","Unwanted software"})</f>
        <v>SSL</v>
      </c>
      <c r="L12" t="str">
        <f ca="1">LOOKUP(INDIRECT("C" &amp;ROW()),{0,1,2,3},{"Low","Medium","High","Control"})</f>
        <v>Medium</v>
      </c>
      <c r="M12" t="str">
        <f t="shared" ca="1" si="1"/>
        <v>10 - 15</v>
      </c>
      <c r="N12">
        <f t="shared" ca="1" si="2"/>
        <v>0</v>
      </c>
      <c r="O12" t="str">
        <f t="shared" ca="1" si="3"/>
        <v>Adhered to warning</v>
      </c>
      <c r="P12">
        <f t="shared" ca="1" si="4"/>
        <v>1</v>
      </c>
    </row>
    <row r="13" spans="1:16" ht="15" customHeight="1" x14ac:dyDescent="0.25">
      <c r="A13">
        <v>1</v>
      </c>
      <c r="B13">
        <v>3</v>
      </c>
      <c r="C13">
        <v>2</v>
      </c>
      <c r="D13" t="s">
        <v>2</v>
      </c>
      <c r="E13" t="b">
        <v>0</v>
      </c>
      <c r="F13" t="b">
        <v>0</v>
      </c>
      <c r="G13">
        <v>10.1909999847412</v>
      </c>
      <c r="H13">
        <v>4</v>
      </c>
      <c r="I13" s="1" t="s">
        <v>13</v>
      </c>
      <c r="J13" t="str">
        <f t="shared" ca="1" si="0"/>
        <v>Phase 2</v>
      </c>
      <c r="K13" t="str">
        <f ca="1">LOOKUP(INDIRECT("B" &amp;ROW()),{0,1,2,3},{"SSL","Malware","Phishing","Unwanted software"})</f>
        <v>Unwanted software</v>
      </c>
      <c r="L13" t="str">
        <f ca="1">LOOKUP(INDIRECT("C" &amp;ROW()),{0,1,2,3},{"Low","Medium","High","Control"})</f>
        <v>High</v>
      </c>
      <c r="M13" t="str">
        <f t="shared" ca="1" si="1"/>
        <v>10 - 15</v>
      </c>
      <c r="N13">
        <f t="shared" ca="1" si="2"/>
        <v>0</v>
      </c>
      <c r="O13" t="str">
        <f t="shared" ca="1" si="3"/>
        <v>Adhered to warning</v>
      </c>
      <c r="P13">
        <f t="shared" ca="1" si="4"/>
        <v>1</v>
      </c>
    </row>
    <row r="14" spans="1:16" x14ac:dyDescent="0.25">
      <c r="A14">
        <v>1</v>
      </c>
      <c r="B14">
        <v>1</v>
      </c>
      <c r="C14">
        <v>0</v>
      </c>
      <c r="D14" t="s">
        <v>2</v>
      </c>
      <c r="E14" t="b">
        <v>0</v>
      </c>
      <c r="F14" t="b">
        <v>1</v>
      </c>
      <c r="G14">
        <v>7.0069999694824201</v>
      </c>
      <c r="H14">
        <v>1</v>
      </c>
      <c r="I14" s="1" t="s">
        <v>14</v>
      </c>
      <c r="J14" t="str">
        <f t="shared" ca="1" si="0"/>
        <v>Phase 2</v>
      </c>
      <c r="K14" t="str">
        <f ca="1">LOOKUP(INDIRECT("B" &amp;ROW()),{0,1,2,3},{"SSL","Malware","Phishing","Unwanted software"})</f>
        <v>Malware</v>
      </c>
      <c r="L14" t="str">
        <f ca="1">LOOKUP(INDIRECT("C" &amp;ROW()),{0,1,2,3},{"Low","Medium","High","Control"})</f>
        <v>Low</v>
      </c>
      <c r="M14" t="str">
        <f t="shared" ca="1" si="1"/>
        <v>5 - 10</v>
      </c>
      <c r="N14">
        <f t="shared" ca="1" si="2"/>
        <v>1</v>
      </c>
      <c r="O14" t="str">
        <f t="shared" ca="1" si="3"/>
        <v>Ignored warning</v>
      </c>
      <c r="P14">
        <f t="shared" ca="1" si="4"/>
        <v>0</v>
      </c>
    </row>
    <row r="15" spans="1:16" ht="15" customHeight="1" x14ac:dyDescent="0.25">
      <c r="A15">
        <v>1</v>
      </c>
      <c r="B15">
        <v>2</v>
      </c>
      <c r="C15">
        <v>1</v>
      </c>
      <c r="D15" t="s">
        <v>2</v>
      </c>
      <c r="E15" t="b">
        <v>0</v>
      </c>
      <c r="F15" t="b">
        <v>0</v>
      </c>
      <c r="G15">
        <v>7.7369999885559002</v>
      </c>
      <c r="H15">
        <v>2</v>
      </c>
      <c r="I15" s="1" t="s">
        <v>15</v>
      </c>
      <c r="J15" t="str">
        <f t="shared" ca="1" si="0"/>
        <v>Phase 2</v>
      </c>
      <c r="K15" t="str">
        <f ca="1">LOOKUP(INDIRECT("B" &amp;ROW()),{0,1,2,3},{"SSL","Malware","Phishing","Unwanted software"})</f>
        <v>Phishing</v>
      </c>
      <c r="L15" t="str">
        <f ca="1">LOOKUP(INDIRECT("C" &amp;ROW()),{0,1,2,3},{"Low","Medium","High","Control"})</f>
        <v>Medium</v>
      </c>
      <c r="M15" t="str">
        <f t="shared" ca="1" si="1"/>
        <v>5 - 10</v>
      </c>
      <c r="N15">
        <f t="shared" ca="1" si="2"/>
        <v>0</v>
      </c>
      <c r="O15" t="str">
        <f t="shared" ca="1" si="3"/>
        <v>Adhered to warning</v>
      </c>
      <c r="P15">
        <f t="shared" ca="1" si="4"/>
        <v>1</v>
      </c>
    </row>
    <row r="16" spans="1:16" ht="15" customHeight="1" x14ac:dyDescent="0.25">
      <c r="A16">
        <v>1</v>
      </c>
      <c r="B16">
        <v>3</v>
      </c>
      <c r="C16">
        <v>3</v>
      </c>
      <c r="D16" t="s">
        <v>2</v>
      </c>
      <c r="E16" t="b">
        <v>0</v>
      </c>
      <c r="F16" t="b">
        <v>0</v>
      </c>
      <c r="G16">
        <v>10.506000041961601</v>
      </c>
      <c r="H16">
        <v>3</v>
      </c>
      <c r="I16" s="1" t="s">
        <v>16</v>
      </c>
      <c r="J16" t="str">
        <f t="shared" ca="1" si="0"/>
        <v>Phase 2</v>
      </c>
      <c r="K16" t="str">
        <f ca="1">LOOKUP(INDIRECT("B" &amp;ROW()),{0,1,2,3},{"SSL","Malware","Phishing","Unwanted software"})</f>
        <v>Unwanted software</v>
      </c>
      <c r="L16" t="str">
        <f ca="1">LOOKUP(INDIRECT("C" &amp;ROW()),{0,1,2,3},{"Low","Medium","High","Control"})</f>
        <v>Control</v>
      </c>
      <c r="M16" t="str">
        <f t="shared" ca="1" si="1"/>
        <v>10 - 15</v>
      </c>
      <c r="N16">
        <f t="shared" ca="1" si="2"/>
        <v>0</v>
      </c>
      <c r="O16" t="str">
        <f t="shared" ca="1" si="3"/>
        <v>Adhered to warning</v>
      </c>
      <c r="P16">
        <f t="shared" ca="1" si="4"/>
        <v>1</v>
      </c>
    </row>
    <row r="17" spans="1:16" ht="15" customHeight="1" x14ac:dyDescent="0.25">
      <c r="A17">
        <v>1</v>
      </c>
      <c r="B17">
        <v>2</v>
      </c>
      <c r="C17">
        <v>2</v>
      </c>
      <c r="D17" t="s">
        <v>2</v>
      </c>
      <c r="E17" t="b">
        <v>0</v>
      </c>
      <c r="F17" t="b">
        <v>0</v>
      </c>
      <c r="G17">
        <v>7.6480000019073398</v>
      </c>
      <c r="H17">
        <v>3</v>
      </c>
      <c r="I17" s="1" t="s">
        <v>17</v>
      </c>
      <c r="J17" t="str">
        <f t="shared" ca="1" si="0"/>
        <v>Phase 2</v>
      </c>
      <c r="K17" t="str">
        <f ca="1">LOOKUP(INDIRECT("B" &amp;ROW()),{0,1,2,3},{"SSL","Malware","Phishing","Unwanted software"})</f>
        <v>Phishing</v>
      </c>
      <c r="L17" t="str">
        <f ca="1">LOOKUP(INDIRECT("C" &amp;ROW()),{0,1,2,3},{"Low","Medium","High","Control"})</f>
        <v>High</v>
      </c>
      <c r="M17" t="str">
        <f t="shared" ca="1" si="1"/>
        <v>5 - 10</v>
      </c>
      <c r="N17">
        <f t="shared" ca="1" si="2"/>
        <v>0</v>
      </c>
      <c r="O17" t="str">
        <f t="shared" ca="1" si="3"/>
        <v>Adhered to warning</v>
      </c>
      <c r="P17">
        <f t="shared" ca="1" si="4"/>
        <v>1</v>
      </c>
    </row>
    <row r="18" spans="1:16" ht="15" customHeight="1" x14ac:dyDescent="0.25">
      <c r="A18">
        <v>1</v>
      </c>
      <c r="B18">
        <v>2</v>
      </c>
      <c r="C18">
        <v>3</v>
      </c>
      <c r="D18" t="s">
        <v>2</v>
      </c>
      <c r="E18" t="b">
        <v>0</v>
      </c>
      <c r="F18" t="b">
        <v>0</v>
      </c>
      <c r="G18">
        <v>11.983999967575</v>
      </c>
      <c r="H18">
        <v>3</v>
      </c>
      <c r="I18" s="1" t="s">
        <v>18</v>
      </c>
      <c r="J18" t="str">
        <f t="shared" ca="1" si="0"/>
        <v>Phase 2</v>
      </c>
      <c r="K18" t="str">
        <f ca="1">LOOKUP(INDIRECT("B" &amp;ROW()),{0,1,2,3},{"SSL","Malware","Phishing","Unwanted software"})</f>
        <v>Phishing</v>
      </c>
      <c r="L18" t="str">
        <f ca="1">LOOKUP(INDIRECT("C" &amp;ROW()),{0,1,2,3},{"Low","Medium","High","Control"})</f>
        <v>Control</v>
      </c>
      <c r="M18" t="str">
        <f t="shared" ca="1" si="1"/>
        <v>10 - 15</v>
      </c>
      <c r="N18">
        <f t="shared" ca="1" si="2"/>
        <v>0</v>
      </c>
      <c r="O18" t="str">
        <f t="shared" ca="1" si="3"/>
        <v>Adhered to warning</v>
      </c>
      <c r="P18">
        <f t="shared" ca="1" si="4"/>
        <v>1</v>
      </c>
    </row>
    <row r="19" spans="1:16" ht="15" customHeight="1" x14ac:dyDescent="0.25">
      <c r="A19">
        <v>2</v>
      </c>
      <c r="B19">
        <v>0</v>
      </c>
      <c r="C19">
        <v>1</v>
      </c>
      <c r="D19" t="s">
        <v>0</v>
      </c>
      <c r="E19" t="b">
        <v>0</v>
      </c>
      <c r="F19" t="b">
        <v>1</v>
      </c>
      <c r="G19">
        <v>4.4220001697540203</v>
      </c>
      <c r="H19">
        <v>4</v>
      </c>
      <c r="I19" s="1" t="s">
        <v>19</v>
      </c>
      <c r="J19" t="str">
        <f t="shared" ca="1" si="0"/>
        <v>Phase 1</v>
      </c>
      <c r="K19" t="str">
        <f ca="1">LOOKUP(INDIRECT("B" &amp;ROW()),{0,1,2,3},{"SSL","Malware","Phishing","Unwanted software"})</f>
        <v>SSL</v>
      </c>
      <c r="L19" t="str">
        <f ca="1">LOOKUP(INDIRECT("C" &amp;ROW()),{0,1,2,3},{"Low","Medium","High","Control"})</f>
        <v>Medium</v>
      </c>
      <c r="M19" t="str">
        <f t="shared" ca="1" si="1"/>
        <v>0 - 5</v>
      </c>
      <c r="N19">
        <f t="shared" ca="1" si="2"/>
        <v>1</v>
      </c>
      <c r="O19" t="str">
        <f t="shared" ca="1" si="3"/>
        <v>Ignored warning</v>
      </c>
      <c r="P19">
        <f t="shared" ca="1" si="4"/>
        <v>0</v>
      </c>
    </row>
    <row r="20" spans="1:16" ht="15" customHeight="1" x14ac:dyDescent="0.25">
      <c r="A20">
        <v>2</v>
      </c>
      <c r="B20">
        <v>3</v>
      </c>
      <c r="C20">
        <v>2</v>
      </c>
      <c r="D20" t="s">
        <v>2</v>
      </c>
      <c r="E20" t="b">
        <v>0</v>
      </c>
      <c r="F20" t="b">
        <v>0</v>
      </c>
      <c r="G20">
        <v>13.8680000305175</v>
      </c>
      <c r="H20">
        <v>4</v>
      </c>
      <c r="I20" s="1" t="s">
        <v>20</v>
      </c>
      <c r="J20" t="str">
        <f t="shared" ca="1" si="0"/>
        <v>Phase 2</v>
      </c>
      <c r="K20" t="str">
        <f ca="1">LOOKUP(INDIRECT("B" &amp;ROW()),{0,1,2,3},{"SSL","Malware","Phishing","Unwanted software"})</f>
        <v>Unwanted software</v>
      </c>
      <c r="L20" t="str">
        <f ca="1">LOOKUP(INDIRECT("C" &amp;ROW()),{0,1,2,3},{"Low","Medium","High","Control"})</f>
        <v>High</v>
      </c>
      <c r="M20" t="str">
        <f t="shared" ca="1" si="1"/>
        <v>10 - 15</v>
      </c>
      <c r="N20">
        <f t="shared" ca="1" si="2"/>
        <v>0</v>
      </c>
      <c r="O20" t="str">
        <f t="shared" ca="1" si="3"/>
        <v>Adhered to warning</v>
      </c>
      <c r="P20">
        <f t="shared" ca="1" si="4"/>
        <v>1</v>
      </c>
    </row>
    <row r="21" spans="1:16" ht="15" customHeight="1" x14ac:dyDescent="0.25">
      <c r="A21">
        <v>2</v>
      </c>
      <c r="B21">
        <v>1</v>
      </c>
      <c r="C21">
        <v>3</v>
      </c>
      <c r="D21" t="s">
        <v>2</v>
      </c>
      <c r="E21" t="b">
        <v>0</v>
      </c>
      <c r="F21" t="b">
        <v>0</v>
      </c>
      <c r="G21">
        <v>43.828999996185303</v>
      </c>
      <c r="H21">
        <v>3</v>
      </c>
      <c r="I21" s="1" t="s">
        <v>21</v>
      </c>
      <c r="J21" t="str">
        <f t="shared" ca="1" si="0"/>
        <v>Phase 2</v>
      </c>
      <c r="K21" t="str">
        <f ca="1">LOOKUP(INDIRECT("B" &amp;ROW()),{0,1,2,3},{"SSL","Malware","Phishing","Unwanted software"})</f>
        <v>Malware</v>
      </c>
      <c r="L21" t="str">
        <f ca="1">LOOKUP(INDIRECT("C" &amp;ROW()),{0,1,2,3},{"Low","Medium","High","Control"})</f>
        <v>Control</v>
      </c>
      <c r="M21" t="str">
        <f t="shared" ca="1" si="1"/>
        <v>40 - 45</v>
      </c>
      <c r="N21">
        <f t="shared" ca="1" si="2"/>
        <v>0</v>
      </c>
      <c r="O21" t="str">
        <f t="shared" ca="1" si="3"/>
        <v>Adhered to warning</v>
      </c>
      <c r="P21">
        <f t="shared" ca="1" si="4"/>
        <v>1</v>
      </c>
    </row>
    <row r="22" spans="1:16" ht="15" customHeight="1" x14ac:dyDescent="0.25">
      <c r="A22">
        <v>2</v>
      </c>
      <c r="B22">
        <v>3</v>
      </c>
      <c r="C22">
        <v>3</v>
      </c>
      <c r="D22" t="s">
        <v>2</v>
      </c>
      <c r="E22" t="b">
        <v>0</v>
      </c>
      <c r="F22" t="b">
        <v>1</v>
      </c>
      <c r="G22">
        <v>9.9829998016357404</v>
      </c>
      <c r="H22">
        <v>2</v>
      </c>
      <c r="I22" s="1" t="s">
        <v>22</v>
      </c>
      <c r="J22" t="str">
        <f t="shared" ca="1" si="0"/>
        <v>Phase 2</v>
      </c>
      <c r="K22" t="str">
        <f ca="1">LOOKUP(INDIRECT("B" &amp;ROW()),{0,1,2,3},{"SSL","Malware","Phishing","Unwanted software"})</f>
        <v>Unwanted software</v>
      </c>
      <c r="L22" t="str">
        <f ca="1">LOOKUP(INDIRECT("C" &amp;ROW()),{0,1,2,3},{"Low","Medium","High","Control"})</f>
        <v>Control</v>
      </c>
      <c r="M22" t="str">
        <f t="shared" ca="1" si="1"/>
        <v>5 - 10</v>
      </c>
      <c r="N22">
        <f t="shared" ca="1" si="2"/>
        <v>1</v>
      </c>
      <c r="O22" t="str">
        <f t="shared" ca="1" si="3"/>
        <v>Ignored warning</v>
      </c>
      <c r="P22">
        <f t="shared" ca="1" si="4"/>
        <v>0</v>
      </c>
    </row>
    <row r="23" spans="1:16" x14ac:dyDescent="0.25">
      <c r="A23">
        <v>2</v>
      </c>
      <c r="B23">
        <v>2</v>
      </c>
      <c r="C23">
        <v>0</v>
      </c>
      <c r="D23" t="s">
        <v>2</v>
      </c>
      <c r="E23" t="b">
        <v>0</v>
      </c>
      <c r="F23" t="b">
        <v>1</v>
      </c>
      <c r="G23">
        <v>3.8009998798370299</v>
      </c>
      <c r="H23">
        <v>0</v>
      </c>
      <c r="I23" s="1" t="s">
        <v>23</v>
      </c>
      <c r="J23" t="str">
        <f t="shared" ca="1" si="0"/>
        <v>Phase 2</v>
      </c>
      <c r="K23" t="str">
        <f ca="1">LOOKUP(INDIRECT("B" &amp;ROW()),{0,1,2,3},{"SSL","Malware","Phishing","Unwanted software"})</f>
        <v>Phishing</v>
      </c>
      <c r="L23" t="str">
        <f ca="1">LOOKUP(INDIRECT("C" &amp;ROW()),{0,1,2,3},{"Low","Medium","High","Control"})</f>
        <v>Low</v>
      </c>
      <c r="M23" t="str">
        <f t="shared" ca="1" si="1"/>
        <v>0 - 5</v>
      </c>
      <c r="N23">
        <f t="shared" ca="1" si="2"/>
        <v>1</v>
      </c>
      <c r="O23" t="str">
        <f t="shared" ca="1" si="3"/>
        <v>Ignored warning</v>
      </c>
      <c r="P23">
        <f t="shared" ca="1" si="4"/>
        <v>0</v>
      </c>
    </row>
    <row r="24" spans="1:16" ht="15" customHeight="1" x14ac:dyDescent="0.25">
      <c r="A24">
        <v>2</v>
      </c>
      <c r="B24">
        <v>1</v>
      </c>
      <c r="C24">
        <v>1</v>
      </c>
      <c r="D24" t="s">
        <v>2</v>
      </c>
      <c r="E24" t="b">
        <v>0</v>
      </c>
      <c r="F24" t="b">
        <v>0</v>
      </c>
      <c r="G24">
        <v>4.2060000896453804</v>
      </c>
      <c r="H24">
        <v>2</v>
      </c>
      <c r="I24" s="1" t="s">
        <v>24</v>
      </c>
      <c r="J24" t="str">
        <f t="shared" ca="1" si="0"/>
        <v>Phase 2</v>
      </c>
      <c r="K24" t="str">
        <f ca="1">LOOKUP(INDIRECT("B" &amp;ROW()),{0,1,2,3},{"SSL","Malware","Phishing","Unwanted software"})</f>
        <v>Malware</v>
      </c>
      <c r="L24" t="str">
        <f ca="1">LOOKUP(INDIRECT("C" &amp;ROW()),{0,1,2,3},{"Low","Medium","High","Control"})</f>
        <v>Medium</v>
      </c>
      <c r="M24" t="str">
        <f t="shared" ca="1" si="1"/>
        <v>0 - 5</v>
      </c>
      <c r="N24">
        <f t="shared" ca="1" si="2"/>
        <v>0</v>
      </c>
      <c r="O24" t="str">
        <f t="shared" ca="1" si="3"/>
        <v>Adhered to warning</v>
      </c>
      <c r="P24">
        <f t="shared" ca="1" si="4"/>
        <v>1</v>
      </c>
    </row>
    <row r="25" spans="1:16" ht="15" customHeight="1" x14ac:dyDescent="0.25">
      <c r="A25">
        <v>2</v>
      </c>
      <c r="B25">
        <v>2</v>
      </c>
      <c r="C25">
        <v>3</v>
      </c>
      <c r="D25" t="s">
        <v>2</v>
      </c>
      <c r="E25" t="b">
        <v>0</v>
      </c>
      <c r="F25" t="b">
        <v>0</v>
      </c>
      <c r="G25">
        <v>14.263000011443999</v>
      </c>
      <c r="H25">
        <v>4</v>
      </c>
      <c r="I25" s="1" t="s">
        <v>25</v>
      </c>
      <c r="J25" t="str">
        <f t="shared" ca="1" si="0"/>
        <v>Phase 2</v>
      </c>
      <c r="K25" t="str">
        <f ca="1">LOOKUP(INDIRECT("B" &amp;ROW()),{0,1,2,3},{"SSL","Malware","Phishing","Unwanted software"})</f>
        <v>Phishing</v>
      </c>
      <c r="L25" t="str">
        <f ca="1">LOOKUP(INDIRECT("C" &amp;ROW()),{0,1,2,3},{"Low","Medium","High","Control"})</f>
        <v>Control</v>
      </c>
      <c r="M25" t="str">
        <f t="shared" ca="1" si="1"/>
        <v>10 - 15</v>
      </c>
      <c r="N25">
        <f t="shared" ca="1" si="2"/>
        <v>0</v>
      </c>
      <c r="O25" t="str">
        <f t="shared" ca="1" si="3"/>
        <v>Adhered to warning</v>
      </c>
      <c r="P25">
        <f t="shared" ca="1" si="4"/>
        <v>1</v>
      </c>
    </row>
    <row r="26" spans="1:16" ht="15" customHeight="1" x14ac:dyDescent="0.25">
      <c r="A26">
        <v>2</v>
      </c>
      <c r="B26">
        <v>1</v>
      </c>
      <c r="C26">
        <v>2</v>
      </c>
      <c r="D26" t="s">
        <v>2</v>
      </c>
      <c r="E26" t="b">
        <v>0</v>
      </c>
      <c r="F26" t="b">
        <v>0</v>
      </c>
      <c r="G26">
        <v>12.502999782562201</v>
      </c>
      <c r="H26">
        <v>4</v>
      </c>
      <c r="I26" s="1" t="s">
        <v>26</v>
      </c>
      <c r="J26" t="str">
        <f t="shared" ca="1" si="0"/>
        <v>Phase 2</v>
      </c>
      <c r="K26" t="str">
        <f ca="1">LOOKUP(INDIRECT("B" &amp;ROW()),{0,1,2,3},{"SSL","Malware","Phishing","Unwanted software"})</f>
        <v>Malware</v>
      </c>
      <c r="L26" t="str">
        <f ca="1">LOOKUP(INDIRECT("C" &amp;ROW()),{0,1,2,3},{"Low","Medium","High","Control"})</f>
        <v>High</v>
      </c>
      <c r="M26" t="str">
        <f t="shared" ca="1" si="1"/>
        <v>10 - 15</v>
      </c>
      <c r="N26">
        <f t="shared" ca="1" si="2"/>
        <v>0</v>
      </c>
      <c r="O26" t="str">
        <f t="shared" ca="1" si="3"/>
        <v>Adhered to warning</v>
      </c>
      <c r="P26">
        <f t="shared" ca="1" si="4"/>
        <v>1</v>
      </c>
    </row>
    <row r="27" spans="1:16" x14ac:dyDescent="0.25">
      <c r="A27">
        <v>2</v>
      </c>
      <c r="B27">
        <v>1</v>
      </c>
      <c r="C27">
        <v>0</v>
      </c>
      <c r="D27" t="s">
        <v>2</v>
      </c>
      <c r="E27" t="b">
        <v>0</v>
      </c>
      <c r="F27" t="b">
        <v>1</v>
      </c>
      <c r="G27">
        <v>9.8259999752044607</v>
      </c>
      <c r="H27">
        <v>1</v>
      </c>
      <c r="I27" s="1" t="s">
        <v>27</v>
      </c>
      <c r="J27" t="str">
        <f t="shared" ca="1" si="0"/>
        <v>Phase 2</v>
      </c>
      <c r="K27" t="str">
        <f ca="1">LOOKUP(INDIRECT("B" &amp;ROW()),{0,1,2,3},{"SSL","Malware","Phishing","Unwanted software"})</f>
        <v>Malware</v>
      </c>
      <c r="L27" t="str">
        <f ca="1">LOOKUP(INDIRECT("C" &amp;ROW()),{0,1,2,3},{"Low","Medium","High","Control"})</f>
        <v>Low</v>
      </c>
      <c r="M27" t="str">
        <f t="shared" ca="1" si="1"/>
        <v>5 - 10</v>
      </c>
      <c r="N27">
        <f t="shared" ca="1" si="2"/>
        <v>1</v>
      </c>
      <c r="O27" t="str">
        <f t="shared" ca="1" si="3"/>
        <v>Ignored warning</v>
      </c>
      <c r="P27">
        <f t="shared" ca="1" si="4"/>
        <v>0</v>
      </c>
    </row>
    <row r="28" spans="1:16" ht="15" customHeight="1" x14ac:dyDescent="0.25">
      <c r="A28">
        <v>2</v>
      </c>
      <c r="B28">
        <v>0</v>
      </c>
      <c r="C28">
        <v>1</v>
      </c>
      <c r="D28" t="s">
        <v>2</v>
      </c>
      <c r="E28" t="b">
        <v>0</v>
      </c>
      <c r="F28" t="b">
        <v>1</v>
      </c>
      <c r="G28">
        <v>7.3900001049041704</v>
      </c>
      <c r="H28">
        <v>2</v>
      </c>
      <c r="I28" s="1" t="s">
        <v>28</v>
      </c>
      <c r="J28" t="str">
        <f t="shared" ca="1" si="0"/>
        <v>Phase 2</v>
      </c>
      <c r="K28" t="str">
        <f ca="1">LOOKUP(INDIRECT("B" &amp;ROW()),{0,1,2,3},{"SSL","Malware","Phishing","Unwanted software"})</f>
        <v>SSL</v>
      </c>
      <c r="L28" t="str">
        <f ca="1">LOOKUP(INDIRECT("C" &amp;ROW()),{0,1,2,3},{"Low","Medium","High","Control"})</f>
        <v>Medium</v>
      </c>
      <c r="M28" t="str">
        <f t="shared" ca="1" si="1"/>
        <v>5 - 10</v>
      </c>
      <c r="N28">
        <f t="shared" ca="1" si="2"/>
        <v>1</v>
      </c>
      <c r="O28" t="str">
        <f t="shared" ca="1" si="3"/>
        <v>Ignored warning</v>
      </c>
      <c r="P28">
        <f t="shared" ca="1" si="4"/>
        <v>0</v>
      </c>
    </row>
    <row r="29" spans="1:16" ht="15" customHeight="1" x14ac:dyDescent="0.25">
      <c r="A29">
        <v>2</v>
      </c>
      <c r="B29">
        <v>0</v>
      </c>
      <c r="C29">
        <v>2</v>
      </c>
      <c r="D29" t="s">
        <v>2</v>
      </c>
      <c r="E29" t="b">
        <v>0</v>
      </c>
      <c r="F29" t="b">
        <v>0</v>
      </c>
      <c r="G29">
        <v>7.0480000972747803</v>
      </c>
      <c r="H29">
        <v>4</v>
      </c>
      <c r="I29" s="1" t="s">
        <v>29</v>
      </c>
      <c r="J29" t="str">
        <f t="shared" ca="1" si="0"/>
        <v>Phase 2</v>
      </c>
      <c r="K29" t="str">
        <f ca="1">LOOKUP(INDIRECT("B" &amp;ROW()),{0,1,2,3},{"SSL","Malware","Phishing","Unwanted software"})</f>
        <v>SSL</v>
      </c>
      <c r="L29" t="str">
        <f ca="1">LOOKUP(INDIRECT("C" &amp;ROW()),{0,1,2,3},{"Low","Medium","High","Control"})</f>
        <v>High</v>
      </c>
      <c r="M29" t="str">
        <f t="shared" ca="1" si="1"/>
        <v>5 - 10</v>
      </c>
      <c r="N29">
        <f t="shared" ca="1" si="2"/>
        <v>0</v>
      </c>
      <c r="O29" t="str">
        <f t="shared" ca="1" si="3"/>
        <v>Adhered to warning</v>
      </c>
      <c r="P29">
        <f t="shared" ca="1" si="4"/>
        <v>1</v>
      </c>
    </row>
    <row r="30" spans="1:16" ht="15" customHeight="1" x14ac:dyDescent="0.25">
      <c r="A30">
        <v>2</v>
      </c>
      <c r="B30">
        <v>0</v>
      </c>
      <c r="C30">
        <v>3</v>
      </c>
      <c r="D30" t="s">
        <v>2</v>
      </c>
      <c r="E30" t="b">
        <v>0</v>
      </c>
      <c r="F30" t="b">
        <v>0</v>
      </c>
      <c r="G30">
        <v>16.084000110626199</v>
      </c>
      <c r="H30">
        <v>2</v>
      </c>
      <c r="I30" s="1" t="s">
        <v>30</v>
      </c>
      <c r="J30" t="str">
        <f t="shared" ca="1" si="0"/>
        <v>Phase 2</v>
      </c>
      <c r="K30" t="str">
        <f ca="1">LOOKUP(INDIRECT("B" &amp;ROW()),{0,1,2,3},{"SSL","Malware","Phishing","Unwanted software"})</f>
        <v>SSL</v>
      </c>
      <c r="L30" t="str">
        <f ca="1">LOOKUP(INDIRECT("C" &amp;ROW()),{0,1,2,3},{"Low","Medium","High","Control"})</f>
        <v>Control</v>
      </c>
      <c r="M30" t="str">
        <f t="shared" ca="1" si="1"/>
        <v>15 - 20</v>
      </c>
      <c r="N30">
        <f t="shared" ca="1" si="2"/>
        <v>0</v>
      </c>
      <c r="O30" t="str">
        <f t="shared" ca="1" si="3"/>
        <v>Adhered to warning</v>
      </c>
      <c r="P30">
        <f t="shared" ca="1" si="4"/>
        <v>1</v>
      </c>
    </row>
    <row r="31" spans="1:16" x14ac:dyDescent="0.25">
      <c r="A31">
        <v>2</v>
      </c>
      <c r="B31">
        <v>3</v>
      </c>
      <c r="C31">
        <v>0</v>
      </c>
      <c r="D31" t="s">
        <v>2</v>
      </c>
      <c r="E31" t="b">
        <v>0</v>
      </c>
      <c r="F31" t="b">
        <v>1</v>
      </c>
      <c r="G31">
        <v>8.3810000419616699</v>
      </c>
      <c r="H31">
        <v>0</v>
      </c>
      <c r="I31" s="1" t="s">
        <v>31</v>
      </c>
      <c r="J31" t="str">
        <f t="shared" ca="1" si="0"/>
        <v>Phase 2</v>
      </c>
      <c r="K31" t="str">
        <f ca="1">LOOKUP(INDIRECT("B" &amp;ROW()),{0,1,2,3},{"SSL","Malware","Phishing","Unwanted software"})</f>
        <v>Unwanted software</v>
      </c>
      <c r="L31" t="str">
        <f ca="1">LOOKUP(INDIRECT("C" &amp;ROW()),{0,1,2,3},{"Low","Medium","High","Control"})</f>
        <v>Low</v>
      </c>
      <c r="M31" t="str">
        <f t="shared" ca="1" si="1"/>
        <v>5 - 10</v>
      </c>
      <c r="N31">
        <f t="shared" ca="1" si="2"/>
        <v>1</v>
      </c>
      <c r="O31" t="str">
        <f t="shared" ca="1" si="3"/>
        <v>Ignored warning</v>
      </c>
      <c r="P31">
        <f t="shared" ca="1" si="4"/>
        <v>0</v>
      </c>
    </row>
    <row r="32" spans="1:16" ht="15" customHeight="1" x14ac:dyDescent="0.25">
      <c r="A32">
        <v>2</v>
      </c>
      <c r="B32">
        <v>2</v>
      </c>
      <c r="C32">
        <v>2</v>
      </c>
      <c r="D32" t="s">
        <v>2</v>
      </c>
      <c r="E32" t="b">
        <v>0</v>
      </c>
      <c r="F32" t="b">
        <v>0</v>
      </c>
      <c r="G32">
        <v>5.2049999237060502</v>
      </c>
      <c r="H32">
        <v>4</v>
      </c>
      <c r="I32" s="1" t="s">
        <v>32</v>
      </c>
      <c r="J32" t="str">
        <f t="shared" ca="1" si="0"/>
        <v>Phase 2</v>
      </c>
      <c r="K32" t="str">
        <f ca="1">LOOKUP(INDIRECT("B" &amp;ROW()),{0,1,2,3},{"SSL","Malware","Phishing","Unwanted software"})</f>
        <v>Phishing</v>
      </c>
      <c r="L32" t="str">
        <f ca="1">LOOKUP(INDIRECT("C" &amp;ROW()),{0,1,2,3},{"Low","Medium","High","Control"})</f>
        <v>High</v>
      </c>
      <c r="M32" t="str">
        <f t="shared" ca="1" si="1"/>
        <v>5 - 10</v>
      </c>
      <c r="N32">
        <f t="shared" ca="1" si="2"/>
        <v>0</v>
      </c>
      <c r="O32" t="str">
        <f t="shared" ca="1" si="3"/>
        <v>Adhered to warning</v>
      </c>
      <c r="P32">
        <f t="shared" ca="1" si="4"/>
        <v>1</v>
      </c>
    </row>
    <row r="33" spans="1:16" x14ac:dyDescent="0.25">
      <c r="A33">
        <v>2</v>
      </c>
      <c r="B33">
        <v>0</v>
      </c>
      <c r="C33">
        <v>0</v>
      </c>
      <c r="D33" t="s">
        <v>2</v>
      </c>
      <c r="E33" t="b">
        <v>0</v>
      </c>
      <c r="F33" t="b">
        <v>0</v>
      </c>
      <c r="G33">
        <v>4.1019999980926496</v>
      </c>
      <c r="H33">
        <v>0</v>
      </c>
      <c r="I33" s="1" t="s">
        <v>33</v>
      </c>
      <c r="J33" t="str">
        <f t="shared" ca="1" si="0"/>
        <v>Phase 2</v>
      </c>
      <c r="K33" t="str">
        <f ca="1">LOOKUP(INDIRECT("B" &amp;ROW()),{0,1,2,3},{"SSL","Malware","Phishing","Unwanted software"})</f>
        <v>SSL</v>
      </c>
      <c r="L33" t="str">
        <f ca="1">LOOKUP(INDIRECT("C" &amp;ROW()),{0,1,2,3},{"Low","Medium","High","Control"})</f>
        <v>Low</v>
      </c>
      <c r="M33" t="str">
        <f t="shared" ca="1" si="1"/>
        <v>0 - 5</v>
      </c>
      <c r="N33">
        <f t="shared" ca="1" si="2"/>
        <v>0</v>
      </c>
      <c r="O33" t="str">
        <f t="shared" ca="1" si="3"/>
        <v>Adhered to warning</v>
      </c>
      <c r="P33">
        <f t="shared" ca="1" si="4"/>
        <v>1</v>
      </c>
    </row>
    <row r="34" spans="1:16" ht="15" customHeight="1" x14ac:dyDescent="0.25">
      <c r="A34">
        <v>2</v>
      </c>
      <c r="B34">
        <v>2</v>
      </c>
      <c r="C34">
        <v>1</v>
      </c>
      <c r="D34" t="s">
        <v>2</v>
      </c>
      <c r="E34" t="b">
        <v>0</v>
      </c>
      <c r="F34" t="b">
        <v>0</v>
      </c>
      <c r="G34">
        <v>4.8139998912811199</v>
      </c>
      <c r="H34">
        <v>2</v>
      </c>
      <c r="I34" s="1" t="s">
        <v>34</v>
      </c>
      <c r="J34" t="str">
        <f t="shared" ca="1" si="0"/>
        <v>Phase 2</v>
      </c>
      <c r="K34" t="str">
        <f ca="1">LOOKUP(INDIRECT("B" &amp;ROW()),{0,1,2,3},{"SSL","Malware","Phishing","Unwanted software"})</f>
        <v>Phishing</v>
      </c>
      <c r="L34" t="str">
        <f ca="1">LOOKUP(INDIRECT("C" &amp;ROW()),{0,1,2,3},{"Low","Medium","High","Control"})</f>
        <v>Medium</v>
      </c>
      <c r="M34" t="str">
        <f t="shared" ca="1" si="1"/>
        <v>0 - 5</v>
      </c>
      <c r="N34">
        <f t="shared" ca="1" si="2"/>
        <v>0</v>
      </c>
      <c r="O34" t="str">
        <f t="shared" ca="1" si="3"/>
        <v>Adhered to warning</v>
      </c>
      <c r="P34">
        <f t="shared" ca="1" si="4"/>
        <v>1</v>
      </c>
    </row>
    <row r="35" spans="1:16" ht="15" customHeight="1" x14ac:dyDescent="0.25">
      <c r="A35">
        <v>2</v>
      </c>
      <c r="B35">
        <v>3</v>
      </c>
      <c r="C35">
        <v>1</v>
      </c>
      <c r="D35" t="s">
        <v>2</v>
      </c>
      <c r="E35" t="b">
        <v>0</v>
      </c>
      <c r="F35" t="b">
        <v>0</v>
      </c>
      <c r="G35">
        <v>6.1410000324249197</v>
      </c>
      <c r="H35">
        <v>4</v>
      </c>
      <c r="I35" s="1" t="s">
        <v>35</v>
      </c>
      <c r="J35" t="str">
        <f t="shared" ca="1" si="0"/>
        <v>Phase 2</v>
      </c>
      <c r="K35" t="str">
        <f ca="1">LOOKUP(INDIRECT("B" &amp;ROW()),{0,1,2,3},{"SSL","Malware","Phishing","Unwanted software"})</f>
        <v>Unwanted software</v>
      </c>
      <c r="L35" t="str">
        <f ca="1">LOOKUP(INDIRECT("C" &amp;ROW()),{0,1,2,3},{"Low","Medium","High","Control"})</f>
        <v>Medium</v>
      </c>
      <c r="M35" t="str">
        <f t="shared" ca="1" si="1"/>
        <v>5 - 10</v>
      </c>
      <c r="N35">
        <f t="shared" ca="1" si="2"/>
        <v>0</v>
      </c>
      <c r="O35" t="str">
        <f t="shared" ca="1" si="3"/>
        <v>Adhered to warning</v>
      </c>
      <c r="P35">
        <f t="shared" ca="1" si="4"/>
        <v>1</v>
      </c>
    </row>
    <row r="36" spans="1:16" ht="15" customHeight="1" x14ac:dyDescent="0.25">
      <c r="A36">
        <v>3</v>
      </c>
      <c r="B36">
        <v>0</v>
      </c>
      <c r="C36">
        <v>2</v>
      </c>
      <c r="D36" t="s">
        <v>0</v>
      </c>
      <c r="E36" t="b">
        <v>0</v>
      </c>
      <c r="F36" t="b">
        <v>1</v>
      </c>
      <c r="G36">
        <v>5.90100002288818</v>
      </c>
      <c r="H36">
        <v>0</v>
      </c>
      <c r="I36" s="1" t="s">
        <v>36</v>
      </c>
      <c r="J36" t="str">
        <f t="shared" ca="1" si="0"/>
        <v>Phase 1</v>
      </c>
      <c r="K36" t="str">
        <f ca="1">LOOKUP(INDIRECT("B" &amp;ROW()),{0,1,2,3},{"SSL","Malware","Phishing","Unwanted software"})</f>
        <v>SSL</v>
      </c>
      <c r="L36" t="str">
        <f ca="1">LOOKUP(INDIRECT("C" &amp;ROW()),{0,1,2,3},{"Low","Medium","High","Control"})</f>
        <v>High</v>
      </c>
      <c r="M36" t="str">
        <f t="shared" ca="1" si="1"/>
        <v>5 - 10</v>
      </c>
      <c r="N36">
        <f t="shared" ca="1" si="2"/>
        <v>1</v>
      </c>
      <c r="O36" t="str">
        <f t="shared" ca="1" si="3"/>
        <v>Ignored warning</v>
      </c>
      <c r="P36">
        <f t="shared" ca="1" si="4"/>
        <v>0</v>
      </c>
    </row>
    <row r="37" spans="1:16" ht="15" customHeight="1" x14ac:dyDescent="0.25">
      <c r="A37">
        <v>3</v>
      </c>
      <c r="B37">
        <v>0</v>
      </c>
      <c r="C37">
        <v>2</v>
      </c>
      <c r="D37" t="s">
        <v>2</v>
      </c>
      <c r="E37" t="b">
        <v>0</v>
      </c>
      <c r="F37" t="b">
        <v>1</v>
      </c>
      <c r="G37">
        <v>9.1820001602172798</v>
      </c>
      <c r="H37">
        <v>1</v>
      </c>
      <c r="I37" s="1" t="s">
        <v>37</v>
      </c>
      <c r="J37" t="str">
        <f t="shared" ca="1" si="0"/>
        <v>Phase 2</v>
      </c>
      <c r="K37" t="str">
        <f ca="1">LOOKUP(INDIRECT("B" &amp;ROW()),{0,1,2,3},{"SSL","Malware","Phishing","Unwanted software"})</f>
        <v>SSL</v>
      </c>
      <c r="L37" t="str">
        <f ca="1">LOOKUP(INDIRECT("C" &amp;ROW()),{0,1,2,3},{"Low","Medium","High","Control"})</f>
        <v>High</v>
      </c>
      <c r="M37" t="str">
        <f t="shared" ca="1" si="1"/>
        <v>5 - 10</v>
      </c>
      <c r="N37">
        <f t="shared" ca="1" si="2"/>
        <v>1</v>
      </c>
      <c r="O37" t="str">
        <f t="shared" ca="1" si="3"/>
        <v>Ignored warning</v>
      </c>
      <c r="P37">
        <f t="shared" ca="1" si="4"/>
        <v>0</v>
      </c>
    </row>
    <row r="38" spans="1:16" ht="15" customHeight="1" x14ac:dyDescent="0.25">
      <c r="A38">
        <v>3</v>
      </c>
      <c r="B38">
        <v>1</v>
      </c>
      <c r="C38">
        <v>3</v>
      </c>
      <c r="D38" t="s">
        <v>2</v>
      </c>
      <c r="E38" t="b">
        <v>0</v>
      </c>
      <c r="F38" t="b">
        <v>0</v>
      </c>
      <c r="G38">
        <v>4.18300008773803</v>
      </c>
      <c r="H38">
        <v>3</v>
      </c>
      <c r="I38" s="1" t="s">
        <v>38</v>
      </c>
      <c r="J38" t="str">
        <f t="shared" ca="1" si="0"/>
        <v>Phase 2</v>
      </c>
      <c r="K38" t="str">
        <f ca="1">LOOKUP(INDIRECT("B" &amp;ROW()),{0,1,2,3},{"SSL","Malware","Phishing","Unwanted software"})</f>
        <v>Malware</v>
      </c>
      <c r="L38" t="str">
        <f ca="1">LOOKUP(INDIRECT("C" &amp;ROW()),{0,1,2,3},{"Low","Medium","High","Control"})</f>
        <v>Control</v>
      </c>
      <c r="M38" t="str">
        <f t="shared" ca="1" si="1"/>
        <v>0 - 5</v>
      </c>
      <c r="N38">
        <f t="shared" ca="1" si="2"/>
        <v>0</v>
      </c>
      <c r="O38" t="str">
        <f t="shared" ca="1" si="3"/>
        <v>Adhered to warning</v>
      </c>
      <c r="P38">
        <f t="shared" ca="1" si="4"/>
        <v>1</v>
      </c>
    </row>
    <row r="39" spans="1:16" x14ac:dyDescent="0.25">
      <c r="A39">
        <v>3</v>
      </c>
      <c r="B39">
        <v>3</v>
      </c>
      <c r="C39">
        <v>0</v>
      </c>
      <c r="D39" t="s">
        <v>2</v>
      </c>
      <c r="E39" t="b">
        <v>1</v>
      </c>
      <c r="F39" t="b">
        <v>1</v>
      </c>
      <c r="G39">
        <v>15.865999937057399</v>
      </c>
      <c r="H39">
        <v>2</v>
      </c>
      <c r="I39" s="1" t="s">
        <v>39</v>
      </c>
      <c r="J39" t="str">
        <f t="shared" ca="1" si="0"/>
        <v>Phase 2</v>
      </c>
      <c r="K39" t="str">
        <f ca="1">LOOKUP(INDIRECT("B" &amp;ROW()),{0,1,2,3},{"SSL","Malware","Phishing","Unwanted software"})</f>
        <v>Unwanted software</v>
      </c>
      <c r="L39" t="str">
        <f ca="1">LOOKUP(INDIRECT("C" &amp;ROW()),{0,1,2,3},{"Low","Medium","High","Control"})</f>
        <v>Low</v>
      </c>
      <c r="M39" t="str">
        <f t="shared" ca="1" si="1"/>
        <v>15 - 20</v>
      </c>
      <c r="N39">
        <f t="shared" ca="1" si="2"/>
        <v>1</v>
      </c>
      <c r="O39" t="str">
        <f t="shared" ca="1" si="3"/>
        <v>Ignored warning</v>
      </c>
      <c r="P39">
        <f t="shared" ca="1" si="4"/>
        <v>0</v>
      </c>
    </row>
    <row r="40" spans="1:16" ht="15" customHeight="1" x14ac:dyDescent="0.25">
      <c r="A40">
        <v>3</v>
      </c>
      <c r="B40">
        <v>1</v>
      </c>
      <c r="C40">
        <v>1</v>
      </c>
      <c r="D40" t="s">
        <v>2</v>
      </c>
      <c r="E40" t="b">
        <v>0</v>
      </c>
      <c r="F40" t="b">
        <v>1</v>
      </c>
      <c r="G40">
        <v>2.9400000572204501</v>
      </c>
      <c r="H40">
        <v>1</v>
      </c>
      <c r="I40" s="1" t="s">
        <v>40</v>
      </c>
      <c r="J40" t="str">
        <f t="shared" ca="1" si="0"/>
        <v>Phase 2</v>
      </c>
      <c r="K40" t="str">
        <f ca="1">LOOKUP(INDIRECT("B" &amp;ROW()),{0,1,2,3},{"SSL","Malware","Phishing","Unwanted software"})</f>
        <v>Malware</v>
      </c>
      <c r="L40" t="str">
        <f ca="1">LOOKUP(INDIRECT("C" &amp;ROW()),{0,1,2,3},{"Low","Medium","High","Control"})</f>
        <v>Medium</v>
      </c>
      <c r="M40" t="str">
        <f t="shared" ca="1" si="1"/>
        <v>0 - 5</v>
      </c>
      <c r="N40">
        <f t="shared" ca="1" si="2"/>
        <v>1</v>
      </c>
      <c r="O40" t="str">
        <f t="shared" ca="1" si="3"/>
        <v>Ignored warning</v>
      </c>
      <c r="P40">
        <f t="shared" ca="1" si="4"/>
        <v>0</v>
      </c>
    </row>
    <row r="41" spans="1:16" x14ac:dyDescent="0.25">
      <c r="A41">
        <v>3</v>
      </c>
      <c r="B41">
        <v>0</v>
      </c>
      <c r="C41">
        <v>0</v>
      </c>
      <c r="D41" t="s">
        <v>2</v>
      </c>
      <c r="E41" t="b">
        <v>0</v>
      </c>
      <c r="F41" t="b">
        <v>1</v>
      </c>
      <c r="G41">
        <v>7.6849999427795401</v>
      </c>
      <c r="H41">
        <v>1</v>
      </c>
      <c r="I41" s="1" t="s">
        <v>41</v>
      </c>
      <c r="J41" t="str">
        <f t="shared" ca="1" si="0"/>
        <v>Phase 2</v>
      </c>
      <c r="K41" t="str">
        <f ca="1">LOOKUP(INDIRECT("B" &amp;ROW()),{0,1,2,3},{"SSL","Malware","Phishing","Unwanted software"})</f>
        <v>SSL</v>
      </c>
      <c r="L41" t="str">
        <f ca="1">LOOKUP(INDIRECT("C" &amp;ROW()),{0,1,2,3},{"Low","Medium","High","Control"})</f>
        <v>Low</v>
      </c>
      <c r="M41" t="str">
        <f t="shared" ca="1" si="1"/>
        <v>5 - 10</v>
      </c>
      <c r="N41">
        <f t="shared" ca="1" si="2"/>
        <v>1</v>
      </c>
      <c r="O41" t="str">
        <f t="shared" ca="1" si="3"/>
        <v>Ignored warning</v>
      </c>
      <c r="P41">
        <f t="shared" ca="1" si="4"/>
        <v>0</v>
      </c>
    </row>
    <row r="42" spans="1:16" ht="15" customHeight="1" x14ac:dyDescent="0.25">
      <c r="A42">
        <v>3</v>
      </c>
      <c r="B42">
        <v>3</v>
      </c>
      <c r="C42">
        <v>3</v>
      </c>
      <c r="D42" t="s">
        <v>2</v>
      </c>
      <c r="E42" t="b">
        <v>0</v>
      </c>
      <c r="F42" t="b">
        <v>0</v>
      </c>
      <c r="G42">
        <v>31.162999868392902</v>
      </c>
      <c r="H42">
        <v>4</v>
      </c>
      <c r="I42" s="1" t="s">
        <v>42</v>
      </c>
      <c r="J42" t="str">
        <f t="shared" ca="1" si="0"/>
        <v>Phase 2</v>
      </c>
      <c r="K42" t="str">
        <f ca="1">LOOKUP(INDIRECT("B" &amp;ROW()),{0,1,2,3},{"SSL","Malware","Phishing","Unwanted software"})</f>
        <v>Unwanted software</v>
      </c>
      <c r="L42" t="str">
        <f ca="1">LOOKUP(INDIRECT("C" &amp;ROW()),{0,1,2,3},{"Low","Medium","High","Control"})</f>
        <v>Control</v>
      </c>
      <c r="M42" t="str">
        <f t="shared" ca="1" si="1"/>
        <v>30 - 35</v>
      </c>
      <c r="N42">
        <f t="shared" ca="1" si="2"/>
        <v>0</v>
      </c>
      <c r="O42" t="str">
        <f t="shared" ca="1" si="3"/>
        <v>Adhered to warning</v>
      </c>
      <c r="P42">
        <f t="shared" ca="1" si="4"/>
        <v>1</v>
      </c>
    </row>
    <row r="43" spans="1:16" ht="15" customHeight="1" x14ac:dyDescent="0.25">
      <c r="A43">
        <v>3</v>
      </c>
      <c r="B43">
        <v>2</v>
      </c>
      <c r="C43">
        <v>1</v>
      </c>
      <c r="D43" t="s">
        <v>2</v>
      </c>
      <c r="E43" t="b">
        <v>0</v>
      </c>
      <c r="F43" t="b">
        <v>1</v>
      </c>
      <c r="G43">
        <v>4.1360001564025799</v>
      </c>
      <c r="H43">
        <v>1</v>
      </c>
      <c r="I43" s="1" t="s">
        <v>43</v>
      </c>
      <c r="J43" t="str">
        <f t="shared" ca="1" si="0"/>
        <v>Phase 2</v>
      </c>
      <c r="K43" t="str">
        <f ca="1">LOOKUP(INDIRECT("B" &amp;ROW()),{0,1,2,3},{"SSL","Malware","Phishing","Unwanted software"})</f>
        <v>Phishing</v>
      </c>
      <c r="L43" t="str">
        <f ca="1">LOOKUP(INDIRECT("C" &amp;ROW()),{0,1,2,3},{"Low","Medium","High","Control"})</f>
        <v>Medium</v>
      </c>
      <c r="M43" t="str">
        <f t="shared" ca="1" si="1"/>
        <v>0 - 5</v>
      </c>
      <c r="N43">
        <f t="shared" ca="1" si="2"/>
        <v>1</v>
      </c>
      <c r="O43" t="str">
        <f t="shared" ca="1" si="3"/>
        <v>Ignored warning</v>
      </c>
      <c r="P43">
        <f t="shared" ca="1" si="4"/>
        <v>0</v>
      </c>
    </row>
    <row r="44" spans="1:16" ht="15" customHeight="1" x14ac:dyDescent="0.25">
      <c r="A44">
        <v>3</v>
      </c>
      <c r="B44">
        <v>0</v>
      </c>
      <c r="C44">
        <v>1</v>
      </c>
      <c r="D44" t="s">
        <v>2</v>
      </c>
      <c r="E44" t="b">
        <v>0</v>
      </c>
      <c r="F44" t="b">
        <v>1</v>
      </c>
      <c r="G44">
        <v>2.5829999446868799</v>
      </c>
      <c r="H44">
        <v>0</v>
      </c>
      <c r="I44" s="1" t="s">
        <v>44</v>
      </c>
      <c r="J44" t="str">
        <f t="shared" ca="1" si="0"/>
        <v>Phase 2</v>
      </c>
      <c r="K44" t="str">
        <f ca="1">LOOKUP(INDIRECT("B" &amp;ROW()),{0,1,2,3},{"SSL","Malware","Phishing","Unwanted software"})</f>
        <v>SSL</v>
      </c>
      <c r="L44" t="str">
        <f ca="1">LOOKUP(INDIRECT("C" &amp;ROW()),{0,1,2,3},{"Low","Medium","High","Control"})</f>
        <v>Medium</v>
      </c>
      <c r="M44" t="str">
        <f t="shared" ca="1" si="1"/>
        <v>0 - 5</v>
      </c>
      <c r="N44">
        <f t="shared" ca="1" si="2"/>
        <v>1</v>
      </c>
      <c r="O44" t="str">
        <f t="shared" ca="1" si="3"/>
        <v>Ignored warning</v>
      </c>
      <c r="P44">
        <f t="shared" ca="1" si="4"/>
        <v>0</v>
      </c>
    </row>
    <row r="45" spans="1:16" ht="15" customHeight="1" x14ac:dyDescent="0.25">
      <c r="A45">
        <v>3</v>
      </c>
      <c r="B45">
        <v>1</v>
      </c>
      <c r="C45">
        <v>2</v>
      </c>
      <c r="D45" t="s">
        <v>2</v>
      </c>
      <c r="E45" t="b">
        <v>0</v>
      </c>
      <c r="F45" t="b">
        <v>0</v>
      </c>
      <c r="G45">
        <v>7.4869999885559002</v>
      </c>
      <c r="H45">
        <v>4</v>
      </c>
      <c r="I45" s="1" t="s">
        <v>45</v>
      </c>
      <c r="J45" t="str">
        <f t="shared" ca="1" si="0"/>
        <v>Phase 2</v>
      </c>
      <c r="K45" t="str">
        <f ca="1">LOOKUP(INDIRECT("B" &amp;ROW()),{0,1,2,3},{"SSL","Malware","Phishing","Unwanted software"})</f>
        <v>Malware</v>
      </c>
      <c r="L45" t="str">
        <f ca="1">LOOKUP(INDIRECT("C" &amp;ROW()),{0,1,2,3},{"Low","Medium","High","Control"})</f>
        <v>High</v>
      </c>
      <c r="M45" t="str">
        <f t="shared" ca="1" si="1"/>
        <v>5 - 10</v>
      </c>
      <c r="N45">
        <f t="shared" ca="1" si="2"/>
        <v>0</v>
      </c>
      <c r="O45" t="str">
        <f t="shared" ca="1" si="3"/>
        <v>Adhered to warning</v>
      </c>
      <c r="P45">
        <f t="shared" ca="1" si="4"/>
        <v>1</v>
      </c>
    </row>
    <row r="46" spans="1:16" ht="15" customHeight="1" x14ac:dyDescent="0.25">
      <c r="A46">
        <v>3</v>
      </c>
      <c r="B46">
        <v>3</v>
      </c>
      <c r="C46">
        <v>1</v>
      </c>
      <c r="D46" t="s">
        <v>2</v>
      </c>
      <c r="E46" t="b">
        <v>0</v>
      </c>
      <c r="F46" t="b">
        <v>1</v>
      </c>
      <c r="G46">
        <v>2.7920000553131099</v>
      </c>
      <c r="H46">
        <v>0</v>
      </c>
      <c r="I46" s="1" t="s">
        <v>46</v>
      </c>
      <c r="J46" t="str">
        <f t="shared" ca="1" si="0"/>
        <v>Phase 2</v>
      </c>
      <c r="K46" t="str">
        <f ca="1">LOOKUP(INDIRECT("B" &amp;ROW()),{0,1,2,3},{"SSL","Malware","Phishing","Unwanted software"})</f>
        <v>Unwanted software</v>
      </c>
      <c r="L46" t="str">
        <f ca="1">LOOKUP(INDIRECT("C" &amp;ROW()),{0,1,2,3},{"Low","Medium","High","Control"})</f>
        <v>Medium</v>
      </c>
      <c r="M46" t="str">
        <f t="shared" ca="1" si="1"/>
        <v>0 - 5</v>
      </c>
      <c r="N46">
        <f t="shared" ca="1" si="2"/>
        <v>1</v>
      </c>
      <c r="O46" t="str">
        <f t="shared" ca="1" si="3"/>
        <v>Ignored warning</v>
      </c>
      <c r="P46">
        <f t="shared" ca="1" si="4"/>
        <v>0</v>
      </c>
    </row>
    <row r="47" spans="1:16" ht="15" customHeight="1" x14ac:dyDescent="0.25">
      <c r="A47">
        <v>3</v>
      </c>
      <c r="B47">
        <v>3</v>
      </c>
      <c r="C47">
        <v>2</v>
      </c>
      <c r="D47" t="s">
        <v>2</v>
      </c>
      <c r="E47" t="b">
        <v>0</v>
      </c>
      <c r="F47" t="b">
        <v>0</v>
      </c>
      <c r="G47">
        <v>8.5379998683929408</v>
      </c>
      <c r="H47">
        <v>3</v>
      </c>
      <c r="I47" s="1" t="s">
        <v>47</v>
      </c>
      <c r="J47" t="str">
        <f t="shared" ca="1" si="0"/>
        <v>Phase 2</v>
      </c>
      <c r="K47" t="str">
        <f ca="1">LOOKUP(INDIRECT("B" &amp;ROW()),{0,1,2,3},{"SSL","Malware","Phishing","Unwanted software"})</f>
        <v>Unwanted software</v>
      </c>
      <c r="L47" t="str">
        <f ca="1">LOOKUP(INDIRECT("C" &amp;ROW()),{0,1,2,3},{"Low","Medium","High","Control"})</f>
        <v>High</v>
      </c>
      <c r="M47" t="str">
        <f t="shared" ca="1" si="1"/>
        <v>5 - 10</v>
      </c>
      <c r="N47">
        <f t="shared" ca="1" si="2"/>
        <v>0</v>
      </c>
      <c r="O47" t="str">
        <f t="shared" ca="1" si="3"/>
        <v>Adhered to warning</v>
      </c>
      <c r="P47">
        <f t="shared" ca="1" si="4"/>
        <v>1</v>
      </c>
    </row>
    <row r="48" spans="1:16" x14ac:dyDescent="0.25">
      <c r="A48">
        <v>3</v>
      </c>
      <c r="B48">
        <v>1</v>
      </c>
      <c r="C48">
        <v>0</v>
      </c>
      <c r="D48" t="s">
        <v>2</v>
      </c>
      <c r="E48" t="b">
        <v>0</v>
      </c>
      <c r="F48" t="b">
        <v>1</v>
      </c>
      <c r="G48">
        <v>2.4900000095367401</v>
      </c>
      <c r="H48">
        <v>0</v>
      </c>
      <c r="I48" s="1" t="s">
        <v>48</v>
      </c>
      <c r="J48" t="str">
        <f t="shared" ca="1" si="0"/>
        <v>Phase 2</v>
      </c>
      <c r="K48" t="str">
        <f ca="1">LOOKUP(INDIRECT("B" &amp;ROW()),{0,1,2,3},{"SSL","Malware","Phishing","Unwanted software"})</f>
        <v>Malware</v>
      </c>
      <c r="L48" t="str">
        <f ca="1">LOOKUP(INDIRECT("C" &amp;ROW()),{0,1,2,3},{"Low","Medium","High","Control"})</f>
        <v>Low</v>
      </c>
      <c r="M48" t="str">
        <f t="shared" ca="1" si="1"/>
        <v>0 - 5</v>
      </c>
      <c r="N48">
        <f t="shared" ca="1" si="2"/>
        <v>1</v>
      </c>
      <c r="O48" t="str">
        <f t="shared" ca="1" si="3"/>
        <v>Ignored warning</v>
      </c>
      <c r="P48">
        <f t="shared" ca="1" si="4"/>
        <v>0</v>
      </c>
    </row>
    <row r="49" spans="1:16" x14ac:dyDescent="0.25">
      <c r="A49">
        <v>3</v>
      </c>
      <c r="B49">
        <v>2</v>
      </c>
      <c r="C49">
        <v>0</v>
      </c>
      <c r="D49" t="s">
        <v>2</v>
      </c>
      <c r="E49" t="b">
        <v>0</v>
      </c>
      <c r="F49" t="b">
        <v>1</v>
      </c>
      <c r="G49">
        <v>2.2260000705718901</v>
      </c>
      <c r="H49">
        <v>0</v>
      </c>
      <c r="I49" s="1" t="s">
        <v>49</v>
      </c>
      <c r="J49" t="str">
        <f t="shared" ca="1" si="0"/>
        <v>Phase 2</v>
      </c>
      <c r="K49" t="str">
        <f ca="1">LOOKUP(INDIRECT("B" &amp;ROW()),{0,1,2,3},{"SSL","Malware","Phishing","Unwanted software"})</f>
        <v>Phishing</v>
      </c>
      <c r="L49" t="str">
        <f ca="1">LOOKUP(INDIRECT("C" &amp;ROW()),{0,1,2,3},{"Low","Medium","High","Control"})</f>
        <v>Low</v>
      </c>
      <c r="M49" t="str">
        <f t="shared" ca="1" si="1"/>
        <v>0 - 5</v>
      </c>
      <c r="N49">
        <f t="shared" ca="1" si="2"/>
        <v>1</v>
      </c>
      <c r="O49" t="str">
        <f t="shared" ca="1" si="3"/>
        <v>Ignored warning</v>
      </c>
      <c r="P49">
        <f t="shared" ca="1" si="4"/>
        <v>0</v>
      </c>
    </row>
    <row r="50" spans="1:16" ht="15" customHeight="1" x14ac:dyDescent="0.25">
      <c r="A50">
        <v>3</v>
      </c>
      <c r="B50">
        <v>2</v>
      </c>
      <c r="C50">
        <v>2</v>
      </c>
      <c r="D50" t="s">
        <v>2</v>
      </c>
      <c r="E50" t="b">
        <v>0</v>
      </c>
      <c r="F50" t="b">
        <v>0</v>
      </c>
      <c r="G50">
        <v>6.6850001811981201</v>
      </c>
      <c r="H50">
        <v>3</v>
      </c>
      <c r="I50" s="1" t="s">
        <v>49</v>
      </c>
      <c r="J50" t="str">
        <f t="shared" ca="1" si="0"/>
        <v>Phase 2</v>
      </c>
      <c r="K50" t="str">
        <f ca="1">LOOKUP(INDIRECT("B" &amp;ROW()),{0,1,2,3},{"SSL","Malware","Phishing","Unwanted software"})</f>
        <v>Phishing</v>
      </c>
      <c r="L50" t="str">
        <f ca="1">LOOKUP(INDIRECT("C" &amp;ROW()),{0,1,2,3},{"Low","Medium","High","Control"})</f>
        <v>High</v>
      </c>
      <c r="M50" t="str">
        <f t="shared" ca="1" si="1"/>
        <v>5 - 10</v>
      </c>
      <c r="N50">
        <f t="shared" ca="1" si="2"/>
        <v>0</v>
      </c>
      <c r="O50" t="str">
        <f t="shared" ca="1" si="3"/>
        <v>Adhered to warning</v>
      </c>
      <c r="P50">
        <f t="shared" ca="1" si="4"/>
        <v>1</v>
      </c>
    </row>
    <row r="51" spans="1:16" ht="15" customHeight="1" x14ac:dyDescent="0.25">
      <c r="A51">
        <v>3</v>
      </c>
      <c r="B51">
        <v>0</v>
      </c>
      <c r="C51">
        <v>3</v>
      </c>
      <c r="D51" t="s">
        <v>2</v>
      </c>
      <c r="E51" t="b">
        <v>0</v>
      </c>
      <c r="F51" t="b">
        <v>1</v>
      </c>
      <c r="G51">
        <v>15.757999897003099</v>
      </c>
      <c r="H51">
        <v>2</v>
      </c>
      <c r="I51" s="1" t="s">
        <v>50</v>
      </c>
      <c r="J51" t="str">
        <f t="shared" ca="1" si="0"/>
        <v>Phase 2</v>
      </c>
      <c r="K51" t="str">
        <f ca="1">LOOKUP(INDIRECT("B" &amp;ROW()),{0,1,2,3},{"SSL","Malware","Phishing","Unwanted software"})</f>
        <v>SSL</v>
      </c>
      <c r="L51" t="str">
        <f ca="1">LOOKUP(INDIRECT("C" &amp;ROW()),{0,1,2,3},{"Low","Medium","High","Control"})</f>
        <v>Control</v>
      </c>
      <c r="M51" t="str">
        <f t="shared" ca="1" si="1"/>
        <v>15 - 20</v>
      </c>
      <c r="N51">
        <f t="shared" ca="1" si="2"/>
        <v>1</v>
      </c>
      <c r="O51" t="str">
        <f t="shared" ca="1" si="3"/>
        <v>Ignored warning</v>
      </c>
      <c r="P51">
        <f t="shared" ca="1" si="4"/>
        <v>0</v>
      </c>
    </row>
    <row r="52" spans="1:16" ht="15" customHeight="1" x14ac:dyDescent="0.25">
      <c r="A52">
        <v>3</v>
      </c>
      <c r="B52">
        <v>2</v>
      </c>
      <c r="C52">
        <v>3</v>
      </c>
      <c r="D52" t="s">
        <v>2</v>
      </c>
      <c r="E52" t="b">
        <v>0</v>
      </c>
      <c r="F52" t="b">
        <v>0</v>
      </c>
      <c r="G52">
        <v>5.9349999427795401</v>
      </c>
      <c r="H52">
        <v>4</v>
      </c>
      <c r="I52" s="1" t="s">
        <v>51</v>
      </c>
      <c r="J52" t="str">
        <f t="shared" ca="1" si="0"/>
        <v>Phase 2</v>
      </c>
      <c r="K52" t="str">
        <f ca="1">LOOKUP(INDIRECT("B" &amp;ROW()),{0,1,2,3},{"SSL","Malware","Phishing","Unwanted software"})</f>
        <v>Phishing</v>
      </c>
      <c r="L52" t="str">
        <f ca="1">LOOKUP(INDIRECT("C" &amp;ROW()),{0,1,2,3},{"Low","Medium","High","Control"})</f>
        <v>Control</v>
      </c>
      <c r="M52" t="str">
        <f t="shared" ca="1" si="1"/>
        <v>5 - 10</v>
      </c>
      <c r="N52">
        <f t="shared" ca="1" si="2"/>
        <v>0</v>
      </c>
      <c r="O52" t="str">
        <f t="shared" ca="1" si="3"/>
        <v>Adhered to warning</v>
      </c>
      <c r="P52">
        <f t="shared" ca="1" si="4"/>
        <v>1</v>
      </c>
    </row>
    <row r="53" spans="1:16" ht="15" customHeight="1" x14ac:dyDescent="0.25">
      <c r="A53">
        <v>4</v>
      </c>
      <c r="B53">
        <v>0</v>
      </c>
      <c r="C53">
        <v>3</v>
      </c>
      <c r="D53" t="s">
        <v>52</v>
      </c>
      <c r="E53" t="b">
        <v>0</v>
      </c>
      <c r="F53" t="b">
        <v>1</v>
      </c>
      <c r="G53">
        <v>14.263999938964799</v>
      </c>
      <c r="H53">
        <v>0</v>
      </c>
      <c r="I53" s="1" t="s">
        <v>53</v>
      </c>
      <c r="J53" t="str">
        <f t="shared" ca="1" si="0"/>
        <v>Phase 1</v>
      </c>
      <c r="K53" t="str">
        <f ca="1">LOOKUP(INDIRECT("B" &amp;ROW()),{0,1,2,3},{"SSL","Malware","Phishing","Unwanted software"})</f>
        <v>SSL</v>
      </c>
      <c r="L53" t="str">
        <f ca="1">LOOKUP(INDIRECT("C" &amp;ROW()),{0,1,2,3},{"Low","Medium","High","Control"})</f>
        <v>Control</v>
      </c>
      <c r="M53" t="str">
        <f t="shared" ca="1" si="1"/>
        <v>10 - 15</v>
      </c>
      <c r="N53">
        <f t="shared" ca="1" si="2"/>
        <v>1</v>
      </c>
      <c r="O53" t="str">
        <f t="shared" ca="1" si="3"/>
        <v>Ignored warning</v>
      </c>
      <c r="P53">
        <f t="shared" ca="1" si="4"/>
        <v>0</v>
      </c>
    </row>
    <row r="54" spans="1:16" x14ac:dyDescent="0.25">
      <c r="A54">
        <v>4</v>
      </c>
      <c r="B54">
        <v>1</v>
      </c>
      <c r="C54">
        <v>0</v>
      </c>
      <c r="D54" t="s">
        <v>2</v>
      </c>
      <c r="E54" t="b">
        <v>0</v>
      </c>
      <c r="F54" t="b">
        <v>1</v>
      </c>
      <c r="G54">
        <v>13.9000000953674</v>
      </c>
      <c r="H54">
        <v>2</v>
      </c>
      <c r="I54" s="1" t="s">
        <v>54</v>
      </c>
      <c r="J54" t="str">
        <f t="shared" ca="1" si="0"/>
        <v>Phase 2</v>
      </c>
      <c r="K54" t="str">
        <f ca="1">LOOKUP(INDIRECT("B" &amp;ROW()),{0,1,2,3},{"SSL","Malware","Phishing","Unwanted software"})</f>
        <v>Malware</v>
      </c>
      <c r="L54" t="str">
        <f ca="1">LOOKUP(INDIRECT("C" &amp;ROW()),{0,1,2,3},{"Low","Medium","High","Control"})</f>
        <v>Low</v>
      </c>
      <c r="M54" t="str">
        <f t="shared" ca="1" si="1"/>
        <v>10 - 15</v>
      </c>
      <c r="N54">
        <f t="shared" ca="1" si="2"/>
        <v>1</v>
      </c>
      <c r="O54" t="str">
        <f t="shared" ca="1" si="3"/>
        <v>Ignored warning</v>
      </c>
      <c r="P54">
        <f t="shared" ca="1" si="4"/>
        <v>0</v>
      </c>
    </row>
    <row r="55" spans="1:16" ht="15" customHeight="1" x14ac:dyDescent="0.25">
      <c r="A55">
        <v>4</v>
      </c>
      <c r="B55">
        <v>0</v>
      </c>
      <c r="C55">
        <v>1</v>
      </c>
      <c r="D55" t="s">
        <v>2</v>
      </c>
      <c r="E55" t="b">
        <v>0</v>
      </c>
      <c r="F55" t="b">
        <v>1</v>
      </c>
      <c r="G55">
        <v>7.7049999237060502</v>
      </c>
      <c r="H55">
        <v>3</v>
      </c>
      <c r="I55" s="1" t="s">
        <v>55</v>
      </c>
      <c r="J55" t="str">
        <f t="shared" ca="1" si="0"/>
        <v>Phase 2</v>
      </c>
      <c r="K55" t="str">
        <f ca="1">LOOKUP(INDIRECT("B" &amp;ROW()),{0,1,2,3},{"SSL","Malware","Phishing","Unwanted software"})</f>
        <v>SSL</v>
      </c>
      <c r="L55" t="str">
        <f ca="1">LOOKUP(INDIRECT("C" &amp;ROW()),{0,1,2,3},{"Low","Medium","High","Control"})</f>
        <v>Medium</v>
      </c>
      <c r="M55" t="str">
        <f t="shared" ca="1" si="1"/>
        <v>5 - 10</v>
      </c>
      <c r="N55">
        <f t="shared" ca="1" si="2"/>
        <v>1</v>
      </c>
      <c r="O55" t="str">
        <f t="shared" ca="1" si="3"/>
        <v>Ignored warning</v>
      </c>
      <c r="P55">
        <f t="shared" ca="1" si="4"/>
        <v>0</v>
      </c>
    </row>
    <row r="56" spans="1:16" x14ac:dyDescent="0.25">
      <c r="A56">
        <v>4</v>
      </c>
      <c r="B56">
        <v>0</v>
      </c>
      <c r="C56">
        <v>0</v>
      </c>
      <c r="D56" t="s">
        <v>2</v>
      </c>
      <c r="E56" t="b">
        <v>0</v>
      </c>
      <c r="F56" t="b">
        <v>1</v>
      </c>
      <c r="G56">
        <v>6.4440000057220397</v>
      </c>
      <c r="H56">
        <v>1</v>
      </c>
      <c r="I56" s="1" t="s">
        <v>56</v>
      </c>
      <c r="J56" t="str">
        <f t="shared" ca="1" si="0"/>
        <v>Phase 2</v>
      </c>
      <c r="K56" t="str">
        <f ca="1">LOOKUP(INDIRECT("B" &amp;ROW()),{0,1,2,3},{"SSL","Malware","Phishing","Unwanted software"})</f>
        <v>SSL</v>
      </c>
      <c r="L56" t="str">
        <f ca="1">LOOKUP(INDIRECT("C" &amp;ROW()),{0,1,2,3},{"Low","Medium","High","Control"})</f>
        <v>Low</v>
      </c>
      <c r="M56" t="str">
        <f t="shared" ca="1" si="1"/>
        <v>5 - 10</v>
      </c>
      <c r="N56">
        <f t="shared" ca="1" si="2"/>
        <v>1</v>
      </c>
      <c r="O56" t="str">
        <f t="shared" ca="1" si="3"/>
        <v>Ignored warning</v>
      </c>
      <c r="P56">
        <f t="shared" ca="1" si="4"/>
        <v>0</v>
      </c>
    </row>
    <row r="57" spans="1:16" ht="15" customHeight="1" x14ac:dyDescent="0.25">
      <c r="A57">
        <v>4</v>
      </c>
      <c r="B57">
        <v>2</v>
      </c>
      <c r="C57">
        <v>2</v>
      </c>
      <c r="D57" t="s">
        <v>2</v>
      </c>
      <c r="E57" t="b">
        <v>0</v>
      </c>
      <c r="F57" t="b">
        <v>0</v>
      </c>
      <c r="G57">
        <v>6.6789999008178702</v>
      </c>
      <c r="H57">
        <v>4</v>
      </c>
      <c r="I57" s="1" t="s">
        <v>57</v>
      </c>
      <c r="J57" t="str">
        <f t="shared" ca="1" si="0"/>
        <v>Phase 2</v>
      </c>
      <c r="K57" t="str">
        <f ca="1">LOOKUP(INDIRECT("B" &amp;ROW()),{0,1,2,3},{"SSL","Malware","Phishing","Unwanted software"})</f>
        <v>Phishing</v>
      </c>
      <c r="L57" t="str">
        <f ca="1">LOOKUP(INDIRECT("C" &amp;ROW()),{0,1,2,3},{"Low","Medium","High","Control"})</f>
        <v>High</v>
      </c>
      <c r="M57" t="str">
        <f t="shared" ca="1" si="1"/>
        <v>5 - 10</v>
      </c>
      <c r="N57">
        <f t="shared" ca="1" si="2"/>
        <v>0</v>
      </c>
      <c r="O57" t="str">
        <f t="shared" ca="1" si="3"/>
        <v>Adhered to warning</v>
      </c>
      <c r="P57">
        <f t="shared" ca="1" si="4"/>
        <v>1</v>
      </c>
    </row>
    <row r="58" spans="1:16" ht="15" customHeight="1" x14ac:dyDescent="0.25">
      <c r="A58">
        <v>4</v>
      </c>
      <c r="B58">
        <v>3</v>
      </c>
      <c r="C58">
        <v>3</v>
      </c>
      <c r="D58" t="s">
        <v>2</v>
      </c>
      <c r="E58" t="b">
        <v>0</v>
      </c>
      <c r="F58" t="b">
        <v>0</v>
      </c>
      <c r="G58">
        <v>13.75200009346</v>
      </c>
      <c r="H58">
        <v>4</v>
      </c>
      <c r="I58" s="1" t="s">
        <v>58</v>
      </c>
      <c r="J58" t="str">
        <f t="shared" ca="1" si="0"/>
        <v>Phase 2</v>
      </c>
      <c r="K58" t="str">
        <f ca="1">LOOKUP(INDIRECT("B" &amp;ROW()),{0,1,2,3},{"SSL","Malware","Phishing","Unwanted software"})</f>
        <v>Unwanted software</v>
      </c>
      <c r="L58" t="str">
        <f ca="1">LOOKUP(INDIRECT("C" &amp;ROW()),{0,1,2,3},{"Low","Medium","High","Control"})</f>
        <v>Control</v>
      </c>
      <c r="M58" t="str">
        <f t="shared" ca="1" si="1"/>
        <v>10 - 15</v>
      </c>
      <c r="N58">
        <f t="shared" ca="1" si="2"/>
        <v>0</v>
      </c>
      <c r="O58" t="str">
        <f t="shared" ca="1" si="3"/>
        <v>Adhered to warning</v>
      </c>
      <c r="P58">
        <f t="shared" ca="1" si="4"/>
        <v>1</v>
      </c>
    </row>
    <row r="59" spans="1:16" ht="15" customHeight="1" x14ac:dyDescent="0.25">
      <c r="A59">
        <v>4</v>
      </c>
      <c r="B59">
        <v>0</v>
      </c>
      <c r="C59">
        <v>3</v>
      </c>
      <c r="D59" t="s">
        <v>2</v>
      </c>
      <c r="E59" t="b">
        <v>0</v>
      </c>
      <c r="F59" t="b">
        <v>1</v>
      </c>
      <c r="G59">
        <v>6.5230000019073398</v>
      </c>
      <c r="H59">
        <v>0</v>
      </c>
      <c r="I59" s="1" t="s">
        <v>59</v>
      </c>
      <c r="J59" t="str">
        <f t="shared" ca="1" si="0"/>
        <v>Phase 2</v>
      </c>
      <c r="K59" t="str">
        <f ca="1">LOOKUP(INDIRECT("B" &amp;ROW()),{0,1,2,3},{"SSL","Malware","Phishing","Unwanted software"})</f>
        <v>SSL</v>
      </c>
      <c r="L59" t="str">
        <f ca="1">LOOKUP(INDIRECT("C" &amp;ROW()),{0,1,2,3},{"Low","Medium","High","Control"})</f>
        <v>Control</v>
      </c>
      <c r="M59" t="str">
        <f t="shared" ca="1" si="1"/>
        <v>5 - 10</v>
      </c>
      <c r="N59">
        <f t="shared" ca="1" si="2"/>
        <v>1</v>
      </c>
      <c r="O59" t="str">
        <f t="shared" ca="1" si="3"/>
        <v>Ignored warning</v>
      </c>
      <c r="P59">
        <f t="shared" ca="1" si="4"/>
        <v>0</v>
      </c>
    </row>
    <row r="60" spans="1:16" ht="15" customHeight="1" x14ac:dyDescent="0.25">
      <c r="A60">
        <v>4</v>
      </c>
      <c r="B60">
        <v>3</v>
      </c>
      <c r="C60">
        <v>2</v>
      </c>
      <c r="D60" t="s">
        <v>2</v>
      </c>
      <c r="E60" t="b">
        <v>0</v>
      </c>
      <c r="F60" t="b">
        <v>1</v>
      </c>
      <c r="G60">
        <v>11.344999790191601</v>
      </c>
      <c r="H60">
        <v>2</v>
      </c>
      <c r="I60" s="1" t="s">
        <v>60</v>
      </c>
      <c r="J60" t="str">
        <f t="shared" ca="1" si="0"/>
        <v>Phase 2</v>
      </c>
      <c r="K60" t="str">
        <f ca="1">LOOKUP(INDIRECT("B" &amp;ROW()),{0,1,2,3},{"SSL","Malware","Phishing","Unwanted software"})</f>
        <v>Unwanted software</v>
      </c>
      <c r="L60" t="str">
        <f ca="1">LOOKUP(INDIRECT("C" &amp;ROW()),{0,1,2,3},{"Low","Medium","High","Control"})</f>
        <v>High</v>
      </c>
      <c r="M60" t="str">
        <f t="shared" ca="1" si="1"/>
        <v>10 - 15</v>
      </c>
      <c r="N60">
        <f t="shared" ca="1" si="2"/>
        <v>1</v>
      </c>
      <c r="O60" t="str">
        <f t="shared" ca="1" si="3"/>
        <v>Ignored warning</v>
      </c>
      <c r="P60">
        <f t="shared" ca="1" si="4"/>
        <v>0</v>
      </c>
    </row>
    <row r="61" spans="1:16" ht="15" customHeight="1" x14ac:dyDescent="0.25">
      <c r="A61">
        <v>4</v>
      </c>
      <c r="B61">
        <v>1</v>
      </c>
      <c r="C61">
        <v>2</v>
      </c>
      <c r="D61" t="s">
        <v>2</v>
      </c>
      <c r="E61" t="b">
        <v>0</v>
      </c>
      <c r="F61" t="b">
        <v>0</v>
      </c>
      <c r="G61">
        <v>7.2039999961853001</v>
      </c>
      <c r="H61">
        <v>3</v>
      </c>
      <c r="I61" s="1" t="s">
        <v>61</v>
      </c>
      <c r="J61" t="str">
        <f t="shared" ca="1" si="0"/>
        <v>Phase 2</v>
      </c>
      <c r="K61" t="str">
        <f ca="1">LOOKUP(INDIRECT("B" &amp;ROW()),{0,1,2,3},{"SSL","Malware","Phishing","Unwanted software"})</f>
        <v>Malware</v>
      </c>
      <c r="L61" t="str">
        <f ca="1">LOOKUP(INDIRECT("C" &amp;ROW()),{0,1,2,3},{"Low","Medium","High","Control"})</f>
        <v>High</v>
      </c>
      <c r="M61" t="str">
        <f t="shared" ca="1" si="1"/>
        <v>5 - 10</v>
      </c>
      <c r="N61">
        <f t="shared" ca="1" si="2"/>
        <v>0</v>
      </c>
      <c r="O61" t="str">
        <f t="shared" ca="1" si="3"/>
        <v>Adhered to warning</v>
      </c>
      <c r="P61">
        <f t="shared" ca="1" si="4"/>
        <v>1</v>
      </c>
    </row>
    <row r="62" spans="1:16" x14ac:dyDescent="0.25">
      <c r="A62">
        <v>4</v>
      </c>
      <c r="B62">
        <v>3</v>
      </c>
      <c r="C62">
        <v>0</v>
      </c>
      <c r="D62" t="s">
        <v>2</v>
      </c>
      <c r="E62" t="b">
        <v>0</v>
      </c>
      <c r="F62" t="b">
        <v>1</v>
      </c>
      <c r="G62">
        <v>6.6789999008178702</v>
      </c>
      <c r="H62">
        <v>1</v>
      </c>
      <c r="I62" s="1" t="s">
        <v>62</v>
      </c>
      <c r="J62" t="str">
        <f t="shared" ca="1" si="0"/>
        <v>Phase 2</v>
      </c>
      <c r="K62" t="str">
        <f ca="1">LOOKUP(INDIRECT("B" &amp;ROW()),{0,1,2,3},{"SSL","Malware","Phishing","Unwanted software"})</f>
        <v>Unwanted software</v>
      </c>
      <c r="L62" t="str">
        <f ca="1">LOOKUP(INDIRECT("C" &amp;ROW()),{0,1,2,3},{"Low","Medium","High","Control"})</f>
        <v>Low</v>
      </c>
      <c r="M62" t="str">
        <f t="shared" ca="1" si="1"/>
        <v>5 - 10</v>
      </c>
      <c r="N62">
        <f t="shared" ca="1" si="2"/>
        <v>1</v>
      </c>
      <c r="O62" t="str">
        <f t="shared" ca="1" si="3"/>
        <v>Ignored warning</v>
      </c>
      <c r="P62">
        <f t="shared" ca="1" si="4"/>
        <v>0</v>
      </c>
    </row>
    <row r="63" spans="1:16" ht="15" customHeight="1" x14ac:dyDescent="0.25">
      <c r="A63">
        <v>4</v>
      </c>
      <c r="B63">
        <v>1</v>
      </c>
      <c r="C63">
        <v>1</v>
      </c>
      <c r="D63" t="s">
        <v>2</v>
      </c>
      <c r="E63" t="b">
        <v>0</v>
      </c>
      <c r="F63" t="b">
        <v>0</v>
      </c>
      <c r="G63">
        <v>7.8580000400543204</v>
      </c>
      <c r="H63">
        <v>2</v>
      </c>
      <c r="I63" s="1" t="s">
        <v>63</v>
      </c>
      <c r="J63" t="str">
        <f t="shared" ca="1" si="0"/>
        <v>Phase 2</v>
      </c>
      <c r="K63" t="str">
        <f ca="1">LOOKUP(INDIRECT("B" &amp;ROW()),{0,1,2,3},{"SSL","Malware","Phishing","Unwanted software"})</f>
        <v>Malware</v>
      </c>
      <c r="L63" t="str">
        <f ca="1">LOOKUP(INDIRECT("C" &amp;ROW()),{0,1,2,3},{"Low","Medium","High","Control"})</f>
        <v>Medium</v>
      </c>
      <c r="M63" t="str">
        <f t="shared" ca="1" si="1"/>
        <v>5 - 10</v>
      </c>
      <c r="N63">
        <f t="shared" ca="1" si="2"/>
        <v>0</v>
      </c>
      <c r="O63" t="str">
        <f t="shared" ca="1" si="3"/>
        <v>Adhered to warning</v>
      </c>
      <c r="P63">
        <f t="shared" ca="1" si="4"/>
        <v>1</v>
      </c>
    </row>
    <row r="64" spans="1:16" ht="15" customHeight="1" x14ac:dyDescent="0.25">
      <c r="A64">
        <v>4</v>
      </c>
      <c r="B64">
        <v>0</v>
      </c>
      <c r="C64">
        <v>2</v>
      </c>
      <c r="D64" t="s">
        <v>2</v>
      </c>
      <c r="E64" t="b">
        <v>0</v>
      </c>
      <c r="F64" t="b">
        <v>0</v>
      </c>
      <c r="G64">
        <v>10.7880001068115</v>
      </c>
      <c r="H64">
        <v>4</v>
      </c>
      <c r="I64" s="1" t="s">
        <v>64</v>
      </c>
      <c r="J64" t="str">
        <f t="shared" ca="1" si="0"/>
        <v>Phase 2</v>
      </c>
      <c r="K64" t="str">
        <f ca="1">LOOKUP(INDIRECT("B" &amp;ROW()),{0,1,2,3},{"SSL","Malware","Phishing","Unwanted software"})</f>
        <v>SSL</v>
      </c>
      <c r="L64" t="str">
        <f ca="1">LOOKUP(INDIRECT("C" &amp;ROW()),{0,1,2,3},{"Low","Medium","High","Control"})</f>
        <v>High</v>
      </c>
      <c r="M64" t="str">
        <f t="shared" ca="1" si="1"/>
        <v>10 - 15</v>
      </c>
      <c r="N64">
        <f t="shared" ca="1" si="2"/>
        <v>0</v>
      </c>
      <c r="O64" t="str">
        <f t="shared" ca="1" si="3"/>
        <v>Adhered to warning</v>
      </c>
      <c r="P64">
        <f t="shared" ca="1" si="4"/>
        <v>1</v>
      </c>
    </row>
    <row r="65" spans="1:16" ht="15" customHeight="1" x14ac:dyDescent="0.25">
      <c r="A65">
        <v>4</v>
      </c>
      <c r="B65">
        <v>1</v>
      </c>
      <c r="C65">
        <v>3</v>
      </c>
      <c r="D65" t="s">
        <v>2</v>
      </c>
      <c r="E65" t="b">
        <v>0</v>
      </c>
      <c r="F65" t="b">
        <v>0</v>
      </c>
      <c r="G65">
        <v>39.289999961852999</v>
      </c>
      <c r="H65">
        <v>3</v>
      </c>
      <c r="I65" s="1" t="s">
        <v>65</v>
      </c>
      <c r="J65" t="str">
        <f t="shared" ca="1" si="0"/>
        <v>Phase 2</v>
      </c>
      <c r="K65" t="str">
        <f ca="1">LOOKUP(INDIRECT("B" &amp;ROW()),{0,1,2,3},{"SSL","Malware","Phishing","Unwanted software"})</f>
        <v>Malware</v>
      </c>
      <c r="L65" t="str">
        <f ca="1">LOOKUP(INDIRECT("C" &amp;ROW()),{0,1,2,3},{"Low","Medium","High","Control"})</f>
        <v>Control</v>
      </c>
      <c r="M65" t="str">
        <f t="shared" ca="1" si="1"/>
        <v>35 - 40</v>
      </c>
      <c r="N65">
        <f t="shared" ca="1" si="2"/>
        <v>0</v>
      </c>
      <c r="O65" t="str">
        <f t="shared" ca="1" si="3"/>
        <v>Adhered to warning</v>
      </c>
      <c r="P65">
        <f t="shared" ca="1" si="4"/>
        <v>1</v>
      </c>
    </row>
    <row r="66" spans="1:16" ht="15" customHeight="1" x14ac:dyDescent="0.25">
      <c r="A66">
        <v>4</v>
      </c>
      <c r="B66">
        <v>2</v>
      </c>
      <c r="C66">
        <v>1</v>
      </c>
      <c r="D66" t="s">
        <v>2</v>
      </c>
      <c r="E66" t="b">
        <v>0</v>
      </c>
      <c r="F66" t="b">
        <v>0</v>
      </c>
      <c r="G66">
        <v>8.7509999275207502</v>
      </c>
      <c r="H66">
        <v>3</v>
      </c>
      <c r="I66" s="1" t="s">
        <v>66</v>
      </c>
      <c r="J66" t="str">
        <f t="shared" ca="1" si="0"/>
        <v>Phase 2</v>
      </c>
      <c r="K66" t="str">
        <f ca="1">LOOKUP(INDIRECT("B" &amp;ROW()),{0,1,2,3},{"SSL","Malware","Phishing","Unwanted software"})</f>
        <v>Phishing</v>
      </c>
      <c r="L66" t="str">
        <f ca="1">LOOKUP(INDIRECT("C" &amp;ROW()),{0,1,2,3},{"Low","Medium","High","Control"})</f>
        <v>Medium</v>
      </c>
      <c r="M66" t="str">
        <f t="shared" ca="1" si="1"/>
        <v>5 - 10</v>
      </c>
      <c r="N66">
        <f t="shared" ca="1" si="2"/>
        <v>0</v>
      </c>
      <c r="O66" t="str">
        <f t="shared" ca="1" si="3"/>
        <v>Adhered to warning</v>
      </c>
      <c r="P66">
        <f t="shared" ca="1" si="4"/>
        <v>1</v>
      </c>
    </row>
    <row r="67" spans="1:16" x14ac:dyDescent="0.25">
      <c r="A67">
        <v>4</v>
      </c>
      <c r="B67">
        <v>2</v>
      </c>
      <c r="C67">
        <v>0</v>
      </c>
      <c r="D67" t="s">
        <v>2</v>
      </c>
      <c r="E67" t="b">
        <v>0</v>
      </c>
      <c r="F67" t="b">
        <v>1</v>
      </c>
      <c r="G67">
        <v>3.87100005149841</v>
      </c>
      <c r="H67">
        <v>0</v>
      </c>
      <c r="I67" s="1" t="s">
        <v>67</v>
      </c>
      <c r="J67" t="str">
        <f t="shared" ref="J67:J130" ca="1" si="5">IF(INDIRECT("D" &amp;ROW())="10c6cb60-48e4-41bc-bb20-360104a2238f","Phase 2","Phase 1")</f>
        <v>Phase 2</v>
      </c>
      <c r="K67" t="str">
        <f ca="1">LOOKUP(INDIRECT("B" &amp;ROW()),{0,1,2,3},{"SSL","Malware","Phishing","Unwanted software"})</f>
        <v>Phishing</v>
      </c>
      <c r="L67" t="str">
        <f ca="1">LOOKUP(INDIRECT("C" &amp;ROW()),{0,1,2,3},{"Low","Medium","High","Control"})</f>
        <v>Low</v>
      </c>
      <c r="M67" t="str">
        <f t="shared" ref="M67:M130" ca="1" si="6">CEILING(INDIRECT("G"&amp;ROW()), 5)-5&amp;" - "&amp;CEILING(INDIRECT("G"&amp;ROW()), 5)</f>
        <v>0 - 5</v>
      </c>
      <c r="N67">
        <f t="shared" ref="N67:N130" ca="1" si="7">IF(INDIRECT("F" &amp;ROW())=TRUE,1,0)</f>
        <v>1</v>
      </c>
      <c r="O67" t="str">
        <f t="shared" ref="O67:O130" ca="1" si="8">IF(INDIRECT("F" &amp;ROW())=TRUE,"Ignored warning","Adhered to warning")</f>
        <v>Ignored warning</v>
      </c>
      <c r="P67">
        <f t="shared" ref="P67:P130" ca="1" si="9">IF(INDIRECT("F" &amp;ROW())=TRUE,0,1)</f>
        <v>0</v>
      </c>
    </row>
    <row r="68" spans="1:16" ht="15" customHeight="1" x14ac:dyDescent="0.25">
      <c r="A68">
        <v>4</v>
      </c>
      <c r="B68">
        <v>2</v>
      </c>
      <c r="C68">
        <v>3</v>
      </c>
      <c r="D68" t="s">
        <v>2</v>
      </c>
      <c r="E68" t="b">
        <v>0</v>
      </c>
      <c r="F68" t="b">
        <v>0</v>
      </c>
      <c r="G68">
        <v>9.4440000057220406</v>
      </c>
      <c r="H68">
        <v>4</v>
      </c>
      <c r="I68" s="1" t="s">
        <v>68</v>
      </c>
      <c r="J68" t="str">
        <f t="shared" ca="1" si="5"/>
        <v>Phase 2</v>
      </c>
      <c r="K68" t="str">
        <f ca="1">LOOKUP(INDIRECT("B" &amp;ROW()),{0,1,2,3},{"SSL","Malware","Phishing","Unwanted software"})</f>
        <v>Phishing</v>
      </c>
      <c r="L68" t="str">
        <f ca="1">LOOKUP(INDIRECT("C" &amp;ROW()),{0,1,2,3},{"Low","Medium","High","Control"})</f>
        <v>Control</v>
      </c>
      <c r="M68" t="str">
        <f t="shared" ca="1" si="6"/>
        <v>5 - 10</v>
      </c>
      <c r="N68">
        <f t="shared" ca="1" si="7"/>
        <v>0</v>
      </c>
      <c r="O68" t="str">
        <f t="shared" ca="1" si="8"/>
        <v>Adhered to warning</v>
      </c>
      <c r="P68">
        <f t="shared" ca="1" si="9"/>
        <v>1</v>
      </c>
    </row>
    <row r="69" spans="1:16" ht="15" customHeight="1" x14ac:dyDescent="0.25">
      <c r="A69">
        <v>4</v>
      </c>
      <c r="B69">
        <v>3</v>
      </c>
      <c r="C69">
        <v>1</v>
      </c>
      <c r="D69" t="s">
        <v>2</v>
      </c>
      <c r="E69" t="b">
        <v>0</v>
      </c>
      <c r="F69" t="b">
        <v>1</v>
      </c>
      <c r="G69">
        <v>4.3510000705718896</v>
      </c>
      <c r="H69">
        <v>1</v>
      </c>
      <c r="I69" s="1" t="s">
        <v>69</v>
      </c>
      <c r="J69" t="str">
        <f t="shared" ca="1" si="5"/>
        <v>Phase 2</v>
      </c>
      <c r="K69" t="str">
        <f ca="1">LOOKUP(INDIRECT("B" &amp;ROW()),{0,1,2,3},{"SSL","Malware","Phishing","Unwanted software"})</f>
        <v>Unwanted software</v>
      </c>
      <c r="L69" t="str">
        <f ca="1">LOOKUP(INDIRECT("C" &amp;ROW()),{0,1,2,3},{"Low","Medium","High","Control"})</f>
        <v>Medium</v>
      </c>
      <c r="M69" t="str">
        <f t="shared" ca="1" si="6"/>
        <v>0 - 5</v>
      </c>
      <c r="N69">
        <f t="shared" ca="1" si="7"/>
        <v>1</v>
      </c>
      <c r="O69" t="str">
        <f t="shared" ca="1" si="8"/>
        <v>Ignored warning</v>
      </c>
      <c r="P69">
        <f t="shared" ca="1" si="9"/>
        <v>0</v>
      </c>
    </row>
    <row r="70" spans="1:16" ht="15" customHeight="1" x14ac:dyDescent="0.25">
      <c r="A70">
        <v>5</v>
      </c>
      <c r="B70">
        <v>1</v>
      </c>
      <c r="C70">
        <v>0</v>
      </c>
      <c r="D70" t="s">
        <v>52</v>
      </c>
      <c r="E70" t="b">
        <v>1</v>
      </c>
      <c r="F70" t="b">
        <v>0</v>
      </c>
      <c r="G70">
        <v>40.589999914169297</v>
      </c>
      <c r="H70">
        <v>2</v>
      </c>
      <c r="I70" s="1" t="s">
        <v>70</v>
      </c>
      <c r="J70" t="str">
        <f t="shared" ca="1" si="5"/>
        <v>Phase 1</v>
      </c>
      <c r="K70" t="str">
        <f ca="1">LOOKUP(INDIRECT("B" &amp;ROW()),{0,1,2,3},{"SSL","Malware","Phishing","Unwanted software"})</f>
        <v>Malware</v>
      </c>
      <c r="L70" t="str">
        <f ca="1">LOOKUP(INDIRECT("C" &amp;ROW()),{0,1,2,3},{"Low","Medium","High","Control"})</f>
        <v>Low</v>
      </c>
      <c r="M70" t="str">
        <f t="shared" ca="1" si="6"/>
        <v>40 - 45</v>
      </c>
      <c r="N70">
        <f t="shared" ca="1" si="7"/>
        <v>0</v>
      </c>
      <c r="O70" t="str">
        <f t="shared" ca="1" si="8"/>
        <v>Adhered to warning</v>
      </c>
      <c r="P70">
        <f t="shared" ca="1" si="9"/>
        <v>1</v>
      </c>
    </row>
    <row r="71" spans="1:16" ht="15" customHeight="1" x14ac:dyDescent="0.25">
      <c r="A71">
        <v>5</v>
      </c>
      <c r="B71">
        <v>2</v>
      </c>
      <c r="C71">
        <v>3</v>
      </c>
      <c r="D71" t="s">
        <v>2</v>
      </c>
      <c r="E71" t="b">
        <v>0</v>
      </c>
      <c r="F71" t="b">
        <v>0</v>
      </c>
      <c r="G71">
        <v>9.9980001449584908</v>
      </c>
      <c r="H71">
        <v>3</v>
      </c>
      <c r="I71" s="1" t="s">
        <v>71</v>
      </c>
      <c r="J71" t="str">
        <f t="shared" ca="1" si="5"/>
        <v>Phase 2</v>
      </c>
      <c r="K71" t="str">
        <f ca="1">LOOKUP(INDIRECT("B" &amp;ROW()),{0,1,2,3},{"SSL","Malware","Phishing","Unwanted software"})</f>
        <v>Phishing</v>
      </c>
      <c r="L71" t="str">
        <f ca="1">LOOKUP(INDIRECT("C" &amp;ROW()),{0,1,2,3},{"Low","Medium","High","Control"})</f>
        <v>Control</v>
      </c>
      <c r="M71" t="str">
        <f t="shared" ca="1" si="6"/>
        <v>5 - 10</v>
      </c>
      <c r="N71">
        <f t="shared" ca="1" si="7"/>
        <v>0</v>
      </c>
      <c r="O71" t="str">
        <f t="shared" ca="1" si="8"/>
        <v>Adhered to warning</v>
      </c>
      <c r="P71">
        <f t="shared" ca="1" si="9"/>
        <v>1</v>
      </c>
    </row>
    <row r="72" spans="1:16" ht="15" customHeight="1" x14ac:dyDescent="0.25">
      <c r="A72">
        <v>5</v>
      </c>
      <c r="B72">
        <v>1</v>
      </c>
      <c r="C72">
        <v>1</v>
      </c>
      <c r="D72" t="s">
        <v>2</v>
      </c>
      <c r="E72" t="b">
        <v>0</v>
      </c>
      <c r="F72" t="b">
        <v>0</v>
      </c>
      <c r="G72">
        <v>9.9300000667572004</v>
      </c>
      <c r="H72">
        <v>2</v>
      </c>
      <c r="I72" s="1" t="s">
        <v>72</v>
      </c>
      <c r="J72" t="str">
        <f t="shared" ca="1" si="5"/>
        <v>Phase 2</v>
      </c>
      <c r="K72" t="str">
        <f ca="1">LOOKUP(INDIRECT("B" &amp;ROW()),{0,1,2,3},{"SSL","Malware","Phishing","Unwanted software"})</f>
        <v>Malware</v>
      </c>
      <c r="L72" t="str">
        <f ca="1">LOOKUP(INDIRECT("C" &amp;ROW()),{0,1,2,3},{"Low","Medium","High","Control"})</f>
        <v>Medium</v>
      </c>
      <c r="M72" t="str">
        <f t="shared" ca="1" si="6"/>
        <v>5 - 10</v>
      </c>
      <c r="N72">
        <f t="shared" ca="1" si="7"/>
        <v>0</v>
      </c>
      <c r="O72" t="str">
        <f t="shared" ca="1" si="8"/>
        <v>Adhered to warning</v>
      </c>
      <c r="P72">
        <f t="shared" ca="1" si="9"/>
        <v>1</v>
      </c>
    </row>
    <row r="73" spans="1:16" ht="15" customHeight="1" x14ac:dyDescent="0.25">
      <c r="A73">
        <v>5</v>
      </c>
      <c r="B73">
        <v>2</v>
      </c>
      <c r="C73">
        <v>1</v>
      </c>
      <c r="D73" t="s">
        <v>2</v>
      </c>
      <c r="E73" t="b">
        <v>0</v>
      </c>
      <c r="F73" t="b">
        <v>0</v>
      </c>
      <c r="G73">
        <v>17.146999835968</v>
      </c>
      <c r="H73">
        <v>1</v>
      </c>
      <c r="I73" s="1" t="s">
        <v>73</v>
      </c>
      <c r="J73" t="str">
        <f t="shared" ca="1" si="5"/>
        <v>Phase 2</v>
      </c>
      <c r="K73" t="str">
        <f ca="1">LOOKUP(INDIRECT("B" &amp;ROW()),{0,1,2,3},{"SSL","Malware","Phishing","Unwanted software"})</f>
        <v>Phishing</v>
      </c>
      <c r="L73" t="str">
        <f ca="1">LOOKUP(INDIRECT("C" &amp;ROW()),{0,1,2,3},{"Low","Medium","High","Control"})</f>
        <v>Medium</v>
      </c>
      <c r="M73" t="str">
        <f t="shared" ca="1" si="6"/>
        <v>15 - 20</v>
      </c>
      <c r="N73">
        <f t="shared" ca="1" si="7"/>
        <v>0</v>
      </c>
      <c r="O73" t="str">
        <f t="shared" ca="1" si="8"/>
        <v>Adhered to warning</v>
      </c>
      <c r="P73">
        <f t="shared" ca="1" si="9"/>
        <v>1</v>
      </c>
    </row>
    <row r="74" spans="1:16" x14ac:dyDescent="0.25">
      <c r="A74">
        <v>5</v>
      </c>
      <c r="B74">
        <v>2</v>
      </c>
      <c r="C74">
        <v>0</v>
      </c>
      <c r="D74" t="s">
        <v>2</v>
      </c>
      <c r="E74" t="b">
        <v>0</v>
      </c>
      <c r="F74" t="b">
        <v>0</v>
      </c>
      <c r="G74">
        <v>12.4490001201629</v>
      </c>
      <c r="H74">
        <v>0</v>
      </c>
      <c r="I74" s="1" t="s">
        <v>74</v>
      </c>
      <c r="J74" t="str">
        <f t="shared" ca="1" si="5"/>
        <v>Phase 2</v>
      </c>
      <c r="K74" t="str">
        <f ca="1">LOOKUP(INDIRECT("B" &amp;ROW()),{0,1,2,3},{"SSL","Malware","Phishing","Unwanted software"})</f>
        <v>Phishing</v>
      </c>
      <c r="L74" t="str">
        <f ca="1">LOOKUP(INDIRECT("C" &amp;ROW()),{0,1,2,3},{"Low","Medium","High","Control"})</f>
        <v>Low</v>
      </c>
      <c r="M74" t="str">
        <f t="shared" ca="1" si="6"/>
        <v>10 - 15</v>
      </c>
      <c r="N74">
        <f t="shared" ca="1" si="7"/>
        <v>0</v>
      </c>
      <c r="O74" t="str">
        <f t="shared" ca="1" si="8"/>
        <v>Adhered to warning</v>
      </c>
      <c r="P74">
        <f t="shared" ca="1" si="9"/>
        <v>1</v>
      </c>
    </row>
    <row r="75" spans="1:16" ht="15" customHeight="1" x14ac:dyDescent="0.25">
      <c r="A75">
        <v>5</v>
      </c>
      <c r="B75">
        <v>0</v>
      </c>
      <c r="C75">
        <v>3</v>
      </c>
      <c r="D75" t="s">
        <v>2</v>
      </c>
      <c r="E75" t="b">
        <v>0</v>
      </c>
      <c r="F75" t="b">
        <v>0</v>
      </c>
      <c r="G75">
        <v>29.665000200271599</v>
      </c>
      <c r="H75">
        <v>2</v>
      </c>
      <c r="I75" s="1" t="s">
        <v>75</v>
      </c>
      <c r="J75" t="str">
        <f t="shared" ca="1" si="5"/>
        <v>Phase 2</v>
      </c>
      <c r="K75" t="str">
        <f ca="1">LOOKUP(INDIRECT("B" &amp;ROW()),{0,1,2,3},{"SSL","Malware","Phishing","Unwanted software"})</f>
        <v>SSL</v>
      </c>
      <c r="L75" t="str">
        <f ca="1">LOOKUP(INDIRECT("C" &amp;ROW()),{0,1,2,3},{"Low","Medium","High","Control"})</f>
        <v>Control</v>
      </c>
      <c r="M75" t="str">
        <f t="shared" ca="1" si="6"/>
        <v>25 - 30</v>
      </c>
      <c r="N75">
        <f t="shared" ca="1" si="7"/>
        <v>0</v>
      </c>
      <c r="O75" t="str">
        <f t="shared" ca="1" si="8"/>
        <v>Adhered to warning</v>
      </c>
      <c r="P75">
        <f t="shared" ca="1" si="9"/>
        <v>1</v>
      </c>
    </row>
    <row r="76" spans="1:16" ht="15" customHeight="1" x14ac:dyDescent="0.25">
      <c r="A76">
        <v>5</v>
      </c>
      <c r="B76">
        <v>1</v>
      </c>
      <c r="C76">
        <v>3</v>
      </c>
      <c r="D76" t="s">
        <v>2</v>
      </c>
      <c r="E76" t="b">
        <v>0</v>
      </c>
      <c r="F76" t="b">
        <v>0</v>
      </c>
      <c r="G76">
        <v>9.5410001277923495</v>
      </c>
      <c r="H76">
        <v>4</v>
      </c>
      <c r="I76" s="1" t="s">
        <v>76</v>
      </c>
      <c r="J76" t="str">
        <f t="shared" ca="1" si="5"/>
        <v>Phase 2</v>
      </c>
      <c r="K76" t="str">
        <f ca="1">LOOKUP(INDIRECT("B" &amp;ROW()),{0,1,2,3},{"SSL","Malware","Phishing","Unwanted software"})</f>
        <v>Malware</v>
      </c>
      <c r="L76" t="str">
        <f ca="1">LOOKUP(INDIRECT("C" &amp;ROW()),{0,1,2,3},{"Low","Medium","High","Control"})</f>
        <v>Control</v>
      </c>
      <c r="M76" t="str">
        <f t="shared" ca="1" si="6"/>
        <v>5 - 10</v>
      </c>
      <c r="N76">
        <f t="shared" ca="1" si="7"/>
        <v>0</v>
      </c>
      <c r="O76" t="str">
        <f t="shared" ca="1" si="8"/>
        <v>Adhered to warning</v>
      </c>
      <c r="P76">
        <f t="shared" ca="1" si="9"/>
        <v>1</v>
      </c>
    </row>
    <row r="77" spans="1:16" ht="15" customHeight="1" x14ac:dyDescent="0.25">
      <c r="A77">
        <v>5</v>
      </c>
      <c r="B77">
        <v>2</v>
      </c>
      <c r="C77">
        <v>2</v>
      </c>
      <c r="D77" t="s">
        <v>2</v>
      </c>
      <c r="E77" t="b">
        <v>0</v>
      </c>
      <c r="F77" t="b">
        <v>0</v>
      </c>
      <c r="G77">
        <v>9.4530000686645508</v>
      </c>
      <c r="H77">
        <v>3</v>
      </c>
      <c r="I77" s="1" t="s">
        <v>77</v>
      </c>
      <c r="J77" t="str">
        <f t="shared" ca="1" si="5"/>
        <v>Phase 2</v>
      </c>
      <c r="K77" t="str">
        <f ca="1">LOOKUP(INDIRECT("B" &amp;ROW()),{0,1,2,3},{"SSL","Malware","Phishing","Unwanted software"})</f>
        <v>Phishing</v>
      </c>
      <c r="L77" t="str">
        <f ca="1">LOOKUP(INDIRECT("C" &amp;ROW()),{0,1,2,3},{"Low","Medium","High","Control"})</f>
        <v>High</v>
      </c>
      <c r="M77" t="str">
        <f t="shared" ca="1" si="6"/>
        <v>5 - 10</v>
      </c>
      <c r="N77">
        <f t="shared" ca="1" si="7"/>
        <v>0</v>
      </c>
      <c r="O77" t="str">
        <f t="shared" ca="1" si="8"/>
        <v>Adhered to warning</v>
      </c>
      <c r="P77">
        <f t="shared" ca="1" si="9"/>
        <v>1</v>
      </c>
    </row>
    <row r="78" spans="1:16" x14ac:dyDescent="0.25">
      <c r="A78">
        <v>5</v>
      </c>
      <c r="B78">
        <v>1</v>
      </c>
      <c r="C78">
        <v>0</v>
      </c>
      <c r="D78" t="s">
        <v>2</v>
      </c>
      <c r="E78" t="b">
        <v>0</v>
      </c>
      <c r="F78" t="b">
        <v>0</v>
      </c>
      <c r="G78">
        <v>8.8619999885558993</v>
      </c>
      <c r="H78">
        <v>1</v>
      </c>
      <c r="I78" s="1" t="s">
        <v>78</v>
      </c>
      <c r="J78" t="str">
        <f t="shared" ca="1" si="5"/>
        <v>Phase 2</v>
      </c>
      <c r="K78" t="str">
        <f ca="1">LOOKUP(INDIRECT("B" &amp;ROW()),{0,1,2,3},{"SSL","Malware","Phishing","Unwanted software"})</f>
        <v>Malware</v>
      </c>
      <c r="L78" t="str">
        <f ca="1">LOOKUP(INDIRECT("C" &amp;ROW()),{0,1,2,3},{"Low","Medium","High","Control"})</f>
        <v>Low</v>
      </c>
      <c r="M78" t="str">
        <f t="shared" ca="1" si="6"/>
        <v>5 - 10</v>
      </c>
      <c r="N78">
        <f t="shared" ca="1" si="7"/>
        <v>0</v>
      </c>
      <c r="O78" t="str">
        <f t="shared" ca="1" si="8"/>
        <v>Adhered to warning</v>
      </c>
      <c r="P78">
        <f t="shared" ca="1" si="9"/>
        <v>1</v>
      </c>
    </row>
    <row r="79" spans="1:16" x14ac:dyDescent="0.25">
      <c r="A79">
        <v>5</v>
      </c>
      <c r="B79">
        <v>1</v>
      </c>
      <c r="C79">
        <v>0</v>
      </c>
      <c r="D79" t="s">
        <v>2</v>
      </c>
      <c r="E79" t="b">
        <v>0</v>
      </c>
      <c r="F79" t="b">
        <v>0</v>
      </c>
      <c r="G79">
        <v>8.8619999885558993</v>
      </c>
      <c r="H79">
        <v>1</v>
      </c>
      <c r="I79" s="1" t="s">
        <v>78</v>
      </c>
      <c r="J79" t="str">
        <f t="shared" ca="1" si="5"/>
        <v>Phase 2</v>
      </c>
      <c r="K79" t="str">
        <f ca="1">LOOKUP(INDIRECT("B" &amp;ROW()),{0,1,2,3},{"SSL","Malware","Phishing","Unwanted software"})</f>
        <v>Malware</v>
      </c>
      <c r="L79" t="str">
        <f ca="1">LOOKUP(INDIRECT("C" &amp;ROW()),{0,1,2,3},{"Low","Medium","High","Control"})</f>
        <v>Low</v>
      </c>
      <c r="M79" t="str">
        <f t="shared" ca="1" si="6"/>
        <v>5 - 10</v>
      </c>
      <c r="N79">
        <f t="shared" ca="1" si="7"/>
        <v>0</v>
      </c>
      <c r="O79" t="str">
        <f t="shared" ca="1" si="8"/>
        <v>Adhered to warning</v>
      </c>
      <c r="P79">
        <f t="shared" ca="1" si="9"/>
        <v>1</v>
      </c>
    </row>
    <row r="80" spans="1:16" ht="15" customHeight="1" x14ac:dyDescent="0.25">
      <c r="A80">
        <v>5</v>
      </c>
      <c r="B80">
        <v>0</v>
      </c>
      <c r="C80">
        <v>1</v>
      </c>
      <c r="D80" t="s">
        <v>2</v>
      </c>
      <c r="E80" t="b">
        <v>0</v>
      </c>
      <c r="F80" t="b">
        <v>0</v>
      </c>
      <c r="G80">
        <v>17.0759999752044</v>
      </c>
      <c r="H80">
        <v>2</v>
      </c>
      <c r="I80" s="1" t="s">
        <v>79</v>
      </c>
      <c r="J80" t="str">
        <f t="shared" ca="1" si="5"/>
        <v>Phase 2</v>
      </c>
      <c r="K80" t="str">
        <f ca="1">LOOKUP(INDIRECT("B" &amp;ROW()),{0,1,2,3},{"SSL","Malware","Phishing","Unwanted software"})</f>
        <v>SSL</v>
      </c>
      <c r="L80" t="str">
        <f ca="1">LOOKUP(INDIRECT("C" &amp;ROW()),{0,1,2,3},{"Low","Medium","High","Control"})</f>
        <v>Medium</v>
      </c>
      <c r="M80" t="str">
        <f t="shared" ca="1" si="6"/>
        <v>15 - 20</v>
      </c>
      <c r="N80">
        <f t="shared" ca="1" si="7"/>
        <v>0</v>
      </c>
      <c r="O80" t="str">
        <f t="shared" ca="1" si="8"/>
        <v>Adhered to warning</v>
      </c>
      <c r="P80">
        <f t="shared" ca="1" si="9"/>
        <v>1</v>
      </c>
    </row>
    <row r="81" spans="1:16" ht="15" customHeight="1" x14ac:dyDescent="0.25">
      <c r="A81">
        <v>5</v>
      </c>
      <c r="B81">
        <v>3</v>
      </c>
      <c r="C81">
        <v>1</v>
      </c>
      <c r="D81" t="s">
        <v>2</v>
      </c>
      <c r="E81" t="b">
        <v>0</v>
      </c>
      <c r="F81" t="b">
        <v>0</v>
      </c>
      <c r="G81">
        <v>10.893000125885001</v>
      </c>
      <c r="H81">
        <v>2</v>
      </c>
      <c r="I81" s="1" t="s">
        <v>80</v>
      </c>
      <c r="J81" t="str">
        <f t="shared" ca="1" si="5"/>
        <v>Phase 2</v>
      </c>
      <c r="K81" t="str">
        <f ca="1">LOOKUP(INDIRECT("B" &amp;ROW()),{0,1,2,3},{"SSL","Malware","Phishing","Unwanted software"})</f>
        <v>Unwanted software</v>
      </c>
      <c r="L81" t="str">
        <f ca="1">LOOKUP(INDIRECT("C" &amp;ROW()),{0,1,2,3},{"Low","Medium","High","Control"})</f>
        <v>Medium</v>
      </c>
      <c r="M81" t="str">
        <f t="shared" ca="1" si="6"/>
        <v>10 - 15</v>
      </c>
      <c r="N81">
        <f t="shared" ca="1" si="7"/>
        <v>0</v>
      </c>
      <c r="O81" t="str">
        <f t="shared" ca="1" si="8"/>
        <v>Adhered to warning</v>
      </c>
      <c r="P81">
        <f t="shared" ca="1" si="9"/>
        <v>1</v>
      </c>
    </row>
    <row r="82" spans="1:16" ht="15" customHeight="1" x14ac:dyDescent="0.25">
      <c r="A82">
        <v>5</v>
      </c>
      <c r="B82">
        <v>0</v>
      </c>
      <c r="C82">
        <v>2</v>
      </c>
      <c r="D82" t="s">
        <v>2</v>
      </c>
      <c r="E82" t="b">
        <v>0</v>
      </c>
      <c r="F82" t="b">
        <v>0</v>
      </c>
      <c r="G82">
        <v>10.7690000534057</v>
      </c>
      <c r="H82">
        <v>4</v>
      </c>
      <c r="I82" s="1" t="s">
        <v>81</v>
      </c>
      <c r="J82" t="str">
        <f t="shared" ca="1" si="5"/>
        <v>Phase 2</v>
      </c>
      <c r="K82" t="str">
        <f ca="1">LOOKUP(INDIRECT("B" &amp;ROW()),{0,1,2,3},{"SSL","Malware","Phishing","Unwanted software"})</f>
        <v>SSL</v>
      </c>
      <c r="L82" t="str">
        <f ca="1">LOOKUP(INDIRECT("C" &amp;ROW()),{0,1,2,3},{"Low","Medium","High","Control"})</f>
        <v>High</v>
      </c>
      <c r="M82" t="str">
        <f t="shared" ca="1" si="6"/>
        <v>10 - 15</v>
      </c>
      <c r="N82">
        <f t="shared" ca="1" si="7"/>
        <v>0</v>
      </c>
      <c r="O82" t="str">
        <f t="shared" ca="1" si="8"/>
        <v>Adhered to warning</v>
      </c>
      <c r="P82">
        <f t="shared" ca="1" si="9"/>
        <v>1</v>
      </c>
    </row>
    <row r="83" spans="1:16" x14ac:dyDescent="0.25">
      <c r="A83">
        <v>5</v>
      </c>
      <c r="B83">
        <v>0</v>
      </c>
      <c r="C83">
        <v>0</v>
      </c>
      <c r="D83" t="s">
        <v>2</v>
      </c>
      <c r="E83" t="b">
        <v>0</v>
      </c>
      <c r="F83" t="b">
        <v>0</v>
      </c>
      <c r="G83">
        <v>11.5740001201629</v>
      </c>
      <c r="H83">
        <v>0</v>
      </c>
      <c r="I83" s="1" t="s">
        <v>82</v>
      </c>
      <c r="J83" t="str">
        <f t="shared" ca="1" si="5"/>
        <v>Phase 2</v>
      </c>
      <c r="K83" t="str">
        <f ca="1">LOOKUP(INDIRECT("B" &amp;ROW()),{0,1,2,3},{"SSL","Malware","Phishing","Unwanted software"})</f>
        <v>SSL</v>
      </c>
      <c r="L83" t="str">
        <f ca="1">LOOKUP(INDIRECT("C" &amp;ROW()),{0,1,2,3},{"Low","Medium","High","Control"})</f>
        <v>Low</v>
      </c>
      <c r="M83" t="str">
        <f t="shared" ca="1" si="6"/>
        <v>10 - 15</v>
      </c>
      <c r="N83">
        <f t="shared" ca="1" si="7"/>
        <v>0</v>
      </c>
      <c r="O83" t="str">
        <f t="shared" ca="1" si="8"/>
        <v>Adhered to warning</v>
      </c>
      <c r="P83">
        <f t="shared" ca="1" si="9"/>
        <v>1</v>
      </c>
    </row>
    <row r="84" spans="1:16" ht="15" customHeight="1" x14ac:dyDescent="0.25">
      <c r="A84">
        <v>5</v>
      </c>
      <c r="B84">
        <v>3</v>
      </c>
      <c r="C84">
        <v>3</v>
      </c>
      <c r="D84" t="s">
        <v>2</v>
      </c>
      <c r="E84" t="b">
        <v>0</v>
      </c>
      <c r="F84" t="b">
        <v>0</v>
      </c>
      <c r="G84">
        <v>18.600999832153299</v>
      </c>
      <c r="H84">
        <v>4</v>
      </c>
      <c r="I84" s="1" t="s">
        <v>83</v>
      </c>
      <c r="J84" t="str">
        <f t="shared" ca="1" si="5"/>
        <v>Phase 2</v>
      </c>
      <c r="K84" t="str">
        <f ca="1">LOOKUP(INDIRECT("B" &amp;ROW()),{0,1,2,3},{"SSL","Malware","Phishing","Unwanted software"})</f>
        <v>Unwanted software</v>
      </c>
      <c r="L84" t="str">
        <f ca="1">LOOKUP(INDIRECT("C" &amp;ROW()),{0,1,2,3},{"Low","Medium","High","Control"})</f>
        <v>Control</v>
      </c>
      <c r="M84" t="str">
        <f t="shared" ca="1" si="6"/>
        <v>15 - 20</v>
      </c>
      <c r="N84">
        <f t="shared" ca="1" si="7"/>
        <v>0</v>
      </c>
      <c r="O84" t="str">
        <f t="shared" ca="1" si="8"/>
        <v>Adhered to warning</v>
      </c>
      <c r="P84">
        <f t="shared" ca="1" si="9"/>
        <v>1</v>
      </c>
    </row>
    <row r="85" spans="1:16" ht="15" customHeight="1" x14ac:dyDescent="0.25">
      <c r="A85">
        <v>5</v>
      </c>
      <c r="B85">
        <v>1</v>
      </c>
      <c r="C85">
        <v>2</v>
      </c>
      <c r="D85" t="s">
        <v>2</v>
      </c>
      <c r="E85" t="b">
        <v>0</v>
      </c>
      <c r="F85" t="b">
        <v>0</v>
      </c>
      <c r="G85">
        <v>20.601000070571899</v>
      </c>
      <c r="H85">
        <v>3</v>
      </c>
      <c r="I85" s="1" t="s">
        <v>84</v>
      </c>
      <c r="J85" t="str">
        <f t="shared" ca="1" si="5"/>
        <v>Phase 2</v>
      </c>
      <c r="K85" t="str">
        <f ca="1">LOOKUP(INDIRECT("B" &amp;ROW()),{0,1,2,3},{"SSL","Malware","Phishing","Unwanted software"})</f>
        <v>Malware</v>
      </c>
      <c r="L85" t="str">
        <f ca="1">LOOKUP(INDIRECT("C" &amp;ROW()),{0,1,2,3},{"Low","Medium","High","Control"})</f>
        <v>High</v>
      </c>
      <c r="M85" t="str">
        <f t="shared" ca="1" si="6"/>
        <v>20 - 25</v>
      </c>
      <c r="N85">
        <f t="shared" ca="1" si="7"/>
        <v>0</v>
      </c>
      <c r="O85" t="str">
        <f t="shared" ca="1" si="8"/>
        <v>Adhered to warning</v>
      </c>
      <c r="P85">
        <f t="shared" ca="1" si="9"/>
        <v>1</v>
      </c>
    </row>
    <row r="86" spans="1:16" x14ac:dyDescent="0.25">
      <c r="A86">
        <v>5</v>
      </c>
      <c r="B86">
        <v>3</v>
      </c>
      <c r="C86">
        <v>0</v>
      </c>
      <c r="D86" t="s">
        <v>2</v>
      </c>
      <c r="E86" t="b">
        <v>0</v>
      </c>
      <c r="F86" t="b">
        <v>0</v>
      </c>
      <c r="G86">
        <v>11.3070001602172</v>
      </c>
      <c r="H86">
        <v>0</v>
      </c>
      <c r="I86" s="1" t="s">
        <v>85</v>
      </c>
      <c r="J86" t="str">
        <f t="shared" ca="1" si="5"/>
        <v>Phase 2</v>
      </c>
      <c r="K86" t="str">
        <f ca="1">LOOKUP(INDIRECT("B" &amp;ROW()),{0,1,2,3},{"SSL","Malware","Phishing","Unwanted software"})</f>
        <v>Unwanted software</v>
      </c>
      <c r="L86" t="str">
        <f ca="1">LOOKUP(INDIRECT("C" &amp;ROW()),{0,1,2,3},{"Low","Medium","High","Control"})</f>
        <v>Low</v>
      </c>
      <c r="M86" t="str">
        <f t="shared" ca="1" si="6"/>
        <v>10 - 15</v>
      </c>
      <c r="N86">
        <f t="shared" ca="1" si="7"/>
        <v>0</v>
      </c>
      <c r="O86" t="str">
        <f t="shared" ca="1" si="8"/>
        <v>Adhered to warning</v>
      </c>
      <c r="P86">
        <f t="shared" ca="1" si="9"/>
        <v>1</v>
      </c>
    </row>
    <row r="87" spans="1:16" ht="15" customHeight="1" x14ac:dyDescent="0.25">
      <c r="A87">
        <v>6</v>
      </c>
      <c r="B87">
        <v>1</v>
      </c>
      <c r="C87">
        <v>1</v>
      </c>
      <c r="D87" t="s">
        <v>0</v>
      </c>
      <c r="E87" t="b">
        <v>0</v>
      </c>
      <c r="F87" t="b">
        <v>1</v>
      </c>
      <c r="G87">
        <v>27.478999853134098</v>
      </c>
      <c r="H87">
        <v>2</v>
      </c>
      <c r="I87" s="1" t="s">
        <v>86</v>
      </c>
      <c r="J87" t="str">
        <f t="shared" ca="1" si="5"/>
        <v>Phase 1</v>
      </c>
      <c r="K87" t="str">
        <f ca="1">LOOKUP(INDIRECT("B" &amp;ROW()),{0,1,2,3},{"SSL","Malware","Phishing","Unwanted software"})</f>
        <v>Malware</v>
      </c>
      <c r="L87" t="str">
        <f ca="1">LOOKUP(INDIRECT("C" &amp;ROW()),{0,1,2,3},{"Low","Medium","High","Control"})</f>
        <v>Medium</v>
      </c>
      <c r="M87" t="str">
        <f t="shared" ca="1" si="6"/>
        <v>25 - 30</v>
      </c>
      <c r="N87">
        <f t="shared" ca="1" si="7"/>
        <v>1</v>
      </c>
      <c r="O87" t="str">
        <f t="shared" ca="1" si="8"/>
        <v>Ignored warning</v>
      </c>
      <c r="P87">
        <f t="shared" ca="1" si="9"/>
        <v>0</v>
      </c>
    </row>
    <row r="88" spans="1:16" x14ac:dyDescent="0.25">
      <c r="A88">
        <v>6</v>
      </c>
      <c r="B88">
        <v>1</v>
      </c>
      <c r="C88">
        <v>0</v>
      </c>
      <c r="D88" t="s">
        <v>2</v>
      </c>
      <c r="E88" t="b">
        <v>1</v>
      </c>
      <c r="F88" t="b">
        <v>0</v>
      </c>
      <c r="G88">
        <v>33.475999832153299</v>
      </c>
      <c r="H88">
        <v>2</v>
      </c>
      <c r="I88" s="1" t="s">
        <v>87</v>
      </c>
      <c r="J88" t="str">
        <f t="shared" ca="1" si="5"/>
        <v>Phase 2</v>
      </c>
      <c r="K88" t="str">
        <f ca="1">LOOKUP(INDIRECT("B" &amp;ROW()),{0,1,2,3},{"SSL","Malware","Phishing","Unwanted software"})</f>
        <v>Malware</v>
      </c>
      <c r="L88" t="str">
        <f ca="1">LOOKUP(INDIRECT("C" &amp;ROW()),{0,1,2,3},{"Low","Medium","High","Control"})</f>
        <v>Low</v>
      </c>
      <c r="M88" t="str">
        <f t="shared" ca="1" si="6"/>
        <v>30 - 35</v>
      </c>
      <c r="N88">
        <f t="shared" ca="1" si="7"/>
        <v>0</v>
      </c>
      <c r="O88" t="str">
        <f t="shared" ca="1" si="8"/>
        <v>Adhered to warning</v>
      </c>
      <c r="P88">
        <f t="shared" ca="1" si="9"/>
        <v>1</v>
      </c>
    </row>
    <row r="89" spans="1:16" ht="15" customHeight="1" x14ac:dyDescent="0.25">
      <c r="A89">
        <v>6</v>
      </c>
      <c r="B89">
        <v>2</v>
      </c>
      <c r="C89">
        <v>2</v>
      </c>
      <c r="D89" t="s">
        <v>2</v>
      </c>
      <c r="E89" t="b">
        <v>0</v>
      </c>
      <c r="F89" t="b">
        <v>0</v>
      </c>
      <c r="G89">
        <v>17.339999914169301</v>
      </c>
      <c r="H89">
        <v>4</v>
      </c>
      <c r="I89" s="1" t="s">
        <v>88</v>
      </c>
      <c r="J89" t="str">
        <f t="shared" ca="1" si="5"/>
        <v>Phase 2</v>
      </c>
      <c r="K89" t="str">
        <f ca="1">LOOKUP(INDIRECT("B" &amp;ROW()),{0,1,2,3},{"SSL","Malware","Phishing","Unwanted software"})</f>
        <v>Phishing</v>
      </c>
      <c r="L89" t="str">
        <f ca="1">LOOKUP(INDIRECT("C" &amp;ROW()),{0,1,2,3},{"Low","Medium","High","Control"})</f>
        <v>High</v>
      </c>
      <c r="M89" t="str">
        <f t="shared" ca="1" si="6"/>
        <v>15 - 20</v>
      </c>
      <c r="N89">
        <f t="shared" ca="1" si="7"/>
        <v>0</v>
      </c>
      <c r="O89" t="str">
        <f t="shared" ca="1" si="8"/>
        <v>Adhered to warning</v>
      </c>
      <c r="P89">
        <f t="shared" ca="1" si="9"/>
        <v>1</v>
      </c>
    </row>
    <row r="90" spans="1:16" x14ac:dyDescent="0.25">
      <c r="A90">
        <v>6</v>
      </c>
      <c r="B90">
        <v>0</v>
      </c>
      <c r="C90">
        <v>0</v>
      </c>
      <c r="D90" t="s">
        <v>2</v>
      </c>
      <c r="E90" t="b">
        <v>1</v>
      </c>
      <c r="F90" t="b">
        <v>1</v>
      </c>
      <c r="G90">
        <v>26.093999862670898</v>
      </c>
      <c r="H90">
        <v>1</v>
      </c>
      <c r="I90" s="1" t="s">
        <v>89</v>
      </c>
      <c r="J90" t="str">
        <f t="shared" ca="1" si="5"/>
        <v>Phase 2</v>
      </c>
      <c r="K90" t="str">
        <f ca="1">LOOKUP(INDIRECT("B" &amp;ROW()),{0,1,2,3},{"SSL","Malware","Phishing","Unwanted software"})</f>
        <v>SSL</v>
      </c>
      <c r="L90" t="str">
        <f ca="1">LOOKUP(INDIRECT("C" &amp;ROW()),{0,1,2,3},{"Low","Medium","High","Control"})</f>
        <v>Low</v>
      </c>
      <c r="M90" t="str">
        <f t="shared" ca="1" si="6"/>
        <v>25 - 30</v>
      </c>
      <c r="N90">
        <f t="shared" ca="1" si="7"/>
        <v>1</v>
      </c>
      <c r="O90" t="str">
        <f t="shared" ca="1" si="8"/>
        <v>Ignored warning</v>
      </c>
      <c r="P90">
        <f t="shared" ca="1" si="9"/>
        <v>0</v>
      </c>
    </row>
    <row r="91" spans="1:16" x14ac:dyDescent="0.25">
      <c r="A91">
        <v>6</v>
      </c>
      <c r="B91">
        <v>2</v>
      </c>
      <c r="C91">
        <v>0</v>
      </c>
      <c r="D91" t="s">
        <v>2</v>
      </c>
      <c r="E91" t="b">
        <v>1</v>
      </c>
      <c r="F91" t="b">
        <v>0</v>
      </c>
      <c r="G91">
        <v>56.119000196456902</v>
      </c>
      <c r="H91">
        <v>2</v>
      </c>
      <c r="I91" s="1" t="s">
        <v>90</v>
      </c>
      <c r="J91" t="str">
        <f t="shared" ca="1" si="5"/>
        <v>Phase 2</v>
      </c>
      <c r="K91" t="str">
        <f ca="1">LOOKUP(INDIRECT("B" &amp;ROW()),{0,1,2,3},{"SSL","Malware","Phishing","Unwanted software"})</f>
        <v>Phishing</v>
      </c>
      <c r="L91" t="str">
        <f ca="1">LOOKUP(INDIRECT("C" &amp;ROW()),{0,1,2,3},{"Low","Medium","High","Control"})</f>
        <v>Low</v>
      </c>
      <c r="M91" t="str">
        <f t="shared" ca="1" si="6"/>
        <v>55 - 60</v>
      </c>
      <c r="N91">
        <f t="shared" ca="1" si="7"/>
        <v>0</v>
      </c>
      <c r="O91" t="str">
        <f t="shared" ca="1" si="8"/>
        <v>Adhered to warning</v>
      </c>
      <c r="P91">
        <f t="shared" ca="1" si="9"/>
        <v>1</v>
      </c>
    </row>
    <row r="92" spans="1:16" ht="15" customHeight="1" x14ac:dyDescent="0.25">
      <c r="A92">
        <v>6</v>
      </c>
      <c r="B92">
        <v>3</v>
      </c>
      <c r="C92">
        <v>2</v>
      </c>
      <c r="D92" t="s">
        <v>2</v>
      </c>
      <c r="E92" t="b">
        <v>1</v>
      </c>
      <c r="F92" t="b">
        <v>0</v>
      </c>
      <c r="G92">
        <v>30.4509999752044</v>
      </c>
      <c r="H92">
        <v>4</v>
      </c>
      <c r="I92" s="1" t="s">
        <v>91</v>
      </c>
      <c r="J92" t="str">
        <f t="shared" ca="1" si="5"/>
        <v>Phase 2</v>
      </c>
      <c r="K92" t="str">
        <f ca="1">LOOKUP(INDIRECT("B" &amp;ROW()),{0,1,2,3},{"SSL","Malware","Phishing","Unwanted software"})</f>
        <v>Unwanted software</v>
      </c>
      <c r="L92" t="str">
        <f ca="1">LOOKUP(INDIRECT("C" &amp;ROW()),{0,1,2,3},{"Low","Medium","High","Control"})</f>
        <v>High</v>
      </c>
      <c r="M92" t="str">
        <f t="shared" ca="1" si="6"/>
        <v>30 - 35</v>
      </c>
      <c r="N92">
        <f t="shared" ca="1" si="7"/>
        <v>0</v>
      </c>
      <c r="O92" t="str">
        <f t="shared" ca="1" si="8"/>
        <v>Adhered to warning</v>
      </c>
      <c r="P92">
        <f t="shared" ca="1" si="9"/>
        <v>1</v>
      </c>
    </row>
    <row r="93" spans="1:16" ht="15" customHeight="1" x14ac:dyDescent="0.25">
      <c r="A93">
        <v>6</v>
      </c>
      <c r="B93">
        <v>1</v>
      </c>
      <c r="C93">
        <v>2</v>
      </c>
      <c r="D93" t="s">
        <v>2</v>
      </c>
      <c r="E93" t="b">
        <v>1</v>
      </c>
      <c r="F93" t="b">
        <v>0</v>
      </c>
      <c r="G93">
        <v>12.212000131607001</v>
      </c>
      <c r="H93">
        <v>4</v>
      </c>
      <c r="I93" s="1" t="s">
        <v>92</v>
      </c>
      <c r="J93" t="str">
        <f t="shared" ca="1" si="5"/>
        <v>Phase 2</v>
      </c>
      <c r="K93" t="str">
        <f ca="1">LOOKUP(INDIRECT("B" &amp;ROW()),{0,1,2,3},{"SSL","Malware","Phishing","Unwanted software"})</f>
        <v>Malware</v>
      </c>
      <c r="L93" t="str">
        <f ca="1">LOOKUP(INDIRECT("C" &amp;ROW()),{0,1,2,3},{"Low","Medium","High","Control"})</f>
        <v>High</v>
      </c>
      <c r="M93" t="str">
        <f t="shared" ca="1" si="6"/>
        <v>10 - 15</v>
      </c>
      <c r="N93">
        <f t="shared" ca="1" si="7"/>
        <v>0</v>
      </c>
      <c r="O93" t="str">
        <f t="shared" ca="1" si="8"/>
        <v>Adhered to warning</v>
      </c>
      <c r="P93">
        <f t="shared" ca="1" si="9"/>
        <v>1</v>
      </c>
    </row>
    <row r="94" spans="1:16" ht="15" customHeight="1" x14ac:dyDescent="0.25">
      <c r="A94">
        <v>6</v>
      </c>
      <c r="B94">
        <v>2</v>
      </c>
      <c r="C94">
        <v>1</v>
      </c>
      <c r="D94" t="s">
        <v>2</v>
      </c>
      <c r="E94" t="b">
        <v>1</v>
      </c>
      <c r="F94" t="b">
        <v>1</v>
      </c>
      <c r="G94">
        <v>81.515000104904104</v>
      </c>
      <c r="H94">
        <v>1</v>
      </c>
      <c r="I94" s="1" t="s">
        <v>93</v>
      </c>
      <c r="J94" t="str">
        <f t="shared" ca="1" si="5"/>
        <v>Phase 2</v>
      </c>
      <c r="K94" t="str">
        <f ca="1">LOOKUP(INDIRECT("B" &amp;ROW()),{0,1,2,3},{"SSL","Malware","Phishing","Unwanted software"})</f>
        <v>Phishing</v>
      </c>
      <c r="L94" t="str">
        <f ca="1">LOOKUP(INDIRECT("C" &amp;ROW()),{0,1,2,3},{"Low","Medium","High","Control"})</f>
        <v>Medium</v>
      </c>
      <c r="M94" t="str">
        <f t="shared" ca="1" si="6"/>
        <v>80 - 85</v>
      </c>
      <c r="N94">
        <f t="shared" ca="1" si="7"/>
        <v>1</v>
      </c>
      <c r="O94" t="str">
        <f t="shared" ca="1" si="8"/>
        <v>Ignored warning</v>
      </c>
      <c r="P94">
        <f t="shared" ca="1" si="9"/>
        <v>0</v>
      </c>
    </row>
    <row r="95" spans="1:16" ht="15" customHeight="1" x14ac:dyDescent="0.25">
      <c r="A95">
        <v>6</v>
      </c>
      <c r="B95">
        <v>1</v>
      </c>
      <c r="C95">
        <v>3</v>
      </c>
      <c r="D95" t="s">
        <v>2</v>
      </c>
      <c r="E95" t="b">
        <v>0</v>
      </c>
      <c r="F95" t="b">
        <v>0</v>
      </c>
      <c r="G95">
        <v>178.68099999427699</v>
      </c>
      <c r="H95">
        <v>4</v>
      </c>
      <c r="I95" s="1" t="s">
        <v>94</v>
      </c>
      <c r="J95" t="str">
        <f t="shared" ca="1" si="5"/>
        <v>Phase 2</v>
      </c>
      <c r="K95" t="str">
        <f ca="1">LOOKUP(INDIRECT("B" &amp;ROW()),{0,1,2,3},{"SSL","Malware","Phishing","Unwanted software"})</f>
        <v>Malware</v>
      </c>
      <c r="L95" t="str">
        <f ca="1">LOOKUP(INDIRECT("C" &amp;ROW()),{0,1,2,3},{"Low","Medium","High","Control"})</f>
        <v>Control</v>
      </c>
      <c r="M95" t="str">
        <f t="shared" ca="1" si="6"/>
        <v>175 - 180</v>
      </c>
      <c r="N95">
        <f t="shared" ca="1" si="7"/>
        <v>0</v>
      </c>
      <c r="O95" t="str">
        <f t="shared" ca="1" si="8"/>
        <v>Adhered to warning</v>
      </c>
      <c r="P95">
        <f t="shared" ca="1" si="9"/>
        <v>1</v>
      </c>
    </row>
    <row r="96" spans="1:16" ht="15" customHeight="1" x14ac:dyDescent="0.25">
      <c r="A96">
        <v>6</v>
      </c>
      <c r="B96">
        <v>0</v>
      </c>
      <c r="C96">
        <v>2</v>
      </c>
      <c r="D96" t="s">
        <v>2</v>
      </c>
      <c r="E96" t="b">
        <v>1</v>
      </c>
      <c r="F96" t="b">
        <v>1</v>
      </c>
      <c r="G96">
        <v>20.615999937057399</v>
      </c>
      <c r="H96">
        <v>2</v>
      </c>
      <c r="I96" s="1" t="s">
        <v>95</v>
      </c>
      <c r="J96" t="str">
        <f t="shared" ca="1" si="5"/>
        <v>Phase 2</v>
      </c>
      <c r="K96" t="str">
        <f ca="1">LOOKUP(INDIRECT("B" &amp;ROW()),{0,1,2,3},{"SSL","Malware","Phishing","Unwanted software"})</f>
        <v>SSL</v>
      </c>
      <c r="L96" t="str">
        <f ca="1">LOOKUP(INDIRECT("C" &amp;ROW()),{0,1,2,3},{"Low","Medium","High","Control"})</f>
        <v>High</v>
      </c>
      <c r="M96" t="str">
        <f t="shared" ca="1" si="6"/>
        <v>20 - 25</v>
      </c>
      <c r="N96">
        <f t="shared" ca="1" si="7"/>
        <v>1</v>
      </c>
      <c r="O96" t="str">
        <f t="shared" ca="1" si="8"/>
        <v>Ignored warning</v>
      </c>
      <c r="P96">
        <f t="shared" ca="1" si="9"/>
        <v>0</v>
      </c>
    </row>
    <row r="97" spans="1:16" ht="15" customHeight="1" x14ac:dyDescent="0.25">
      <c r="A97">
        <v>6</v>
      </c>
      <c r="B97">
        <v>3</v>
      </c>
      <c r="C97">
        <v>3</v>
      </c>
      <c r="D97" t="s">
        <v>2</v>
      </c>
      <c r="E97" t="b">
        <v>0</v>
      </c>
      <c r="F97" t="b">
        <v>0</v>
      </c>
      <c r="G97">
        <v>41.012000083923297</v>
      </c>
      <c r="H97">
        <v>2</v>
      </c>
      <c r="I97" s="1" t="s">
        <v>96</v>
      </c>
      <c r="J97" t="str">
        <f t="shared" ca="1" si="5"/>
        <v>Phase 2</v>
      </c>
      <c r="K97" t="str">
        <f ca="1">LOOKUP(INDIRECT("B" &amp;ROW()),{0,1,2,3},{"SSL","Malware","Phishing","Unwanted software"})</f>
        <v>Unwanted software</v>
      </c>
      <c r="L97" t="str">
        <f ca="1">LOOKUP(INDIRECT("C" &amp;ROW()),{0,1,2,3},{"Low","Medium","High","Control"})</f>
        <v>Control</v>
      </c>
      <c r="M97" t="str">
        <f t="shared" ca="1" si="6"/>
        <v>40 - 45</v>
      </c>
      <c r="N97">
        <f t="shared" ca="1" si="7"/>
        <v>0</v>
      </c>
      <c r="O97" t="str">
        <f t="shared" ca="1" si="8"/>
        <v>Adhered to warning</v>
      </c>
      <c r="P97">
        <f t="shared" ca="1" si="9"/>
        <v>1</v>
      </c>
    </row>
    <row r="98" spans="1:16" ht="15" customHeight="1" x14ac:dyDescent="0.25">
      <c r="A98">
        <v>6</v>
      </c>
      <c r="B98">
        <v>0</v>
      </c>
      <c r="C98">
        <v>3</v>
      </c>
      <c r="D98" t="s">
        <v>2</v>
      </c>
      <c r="E98" t="b">
        <v>1</v>
      </c>
      <c r="F98" t="b">
        <v>1</v>
      </c>
      <c r="G98">
        <v>9.3969998359680105</v>
      </c>
      <c r="H98">
        <v>1</v>
      </c>
      <c r="I98" s="1" t="s">
        <v>97</v>
      </c>
      <c r="J98" t="str">
        <f t="shared" ca="1" si="5"/>
        <v>Phase 2</v>
      </c>
      <c r="K98" t="str">
        <f ca="1">LOOKUP(INDIRECT("B" &amp;ROW()),{0,1,2,3},{"SSL","Malware","Phishing","Unwanted software"})</f>
        <v>SSL</v>
      </c>
      <c r="L98" t="str">
        <f ca="1">LOOKUP(INDIRECT("C" &amp;ROW()),{0,1,2,3},{"Low","Medium","High","Control"})</f>
        <v>Control</v>
      </c>
      <c r="M98" t="str">
        <f t="shared" ca="1" si="6"/>
        <v>5 - 10</v>
      </c>
      <c r="N98">
        <f t="shared" ca="1" si="7"/>
        <v>1</v>
      </c>
      <c r="O98" t="str">
        <f t="shared" ca="1" si="8"/>
        <v>Ignored warning</v>
      </c>
      <c r="P98">
        <f t="shared" ca="1" si="9"/>
        <v>0</v>
      </c>
    </row>
    <row r="99" spans="1:16" x14ac:dyDescent="0.25">
      <c r="A99">
        <v>6</v>
      </c>
      <c r="B99">
        <v>3</v>
      </c>
      <c r="C99">
        <v>0</v>
      </c>
      <c r="D99" t="s">
        <v>2</v>
      </c>
      <c r="E99" t="b">
        <v>0</v>
      </c>
      <c r="F99" t="b">
        <v>1</v>
      </c>
      <c r="G99">
        <v>4.7330000400543204</v>
      </c>
      <c r="H99">
        <v>0</v>
      </c>
      <c r="I99" s="1" t="s">
        <v>98</v>
      </c>
      <c r="J99" t="str">
        <f t="shared" ca="1" si="5"/>
        <v>Phase 2</v>
      </c>
      <c r="K99" t="str">
        <f ca="1">LOOKUP(INDIRECT("B" &amp;ROW()),{0,1,2,3},{"SSL","Malware","Phishing","Unwanted software"})</f>
        <v>Unwanted software</v>
      </c>
      <c r="L99" t="str">
        <f ca="1">LOOKUP(INDIRECT("C" &amp;ROW()),{0,1,2,3},{"Low","Medium","High","Control"})</f>
        <v>Low</v>
      </c>
      <c r="M99" t="str">
        <f t="shared" ca="1" si="6"/>
        <v>0 - 5</v>
      </c>
      <c r="N99">
        <f t="shared" ca="1" si="7"/>
        <v>1</v>
      </c>
      <c r="O99" t="str">
        <f t="shared" ca="1" si="8"/>
        <v>Ignored warning</v>
      </c>
      <c r="P99">
        <f t="shared" ca="1" si="9"/>
        <v>0</v>
      </c>
    </row>
    <row r="100" spans="1:16" ht="15" customHeight="1" x14ac:dyDescent="0.25">
      <c r="A100">
        <v>6</v>
      </c>
      <c r="B100">
        <v>1</v>
      </c>
      <c r="C100">
        <v>1</v>
      </c>
      <c r="D100" t="s">
        <v>2</v>
      </c>
      <c r="E100" t="b">
        <v>1</v>
      </c>
      <c r="F100" t="b">
        <v>0</v>
      </c>
      <c r="G100">
        <v>17.6269998550415</v>
      </c>
      <c r="H100">
        <v>2</v>
      </c>
      <c r="I100" s="1" t="s">
        <v>99</v>
      </c>
      <c r="J100" t="str">
        <f t="shared" ca="1" si="5"/>
        <v>Phase 2</v>
      </c>
      <c r="K100" t="str">
        <f ca="1">LOOKUP(INDIRECT("B" &amp;ROW()),{0,1,2,3},{"SSL","Malware","Phishing","Unwanted software"})</f>
        <v>Malware</v>
      </c>
      <c r="L100" t="str">
        <f ca="1">LOOKUP(INDIRECT("C" &amp;ROW()),{0,1,2,3},{"Low","Medium","High","Control"})</f>
        <v>Medium</v>
      </c>
      <c r="M100" t="str">
        <f t="shared" ca="1" si="6"/>
        <v>15 - 20</v>
      </c>
      <c r="N100">
        <f t="shared" ca="1" si="7"/>
        <v>0</v>
      </c>
      <c r="O100" t="str">
        <f t="shared" ca="1" si="8"/>
        <v>Adhered to warning</v>
      </c>
      <c r="P100">
        <f t="shared" ca="1" si="9"/>
        <v>1</v>
      </c>
    </row>
    <row r="101" spans="1:16" ht="15" customHeight="1" x14ac:dyDescent="0.25">
      <c r="A101">
        <v>6</v>
      </c>
      <c r="B101">
        <v>0</v>
      </c>
      <c r="C101">
        <v>1</v>
      </c>
      <c r="D101" t="s">
        <v>2</v>
      </c>
      <c r="E101" t="b">
        <v>1</v>
      </c>
      <c r="F101" t="b">
        <v>0</v>
      </c>
      <c r="G101">
        <v>25.449999809265101</v>
      </c>
      <c r="H101">
        <v>2</v>
      </c>
      <c r="I101" s="1" t="s">
        <v>100</v>
      </c>
      <c r="J101" t="str">
        <f t="shared" ca="1" si="5"/>
        <v>Phase 2</v>
      </c>
      <c r="K101" t="str">
        <f ca="1">LOOKUP(INDIRECT("B" &amp;ROW()),{0,1,2,3},{"SSL","Malware","Phishing","Unwanted software"})</f>
        <v>SSL</v>
      </c>
      <c r="L101" t="str">
        <f ca="1">LOOKUP(INDIRECT("C" &amp;ROW()),{0,1,2,3},{"Low","Medium","High","Control"})</f>
        <v>Medium</v>
      </c>
      <c r="M101" t="str">
        <f t="shared" ca="1" si="6"/>
        <v>25 - 30</v>
      </c>
      <c r="N101">
        <f t="shared" ca="1" si="7"/>
        <v>0</v>
      </c>
      <c r="O101" t="str">
        <f t="shared" ca="1" si="8"/>
        <v>Adhered to warning</v>
      </c>
      <c r="P101">
        <f t="shared" ca="1" si="9"/>
        <v>1</v>
      </c>
    </row>
    <row r="102" spans="1:16" ht="15" customHeight="1" x14ac:dyDescent="0.25">
      <c r="A102">
        <v>6</v>
      </c>
      <c r="B102">
        <v>2</v>
      </c>
      <c r="C102">
        <v>3</v>
      </c>
      <c r="D102" t="s">
        <v>2</v>
      </c>
      <c r="E102" t="b">
        <v>0</v>
      </c>
      <c r="F102" t="b">
        <v>0</v>
      </c>
      <c r="G102">
        <v>13.746999979019099</v>
      </c>
      <c r="H102">
        <v>3</v>
      </c>
      <c r="I102" s="1" t="s">
        <v>101</v>
      </c>
      <c r="J102" t="str">
        <f t="shared" ca="1" si="5"/>
        <v>Phase 2</v>
      </c>
      <c r="K102" t="str">
        <f ca="1">LOOKUP(INDIRECT("B" &amp;ROW()),{0,1,2,3},{"SSL","Malware","Phishing","Unwanted software"})</f>
        <v>Phishing</v>
      </c>
      <c r="L102" t="str">
        <f ca="1">LOOKUP(INDIRECT("C" &amp;ROW()),{0,1,2,3},{"Low","Medium","High","Control"})</f>
        <v>Control</v>
      </c>
      <c r="M102" t="str">
        <f t="shared" ca="1" si="6"/>
        <v>10 - 15</v>
      </c>
      <c r="N102">
        <f t="shared" ca="1" si="7"/>
        <v>0</v>
      </c>
      <c r="O102" t="str">
        <f t="shared" ca="1" si="8"/>
        <v>Adhered to warning</v>
      </c>
      <c r="P102">
        <f t="shared" ca="1" si="9"/>
        <v>1</v>
      </c>
    </row>
    <row r="103" spans="1:16" ht="15" customHeight="1" x14ac:dyDescent="0.25">
      <c r="A103">
        <v>6</v>
      </c>
      <c r="B103">
        <v>3</v>
      </c>
      <c r="C103">
        <v>1</v>
      </c>
      <c r="D103" t="s">
        <v>2</v>
      </c>
      <c r="E103" t="b">
        <v>1</v>
      </c>
      <c r="F103" t="b">
        <v>0</v>
      </c>
      <c r="G103">
        <v>25.339999914169301</v>
      </c>
      <c r="H103">
        <v>2</v>
      </c>
      <c r="I103" s="1" t="s">
        <v>102</v>
      </c>
      <c r="J103" t="str">
        <f t="shared" ca="1" si="5"/>
        <v>Phase 2</v>
      </c>
      <c r="K103" t="str">
        <f ca="1">LOOKUP(INDIRECT("B" &amp;ROW()),{0,1,2,3},{"SSL","Malware","Phishing","Unwanted software"})</f>
        <v>Unwanted software</v>
      </c>
      <c r="L103" t="str">
        <f ca="1">LOOKUP(INDIRECT("C" &amp;ROW()),{0,1,2,3},{"Low","Medium","High","Control"})</f>
        <v>Medium</v>
      </c>
      <c r="M103" t="str">
        <f t="shared" ca="1" si="6"/>
        <v>25 - 30</v>
      </c>
      <c r="N103">
        <f t="shared" ca="1" si="7"/>
        <v>0</v>
      </c>
      <c r="O103" t="str">
        <f t="shared" ca="1" si="8"/>
        <v>Adhered to warning</v>
      </c>
      <c r="P103">
        <f t="shared" ca="1" si="9"/>
        <v>1</v>
      </c>
    </row>
    <row r="104" spans="1:16" ht="15" customHeight="1" x14ac:dyDescent="0.25">
      <c r="A104">
        <v>7</v>
      </c>
      <c r="B104">
        <v>1</v>
      </c>
      <c r="C104">
        <v>2</v>
      </c>
      <c r="D104" t="s">
        <v>52</v>
      </c>
      <c r="E104" t="b">
        <v>0</v>
      </c>
      <c r="F104" t="b">
        <v>0</v>
      </c>
      <c r="G104">
        <v>41.552999973297098</v>
      </c>
      <c r="H104">
        <v>2</v>
      </c>
      <c r="I104" s="1" t="s">
        <v>103</v>
      </c>
      <c r="J104" t="str">
        <f t="shared" ca="1" si="5"/>
        <v>Phase 1</v>
      </c>
      <c r="K104" t="str">
        <f ca="1">LOOKUP(INDIRECT("B" &amp;ROW()),{0,1,2,3},{"SSL","Malware","Phishing","Unwanted software"})</f>
        <v>Malware</v>
      </c>
      <c r="L104" t="str">
        <f ca="1">LOOKUP(INDIRECT("C" &amp;ROW()),{0,1,2,3},{"Low","Medium","High","Control"})</f>
        <v>High</v>
      </c>
      <c r="M104" t="str">
        <f t="shared" ca="1" si="6"/>
        <v>40 - 45</v>
      </c>
      <c r="N104">
        <f t="shared" ca="1" si="7"/>
        <v>0</v>
      </c>
      <c r="O104" t="str">
        <f t="shared" ca="1" si="8"/>
        <v>Adhered to warning</v>
      </c>
      <c r="P104">
        <f t="shared" ca="1" si="9"/>
        <v>1</v>
      </c>
    </row>
    <row r="105" spans="1:16" ht="15" customHeight="1" x14ac:dyDescent="0.25">
      <c r="A105">
        <v>7</v>
      </c>
      <c r="B105">
        <v>0</v>
      </c>
      <c r="C105">
        <v>3</v>
      </c>
      <c r="D105" t="s">
        <v>2</v>
      </c>
      <c r="E105" t="b">
        <v>0</v>
      </c>
      <c r="F105" t="b">
        <v>0</v>
      </c>
      <c r="G105">
        <v>3.6010000705718901</v>
      </c>
      <c r="H105">
        <v>1</v>
      </c>
      <c r="I105" s="1" t="s">
        <v>104</v>
      </c>
      <c r="J105" t="str">
        <f t="shared" ca="1" si="5"/>
        <v>Phase 2</v>
      </c>
      <c r="K105" t="str">
        <f ca="1">LOOKUP(INDIRECT("B" &amp;ROW()),{0,1,2,3},{"SSL","Malware","Phishing","Unwanted software"})</f>
        <v>SSL</v>
      </c>
      <c r="L105" t="str">
        <f ca="1">LOOKUP(INDIRECT("C" &amp;ROW()),{0,1,2,3},{"Low","Medium","High","Control"})</f>
        <v>Control</v>
      </c>
      <c r="M105" t="str">
        <f t="shared" ca="1" si="6"/>
        <v>0 - 5</v>
      </c>
      <c r="N105">
        <f t="shared" ca="1" si="7"/>
        <v>0</v>
      </c>
      <c r="O105" t="str">
        <f t="shared" ca="1" si="8"/>
        <v>Adhered to warning</v>
      </c>
      <c r="P105">
        <f t="shared" ca="1" si="9"/>
        <v>1</v>
      </c>
    </row>
    <row r="106" spans="1:16" ht="15" customHeight="1" x14ac:dyDescent="0.25">
      <c r="A106">
        <v>7</v>
      </c>
      <c r="B106">
        <v>2</v>
      </c>
      <c r="C106">
        <v>3</v>
      </c>
      <c r="D106" t="s">
        <v>2</v>
      </c>
      <c r="E106" t="b">
        <v>0</v>
      </c>
      <c r="F106" t="b">
        <v>0</v>
      </c>
      <c r="G106">
        <v>5.4029998779296804</v>
      </c>
      <c r="H106">
        <v>2</v>
      </c>
      <c r="I106" s="1" t="s">
        <v>105</v>
      </c>
      <c r="J106" t="str">
        <f t="shared" ca="1" si="5"/>
        <v>Phase 2</v>
      </c>
      <c r="K106" t="str">
        <f ca="1">LOOKUP(INDIRECT("B" &amp;ROW()),{0,1,2,3},{"SSL","Malware","Phishing","Unwanted software"})</f>
        <v>Phishing</v>
      </c>
      <c r="L106" t="str">
        <f ca="1">LOOKUP(INDIRECT("C" &amp;ROW()),{0,1,2,3},{"Low","Medium","High","Control"})</f>
        <v>Control</v>
      </c>
      <c r="M106" t="str">
        <f t="shared" ca="1" si="6"/>
        <v>5 - 10</v>
      </c>
      <c r="N106">
        <f t="shared" ca="1" si="7"/>
        <v>0</v>
      </c>
      <c r="O106" t="str">
        <f t="shared" ca="1" si="8"/>
        <v>Adhered to warning</v>
      </c>
      <c r="P106">
        <f t="shared" ca="1" si="9"/>
        <v>1</v>
      </c>
    </row>
    <row r="107" spans="1:16" ht="15" customHeight="1" x14ac:dyDescent="0.25">
      <c r="A107">
        <v>7</v>
      </c>
      <c r="B107">
        <v>3</v>
      </c>
      <c r="C107">
        <v>1</v>
      </c>
      <c r="D107" t="s">
        <v>2</v>
      </c>
      <c r="E107" t="b">
        <v>0</v>
      </c>
      <c r="F107" t="b">
        <v>0</v>
      </c>
      <c r="G107">
        <v>4.8260002136230398</v>
      </c>
      <c r="H107">
        <v>1</v>
      </c>
      <c r="I107" s="1" t="s">
        <v>106</v>
      </c>
      <c r="J107" t="str">
        <f t="shared" ca="1" si="5"/>
        <v>Phase 2</v>
      </c>
      <c r="K107" t="str">
        <f ca="1">LOOKUP(INDIRECT("B" &amp;ROW()),{0,1,2,3},{"SSL","Malware","Phishing","Unwanted software"})</f>
        <v>Unwanted software</v>
      </c>
      <c r="L107" t="str">
        <f ca="1">LOOKUP(INDIRECT("C" &amp;ROW()),{0,1,2,3},{"Low","Medium","High","Control"})</f>
        <v>Medium</v>
      </c>
      <c r="M107" t="str">
        <f t="shared" ca="1" si="6"/>
        <v>0 - 5</v>
      </c>
      <c r="N107">
        <f t="shared" ca="1" si="7"/>
        <v>0</v>
      </c>
      <c r="O107" t="str">
        <f t="shared" ca="1" si="8"/>
        <v>Adhered to warning</v>
      </c>
      <c r="P107">
        <f t="shared" ca="1" si="9"/>
        <v>1</v>
      </c>
    </row>
    <row r="108" spans="1:16" x14ac:dyDescent="0.25">
      <c r="A108">
        <v>7</v>
      </c>
      <c r="B108">
        <v>1</v>
      </c>
      <c r="C108">
        <v>0</v>
      </c>
      <c r="D108" t="s">
        <v>2</v>
      </c>
      <c r="E108" t="b">
        <v>0</v>
      </c>
      <c r="F108" t="b">
        <v>0</v>
      </c>
      <c r="G108">
        <v>3.36700010299682</v>
      </c>
      <c r="H108">
        <v>1</v>
      </c>
      <c r="I108" s="1" t="s">
        <v>107</v>
      </c>
      <c r="J108" t="str">
        <f t="shared" ca="1" si="5"/>
        <v>Phase 2</v>
      </c>
      <c r="K108" t="str">
        <f ca="1">LOOKUP(INDIRECT("B" &amp;ROW()),{0,1,2,3},{"SSL","Malware","Phishing","Unwanted software"})</f>
        <v>Malware</v>
      </c>
      <c r="L108" t="str">
        <f ca="1">LOOKUP(INDIRECT("C" &amp;ROW()),{0,1,2,3},{"Low","Medium","High","Control"})</f>
        <v>Low</v>
      </c>
      <c r="M108" t="str">
        <f t="shared" ca="1" si="6"/>
        <v>0 - 5</v>
      </c>
      <c r="N108">
        <f t="shared" ca="1" si="7"/>
        <v>0</v>
      </c>
      <c r="O108" t="str">
        <f t="shared" ca="1" si="8"/>
        <v>Adhered to warning</v>
      </c>
      <c r="P108">
        <f t="shared" ca="1" si="9"/>
        <v>1</v>
      </c>
    </row>
    <row r="109" spans="1:16" ht="15" customHeight="1" x14ac:dyDescent="0.25">
      <c r="A109">
        <v>7</v>
      </c>
      <c r="B109">
        <v>2</v>
      </c>
      <c r="C109">
        <v>2</v>
      </c>
      <c r="D109" t="s">
        <v>2</v>
      </c>
      <c r="E109" t="b">
        <v>0</v>
      </c>
      <c r="F109" t="b">
        <v>0</v>
      </c>
      <c r="G109">
        <v>4.6930000782012904</v>
      </c>
      <c r="H109">
        <v>3</v>
      </c>
      <c r="I109" s="1" t="s">
        <v>108</v>
      </c>
      <c r="J109" t="str">
        <f t="shared" ca="1" si="5"/>
        <v>Phase 2</v>
      </c>
      <c r="K109" t="str">
        <f ca="1">LOOKUP(INDIRECT("B" &amp;ROW()),{0,1,2,3},{"SSL","Malware","Phishing","Unwanted software"})</f>
        <v>Phishing</v>
      </c>
      <c r="L109" t="str">
        <f ca="1">LOOKUP(INDIRECT("C" &amp;ROW()),{0,1,2,3},{"Low","Medium","High","Control"})</f>
        <v>High</v>
      </c>
      <c r="M109" t="str">
        <f t="shared" ca="1" si="6"/>
        <v>0 - 5</v>
      </c>
      <c r="N109">
        <f t="shared" ca="1" si="7"/>
        <v>0</v>
      </c>
      <c r="O109" t="str">
        <f t="shared" ca="1" si="8"/>
        <v>Adhered to warning</v>
      </c>
      <c r="P109">
        <f t="shared" ca="1" si="9"/>
        <v>1</v>
      </c>
    </row>
    <row r="110" spans="1:16" ht="15" customHeight="1" x14ac:dyDescent="0.25">
      <c r="A110">
        <v>7</v>
      </c>
      <c r="B110">
        <v>2</v>
      </c>
      <c r="C110">
        <v>1</v>
      </c>
      <c r="D110" t="s">
        <v>2</v>
      </c>
      <c r="E110" t="b">
        <v>0</v>
      </c>
      <c r="F110" t="b">
        <v>0</v>
      </c>
      <c r="G110">
        <v>4.5200002193450901</v>
      </c>
      <c r="H110">
        <v>1</v>
      </c>
      <c r="I110" s="1" t="s">
        <v>109</v>
      </c>
      <c r="J110" t="str">
        <f t="shared" ca="1" si="5"/>
        <v>Phase 2</v>
      </c>
      <c r="K110" t="str">
        <f ca="1">LOOKUP(INDIRECT("B" &amp;ROW()),{0,1,2,3},{"SSL","Malware","Phishing","Unwanted software"})</f>
        <v>Phishing</v>
      </c>
      <c r="L110" t="str">
        <f ca="1">LOOKUP(INDIRECT("C" &amp;ROW()),{0,1,2,3},{"Low","Medium","High","Control"})</f>
        <v>Medium</v>
      </c>
      <c r="M110" t="str">
        <f t="shared" ca="1" si="6"/>
        <v>0 - 5</v>
      </c>
      <c r="N110">
        <f t="shared" ca="1" si="7"/>
        <v>0</v>
      </c>
      <c r="O110" t="str">
        <f t="shared" ca="1" si="8"/>
        <v>Adhered to warning</v>
      </c>
      <c r="P110">
        <f t="shared" ca="1" si="9"/>
        <v>1</v>
      </c>
    </row>
    <row r="111" spans="1:16" ht="15" customHeight="1" x14ac:dyDescent="0.25">
      <c r="A111">
        <v>7</v>
      </c>
      <c r="B111">
        <v>1</v>
      </c>
      <c r="C111">
        <v>1</v>
      </c>
      <c r="D111" t="s">
        <v>2</v>
      </c>
      <c r="E111" t="b">
        <v>0</v>
      </c>
      <c r="F111" t="b">
        <v>0</v>
      </c>
      <c r="G111">
        <v>3.9299998283386199</v>
      </c>
      <c r="H111">
        <v>1</v>
      </c>
      <c r="I111" s="1" t="s">
        <v>110</v>
      </c>
      <c r="J111" t="str">
        <f t="shared" ca="1" si="5"/>
        <v>Phase 2</v>
      </c>
      <c r="K111" t="str">
        <f ca="1">LOOKUP(INDIRECT("B" &amp;ROW()),{0,1,2,3},{"SSL","Malware","Phishing","Unwanted software"})</f>
        <v>Malware</v>
      </c>
      <c r="L111" t="str">
        <f ca="1">LOOKUP(INDIRECT("C" &amp;ROW()),{0,1,2,3},{"Low","Medium","High","Control"})</f>
        <v>Medium</v>
      </c>
      <c r="M111" t="str">
        <f t="shared" ca="1" si="6"/>
        <v>0 - 5</v>
      </c>
      <c r="N111">
        <f t="shared" ca="1" si="7"/>
        <v>0</v>
      </c>
      <c r="O111" t="str">
        <f t="shared" ca="1" si="8"/>
        <v>Adhered to warning</v>
      </c>
      <c r="P111">
        <f t="shared" ca="1" si="9"/>
        <v>1</v>
      </c>
    </row>
    <row r="112" spans="1:16" x14ac:dyDescent="0.25">
      <c r="A112">
        <v>7</v>
      </c>
      <c r="B112">
        <v>3</v>
      </c>
      <c r="C112">
        <v>0</v>
      </c>
      <c r="D112" t="s">
        <v>2</v>
      </c>
      <c r="E112" t="b">
        <v>0</v>
      </c>
      <c r="F112" t="b">
        <v>0</v>
      </c>
      <c r="G112">
        <v>4.0490000247955296</v>
      </c>
      <c r="H112">
        <v>2</v>
      </c>
      <c r="I112" s="1" t="s">
        <v>111</v>
      </c>
      <c r="J112" t="str">
        <f t="shared" ca="1" si="5"/>
        <v>Phase 2</v>
      </c>
      <c r="K112" t="str">
        <f ca="1">LOOKUP(INDIRECT("B" &amp;ROW()),{0,1,2,3},{"SSL","Malware","Phishing","Unwanted software"})</f>
        <v>Unwanted software</v>
      </c>
      <c r="L112" t="str">
        <f ca="1">LOOKUP(INDIRECT("C" &amp;ROW()),{0,1,2,3},{"Low","Medium","High","Control"})</f>
        <v>Low</v>
      </c>
      <c r="M112" t="str">
        <f t="shared" ca="1" si="6"/>
        <v>0 - 5</v>
      </c>
      <c r="N112">
        <f t="shared" ca="1" si="7"/>
        <v>0</v>
      </c>
      <c r="O112" t="str">
        <f t="shared" ca="1" si="8"/>
        <v>Adhered to warning</v>
      </c>
      <c r="P112">
        <f t="shared" ca="1" si="9"/>
        <v>1</v>
      </c>
    </row>
    <row r="113" spans="1:16" ht="15" customHeight="1" x14ac:dyDescent="0.25">
      <c r="A113">
        <v>7</v>
      </c>
      <c r="B113">
        <v>1</v>
      </c>
      <c r="C113">
        <v>2</v>
      </c>
      <c r="D113" t="s">
        <v>2</v>
      </c>
      <c r="E113" t="b">
        <v>0</v>
      </c>
      <c r="F113" t="b">
        <v>0</v>
      </c>
      <c r="G113">
        <v>2.66999983787536</v>
      </c>
      <c r="H113">
        <v>2</v>
      </c>
      <c r="I113" s="1" t="s">
        <v>112</v>
      </c>
      <c r="J113" t="str">
        <f t="shared" ca="1" si="5"/>
        <v>Phase 2</v>
      </c>
      <c r="K113" t="str">
        <f ca="1">LOOKUP(INDIRECT("B" &amp;ROW()),{0,1,2,3},{"SSL","Malware","Phishing","Unwanted software"})</f>
        <v>Malware</v>
      </c>
      <c r="L113" t="str">
        <f ca="1">LOOKUP(INDIRECT("C" &amp;ROW()),{0,1,2,3},{"Low","Medium","High","Control"})</f>
        <v>High</v>
      </c>
      <c r="M113" t="str">
        <f t="shared" ca="1" si="6"/>
        <v>0 - 5</v>
      </c>
      <c r="N113">
        <f t="shared" ca="1" si="7"/>
        <v>0</v>
      </c>
      <c r="O113" t="str">
        <f t="shared" ca="1" si="8"/>
        <v>Adhered to warning</v>
      </c>
      <c r="P113">
        <f t="shared" ca="1" si="9"/>
        <v>1</v>
      </c>
    </row>
    <row r="114" spans="1:16" ht="15" customHeight="1" x14ac:dyDescent="0.25">
      <c r="A114">
        <v>7</v>
      </c>
      <c r="B114">
        <v>0</v>
      </c>
      <c r="C114">
        <v>1</v>
      </c>
      <c r="D114" t="s">
        <v>2</v>
      </c>
      <c r="E114" t="b">
        <v>0</v>
      </c>
      <c r="F114" t="b">
        <v>0</v>
      </c>
      <c r="G114">
        <v>4.88800001144409</v>
      </c>
      <c r="H114">
        <v>1</v>
      </c>
      <c r="I114" s="1" t="s">
        <v>113</v>
      </c>
      <c r="J114" t="str">
        <f t="shared" ca="1" si="5"/>
        <v>Phase 2</v>
      </c>
      <c r="K114" t="str">
        <f ca="1">LOOKUP(INDIRECT("B" &amp;ROW()),{0,1,2,3},{"SSL","Malware","Phishing","Unwanted software"})</f>
        <v>SSL</v>
      </c>
      <c r="L114" t="str">
        <f ca="1">LOOKUP(INDIRECT("C" &amp;ROW()),{0,1,2,3},{"Low","Medium","High","Control"})</f>
        <v>Medium</v>
      </c>
      <c r="M114" t="str">
        <f t="shared" ca="1" si="6"/>
        <v>0 - 5</v>
      </c>
      <c r="N114">
        <f t="shared" ca="1" si="7"/>
        <v>0</v>
      </c>
      <c r="O114" t="str">
        <f t="shared" ca="1" si="8"/>
        <v>Adhered to warning</v>
      </c>
      <c r="P114">
        <f t="shared" ca="1" si="9"/>
        <v>1</v>
      </c>
    </row>
    <row r="115" spans="1:16" ht="15" customHeight="1" x14ac:dyDescent="0.25">
      <c r="A115">
        <v>7</v>
      </c>
      <c r="B115">
        <v>3</v>
      </c>
      <c r="C115">
        <v>2</v>
      </c>
      <c r="D115" t="s">
        <v>2</v>
      </c>
      <c r="E115" t="b">
        <v>0</v>
      </c>
      <c r="F115" t="b">
        <v>0</v>
      </c>
      <c r="G115">
        <v>2.8870000839233398</v>
      </c>
      <c r="H115">
        <v>1</v>
      </c>
      <c r="I115" s="1" t="s">
        <v>114</v>
      </c>
      <c r="J115" t="str">
        <f t="shared" ca="1" si="5"/>
        <v>Phase 2</v>
      </c>
      <c r="K115" t="str">
        <f ca="1">LOOKUP(INDIRECT("B" &amp;ROW()),{0,1,2,3},{"SSL","Malware","Phishing","Unwanted software"})</f>
        <v>Unwanted software</v>
      </c>
      <c r="L115" t="str">
        <f ca="1">LOOKUP(INDIRECT("C" &amp;ROW()),{0,1,2,3},{"Low","Medium","High","Control"})</f>
        <v>High</v>
      </c>
      <c r="M115" t="str">
        <f t="shared" ca="1" si="6"/>
        <v>0 - 5</v>
      </c>
      <c r="N115">
        <f t="shared" ca="1" si="7"/>
        <v>0</v>
      </c>
      <c r="O115" t="str">
        <f t="shared" ca="1" si="8"/>
        <v>Adhered to warning</v>
      </c>
      <c r="P115">
        <f t="shared" ca="1" si="9"/>
        <v>1</v>
      </c>
    </row>
    <row r="116" spans="1:16" ht="15" customHeight="1" x14ac:dyDescent="0.25">
      <c r="A116">
        <v>7</v>
      </c>
      <c r="B116">
        <v>1</v>
      </c>
      <c r="C116">
        <v>3</v>
      </c>
      <c r="D116" t="s">
        <v>2</v>
      </c>
      <c r="E116" t="b">
        <v>0</v>
      </c>
      <c r="F116" t="b">
        <v>0</v>
      </c>
      <c r="G116">
        <v>3.3759999275207502</v>
      </c>
      <c r="H116">
        <v>3</v>
      </c>
      <c r="I116" s="1" t="s">
        <v>115</v>
      </c>
      <c r="J116" t="str">
        <f t="shared" ca="1" si="5"/>
        <v>Phase 2</v>
      </c>
      <c r="K116" t="str">
        <f ca="1">LOOKUP(INDIRECT("B" &amp;ROW()),{0,1,2,3},{"SSL","Malware","Phishing","Unwanted software"})</f>
        <v>Malware</v>
      </c>
      <c r="L116" t="str">
        <f ca="1">LOOKUP(INDIRECT("C" &amp;ROW()),{0,1,2,3},{"Low","Medium","High","Control"})</f>
        <v>Control</v>
      </c>
      <c r="M116" t="str">
        <f t="shared" ca="1" si="6"/>
        <v>0 - 5</v>
      </c>
      <c r="N116">
        <f t="shared" ca="1" si="7"/>
        <v>0</v>
      </c>
      <c r="O116" t="str">
        <f t="shared" ca="1" si="8"/>
        <v>Adhered to warning</v>
      </c>
      <c r="P116">
        <f t="shared" ca="1" si="9"/>
        <v>1</v>
      </c>
    </row>
    <row r="117" spans="1:16" ht="15" customHeight="1" x14ac:dyDescent="0.25">
      <c r="A117">
        <v>7</v>
      </c>
      <c r="B117">
        <v>3</v>
      </c>
      <c r="C117">
        <v>3</v>
      </c>
      <c r="D117" t="s">
        <v>2</v>
      </c>
      <c r="E117" t="b">
        <v>0</v>
      </c>
      <c r="F117" t="b">
        <v>0</v>
      </c>
      <c r="G117">
        <v>4.2350001335143999</v>
      </c>
      <c r="H117">
        <v>2</v>
      </c>
      <c r="I117" s="1" t="s">
        <v>116</v>
      </c>
      <c r="J117" t="str">
        <f t="shared" ca="1" si="5"/>
        <v>Phase 2</v>
      </c>
      <c r="K117" t="str">
        <f ca="1">LOOKUP(INDIRECT("B" &amp;ROW()),{0,1,2,3},{"SSL","Malware","Phishing","Unwanted software"})</f>
        <v>Unwanted software</v>
      </c>
      <c r="L117" t="str">
        <f ca="1">LOOKUP(INDIRECT("C" &amp;ROW()),{0,1,2,3},{"Low","Medium","High","Control"})</f>
        <v>Control</v>
      </c>
      <c r="M117" t="str">
        <f t="shared" ca="1" si="6"/>
        <v>0 - 5</v>
      </c>
      <c r="N117">
        <f t="shared" ca="1" si="7"/>
        <v>0</v>
      </c>
      <c r="O117" t="str">
        <f t="shared" ca="1" si="8"/>
        <v>Adhered to warning</v>
      </c>
      <c r="P117">
        <f t="shared" ca="1" si="9"/>
        <v>1</v>
      </c>
    </row>
    <row r="118" spans="1:16" ht="15" customHeight="1" x14ac:dyDescent="0.25">
      <c r="A118">
        <v>7</v>
      </c>
      <c r="B118">
        <v>0</v>
      </c>
      <c r="C118">
        <v>2</v>
      </c>
      <c r="D118" t="s">
        <v>2</v>
      </c>
      <c r="E118" t="b">
        <v>0</v>
      </c>
      <c r="F118" t="b">
        <v>0</v>
      </c>
      <c r="G118">
        <v>2.9700000286102202</v>
      </c>
      <c r="I118" s="1" t="s">
        <v>117</v>
      </c>
      <c r="J118" t="str">
        <f t="shared" ca="1" si="5"/>
        <v>Phase 2</v>
      </c>
      <c r="K118" t="str">
        <f ca="1">LOOKUP(INDIRECT("B" &amp;ROW()),{0,1,2,3},{"SSL","Malware","Phishing","Unwanted software"})</f>
        <v>SSL</v>
      </c>
      <c r="L118" t="str">
        <f ca="1">LOOKUP(INDIRECT("C" &amp;ROW()),{0,1,2,3},{"Low","Medium","High","Control"})</f>
        <v>High</v>
      </c>
      <c r="M118" t="str">
        <f t="shared" ca="1" si="6"/>
        <v>0 - 5</v>
      </c>
      <c r="N118">
        <f t="shared" ca="1" si="7"/>
        <v>0</v>
      </c>
      <c r="O118" t="str">
        <f t="shared" ca="1" si="8"/>
        <v>Adhered to warning</v>
      </c>
      <c r="P118">
        <f t="shared" ca="1" si="9"/>
        <v>1</v>
      </c>
    </row>
    <row r="119" spans="1:16" x14ac:dyDescent="0.25">
      <c r="A119">
        <v>7</v>
      </c>
      <c r="B119">
        <v>0</v>
      </c>
      <c r="C119">
        <v>0</v>
      </c>
      <c r="D119" t="s">
        <v>2</v>
      </c>
      <c r="E119" t="b">
        <v>0</v>
      </c>
      <c r="F119" t="b">
        <v>0</v>
      </c>
      <c r="G119">
        <v>1.9789998531341499</v>
      </c>
      <c r="H119">
        <v>1</v>
      </c>
      <c r="I119" s="1" t="s">
        <v>118</v>
      </c>
      <c r="J119" t="str">
        <f t="shared" ca="1" si="5"/>
        <v>Phase 2</v>
      </c>
      <c r="K119" t="str">
        <f ca="1">LOOKUP(INDIRECT("B" &amp;ROW()),{0,1,2,3},{"SSL","Malware","Phishing","Unwanted software"})</f>
        <v>SSL</v>
      </c>
      <c r="L119" t="str">
        <f ca="1">LOOKUP(INDIRECT("C" &amp;ROW()),{0,1,2,3},{"Low","Medium","High","Control"})</f>
        <v>Low</v>
      </c>
      <c r="M119" t="str">
        <f t="shared" ca="1" si="6"/>
        <v>0 - 5</v>
      </c>
      <c r="N119">
        <f t="shared" ca="1" si="7"/>
        <v>0</v>
      </c>
      <c r="O119" t="str">
        <f t="shared" ca="1" si="8"/>
        <v>Adhered to warning</v>
      </c>
      <c r="P119">
        <f t="shared" ca="1" si="9"/>
        <v>1</v>
      </c>
    </row>
    <row r="120" spans="1:16" x14ac:dyDescent="0.25">
      <c r="A120">
        <v>7</v>
      </c>
      <c r="B120">
        <v>2</v>
      </c>
      <c r="C120">
        <v>0</v>
      </c>
      <c r="D120" t="s">
        <v>2</v>
      </c>
      <c r="E120" t="b">
        <v>0</v>
      </c>
      <c r="F120" t="b">
        <v>0</v>
      </c>
      <c r="G120">
        <v>2.6319999694824201</v>
      </c>
      <c r="H120">
        <v>1</v>
      </c>
      <c r="I120" s="1" t="s">
        <v>119</v>
      </c>
      <c r="J120" t="str">
        <f t="shared" ca="1" si="5"/>
        <v>Phase 2</v>
      </c>
      <c r="K120" t="str">
        <f ca="1">LOOKUP(INDIRECT("B" &amp;ROW()),{0,1,2,3},{"SSL","Malware","Phishing","Unwanted software"})</f>
        <v>Phishing</v>
      </c>
      <c r="L120" t="str">
        <f ca="1">LOOKUP(INDIRECT("C" &amp;ROW()),{0,1,2,3},{"Low","Medium","High","Control"})</f>
        <v>Low</v>
      </c>
      <c r="M120" t="str">
        <f t="shared" ca="1" si="6"/>
        <v>0 - 5</v>
      </c>
      <c r="N120">
        <f t="shared" ca="1" si="7"/>
        <v>0</v>
      </c>
      <c r="O120" t="str">
        <f t="shared" ca="1" si="8"/>
        <v>Adhered to warning</v>
      </c>
      <c r="P120">
        <f t="shared" ca="1" si="9"/>
        <v>1</v>
      </c>
    </row>
    <row r="121" spans="1:16" ht="15" customHeight="1" x14ac:dyDescent="0.25">
      <c r="A121">
        <v>8</v>
      </c>
      <c r="B121">
        <v>1</v>
      </c>
      <c r="C121">
        <v>3</v>
      </c>
      <c r="D121" t="s">
        <v>52</v>
      </c>
      <c r="E121" t="b">
        <v>0</v>
      </c>
      <c r="F121" t="b">
        <v>1</v>
      </c>
      <c r="G121">
        <v>4.0729999542236301</v>
      </c>
      <c r="H121">
        <v>1</v>
      </c>
      <c r="I121" s="1" t="s">
        <v>120</v>
      </c>
      <c r="J121" t="str">
        <f t="shared" ca="1" si="5"/>
        <v>Phase 1</v>
      </c>
      <c r="K121" t="str">
        <f ca="1">LOOKUP(INDIRECT("B" &amp;ROW()),{0,1,2,3},{"SSL","Malware","Phishing","Unwanted software"})</f>
        <v>Malware</v>
      </c>
      <c r="L121" t="str">
        <f ca="1">LOOKUP(INDIRECT("C" &amp;ROW()),{0,1,2,3},{"Low","Medium","High","Control"})</f>
        <v>Control</v>
      </c>
      <c r="M121" t="str">
        <f t="shared" ca="1" si="6"/>
        <v>0 - 5</v>
      </c>
      <c r="N121">
        <f t="shared" ca="1" si="7"/>
        <v>1</v>
      </c>
      <c r="O121" t="str">
        <f t="shared" ca="1" si="8"/>
        <v>Ignored warning</v>
      </c>
      <c r="P121">
        <f t="shared" ca="1" si="9"/>
        <v>0</v>
      </c>
    </row>
    <row r="122" spans="1:16" ht="15" customHeight="1" x14ac:dyDescent="0.25">
      <c r="A122">
        <v>8</v>
      </c>
      <c r="B122">
        <v>0</v>
      </c>
      <c r="C122">
        <v>1</v>
      </c>
      <c r="D122" t="s">
        <v>2</v>
      </c>
      <c r="E122" t="b">
        <v>1</v>
      </c>
      <c r="F122" t="b">
        <v>0</v>
      </c>
      <c r="G122">
        <v>14.319000005722</v>
      </c>
      <c r="H122">
        <v>1</v>
      </c>
      <c r="I122" s="1" t="s">
        <v>121</v>
      </c>
      <c r="J122" t="str">
        <f t="shared" ca="1" si="5"/>
        <v>Phase 2</v>
      </c>
      <c r="K122" t="str">
        <f ca="1">LOOKUP(INDIRECT("B" &amp;ROW()),{0,1,2,3},{"SSL","Malware","Phishing","Unwanted software"})</f>
        <v>SSL</v>
      </c>
      <c r="L122" t="str">
        <f ca="1">LOOKUP(INDIRECT("C" &amp;ROW()),{0,1,2,3},{"Low","Medium","High","Control"})</f>
        <v>Medium</v>
      </c>
      <c r="M122" t="str">
        <f t="shared" ca="1" si="6"/>
        <v>10 - 15</v>
      </c>
      <c r="N122">
        <f t="shared" ca="1" si="7"/>
        <v>0</v>
      </c>
      <c r="O122" t="str">
        <f t="shared" ca="1" si="8"/>
        <v>Adhered to warning</v>
      </c>
      <c r="P122">
        <f t="shared" ca="1" si="9"/>
        <v>1</v>
      </c>
    </row>
    <row r="123" spans="1:16" ht="15" customHeight="1" x14ac:dyDescent="0.25">
      <c r="A123">
        <v>8</v>
      </c>
      <c r="B123">
        <v>3</v>
      </c>
      <c r="C123">
        <v>3</v>
      </c>
      <c r="D123" t="s">
        <v>2</v>
      </c>
      <c r="E123" t="b">
        <v>0</v>
      </c>
      <c r="F123" t="b">
        <v>1</v>
      </c>
      <c r="G123">
        <v>10.039999961853001</v>
      </c>
      <c r="H123">
        <v>2</v>
      </c>
      <c r="I123" s="1" t="s">
        <v>122</v>
      </c>
      <c r="J123" t="str">
        <f t="shared" ca="1" si="5"/>
        <v>Phase 2</v>
      </c>
      <c r="K123" t="str">
        <f ca="1">LOOKUP(INDIRECT("B" &amp;ROW()),{0,1,2,3},{"SSL","Malware","Phishing","Unwanted software"})</f>
        <v>Unwanted software</v>
      </c>
      <c r="L123" t="str">
        <f ca="1">LOOKUP(INDIRECT("C" &amp;ROW()),{0,1,2,3},{"Low","Medium","High","Control"})</f>
        <v>Control</v>
      </c>
      <c r="M123" t="str">
        <f t="shared" ca="1" si="6"/>
        <v>10 - 15</v>
      </c>
      <c r="N123">
        <f t="shared" ca="1" si="7"/>
        <v>1</v>
      </c>
      <c r="O123" t="str">
        <f t="shared" ca="1" si="8"/>
        <v>Ignored warning</v>
      </c>
      <c r="P123">
        <f t="shared" ca="1" si="9"/>
        <v>0</v>
      </c>
    </row>
    <row r="124" spans="1:16" x14ac:dyDescent="0.25">
      <c r="A124">
        <v>8</v>
      </c>
      <c r="B124">
        <v>0</v>
      </c>
      <c r="C124">
        <v>0</v>
      </c>
      <c r="D124" t="s">
        <v>2</v>
      </c>
      <c r="E124" t="b">
        <v>0</v>
      </c>
      <c r="F124" t="b">
        <v>1</v>
      </c>
      <c r="G124">
        <v>5.2279999256133998</v>
      </c>
      <c r="H124">
        <v>0</v>
      </c>
      <c r="I124" s="1" t="s">
        <v>123</v>
      </c>
      <c r="J124" t="str">
        <f t="shared" ca="1" si="5"/>
        <v>Phase 2</v>
      </c>
      <c r="K124" t="str">
        <f ca="1">LOOKUP(INDIRECT("B" &amp;ROW()),{0,1,2,3},{"SSL","Malware","Phishing","Unwanted software"})</f>
        <v>SSL</v>
      </c>
      <c r="L124" t="str">
        <f ca="1">LOOKUP(INDIRECT("C" &amp;ROW()),{0,1,2,3},{"Low","Medium","High","Control"})</f>
        <v>Low</v>
      </c>
      <c r="M124" t="str">
        <f t="shared" ca="1" si="6"/>
        <v>5 - 10</v>
      </c>
      <c r="N124">
        <f t="shared" ca="1" si="7"/>
        <v>1</v>
      </c>
      <c r="O124" t="str">
        <f t="shared" ca="1" si="8"/>
        <v>Ignored warning</v>
      </c>
      <c r="P124">
        <f t="shared" ca="1" si="9"/>
        <v>0</v>
      </c>
    </row>
    <row r="125" spans="1:16" ht="15" customHeight="1" x14ac:dyDescent="0.25">
      <c r="A125">
        <v>8</v>
      </c>
      <c r="B125">
        <v>2</v>
      </c>
      <c r="C125">
        <v>2</v>
      </c>
      <c r="D125" t="s">
        <v>2</v>
      </c>
      <c r="E125" t="b">
        <v>0</v>
      </c>
      <c r="F125" t="b">
        <v>0</v>
      </c>
      <c r="G125">
        <v>9.5140001773834193</v>
      </c>
      <c r="H125">
        <v>3</v>
      </c>
      <c r="I125" s="1" t="s">
        <v>124</v>
      </c>
      <c r="J125" t="str">
        <f t="shared" ca="1" si="5"/>
        <v>Phase 2</v>
      </c>
      <c r="K125" t="str">
        <f ca="1">LOOKUP(INDIRECT("B" &amp;ROW()),{0,1,2,3},{"SSL","Malware","Phishing","Unwanted software"})</f>
        <v>Phishing</v>
      </c>
      <c r="L125" t="str">
        <f ca="1">LOOKUP(INDIRECT("C" &amp;ROW()),{0,1,2,3},{"Low","Medium","High","Control"})</f>
        <v>High</v>
      </c>
      <c r="M125" t="str">
        <f t="shared" ca="1" si="6"/>
        <v>5 - 10</v>
      </c>
      <c r="N125">
        <f t="shared" ca="1" si="7"/>
        <v>0</v>
      </c>
      <c r="O125" t="str">
        <f t="shared" ca="1" si="8"/>
        <v>Adhered to warning</v>
      </c>
      <c r="P125">
        <f t="shared" ca="1" si="9"/>
        <v>1</v>
      </c>
    </row>
    <row r="126" spans="1:16" ht="15" customHeight="1" x14ac:dyDescent="0.25">
      <c r="A126">
        <v>8</v>
      </c>
      <c r="B126">
        <v>2</v>
      </c>
      <c r="C126">
        <v>3</v>
      </c>
      <c r="D126" t="s">
        <v>2</v>
      </c>
      <c r="E126" t="b">
        <v>0</v>
      </c>
      <c r="F126" t="b">
        <v>0</v>
      </c>
      <c r="G126">
        <v>16.040999889373701</v>
      </c>
      <c r="H126">
        <v>2</v>
      </c>
      <c r="I126" s="1" t="s">
        <v>125</v>
      </c>
      <c r="J126" t="str">
        <f t="shared" ca="1" si="5"/>
        <v>Phase 2</v>
      </c>
      <c r="K126" t="str">
        <f ca="1">LOOKUP(INDIRECT("B" &amp;ROW()),{0,1,2,3},{"SSL","Malware","Phishing","Unwanted software"})</f>
        <v>Phishing</v>
      </c>
      <c r="L126" t="str">
        <f ca="1">LOOKUP(INDIRECT("C" &amp;ROW()),{0,1,2,3},{"Low","Medium","High","Control"})</f>
        <v>Control</v>
      </c>
      <c r="M126" t="str">
        <f t="shared" ca="1" si="6"/>
        <v>15 - 20</v>
      </c>
      <c r="N126">
        <f t="shared" ca="1" si="7"/>
        <v>0</v>
      </c>
      <c r="O126" t="str">
        <f t="shared" ca="1" si="8"/>
        <v>Adhered to warning</v>
      </c>
      <c r="P126">
        <f t="shared" ca="1" si="9"/>
        <v>1</v>
      </c>
    </row>
    <row r="127" spans="1:16" ht="15" customHeight="1" x14ac:dyDescent="0.25">
      <c r="A127">
        <v>8</v>
      </c>
      <c r="B127">
        <v>3</v>
      </c>
      <c r="C127">
        <v>2</v>
      </c>
      <c r="D127" t="s">
        <v>2</v>
      </c>
      <c r="E127" t="b">
        <v>0</v>
      </c>
      <c r="F127" t="b">
        <v>0</v>
      </c>
      <c r="G127">
        <v>8.8599998950958199</v>
      </c>
      <c r="H127">
        <v>3</v>
      </c>
      <c r="I127" s="1" t="s">
        <v>126</v>
      </c>
      <c r="J127" t="str">
        <f t="shared" ca="1" si="5"/>
        <v>Phase 2</v>
      </c>
      <c r="K127" t="str">
        <f ca="1">LOOKUP(INDIRECT("B" &amp;ROW()),{0,1,2,3},{"SSL","Malware","Phishing","Unwanted software"})</f>
        <v>Unwanted software</v>
      </c>
      <c r="L127" t="str">
        <f ca="1">LOOKUP(INDIRECT("C" &amp;ROW()),{0,1,2,3},{"Low","Medium","High","Control"})</f>
        <v>High</v>
      </c>
      <c r="M127" t="str">
        <f t="shared" ca="1" si="6"/>
        <v>5 - 10</v>
      </c>
      <c r="N127">
        <f t="shared" ca="1" si="7"/>
        <v>0</v>
      </c>
      <c r="O127" t="str">
        <f t="shared" ca="1" si="8"/>
        <v>Adhered to warning</v>
      </c>
      <c r="P127">
        <f t="shared" ca="1" si="9"/>
        <v>1</v>
      </c>
    </row>
    <row r="128" spans="1:16" x14ac:dyDescent="0.25">
      <c r="A128">
        <v>8</v>
      </c>
      <c r="B128">
        <v>3</v>
      </c>
      <c r="C128">
        <v>0</v>
      </c>
      <c r="D128" t="s">
        <v>2</v>
      </c>
      <c r="E128" t="b">
        <v>0</v>
      </c>
      <c r="F128" t="b">
        <v>1</v>
      </c>
      <c r="G128">
        <v>4.2920000553131104</v>
      </c>
      <c r="H128">
        <v>0</v>
      </c>
      <c r="I128" s="1" t="s">
        <v>127</v>
      </c>
      <c r="J128" t="str">
        <f t="shared" ca="1" si="5"/>
        <v>Phase 2</v>
      </c>
      <c r="K128" t="str">
        <f ca="1">LOOKUP(INDIRECT("B" &amp;ROW()),{0,1,2,3},{"SSL","Malware","Phishing","Unwanted software"})</f>
        <v>Unwanted software</v>
      </c>
      <c r="L128" t="str">
        <f ca="1">LOOKUP(INDIRECT("C" &amp;ROW()),{0,1,2,3},{"Low","Medium","High","Control"})</f>
        <v>Low</v>
      </c>
      <c r="M128" t="str">
        <f t="shared" ca="1" si="6"/>
        <v>0 - 5</v>
      </c>
      <c r="N128">
        <f t="shared" ca="1" si="7"/>
        <v>1</v>
      </c>
      <c r="O128" t="str">
        <f t="shared" ca="1" si="8"/>
        <v>Ignored warning</v>
      </c>
      <c r="P128">
        <f t="shared" ca="1" si="9"/>
        <v>0</v>
      </c>
    </row>
    <row r="129" spans="1:16" ht="15" customHeight="1" x14ac:dyDescent="0.25">
      <c r="A129">
        <v>8</v>
      </c>
      <c r="B129">
        <v>0</v>
      </c>
      <c r="C129">
        <v>2</v>
      </c>
      <c r="D129" t="s">
        <v>2</v>
      </c>
      <c r="E129" t="b">
        <v>0</v>
      </c>
      <c r="F129" t="b">
        <v>0</v>
      </c>
      <c r="G129">
        <v>8.1400001049041695</v>
      </c>
      <c r="H129">
        <v>3</v>
      </c>
      <c r="I129" s="1" t="s">
        <v>128</v>
      </c>
      <c r="J129" t="str">
        <f t="shared" ca="1" si="5"/>
        <v>Phase 2</v>
      </c>
      <c r="K129" t="str">
        <f ca="1">LOOKUP(INDIRECT("B" &amp;ROW()),{0,1,2,3},{"SSL","Malware","Phishing","Unwanted software"})</f>
        <v>SSL</v>
      </c>
      <c r="L129" t="str">
        <f ca="1">LOOKUP(INDIRECT("C" &amp;ROW()),{0,1,2,3},{"Low","Medium","High","Control"})</f>
        <v>High</v>
      </c>
      <c r="M129" t="str">
        <f t="shared" ca="1" si="6"/>
        <v>5 - 10</v>
      </c>
      <c r="N129">
        <f t="shared" ca="1" si="7"/>
        <v>0</v>
      </c>
      <c r="O129" t="str">
        <f t="shared" ca="1" si="8"/>
        <v>Adhered to warning</v>
      </c>
      <c r="P129">
        <f t="shared" ca="1" si="9"/>
        <v>1</v>
      </c>
    </row>
    <row r="130" spans="1:16" ht="15" customHeight="1" x14ac:dyDescent="0.25">
      <c r="A130">
        <v>8</v>
      </c>
      <c r="B130">
        <v>1</v>
      </c>
      <c r="C130">
        <v>1</v>
      </c>
      <c r="D130" t="s">
        <v>2</v>
      </c>
      <c r="E130" t="b">
        <v>0</v>
      </c>
      <c r="F130" t="b">
        <v>0</v>
      </c>
      <c r="G130">
        <v>4.5010001659393302</v>
      </c>
      <c r="H130">
        <v>2</v>
      </c>
      <c r="I130" s="1" t="s">
        <v>129</v>
      </c>
      <c r="J130" t="str">
        <f t="shared" ca="1" si="5"/>
        <v>Phase 2</v>
      </c>
      <c r="K130" t="str">
        <f ca="1">LOOKUP(INDIRECT("B" &amp;ROW()),{0,1,2,3},{"SSL","Malware","Phishing","Unwanted software"})</f>
        <v>Malware</v>
      </c>
      <c r="L130" t="str">
        <f ca="1">LOOKUP(INDIRECT("C" &amp;ROW()),{0,1,2,3},{"Low","Medium","High","Control"})</f>
        <v>Medium</v>
      </c>
      <c r="M130" t="str">
        <f t="shared" ca="1" si="6"/>
        <v>0 - 5</v>
      </c>
      <c r="N130">
        <f t="shared" ca="1" si="7"/>
        <v>0</v>
      </c>
      <c r="O130" t="str">
        <f t="shared" ca="1" si="8"/>
        <v>Adhered to warning</v>
      </c>
      <c r="P130">
        <f t="shared" ca="1" si="9"/>
        <v>1</v>
      </c>
    </row>
    <row r="131" spans="1:16" x14ac:dyDescent="0.25">
      <c r="A131">
        <v>8</v>
      </c>
      <c r="B131">
        <v>2</v>
      </c>
      <c r="C131">
        <v>0</v>
      </c>
      <c r="D131" t="s">
        <v>2</v>
      </c>
      <c r="E131" t="b">
        <v>0</v>
      </c>
      <c r="F131" t="b">
        <v>1</v>
      </c>
      <c r="G131">
        <v>3.5280001163482599</v>
      </c>
      <c r="H131">
        <v>0</v>
      </c>
      <c r="I131" s="1" t="s">
        <v>130</v>
      </c>
      <c r="J131" t="str">
        <f t="shared" ref="J131:J194" ca="1" si="10">IF(INDIRECT("D" &amp;ROW())="10c6cb60-48e4-41bc-bb20-360104a2238f","Phase 2","Phase 1")</f>
        <v>Phase 2</v>
      </c>
      <c r="K131" t="str">
        <f ca="1">LOOKUP(INDIRECT("B" &amp;ROW()),{0,1,2,3},{"SSL","Malware","Phishing","Unwanted software"})</f>
        <v>Phishing</v>
      </c>
      <c r="L131" t="str">
        <f ca="1">LOOKUP(INDIRECT("C" &amp;ROW()),{0,1,2,3},{"Low","Medium","High","Control"})</f>
        <v>Low</v>
      </c>
      <c r="M131" t="str">
        <f t="shared" ref="M131:M194" ca="1" si="11">CEILING(INDIRECT("G"&amp;ROW()), 5)-5&amp;" - "&amp;CEILING(INDIRECT("G"&amp;ROW()), 5)</f>
        <v>0 - 5</v>
      </c>
      <c r="N131">
        <f t="shared" ref="N131:N194" ca="1" si="12">IF(INDIRECT("F" &amp;ROW())=TRUE,1,0)</f>
        <v>1</v>
      </c>
      <c r="O131" t="str">
        <f t="shared" ref="O131:O194" ca="1" si="13">IF(INDIRECT("F" &amp;ROW())=TRUE,"Ignored warning","Adhered to warning")</f>
        <v>Ignored warning</v>
      </c>
      <c r="P131">
        <f t="shared" ref="P131:P194" ca="1" si="14">IF(INDIRECT("F" &amp;ROW())=TRUE,0,1)</f>
        <v>0</v>
      </c>
    </row>
    <row r="132" spans="1:16" ht="15" customHeight="1" x14ac:dyDescent="0.25">
      <c r="A132">
        <v>8</v>
      </c>
      <c r="B132">
        <v>1</v>
      </c>
      <c r="C132">
        <v>2</v>
      </c>
      <c r="D132" t="s">
        <v>2</v>
      </c>
      <c r="E132" t="b">
        <v>0</v>
      </c>
      <c r="F132" t="b">
        <v>0</v>
      </c>
      <c r="G132">
        <v>7.1349999904632497</v>
      </c>
      <c r="H132">
        <v>2</v>
      </c>
      <c r="I132" s="1" t="s">
        <v>131</v>
      </c>
      <c r="J132" t="str">
        <f t="shared" ca="1" si="10"/>
        <v>Phase 2</v>
      </c>
      <c r="K132" t="str">
        <f ca="1">LOOKUP(INDIRECT("B" &amp;ROW()),{0,1,2,3},{"SSL","Malware","Phishing","Unwanted software"})</f>
        <v>Malware</v>
      </c>
      <c r="L132" t="str">
        <f ca="1">LOOKUP(INDIRECT("C" &amp;ROW()),{0,1,2,3},{"Low","Medium","High","Control"})</f>
        <v>High</v>
      </c>
      <c r="M132" t="str">
        <f t="shared" ca="1" si="11"/>
        <v>5 - 10</v>
      </c>
      <c r="N132">
        <f t="shared" ca="1" si="12"/>
        <v>0</v>
      </c>
      <c r="O132" t="str">
        <f t="shared" ca="1" si="13"/>
        <v>Adhered to warning</v>
      </c>
      <c r="P132">
        <f t="shared" ca="1" si="14"/>
        <v>1</v>
      </c>
    </row>
    <row r="133" spans="1:16" x14ac:dyDescent="0.25">
      <c r="A133">
        <v>8</v>
      </c>
      <c r="B133">
        <v>1</v>
      </c>
      <c r="C133">
        <v>0</v>
      </c>
      <c r="D133" t="s">
        <v>2</v>
      </c>
      <c r="E133" t="b">
        <v>0</v>
      </c>
      <c r="F133" t="b">
        <v>1</v>
      </c>
      <c r="G133">
        <v>8.1340000629424996</v>
      </c>
      <c r="H133">
        <v>0</v>
      </c>
      <c r="I133" s="1" t="s">
        <v>132</v>
      </c>
      <c r="J133" t="str">
        <f t="shared" ca="1" si="10"/>
        <v>Phase 2</v>
      </c>
      <c r="K133" t="str">
        <f ca="1">LOOKUP(INDIRECT("B" &amp;ROW()),{0,1,2,3},{"SSL","Malware","Phishing","Unwanted software"})</f>
        <v>Malware</v>
      </c>
      <c r="L133" t="str">
        <f ca="1">LOOKUP(INDIRECT("C" &amp;ROW()),{0,1,2,3},{"Low","Medium","High","Control"})</f>
        <v>Low</v>
      </c>
      <c r="M133" t="str">
        <f t="shared" ca="1" si="11"/>
        <v>5 - 10</v>
      </c>
      <c r="N133">
        <f t="shared" ca="1" si="12"/>
        <v>1</v>
      </c>
      <c r="O133" t="str">
        <f t="shared" ca="1" si="13"/>
        <v>Ignored warning</v>
      </c>
      <c r="P133">
        <f t="shared" ca="1" si="14"/>
        <v>0</v>
      </c>
    </row>
    <row r="134" spans="1:16" ht="15" customHeight="1" x14ac:dyDescent="0.25">
      <c r="A134">
        <v>8</v>
      </c>
      <c r="B134">
        <v>0</v>
      </c>
      <c r="C134">
        <v>3</v>
      </c>
      <c r="D134" t="s">
        <v>2</v>
      </c>
      <c r="E134" t="b">
        <v>0</v>
      </c>
      <c r="F134" t="b">
        <v>0</v>
      </c>
      <c r="G134">
        <v>4.8790001869201598</v>
      </c>
      <c r="H134">
        <v>3</v>
      </c>
      <c r="I134" s="1" t="s">
        <v>133</v>
      </c>
      <c r="J134" t="str">
        <f t="shared" ca="1" si="10"/>
        <v>Phase 2</v>
      </c>
      <c r="K134" t="str">
        <f ca="1">LOOKUP(INDIRECT("B" &amp;ROW()),{0,1,2,3},{"SSL","Malware","Phishing","Unwanted software"})</f>
        <v>SSL</v>
      </c>
      <c r="L134" t="str">
        <f ca="1">LOOKUP(INDIRECT("C" &amp;ROW()),{0,1,2,3},{"Low","Medium","High","Control"})</f>
        <v>Control</v>
      </c>
      <c r="M134" t="str">
        <f t="shared" ca="1" si="11"/>
        <v>0 - 5</v>
      </c>
      <c r="N134">
        <f t="shared" ca="1" si="12"/>
        <v>0</v>
      </c>
      <c r="O134" t="str">
        <f t="shared" ca="1" si="13"/>
        <v>Adhered to warning</v>
      </c>
      <c r="P134">
        <f t="shared" ca="1" si="14"/>
        <v>1</v>
      </c>
    </row>
    <row r="135" spans="1:16" ht="15" customHeight="1" x14ac:dyDescent="0.25">
      <c r="A135">
        <v>8</v>
      </c>
      <c r="B135">
        <v>2</v>
      </c>
      <c r="C135">
        <v>1</v>
      </c>
      <c r="D135" t="s">
        <v>2</v>
      </c>
      <c r="E135" t="b">
        <v>0</v>
      </c>
      <c r="F135" t="b">
        <v>1</v>
      </c>
      <c r="G135">
        <v>5.1410000324249197</v>
      </c>
      <c r="H135">
        <v>0</v>
      </c>
      <c r="I135" s="1" t="s">
        <v>134</v>
      </c>
      <c r="J135" t="str">
        <f t="shared" ca="1" si="10"/>
        <v>Phase 2</v>
      </c>
      <c r="K135" t="str">
        <f ca="1">LOOKUP(INDIRECT("B" &amp;ROW()),{0,1,2,3},{"SSL","Malware","Phishing","Unwanted software"})</f>
        <v>Phishing</v>
      </c>
      <c r="L135" t="str">
        <f ca="1">LOOKUP(INDIRECT("C" &amp;ROW()),{0,1,2,3},{"Low","Medium","High","Control"})</f>
        <v>Medium</v>
      </c>
      <c r="M135" t="str">
        <f t="shared" ca="1" si="11"/>
        <v>5 - 10</v>
      </c>
      <c r="N135">
        <f t="shared" ca="1" si="12"/>
        <v>1</v>
      </c>
      <c r="O135" t="str">
        <f t="shared" ca="1" si="13"/>
        <v>Ignored warning</v>
      </c>
      <c r="P135">
        <f t="shared" ca="1" si="14"/>
        <v>0</v>
      </c>
    </row>
    <row r="136" spans="1:16" ht="15" customHeight="1" x14ac:dyDescent="0.25">
      <c r="A136">
        <v>8</v>
      </c>
      <c r="B136">
        <v>1</v>
      </c>
      <c r="C136">
        <v>3</v>
      </c>
      <c r="D136" t="s">
        <v>2</v>
      </c>
      <c r="E136" t="b">
        <v>0</v>
      </c>
      <c r="F136" t="b">
        <v>0</v>
      </c>
      <c r="G136">
        <v>10.756999969482401</v>
      </c>
      <c r="H136">
        <v>2</v>
      </c>
      <c r="I136" s="1" t="s">
        <v>135</v>
      </c>
      <c r="J136" t="str">
        <f t="shared" ca="1" si="10"/>
        <v>Phase 2</v>
      </c>
      <c r="K136" t="str">
        <f ca="1">LOOKUP(INDIRECT("B" &amp;ROW()),{0,1,2,3},{"SSL","Malware","Phishing","Unwanted software"})</f>
        <v>Malware</v>
      </c>
      <c r="L136" t="str">
        <f ca="1">LOOKUP(INDIRECT("C" &amp;ROW()),{0,1,2,3},{"Low","Medium","High","Control"})</f>
        <v>Control</v>
      </c>
      <c r="M136" t="str">
        <f t="shared" ca="1" si="11"/>
        <v>10 - 15</v>
      </c>
      <c r="N136">
        <f t="shared" ca="1" si="12"/>
        <v>0</v>
      </c>
      <c r="O136" t="str">
        <f t="shared" ca="1" si="13"/>
        <v>Adhered to warning</v>
      </c>
      <c r="P136">
        <f t="shared" ca="1" si="14"/>
        <v>1</v>
      </c>
    </row>
    <row r="137" spans="1:16" ht="15" customHeight="1" x14ac:dyDescent="0.25">
      <c r="A137">
        <v>8</v>
      </c>
      <c r="B137">
        <v>3</v>
      </c>
      <c r="C137">
        <v>1</v>
      </c>
      <c r="D137" t="s">
        <v>2</v>
      </c>
      <c r="E137" t="b">
        <v>0</v>
      </c>
      <c r="F137" t="b">
        <v>1</v>
      </c>
      <c r="G137">
        <v>3.5729999542236301</v>
      </c>
      <c r="H137">
        <v>1</v>
      </c>
      <c r="I137" s="1" t="s">
        <v>136</v>
      </c>
      <c r="J137" t="str">
        <f t="shared" ca="1" si="10"/>
        <v>Phase 2</v>
      </c>
      <c r="K137" t="str">
        <f ca="1">LOOKUP(INDIRECT("B" &amp;ROW()),{0,1,2,3},{"SSL","Malware","Phishing","Unwanted software"})</f>
        <v>Unwanted software</v>
      </c>
      <c r="L137" t="str">
        <f ca="1">LOOKUP(INDIRECT("C" &amp;ROW()),{0,1,2,3},{"Low","Medium","High","Control"})</f>
        <v>Medium</v>
      </c>
      <c r="M137" t="str">
        <f t="shared" ca="1" si="11"/>
        <v>0 - 5</v>
      </c>
      <c r="N137">
        <f t="shared" ca="1" si="12"/>
        <v>1</v>
      </c>
      <c r="O137" t="str">
        <f t="shared" ca="1" si="13"/>
        <v>Ignored warning</v>
      </c>
      <c r="P137">
        <f t="shared" ca="1" si="14"/>
        <v>0</v>
      </c>
    </row>
    <row r="138" spans="1:16" ht="15" customHeight="1" x14ac:dyDescent="0.25">
      <c r="A138">
        <v>9</v>
      </c>
      <c r="B138">
        <v>2</v>
      </c>
      <c r="C138">
        <v>0</v>
      </c>
      <c r="D138" t="s">
        <v>0</v>
      </c>
      <c r="E138" t="b">
        <v>0</v>
      </c>
      <c r="F138" t="b">
        <v>0</v>
      </c>
      <c r="G138">
        <v>3.4270000457763601</v>
      </c>
      <c r="H138">
        <v>1</v>
      </c>
      <c r="I138" s="1" t="s">
        <v>137</v>
      </c>
      <c r="J138" t="str">
        <f t="shared" ca="1" si="10"/>
        <v>Phase 1</v>
      </c>
      <c r="K138" t="str">
        <f ca="1">LOOKUP(INDIRECT("B" &amp;ROW()),{0,1,2,3},{"SSL","Malware","Phishing","Unwanted software"})</f>
        <v>Phishing</v>
      </c>
      <c r="L138" t="str">
        <f ca="1">LOOKUP(INDIRECT("C" &amp;ROW()),{0,1,2,3},{"Low","Medium","High","Control"})</f>
        <v>Low</v>
      </c>
      <c r="M138" t="str">
        <f t="shared" ca="1" si="11"/>
        <v>0 - 5</v>
      </c>
      <c r="N138">
        <f t="shared" ca="1" si="12"/>
        <v>0</v>
      </c>
      <c r="O138" t="str">
        <f t="shared" ca="1" si="13"/>
        <v>Adhered to warning</v>
      </c>
      <c r="P138">
        <f t="shared" ca="1" si="14"/>
        <v>1</v>
      </c>
    </row>
    <row r="139" spans="1:16" x14ac:dyDescent="0.25">
      <c r="A139">
        <v>9</v>
      </c>
      <c r="B139">
        <v>1</v>
      </c>
      <c r="C139">
        <v>0</v>
      </c>
      <c r="D139" t="s">
        <v>2</v>
      </c>
      <c r="E139" t="b">
        <v>1</v>
      </c>
      <c r="F139" t="b">
        <v>1</v>
      </c>
      <c r="G139">
        <v>15.1890001296997</v>
      </c>
      <c r="H139">
        <v>1</v>
      </c>
      <c r="I139" s="1" t="s">
        <v>138</v>
      </c>
      <c r="J139" t="str">
        <f t="shared" ca="1" si="10"/>
        <v>Phase 2</v>
      </c>
      <c r="K139" t="str">
        <f ca="1">LOOKUP(INDIRECT("B" &amp;ROW()),{0,1,2,3},{"SSL","Malware","Phishing","Unwanted software"})</f>
        <v>Malware</v>
      </c>
      <c r="L139" t="str">
        <f ca="1">LOOKUP(INDIRECT("C" &amp;ROW()),{0,1,2,3},{"Low","Medium","High","Control"})</f>
        <v>Low</v>
      </c>
      <c r="M139" t="str">
        <f t="shared" ca="1" si="11"/>
        <v>15 - 20</v>
      </c>
      <c r="N139">
        <f t="shared" ca="1" si="12"/>
        <v>1</v>
      </c>
      <c r="O139" t="str">
        <f t="shared" ca="1" si="13"/>
        <v>Ignored warning</v>
      </c>
      <c r="P139">
        <f t="shared" ca="1" si="14"/>
        <v>0</v>
      </c>
    </row>
    <row r="140" spans="1:16" ht="15" customHeight="1" x14ac:dyDescent="0.25">
      <c r="A140">
        <v>9</v>
      </c>
      <c r="B140">
        <v>0</v>
      </c>
      <c r="C140">
        <v>1</v>
      </c>
      <c r="D140" t="s">
        <v>2</v>
      </c>
      <c r="E140" t="b">
        <v>1</v>
      </c>
      <c r="F140" t="b">
        <v>0</v>
      </c>
      <c r="G140">
        <v>24.663000106811499</v>
      </c>
      <c r="H140">
        <v>3</v>
      </c>
      <c r="I140" s="1" t="s">
        <v>139</v>
      </c>
      <c r="J140" t="str">
        <f t="shared" ca="1" si="10"/>
        <v>Phase 2</v>
      </c>
      <c r="K140" t="str">
        <f ca="1">LOOKUP(INDIRECT("B" &amp;ROW()),{0,1,2,3},{"SSL","Malware","Phishing","Unwanted software"})</f>
        <v>SSL</v>
      </c>
      <c r="L140" t="str">
        <f ca="1">LOOKUP(INDIRECT("C" &amp;ROW()),{0,1,2,3},{"Low","Medium","High","Control"})</f>
        <v>Medium</v>
      </c>
      <c r="M140" t="str">
        <f t="shared" ca="1" si="11"/>
        <v>20 - 25</v>
      </c>
      <c r="N140">
        <f t="shared" ca="1" si="12"/>
        <v>0</v>
      </c>
      <c r="O140" t="str">
        <f t="shared" ca="1" si="13"/>
        <v>Adhered to warning</v>
      </c>
      <c r="P140">
        <f t="shared" ca="1" si="14"/>
        <v>1</v>
      </c>
    </row>
    <row r="141" spans="1:16" ht="15" customHeight="1" x14ac:dyDescent="0.25">
      <c r="A141">
        <v>9</v>
      </c>
      <c r="B141">
        <v>3</v>
      </c>
      <c r="C141">
        <v>3</v>
      </c>
      <c r="D141" t="s">
        <v>2</v>
      </c>
      <c r="E141" t="b">
        <v>0</v>
      </c>
      <c r="F141" t="b">
        <v>0</v>
      </c>
      <c r="G141">
        <v>31.677999973297101</v>
      </c>
      <c r="H141">
        <v>4</v>
      </c>
      <c r="I141" s="1" t="s">
        <v>140</v>
      </c>
      <c r="J141" t="str">
        <f t="shared" ca="1" si="10"/>
        <v>Phase 2</v>
      </c>
      <c r="K141" t="str">
        <f ca="1">LOOKUP(INDIRECT("B" &amp;ROW()),{0,1,2,3},{"SSL","Malware","Phishing","Unwanted software"})</f>
        <v>Unwanted software</v>
      </c>
      <c r="L141" t="str">
        <f ca="1">LOOKUP(INDIRECT("C" &amp;ROW()),{0,1,2,3},{"Low","Medium","High","Control"})</f>
        <v>Control</v>
      </c>
      <c r="M141" t="str">
        <f t="shared" ca="1" si="11"/>
        <v>30 - 35</v>
      </c>
      <c r="N141">
        <f t="shared" ca="1" si="12"/>
        <v>0</v>
      </c>
      <c r="O141" t="str">
        <f t="shared" ca="1" si="13"/>
        <v>Adhered to warning</v>
      </c>
      <c r="P141">
        <f t="shared" ca="1" si="14"/>
        <v>1</v>
      </c>
    </row>
    <row r="142" spans="1:16" ht="15" customHeight="1" x14ac:dyDescent="0.25">
      <c r="A142">
        <v>9</v>
      </c>
      <c r="B142">
        <v>3</v>
      </c>
      <c r="C142">
        <v>1</v>
      </c>
      <c r="D142" t="s">
        <v>2</v>
      </c>
      <c r="E142" t="b">
        <v>1</v>
      </c>
      <c r="F142" t="b">
        <v>0</v>
      </c>
      <c r="G142">
        <v>27.098000049591001</v>
      </c>
      <c r="H142">
        <v>3</v>
      </c>
      <c r="I142" s="1" t="s">
        <v>141</v>
      </c>
      <c r="J142" t="str">
        <f t="shared" ca="1" si="10"/>
        <v>Phase 2</v>
      </c>
      <c r="K142" t="str">
        <f ca="1">LOOKUP(INDIRECT("B" &amp;ROW()),{0,1,2,3},{"SSL","Malware","Phishing","Unwanted software"})</f>
        <v>Unwanted software</v>
      </c>
      <c r="L142" t="str">
        <f ca="1">LOOKUP(INDIRECT("C" &amp;ROW()),{0,1,2,3},{"Low","Medium","High","Control"})</f>
        <v>Medium</v>
      </c>
      <c r="M142" t="str">
        <f t="shared" ca="1" si="11"/>
        <v>25 - 30</v>
      </c>
      <c r="N142">
        <f t="shared" ca="1" si="12"/>
        <v>0</v>
      </c>
      <c r="O142" t="str">
        <f t="shared" ca="1" si="13"/>
        <v>Adhered to warning</v>
      </c>
      <c r="P142">
        <f t="shared" ca="1" si="14"/>
        <v>1</v>
      </c>
    </row>
    <row r="143" spans="1:16" x14ac:dyDescent="0.25">
      <c r="A143">
        <v>9</v>
      </c>
      <c r="B143">
        <v>2</v>
      </c>
      <c r="C143">
        <v>0</v>
      </c>
      <c r="D143" t="s">
        <v>2</v>
      </c>
      <c r="E143" t="b">
        <v>0</v>
      </c>
      <c r="F143" t="b">
        <v>1</v>
      </c>
      <c r="G143">
        <v>8.9389998912811208</v>
      </c>
      <c r="H143">
        <v>1</v>
      </c>
      <c r="I143" s="1" t="s">
        <v>142</v>
      </c>
      <c r="J143" t="str">
        <f t="shared" ca="1" si="10"/>
        <v>Phase 2</v>
      </c>
      <c r="K143" t="str">
        <f ca="1">LOOKUP(INDIRECT("B" &amp;ROW()),{0,1,2,3},{"SSL","Malware","Phishing","Unwanted software"})</f>
        <v>Phishing</v>
      </c>
      <c r="L143" t="str">
        <f ca="1">LOOKUP(INDIRECT("C" &amp;ROW()),{0,1,2,3},{"Low","Medium","High","Control"})</f>
        <v>Low</v>
      </c>
      <c r="M143" t="str">
        <f t="shared" ca="1" si="11"/>
        <v>5 - 10</v>
      </c>
      <c r="N143">
        <f t="shared" ca="1" si="12"/>
        <v>1</v>
      </c>
      <c r="O143" t="str">
        <f t="shared" ca="1" si="13"/>
        <v>Ignored warning</v>
      </c>
      <c r="P143">
        <f t="shared" ca="1" si="14"/>
        <v>0</v>
      </c>
    </row>
    <row r="144" spans="1:16" ht="15" customHeight="1" x14ac:dyDescent="0.25">
      <c r="A144">
        <v>9</v>
      </c>
      <c r="B144">
        <v>2</v>
      </c>
      <c r="C144">
        <v>1</v>
      </c>
      <c r="D144" t="s">
        <v>2</v>
      </c>
      <c r="E144" t="b">
        <v>1</v>
      </c>
      <c r="F144" t="b">
        <v>1</v>
      </c>
      <c r="G144">
        <v>21.213000059127801</v>
      </c>
      <c r="H144">
        <v>1</v>
      </c>
      <c r="I144" s="1" t="s">
        <v>143</v>
      </c>
      <c r="J144" t="str">
        <f t="shared" ca="1" si="10"/>
        <v>Phase 2</v>
      </c>
      <c r="K144" t="str">
        <f ca="1">LOOKUP(INDIRECT("B" &amp;ROW()),{0,1,2,3},{"SSL","Malware","Phishing","Unwanted software"})</f>
        <v>Phishing</v>
      </c>
      <c r="L144" t="str">
        <f ca="1">LOOKUP(INDIRECT("C" &amp;ROW()),{0,1,2,3},{"Low","Medium","High","Control"})</f>
        <v>Medium</v>
      </c>
      <c r="M144" t="str">
        <f t="shared" ca="1" si="11"/>
        <v>20 - 25</v>
      </c>
      <c r="N144">
        <f t="shared" ca="1" si="12"/>
        <v>1</v>
      </c>
      <c r="O144" t="str">
        <f t="shared" ca="1" si="13"/>
        <v>Ignored warning</v>
      </c>
      <c r="P144">
        <f t="shared" ca="1" si="14"/>
        <v>0</v>
      </c>
    </row>
    <row r="145" spans="1:16" ht="15" customHeight="1" x14ac:dyDescent="0.25">
      <c r="A145">
        <v>9</v>
      </c>
      <c r="B145">
        <v>0</v>
      </c>
      <c r="C145">
        <v>3</v>
      </c>
      <c r="D145" t="s">
        <v>2</v>
      </c>
      <c r="E145" t="b">
        <v>1</v>
      </c>
      <c r="F145" t="b">
        <v>1</v>
      </c>
      <c r="G145">
        <v>17.5049998760223</v>
      </c>
      <c r="H145">
        <v>1</v>
      </c>
      <c r="I145" s="1" t="s">
        <v>144</v>
      </c>
      <c r="J145" t="str">
        <f t="shared" ca="1" si="10"/>
        <v>Phase 2</v>
      </c>
      <c r="K145" t="str">
        <f ca="1">LOOKUP(INDIRECT("B" &amp;ROW()),{0,1,2,3},{"SSL","Malware","Phishing","Unwanted software"})</f>
        <v>SSL</v>
      </c>
      <c r="L145" t="str">
        <f ca="1">LOOKUP(INDIRECT("C" &amp;ROW()),{0,1,2,3},{"Low","Medium","High","Control"})</f>
        <v>Control</v>
      </c>
      <c r="M145" t="str">
        <f t="shared" ca="1" si="11"/>
        <v>15 - 20</v>
      </c>
      <c r="N145">
        <f t="shared" ca="1" si="12"/>
        <v>1</v>
      </c>
      <c r="O145" t="str">
        <f t="shared" ca="1" si="13"/>
        <v>Ignored warning</v>
      </c>
      <c r="P145">
        <f t="shared" ca="1" si="14"/>
        <v>0</v>
      </c>
    </row>
    <row r="146" spans="1:16" ht="15" customHeight="1" x14ac:dyDescent="0.25">
      <c r="A146">
        <v>9</v>
      </c>
      <c r="B146">
        <v>1</v>
      </c>
      <c r="C146">
        <v>3</v>
      </c>
      <c r="D146" t="s">
        <v>2</v>
      </c>
      <c r="E146" t="b">
        <v>0</v>
      </c>
      <c r="F146" t="b">
        <v>0</v>
      </c>
      <c r="G146">
        <v>21.3259999752044</v>
      </c>
      <c r="H146">
        <v>4</v>
      </c>
      <c r="I146" s="1" t="s">
        <v>145</v>
      </c>
      <c r="J146" t="str">
        <f t="shared" ca="1" si="10"/>
        <v>Phase 2</v>
      </c>
      <c r="K146" t="str">
        <f ca="1">LOOKUP(INDIRECT("B" &amp;ROW()),{0,1,2,3},{"SSL","Malware","Phishing","Unwanted software"})</f>
        <v>Malware</v>
      </c>
      <c r="L146" t="str">
        <f ca="1">LOOKUP(INDIRECT("C" &amp;ROW()),{0,1,2,3},{"Low","Medium","High","Control"})</f>
        <v>Control</v>
      </c>
      <c r="M146" t="str">
        <f t="shared" ca="1" si="11"/>
        <v>20 - 25</v>
      </c>
      <c r="N146">
        <f t="shared" ca="1" si="12"/>
        <v>0</v>
      </c>
      <c r="O146" t="str">
        <f t="shared" ca="1" si="13"/>
        <v>Adhered to warning</v>
      </c>
      <c r="P146">
        <f t="shared" ca="1" si="14"/>
        <v>1</v>
      </c>
    </row>
    <row r="147" spans="1:16" ht="15" customHeight="1" x14ac:dyDescent="0.25">
      <c r="A147">
        <v>9</v>
      </c>
      <c r="B147">
        <v>0</v>
      </c>
      <c r="C147">
        <v>2</v>
      </c>
      <c r="D147" t="s">
        <v>2</v>
      </c>
      <c r="E147" t="b">
        <v>1</v>
      </c>
      <c r="F147" t="b">
        <v>1</v>
      </c>
      <c r="G147">
        <v>21.144999980926499</v>
      </c>
      <c r="H147">
        <v>2</v>
      </c>
      <c r="I147" s="1" t="s">
        <v>146</v>
      </c>
      <c r="J147" t="str">
        <f t="shared" ca="1" si="10"/>
        <v>Phase 2</v>
      </c>
      <c r="K147" t="str">
        <f ca="1">LOOKUP(INDIRECT("B" &amp;ROW()),{0,1,2,3},{"SSL","Malware","Phishing","Unwanted software"})</f>
        <v>SSL</v>
      </c>
      <c r="L147" t="str">
        <f ca="1">LOOKUP(INDIRECT("C" &amp;ROW()),{0,1,2,3},{"Low","Medium","High","Control"})</f>
        <v>High</v>
      </c>
      <c r="M147" t="str">
        <f t="shared" ca="1" si="11"/>
        <v>20 - 25</v>
      </c>
      <c r="N147">
        <f t="shared" ca="1" si="12"/>
        <v>1</v>
      </c>
      <c r="O147" t="str">
        <f t="shared" ca="1" si="13"/>
        <v>Ignored warning</v>
      </c>
      <c r="P147">
        <f t="shared" ca="1" si="14"/>
        <v>0</v>
      </c>
    </row>
    <row r="148" spans="1:16" x14ac:dyDescent="0.25">
      <c r="A148">
        <v>9</v>
      </c>
      <c r="B148">
        <v>3</v>
      </c>
      <c r="C148">
        <v>0</v>
      </c>
      <c r="D148" t="s">
        <v>2</v>
      </c>
      <c r="E148" t="b">
        <v>0</v>
      </c>
      <c r="F148" t="b">
        <v>1</v>
      </c>
      <c r="G148">
        <v>7.4389998912811199</v>
      </c>
      <c r="H148">
        <v>1</v>
      </c>
      <c r="I148" s="1" t="s">
        <v>147</v>
      </c>
      <c r="J148" t="str">
        <f t="shared" ca="1" si="10"/>
        <v>Phase 2</v>
      </c>
      <c r="K148" t="str">
        <f ca="1">LOOKUP(INDIRECT("B" &amp;ROW()),{0,1,2,3},{"SSL","Malware","Phishing","Unwanted software"})</f>
        <v>Unwanted software</v>
      </c>
      <c r="L148" t="str">
        <f ca="1">LOOKUP(INDIRECT("C" &amp;ROW()),{0,1,2,3},{"Low","Medium","High","Control"})</f>
        <v>Low</v>
      </c>
      <c r="M148" t="str">
        <f t="shared" ca="1" si="11"/>
        <v>5 - 10</v>
      </c>
      <c r="N148">
        <f t="shared" ca="1" si="12"/>
        <v>1</v>
      </c>
      <c r="O148" t="str">
        <f t="shared" ca="1" si="13"/>
        <v>Ignored warning</v>
      </c>
      <c r="P148">
        <f t="shared" ca="1" si="14"/>
        <v>0</v>
      </c>
    </row>
    <row r="149" spans="1:16" x14ac:dyDescent="0.25">
      <c r="A149">
        <v>9</v>
      </c>
      <c r="B149">
        <v>0</v>
      </c>
      <c r="C149">
        <v>0</v>
      </c>
      <c r="D149" t="s">
        <v>2</v>
      </c>
      <c r="E149" t="b">
        <v>0</v>
      </c>
      <c r="F149" t="b">
        <v>1</v>
      </c>
      <c r="G149">
        <v>7.79500007629394</v>
      </c>
      <c r="H149">
        <v>1</v>
      </c>
      <c r="I149" s="1" t="s">
        <v>148</v>
      </c>
      <c r="J149" t="str">
        <f t="shared" ca="1" si="10"/>
        <v>Phase 2</v>
      </c>
      <c r="K149" t="str">
        <f ca="1">LOOKUP(INDIRECT("B" &amp;ROW()),{0,1,2,3},{"SSL","Malware","Phishing","Unwanted software"})</f>
        <v>SSL</v>
      </c>
      <c r="L149" t="str">
        <f ca="1">LOOKUP(INDIRECT("C" &amp;ROW()),{0,1,2,3},{"Low","Medium","High","Control"})</f>
        <v>Low</v>
      </c>
      <c r="M149" t="str">
        <f t="shared" ca="1" si="11"/>
        <v>5 - 10</v>
      </c>
      <c r="N149">
        <f t="shared" ca="1" si="12"/>
        <v>1</v>
      </c>
      <c r="O149" t="str">
        <f t="shared" ca="1" si="13"/>
        <v>Ignored warning</v>
      </c>
      <c r="P149">
        <f t="shared" ca="1" si="14"/>
        <v>0</v>
      </c>
    </row>
    <row r="150" spans="1:16" ht="15" customHeight="1" x14ac:dyDescent="0.25">
      <c r="A150">
        <v>9</v>
      </c>
      <c r="B150">
        <v>1</v>
      </c>
      <c r="C150">
        <v>2</v>
      </c>
      <c r="D150" t="s">
        <v>2</v>
      </c>
      <c r="E150" t="b">
        <v>0</v>
      </c>
      <c r="F150" t="b">
        <v>0</v>
      </c>
      <c r="G150">
        <v>8.3259999752044607</v>
      </c>
      <c r="H150">
        <v>4</v>
      </c>
      <c r="I150" s="1" t="s">
        <v>149</v>
      </c>
      <c r="J150" t="str">
        <f t="shared" ca="1" si="10"/>
        <v>Phase 2</v>
      </c>
      <c r="K150" t="str">
        <f ca="1">LOOKUP(INDIRECT("B" &amp;ROW()),{0,1,2,3},{"SSL","Malware","Phishing","Unwanted software"})</f>
        <v>Malware</v>
      </c>
      <c r="L150" t="str">
        <f ca="1">LOOKUP(INDIRECT("C" &amp;ROW()),{0,1,2,3},{"Low","Medium","High","Control"})</f>
        <v>High</v>
      </c>
      <c r="M150" t="str">
        <f t="shared" ca="1" si="11"/>
        <v>5 - 10</v>
      </c>
      <c r="N150">
        <f t="shared" ca="1" si="12"/>
        <v>0</v>
      </c>
      <c r="O150" t="str">
        <f t="shared" ca="1" si="13"/>
        <v>Adhered to warning</v>
      </c>
      <c r="P150">
        <f t="shared" ca="1" si="14"/>
        <v>1</v>
      </c>
    </row>
    <row r="151" spans="1:16" ht="15" customHeight="1" x14ac:dyDescent="0.25">
      <c r="A151">
        <v>9</v>
      </c>
      <c r="B151">
        <v>1</v>
      </c>
      <c r="C151">
        <v>1</v>
      </c>
      <c r="D151" t="s">
        <v>2</v>
      </c>
      <c r="E151" t="b">
        <v>0</v>
      </c>
      <c r="F151" t="b">
        <v>1</v>
      </c>
      <c r="G151">
        <v>5.0559999942779497</v>
      </c>
      <c r="H151">
        <v>2</v>
      </c>
      <c r="I151" s="1" t="s">
        <v>150</v>
      </c>
      <c r="J151" t="str">
        <f t="shared" ca="1" si="10"/>
        <v>Phase 2</v>
      </c>
      <c r="K151" t="str">
        <f ca="1">LOOKUP(INDIRECT("B" &amp;ROW()),{0,1,2,3},{"SSL","Malware","Phishing","Unwanted software"})</f>
        <v>Malware</v>
      </c>
      <c r="L151" t="str">
        <f ca="1">LOOKUP(INDIRECT("C" &amp;ROW()),{0,1,2,3},{"Low","Medium","High","Control"})</f>
        <v>Medium</v>
      </c>
      <c r="M151" t="str">
        <f t="shared" ca="1" si="11"/>
        <v>5 - 10</v>
      </c>
      <c r="N151">
        <f t="shared" ca="1" si="12"/>
        <v>1</v>
      </c>
      <c r="O151" t="str">
        <f t="shared" ca="1" si="13"/>
        <v>Ignored warning</v>
      </c>
      <c r="P151">
        <f t="shared" ca="1" si="14"/>
        <v>0</v>
      </c>
    </row>
    <row r="152" spans="1:16" ht="15" customHeight="1" x14ac:dyDescent="0.25">
      <c r="A152">
        <v>9</v>
      </c>
      <c r="B152">
        <v>2</v>
      </c>
      <c r="C152">
        <v>2</v>
      </c>
      <c r="D152" t="s">
        <v>2</v>
      </c>
      <c r="E152" t="b">
        <v>0</v>
      </c>
      <c r="F152" t="b">
        <v>0</v>
      </c>
      <c r="G152">
        <v>8.8129999637603706</v>
      </c>
      <c r="H152">
        <v>4</v>
      </c>
      <c r="I152" s="1" t="s">
        <v>151</v>
      </c>
      <c r="J152" t="str">
        <f t="shared" ca="1" si="10"/>
        <v>Phase 2</v>
      </c>
      <c r="K152" t="str">
        <f ca="1">LOOKUP(INDIRECT("B" &amp;ROW()),{0,1,2,3},{"SSL","Malware","Phishing","Unwanted software"})</f>
        <v>Phishing</v>
      </c>
      <c r="L152" t="str">
        <f ca="1">LOOKUP(INDIRECT("C" &amp;ROW()),{0,1,2,3},{"Low","Medium","High","Control"})</f>
        <v>High</v>
      </c>
      <c r="M152" t="str">
        <f t="shared" ca="1" si="11"/>
        <v>5 - 10</v>
      </c>
      <c r="N152">
        <f t="shared" ca="1" si="12"/>
        <v>0</v>
      </c>
      <c r="O152" t="str">
        <f t="shared" ca="1" si="13"/>
        <v>Adhered to warning</v>
      </c>
      <c r="P152">
        <f t="shared" ca="1" si="14"/>
        <v>1</v>
      </c>
    </row>
    <row r="153" spans="1:16" ht="15" customHeight="1" x14ac:dyDescent="0.25">
      <c r="A153">
        <v>9</v>
      </c>
      <c r="B153">
        <v>2</v>
      </c>
      <c r="C153">
        <v>3</v>
      </c>
      <c r="D153" t="s">
        <v>2</v>
      </c>
      <c r="E153" t="b">
        <v>0</v>
      </c>
      <c r="F153" t="b">
        <v>1</v>
      </c>
      <c r="G153">
        <v>23.4609999656677</v>
      </c>
      <c r="H153">
        <v>3</v>
      </c>
      <c r="I153" s="1" t="s">
        <v>152</v>
      </c>
      <c r="J153" t="str">
        <f t="shared" ca="1" si="10"/>
        <v>Phase 2</v>
      </c>
      <c r="K153" t="str">
        <f ca="1">LOOKUP(INDIRECT("B" &amp;ROW()),{0,1,2,3},{"SSL","Malware","Phishing","Unwanted software"})</f>
        <v>Phishing</v>
      </c>
      <c r="L153" t="str">
        <f ca="1">LOOKUP(INDIRECT("C" &amp;ROW()),{0,1,2,3},{"Low","Medium","High","Control"})</f>
        <v>Control</v>
      </c>
      <c r="M153" t="str">
        <f t="shared" ca="1" si="11"/>
        <v>20 - 25</v>
      </c>
      <c r="N153">
        <f t="shared" ca="1" si="12"/>
        <v>1</v>
      </c>
      <c r="O153" t="str">
        <f t="shared" ca="1" si="13"/>
        <v>Ignored warning</v>
      </c>
      <c r="P153">
        <f t="shared" ca="1" si="14"/>
        <v>0</v>
      </c>
    </row>
    <row r="154" spans="1:16" ht="15" customHeight="1" x14ac:dyDescent="0.25">
      <c r="A154">
        <v>9</v>
      </c>
      <c r="B154">
        <v>3</v>
      </c>
      <c r="C154">
        <v>2</v>
      </c>
      <c r="D154" t="s">
        <v>2</v>
      </c>
      <c r="E154" t="b">
        <v>0</v>
      </c>
      <c r="F154" t="b">
        <v>0</v>
      </c>
      <c r="G154">
        <v>6.3110001087188703</v>
      </c>
      <c r="H154">
        <v>4</v>
      </c>
      <c r="I154" s="1" t="s">
        <v>153</v>
      </c>
      <c r="J154" t="str">
        <f t="shared" ca="1" si="10"/>
        <v>Phase 2</v>
      </c>
      <c r="K154" t="str">
        <f ca="1">LOOKUP(INDIRECT("B" &amp;ROW()),{0,1,2,3},{"SSL","Malware","Phishing","Unwanted software"})</f>
        <v>Unwanted software</v>
      </c>
      <c r="L154" t="str">
        <f ca="1">LOOKUP(INDIRECT("C" &amp;ROW()),{0,1,2,3},{"Low","Medium","High","Control"})</f>
        <v>High</v>
      </c>
      <c r="M154" t="str">
        <f t="shared" ca="1" si="11"/>
        <v>5 - 10</v>
      </c>
      <c r="N154">
        <f t="shared" ca="1" si="12"/>
        <v>0</v>
      </c>
      <c r="O154" t="str">
        <f t="shared" ca="1" si="13"/>
        <v>Adhered to warning</v>
      </c>
      <c r="P154">
        <f t="shared" ca="1" si="14"/>
        <v>1</v>
      </c>
    </row>
    <row r="155" spans="1:16" ht="15" customHeight="1" x14ac:dyDescent="0.25">
      <c r="A155">
        <v>10</v>
      </c>
      <c r="B155">
        <v>2</v>
      </c>
      <c r="C155">
        <v>1</v>
      </c>
      <c r="D155" t="s">
        <v>52</v>
      </c>
      <c r="E155" t="b">
        <v>0</v>
      </c>
      <c r="F155" t="b">
        <v>0</v>
      </c>
      <c r="G155">
        <v>5.6430001258850098</v>
      </c>
      <c r="H155">
        <v>1</v>
      </c>
      <c r="I155" s="1" t="s">
        <v>154</v>
      </c>
      <c r="J155" t="str">
        <f t="shared" ca="1" si="10"/>
        <v>Phase 1</v>
      </c>
      <c r="K155" t="str">
        <f ca="1">LOOKUP(INDIRECT("B" &amp;ROW()),{0,1,2,3},{"SSL","Malware","Phishing","Unwanted software"})</f>
        <v>Phishing</v>
      </c>
      <c r="L155" t="str">
        <f ca="1">LOOKUP(INDIRECT("C" &amp;ROW()),{0,1,2,3},{"Low","Medium","High","Control"})</f>
        <v>Medium</v>
      </c>
      <c r="M155" t="str">
        <f t="shared" ca="1" si="11"/>
        <v>5 - 10</v>
      </c>
      <c r="N155">
        <f t="shared" ca="1" si="12"/>
        <v>0</v>
      </c>
      <c r="O155" t="str">
        <f t="shared" ca="1" si="13"/>
        <v>Adhered to warning</v>
      </c>
      <c r="P155">
        <f t="shared" ca="1" si="14"/>
        <v>1</v>
      </c>
    </row>
    <row r="156" spans="1:16" ht="15" customHeight="1" x14ac:dyDescent="0.25">
      <c r="A156">
        <v>10</v>
      </c>
      <c r="B156">
        <v>2</v>
      </c>
      <c r="C156">
        <v>1</v>
      </c>
      <c r="D156" t="s">
        <v>2</v>
      </c>
      <c r="E156" t="b">
        <v>1</v>
      </c>
      <c r="F156" t="b">
        <v>1</v>
      </c>
      <c r="G156">
        <v>25.3560001850128</v>
      </c>
      <c r="H156">
        <v>2</v>
      </c>
      <c r="I156" s="1" t="s">
        <v>155</v>
      </c>
      <c r="J156" t="str">
        <f t="shared" ca="1" si="10"/>
        <v>Phase 2</v>
      </c>
      <c r="K156" t="str">
        <f ca="1">LOOKUP(INDIRECT("B" &amp;ROW()),{0,1,2,3},{"SSL","Malware","Phishing","Unwanted software"})</f>
        <v>Phishing</v>
      </c>
      <c r="L156" t="str">
        <f ca="1">LOOKUP(INDIRECT("C" &amp;ROW()),{0,1,2,3},{"Low","Medium","High","Control"})</f>
        <v>Medium</v>
      </c>
      <c r="M156" t="str">
        <f t="shared" ca="1" si="11"/>
        <v>25 - 30</v>
      </c>
      <c r="N156">
        <f t="shared" ca="1" si="12"/>
        <v>1</v>
      </c>
      <c r="O156" t="str">
        <f t="shared" ca="1" si="13"/>
        <v>Ignored warning</v>
      </c>
      <c r="P156">
        <f t="shared" ca="1" si="14"/>
        <v>0</v>
      </c>
    </row>
    <row r="157" spans="1:16" x14ac:dyDescent="0.25">
      <c r="A157">
        <v>10</v>
      </c>
      <c r="B157">
        <v>0</v>
      </c>
      <c r="C157">
        <v>0</v>
      </c>
      <c r="D157" t="s">
        <v>2</v>
      </c>
      <c r="E157" t="b">
        <v>0</v>
      </c>
      <c r="F157" t="b">
        <v>1</v>
      </c>
      <c r="G157">
        <v>12.7650001049041</v>
      </c>
      <c r="H157">
        <v>1</v>
      </c>
      <c r="I157" s="1" t="s">
        <v>156</v>
      </c>
      <c r="J157" t="str">
        <f t="shared" ca="1" si="10"/>
        <v>Phase 2</v>
      </c>
      <c r="K157" t="str">
        <f ca="1">LOOKUP(INDIRECT("B" &amp;ROW()),{0,1,2,3},{"SSL","Malware","Phishing","Unwanted software"})</f>
        <v>SSL</v>
      </c>
      <c r="L157" t="str">
        <f ca="1">LOOKUP(INDIRECT("C" &amp;ROW()),{0,1,2,3},{"Low","Medium","High","Control"})</f>
        <v>Low</v>
      </c>
      <c r="M157" t="str">
        <f t="shared" ca="1" si="11"/>
        <v>10 - 15</v>
      </c>
      <c r="N157">
        <f t="shared" ca="1" si="12"/>
        <v>1</v>
      </c>
      <c r="O157" t="str">
        <f t="shared" ca="1" si="13"/>
        <v>Ignored warning</v>
      </c>
      <c r="P157">
        <f t="shared" ca="1" si="14"/>
        <v>0</v>
      </c>
    </row>
    <row r="158" spans="1:16" x14ac:dyDescent="0.25">
      <c r="A158">
        <v>10</v>
      </c>
      <c r="B158">
        <v>1</v>
      </c>
      <c r="C158">
        <v>0</v>
      </c>
      <c r="D158" t="s">
        <v>2</v>
      </c>
      <c r="E158" t="b">
        <v>1</v>
      </c>
      <c r="F158" t="b">
        <v>1</v>
      </c>
      <c r="G158">
        <v>9.1829998493194491</v>
      </c>
      <c r="H158">
        <v>1</v>
      </c>
      <c r="I158" s="1" t="s">
        <v>157</v>
      </c>
      <c r="J158" t="str">
        <f t="shared" ca="1" si="10"/>
        <v>Phase 2</v>
      </c>
      <c r="K158" t="str">
        <f ca="1">LOOKUP(INDIRECT("B" &amp;ROW()),{0,1,2,3},{"SSL","Malware","Phishing","Unwanted software"})</f>
        <v>Malware</v>
      </c>
      <c r="L158" t="str">
        <f ca="1">LOOKUP(INDIRECT("C" &amp;ROW()),{0,1,2,3},{"Low","Medium","High","Control"})</f>
        <v>Low</v>
      </c>
      <c r="M158" t="str">
        <f t="shared" ca="1" si="11"/>
        <v>5 - 10</v>
      </c>
      <c r="N158">
        <f t="shared" ca="1" si="12"/>
        <v>1</v>
      </c>
      <c r="O158" t="str">
        <f t="shared" ca="1" si="13"/>
        <v>Ignored warning</v>
      </c>
      <c r="P158">
        <f t="shared" ca="1" si="14"/>
        <v>0</v>
      </c>
    </row>
    <row r="159" spans="1:16" ht="15" customHeight="1" x14ac:dyDescent="0.25">
      <c r="A159">
        <v>10</v>
      </c>
      <c r="B159">
        <v>0</v>
      </c>
      <c r="C159">
        <v>3</v>
      </c>
      <c r="D159" t="s">
        <v>2</v>
      </c>
      <c r="E159" t="b">
        <v>0</v>
      </c>
      <c r="F159" t="b">
        <v>0</v>
      </c>
      <c r="G159">
        <v>8.9720001220703107</v>
      </c>
      <c r="H159">
        <v>3</v>
      </c>
      <c r="I159" s="1" t="s">
        <v>158</v>
      </c>
      <c r="J159" t="str">
        <f t="shared" ca="1" si="10"/>
        <v>Phase 2</v>
      </c>
      <c r="K159" t="str">
        <f ca="1">LOOKUP(INDIRECT("B" &amp;ROW()),{0,1,2,3},{"SSL","Malware","Phishing","Unwanted software"})</f>
        <v>SSL</v>
      </c>
      <c r="L159" t="str">
        <f ca="1">LOOKUP(INDIRECT("C" &amp;ROW()),{0,1,2,3},{"Low","Medium","High","Control"})</f>
        <v>Control</v>
      </c>
      <c r="M159" t="str">
        <f t="shared" ca="1" si="11"/>
        <v>5 - 10</v>
      </c>
      <c r="N159">
        <f t="shared" ca="1" si="12"/>
        <v>0</v>
      </c>
      <c r="O159" t="str">
        <f t="shared" ca="1" si="13"/>
        <v>Adhered to warning</v>
      </c>
      <c r="P159">
        <f t="shared" ca="1" si="14"/>
        <v>1</v>
      </c>
    </row>
    <row r="160" spans="1:16" ht="15" customHeight="1" x14ac:dyDescent="0.25">
      <c r="A160">
        <v>10</v>
      </c>
      <c r="B160">
        <v>3</v>
      </c>
      <c r="C160">
        <v>3</v>
      </c>
      <c r="D160" t="s">
        <v>2</v>
      </c>
      <c r="E160" t="b">
        <v>0</v>
      </c>
      <c r="F160" t="b">
        <v>0</v>
      </c>
      <c r="G160">
        <v>3.6499998569488499</v>
      </c>
      <c r="H160">
        <v>4</v>
      </c>
      <c r="I160" s="1" t="s">
        <v>159</v>
      </c>
      <c r="J160" t="str">
        <f t="shared" ca="1" si="10"/>
        <v>Phase 2</v>
      </c>
      <c r="K160" t="str">
        <f ca="1">LOOKUP(INDIRECT("B" &amp;ROW()),{0,1,2,3},{"SSL","Malware","Phishing","Unwanted software"})</f>
        <v>Unwanted software</v>
      </c>
      <c r="L160" t="str">
        <f ca="1">LOOKUP(INDIRECT("C" &amp;ROW()),{0,1,2,3},{"Low","Medium","High","Control"})</f>
        <v>Control</v>
      </c>
      <c r="M160" t="str">
        <f t="shared" ca="1" si="11"/>
        <v>0 - 5</v>
      </c>
      <c r="N160">
        <f t="shared" ca="1" si="12"/>
        <v>0</v>
      </c>
      <c r="O160" t="str">
        <f t="shared" ca="1" si="13"/>
        <v>Adhered to warning</v>
      </c>
      <c r="P160">
        <f t="shared" ca="1" si="14"/>
        <v>1</v>
      </c>
    </row>
    <row r="161" spans="1:16" ht="15" customHeight="1" x14ac:dyDescent="0.25">
      <c r="A161">
        <v>10</v>
      </c>
      <c r="B161">
        <v>0</v>
      </c>
      <c r="C161">
        <v>2</v>
      </c>
      <c r="D161" t="s">
        <v>2</v>
      </c>
      <c r="E161" t="b">
        <v>1</v>
      </c>
      <c r="F161" t="b">
        <v>0</v>
      </c>
      <c r="G161">
        <v>14.997999906539899</v>
      </c>
      <c r="H161">
        <v>4</v>
      </c>
      <c r="I161" s="1" t="s">
        <v>160</v>
      </c>
      <c r="J161" t="str">
        <f t="shared" ca="1" si="10"/>
        <v>Phase 2</v>
      </c>
      <c r="K161" t="str">
        <f ca="1">LOOKUP(INDIRECT("B" &amp;ROW()),{0,1,2,3},{"SSL","Malware","Phishing","Unwanted software"})</f>
        <v>SSL</v>
      </c>
      <c r="L161" t="str">
        <f ca="1">LOOKUP(INDIRECT("C" &amp;ROW()),{0,1,2,3},{"Low","Medium","High","Control"})</f>
        <v>High</v>
      </c>
      <c r="M161" t="str">
        <f t="shared" ca="1" si="11"/>
        <v>10 - 15</v>
      </c>
      <c r="N161">
        <f t="shared" ca="1" si="12"/>
        <v>0</v>
      </c>
      <c r="O161" t="str">
        <f t="shared" ca="1" si="13"/>
        <v>Adhered to warning</v>
      </c>
      <c r="P161">
        <f t="shared" ca="1" si="14"/>
        <v>1</v>
      </c>
    </row>
    <row r="162" spans="1:16" x14ac:dyDescent="0.25">
      <c r="A162">
        <v>10</v>
      </c>
      <c r="B162">
        <v>2</v>
      </c>
      <c r="C162">
        <v>0</v>
      </c>
      <c r="D162" t="s">
        <v>2</v>
      </c>
      <c r="E162" t="b">
        <v>0</v>
      </c>
      <c r="F162" t="b">
        <v>1</v>
      </c>
      <c r="G162">
        <v>5.7719998359680096</v>
      </c>
      <c r="H162">
        <v>1</v>
      </c>
      <c r="I162" s="1" t="s">
        <v>161</v>
      </c>
      <c r="J162" t="str">
        <f t="shared" ca="1" si="10"/>
        <v>Phase 2</v>
      </c>
      <c r="K162" t="str">
        <f ca="1">LOOKUP(INDIRECT("B" &amp;ROW()),{0,1,2,3},{"SSL","Malware","Phishing","Unwanted software"})</f>
        <v>Phishing</v>
      </c>
      <c r="L162" t="str">
        <f ca="1">LOOKUP(INDIRECT("C" &amp;ROW()),{0,1,2,3},{"Low","Medium","High","Control"})</f>
        <v>Low</v>
      </c>
      <c r="M162" t="str">
        <f t="shared" ca="1" si="11"/>
        <v>5 - 10</v>
      </c>
      <c r="N162">
        <f t="shared" ca="1" si="12"/>
        <v>1</v>
      </c>
      <c r="O162" t="str">
        <f t="shared" ca="1" si="13"/>
        <v>Ignored warning</v>
      </c>
      <c r="P162">
        <f t="shared" ca="1" si="14"/>
        <v>0</v>
      </c>
    </row>
    <row r="163" spans="1:16" ht="15" customHeight="1" x14ac:dyDescent="0.25">
      <c r="A163">
        <v>10</v>
      </c>
      <c r="B163">
        <v>3</v>
      </c>
      <c r="C163">
        <v>2</v>
      </c>
      <c r="D163" t="s">
        <v>2</v>
      </c>
      <c r="E163" t="b">
        <v>0</v>
      </c>
      <c r="F163" t="b">
        <v>0</v>
      </c>
      <c r="G163">
        <v>5.6990001201629603</v>
      </c>
      <c r="H163">
        <v>4</v>
      </c>
      <c r="I163" s="1" t="s">
        <v>162</v>
      </c>
      <c r="J163" t="str">
        <f t="shared" ca="1" si="10"/>
        <v>Phase 2</v>
      </c>
      <c r="K163" t="str">
        <f ca="1">LOOKUP(INDIRECT("B" &amp;ROW()),{0,1,2,3},{"SSL","Malware","Phishing","Unwanted software"})</f>
        <v>Unwanted software</v>
      </c>
      <c r="L163" t="str">
        <f ca="1">LOOKUP(INDIRECT("C" &amp;ROW()),{0,1,2,3},{"Low","Medium","High","Control"})</f>
        <v>High</v>
      </c>
      <c r="M163" t="str">
        <f t="shared" ca="1" si="11"/>
        <v>5 - 10</v>
      </c>
      <c r="N163">
        <f t="shared" ca="1" si="12"/>
        <v>0</v>
      </c>
      <c r="O163" t="str">
        <f t="shared" ca="1" si="13"/>
        <v>Adhered to warning</v>
      </c>
      <c r="P163">
        <f t="shared" ca="1" si="14"/>
        <v>1</v>
      </c>
    </row>
    <row r="164" spans="1:16" ht="15" customHeight="1" x14ac:dyDescent="0.25">
      <c r="A164">
        <v>10</v>
      </c>
      <c r="B164">
        <v>0</v>
      </c>
      <c r="C164">
        <v>1</v>
      </c>
      <c r="D164" t="s">
        <v>2</v>
      </c>
      <c r="E164" t="b">
        <v>0</v>
      </c>
      <c r="F164" t="b">
        <v>1</v>
      </c>
      <c r="G164">
        <v>8.2260000705718994</v>
      </c>
      <c r="H164">
        <v>0</v>
      </c>
      <c r="I164" s="1" t="s">
        <v>163</v>
      </c>
      <c r="J164" t="str">
        <f t="shared" ca="1" si="10"/>
        <v>Phase 2</v>
      </c>
      <c r="K164" t="str">
        <f ca="1">LOOKUP(INDIRECT("B" &amp;ROW()),{0,1,2,3},{"SSL","Malware","Phishing","Unwanted software"})</f>
        <v>SSL</v>
      </c>
      <c r="L164" t="str">
        <f ca="1">LOOKUP(INDIRECT("C" &amp;ROW()),{0,1,2,3},{"Low","Medium","High","Control"})</f>
        <v>Medium</v>
      </c>
      <c r="M164" t="str">
        <f t="shared" ca="1" si="11"/>
        <v>5 - 10</v>
      </c>
      <c r="N164">
        <f t="shared" ca="1" si="12"/>
        <v>1</v>
      </c>
      <c r="O164" t="str">
        <f t="shared" ca="1" si="13"/>
        <v>Ignored warning</v>
      </c>
      <c r="P164">
        <f t="shared" ca="1" si="14"/>
        <v>0</v>
      </c>
    </row>
    <row r="165" spans="1:16" ht="15" customHeight="1" x14ac:dyDescent="0.25">
      <c r="A165">
        <v>10</v>
      </c>
      <c r="B165">
        <v>2</v>
      </c>
      <c r="C165">
        <v>3</v>
      </c>
      <c r="D165" t="s">
        <v>2</v>
      </c>
      <c r="E165" t="b">
        <v>0</v>
      </c>
      <c r="F165" t="b">
        <v>0</v>
      </c>
      <c r="G165">
        <v>5.7070000171661297</v>
      </c>
      <c r="H165">
        <v>3</v>
      </c>
      <c r="I165" s="1" t="s">
        <v>164</v>
      </c>
      <c r="J165" t="str">
        <f t="shared" ca="1" si="10"/>
        <v>Phase 2</v>
      </c>
      <c r="K165" t="str">
        <f ca="1">LOOKUP(INDIRECT("B" &amp;ROW()),{0,1,2,3},{"SSL","Malware","Phishing","Unwanted software"})</f>
        <v>Phishing</v>
      </c>
      <c r="L165" t="str">
        <f ca="1">LOOKUP(INDIRECT("C" &amp;ROW()),{0,1,2,3},{"Low","Medium","High","Control"})</f>
        <v>Control</v>
      </c>
      <c r="M165" t="str">
        <f t="shared" ca="1" si="11"/>
        <v>5 - 10</v>
      </c>
      <c r="N165">
        <f t="shared" ca="1" si="12"/>
        <v>0</v>
      </c>
      <c r="O165" t="str">
        <f t="shared" ca="1" si="13"/>
        <v>Adhered to warning</v>
      </c>
      <c r="P165">
        <f t="shared" ca="1" si="14"/>
        <v>1</v>
      </c>
    </row>
    <row r="166" spans="1:16" ht="15" customHeight="1" x14ac:dyDescent="0.25">
      <c r="A166">
        <v>10</v>
      </c>
      <c r="B166">
        <v>1</v>
      </c>
      <c r="C166">
        <v>2</v>
      </c>
      <c r="D166" t="s">
        <v>2</v>
      </c>
      <c r="E166" t="b">
        <v>0</v>
      </c>
      <c r="F166" t="b">
        <v>0</v>
      </c>
      <c r="G166">
        <v>7.8359999656677202</v>
      </c>
      <c r="H166">
        <v>4</v>
      </c>
      <c r="I166" s="1" t="s">
        <v>165</v>
      </c>
      <c r="J166" t="str">
        <f t="shared" ca="1" si="10"/>
        <v>Phase 2</v>
      </c>
      <c r="K166" t="str">
        <f ca="1">LOOKUP(INDIRECT("B" &amp;ROW()),{0,1,2,3},{"SSL","Malware","Phishing","Unwanted software"})</f>
        <v>Malware</v>
      </c>
      <c r="L166" t="str">
        <f ca="1">LOOKUP(INDIRECT("C" &amp;ROW()),{0,1,2,3},{"Low","Medium","High","Control"})</f>
        <v>High</v>
      </c>
      <c r="M166" t="str">
        <f t="shared" ca="1" si="11"/>
        <v>5 - 10</v>
      </c>
      <c r="N166">
        <f t="shared" ca="1" si="12"/>
        <v>0</v>
      </c>
      <c r="O166" t="str">
        <f t="shared" ca="1" si="13"/>
        <v>Adhered to warning</v>
      </c>
      <c r="P166">
        <f t="shared" ca="1" si="14"/>
        <v>1</v>
      </c>
    </row>
    <row r="167" spans="1:16" ht="15" customHeight="1" x14ac:dyDescent="0.25">
      <c r="A167">
        <v>10</v>
      </c>
      <c r="B167">
        <v>1</v>
      </c>
      <c r="C167">
        <v>3</v>
      </c>
      <c r="D167" t="s">
        <v>2</v>
      </c>
      <c r="E167" t="b">
        <v>0</v>
      </c>
      <c r="F167" t="b">
        <v>0</v>
      </c>
      <c r="G167">
        <v>43.972000122070298</v>
      </c>
      <c r="H167">
        <v>2</v>
      </c>
      <c r="I167" s="1" t="s">
        <v>166</v>
      </c>
      <c r="J167" t="str">
        <f t="shared" ca="1" si="10"/>
        <v>Phase 2</v>
      </c>
      <c r="K167" t="str">
        <f ca="1">LOOKUP(INDIRECT("B" &amp;ROW()),{0,1,2,3},{"SSL","Malware","Phishing","Unwanted software"})</f>
        <v>Malware</v>
      </c>
      <c r="L167" t="str">
        <f ca="1">LOOKUP(INDIRECT("C" &amp;ROW()),{0,1,2,3},{"Low","Medium","High","Control"})</f>
        <v>Control</v>
      </c>
      <c r="M167" t="str">
        <f t="shared" ca="1" si="11"/>
        <v>40 - 45</v>
      </c>
      <c r="N167">
        <f t="shared" ca="1" si="12"/>
        <v>0</v>
      </c>
      <c r="O167" t="str">
        <f t="shared" ca="1" si="13"/>
        <v>Adhered to warning</v>
      </c>
      <c r="P167">
        <f t="shared" ca="1" si="14"/>
        <v>1</v>
      </c>
    </row>
    <row r="168" spans="1:16" ht="15" customHeight="1" x14ac:dyDescent="0.25">
      <c r="A168">
        <v>10</v>
      </c>
      <c r="B168">
        <v>2</v>
      </c>
      <c r="C168">
        <v>2</v>
      </c>
      <c r="D168" t="s">
        <v>2</v>
      </c>
      <c r="E168" t="b">
        <v>0</v>
      </c>
      <c r="F168" t="b">
        <v>0</v>
      </c>
      <c r="G168">
        <v>11.1990001201629</v>
      </c>
      <c r="H168">
        <v>4</v>
      </c>
      <c r="I168" s="1" t="s">
        <v>167</v>
      </c>
      <c r="J168" t="str">
        <f t="shared" ca="1" si="10"/>
        <v>Phase 2</v>
      </c>
      <c r="K168" t="str">
        <f ca="1">LOOKUP(INDIRECT("B" &amp;ROW()),{0,1,2,3},{"SSL","Malware","Phishing","Unwanted software"})</f>
        <v>Phishing</v>
      </c>
      <c r="L168" t="str">
        <f ca="1">LOOKUP(INDIRECT("C" &amp;ROW()),{0,1,2,3},{"Low","Medium","High","Control"})</f>
        <v>High</v>
      </c>
      <c r="M168" t="str">
        <f t="shared" ca="1" si="11"/>
        <v>10 - 15</v>
      </c>
      <c r="N168">
        <f t="shared" ca="1" si="12"/>
        <v>0</v>
      </c>
      <c r="O168" t="str">
        <f t="shared" ca="1" si="13"/>
        <v>Adhered to warning</v>
      </c>
      <c r="P168">
        <f t="shared" ca="1" si="14"/>
        <v>1</v>
      </c>
    </row>
    <row r="169" spans="1:16" ht="15" customHeight="1" x14ac:dyDescent="0.25">
      <c r="A169">
        <v>10</v>
      </c>
      <c r="B169">
        <v>1</v>
      </c>
      <c r="C169">
        <v>1</v>
      </c>
      <c r="D169" t="s">
        <v>2</v>
      </c>
      <c r="E169" t="b">
        <v>0</v>
      </c>
      <c r="F169" t="b">
        <v>1</v>
      </c>
      <c r="G169">
        <v>10.426000118255599</v>
      </c>
      <c r="H169">
        <v>1</v>
      </c>
      <c r="I169" s="1" t="s">
        <v>168</v>
      </c>
      <c r="J169" t="str">
        <f t="shared" ca="1" si="10"/>
        <v>Phase 2</v>
      </c>
      <c r="K169" t="str">
        <f ca="1">LOOKUP(INDIRECT("B" &amp;ROW()),{0,1,2,3},{"SSL","Malware","Phishing","Unwanted software"})</f>
        <v>Malware</v>
      </c>
      <c r="L169" t="str">
        <f ca="1">LOOKUP(INDIRECT("C" &amp;ROW()),{0,1,2,3},{"Low","Medium","High","Control"})</f>
        <v>Medium</v>
      </c>
      <c r="M169" t="str">
        <f t="shared" ca="1" si="11"/>
        <v>10 - 15</v>
      </c>
      <c r="N169">
        <f t="shared" ca="1" si="12"/>
        <v>1</v>
      </c>
      <c r="O169" t="str">
        <f t="shared" ca="1" si="13"/>
        <v>Ignored warning</v>
      </c>
      <c r="P169">
        <f t="shared" ca="1" si="14"/>
        <v>0</v>
      </c>
    </row>
    <row r="170" spans="1:16" x14ac:dyDescent="0.25">
      <c r="A170">
        <v>10</v>
      </c>
      <c r="B170">
        <v>3</v>
      </c>
      <c r="C170">
        <v>0</v>
      </c>
      <c r="D170" t="s">
        <v>2</v>
      </c>
      <c r="E170" t="b">
        <v>0</v>
      </c>
      <c r="F170" t="b">
        <v>1</v>
      </c>
      <c r="G170">
        <v>4.6259999275207502</v>
      </c>
      <c r="H170">
        <v>0</v>
      </c>
      <c r="I170" s="1" t="s">
        <v>169</v>
      </c>
      <c r="J170" t="str">
        <f t="shared" ca="1" si="10"/>
        <v>Phase 2</v>
      </c>
      <c r="K170" t="str">
        <f ca="1">LOOKUP(INDIRECT("B" &amp;ROW()),{0,1,2,3},{"SSL","Malware","Phishing","Unwanted software"})</f>
        <v>Unwanted software</v>
      </c>
      <c r="L170" t="str">
        <f ca="1">LOOKUP(INDIRECT("C" &amp;ROW()),{0,1,2,3},{"Low","Medium","High","Control"})</f>
        <v>Low</v>
      </c>
      <c r="M170" t="str">
        <f t="shared" ca="1" si="11"/>
        <v>0 - 5</v>
      </c>
      <c r="N170">
        <f t="shared" ca="1" si="12"/>
        <v>1</v>
      </c>
      <c r="O170" t="str">
        <f t="shared" ca="1" si="13"/>
        <v>Ignored warning</v>
      </c>
      <c r="P170">
        <f t="shared" ca="1" si="14"/>
        <v>0</v>
      </c>
    </row>
    <row r="171" spans="1:16" ht="15" customHeight="1" x14ac:dyDescent="0.25">
      <c r="A171">
        <v>10</v>
      </c>
      <c r="B171">
        <v>3</v>
      </c>
      <c r="C171">
        <v>1</v>
      </c>
      <c r="D171" t="s">
        <v>2</v>
      </c>
      <c r="E171" t="b">
        <v>0</v>
      </c>
      <c r="F171" t="b">
        <v>0</v>
      </c>
      <c r="G171">
        <v>11.588000059127801</v>
      </c>
      <c r="H171">
        <v>2</v>
      </c>
      <c r="I171" s="1" t="s">
        <v>170</v>
      </c>
      <c r="J171" t="str">
        <f t="shared" ca="1" si="10"/>
        <v>Phase 2</v>
      </c>
      <c r="K171" t="str">
        <f ca="1">LOOKUP(INDIRECT("B" &amp;ROW()),{0,1,2,3},{"SSL","Malware","Phishing","Unwanted software"})</f>
        <v>Unwanted software</v>
      </c>
      <c r="L171" t="str">
        <f ca="1">LOOKUP(INDIRECT("C" &amp;ROW()),{0,1,2,3},{"Low","Medium","High","Control"})</f>
        <v>Medium</v>
      </c>
      <c r="M171" t="str">
        <f t="shared" ca="1" si="11"/>
        <v>10 - 15</v>
      </c>
      <c r="N171">
        <f t="shared" ca="1" si="12"/>
        <v>0</v>
      </c>
      <c r="O171" t="str">
        <f t="shared" ca="1" si="13"/>
        <v>Adhered to warning</v>
      </c>
      <c r="P171">
        <f t="shared" ca="1" si="14"/>
        <v>1</v>
      </c>
    </row>
    <row r="172" spans="1:16" ht="15" customHeight="1" x14ac:dyDescent="0.25">
      <c r="A172">
        <v>11</v>
      </c>
      <c r="B172">
        <v>2</v>
      </c>
      <c r="C172">
        <v>2</v>
      </c>
      <c r="D172" t="s">
        <v>52</v>
      </c>
      <c r="E172" t="b">
        <v>0</v>
      </c>
      <c r="F172" t="b">
        <v>0</v>
      </c>
      <c r="G172">
        <v>3.7649998664855899</v>
      </c>
      <c r="H172">
        <v>2</v>
      </c>
      <c r="I172" s="1" t="s">
        <v>171</v>
      </c>
      <c r="J172" t="str">
        <f t="shared" ca="1" si="10"/>
        <v>Phase 1</v>
      </c>
      <c r="K172" t="str">
        <f ca="1">LOOKUP(INDIRECT("B" &amp;ROW()),{0,1,2,3},{"SSL","Malware","Phishing","Unwanted software"})</f>
        <v>Phishing</v>
      </c>
      <c r="L172" t="str">
        <f ca="1">LOOKUP(INDIRECT("C" &amp;ROW()),{0,1,2,3},{"Low","Medium","High","Control"})</f>
        <v>High</v>
      </c>
      <c r="M172" t="str">
        <f t="shared" ca="1" si="11"/>
        <v>0 - 5</v>
      </c>
      <c r="N172">
        <f t="shared" ca="1" si="12"/>
        <v>0</v>
      </c>
      <c r="O172" t="str">
        <f t="shared" ca="1" si="13"/>
        <v>Adhered to warning</v>
      </c>
      <c r="P172">
        <f t="shared" ca="1" si="14"/>
        <v>1</v>
      </c>
    </row>
    <row r="173" spans="1:16" x14ac:dyDescent="0.25">
      <c r="A173">
        <v>11</v>
      </c>
      <c r="B173">
        <v>2</v>
      </c>
      <c r="C173">
        <v>0</v>
      </c>
      <c r="D173" t="s">
        <v>2</v>
      </c>
      <c r="E173" t="b">
        <v>0</v>
      </c>
      <c r="F173" t="b">
        <v>0</v>
      </c>
      <c r="G173">
        <v>11.7070000171661</v>
      </c>
      <c r="H173">
        <v>1</v>
      </c>
      <c r="I173" s="1" t="s">
        <v>172</v>
      </c>
      <c r="J173" t="str">
        <f t="shared" ca="1" si="10"/>
        <v>Phase 2</v>
      </c>
      <c r="K173" t="str">
        <f ca="1">LOOKUP(INDIRECT("B" &amp;ROW()),{0,1,2,3},{"SSL","Malware","Phishing","Unwanted software"})</f>
        <v>Phishing</v>
      </c>
      <c r="L173" t="str">
        <f ca="1">LOOKUP(INDIRECT("C" &amp;ROW()),{0,1,2,3},{"Low","Medium","High","Control"})</f>
        <v>Low</v>
      </c>
      <c r="M173" t="str">
        <f t="shared" ca="1" si="11"/>
        <v>10 - 15</v>
      </c>
      <c r="N173">
        <f t="shared" ca="1" si="12"/>
        <v>0</v>
      </c>
      <c r="O173" t="str">
        <f t="shared" ca="1" si="13"/>
        <v>Adhered to warning</v>
      </c>
      <c r="P173">
        <f t="shared" ca="1" si="14"/>
        <v>1</v>
      </c>
    </row>
    <row r="174" spans="1:16" x14ac:dyDescent="0.25">
      <c r="A174">
        <v>11</v>
      </c>
      <c r="B174">
        <v>0</v>
      </c>
      <c r="C174">
        <v>0</v>
      </c>
      <c r="D174" t="s">
        <v>2</v>
      </c>
      <c r="E174" t="b">
        <v>0</v>
      </c>
      <c r="F174" t="b">
        <v>0</v>
      </c>
      <c r="G174">
        <v>5.7020001411437899</v>
      </c>
      <c r="H174">
        <v>1</v>
      </c>
      <c r="I174" s="1" t="s">
        <v>173</v>
      </c>
      <c r="J174" t="str">
        <f t="shared" ca="1" si="10"/>
        <v>Phase 2</v>
      </c>
      <c r="K174" t="str">
        <f ca="1">LOOKUP(INDIRECT("B" &amp;ROW()),{0,1,2,3},{"SSL","Malware","Phishing","Unwanted software"})</f>
        <v>SSL</v>
      </c>
      <c r="L174" t="str">
        <f ca="1">LOOKUP(INDIRECT("C" &amp;ROW()),{0,1,2,3},{"Low","Medium","High","Control"})</f>
        <v>Low</v>
      </c>
      <c r="M174" t="str">
        <f t="shared" ca="1" si="11"/>
        <v>5 - 10</v>
      </c>
      <c r="N174">
        <f t="shared" ca="1" si="12"/>
        <v>0</v>
      </c>
      <c r="O174" t="str">
        <f t="shared" ca="1" si="13"/>
        <v>Adhered to warning</v>
      </c>
      <c r="P174">
        <f t="shared" ca="1" si="14"/>
        <v>1</v>
      </c>
    </row>
    <row r="175" spans="1:16" ht="15" customHeight="1" x14ac:dyDescent="0.25">
      <c r="A175">
        <v>11</v>
      </c>
      <c r="B175">
        <v>3</v>
      </c>
      <c r="C175">
        <v>3</v>
      </c>
      <c r="D175" t="s">
        <v>2</v>
      </c>
      <c r="E175" t="b">
        <v>0</v>
      </c>
      <c r="F175" t="b">
        <v>0</v>
      </c>
      <c r="G175">
        <v>3.5329999923706001</v>
      </c>
      <c r="H175">
        <v>3</v>
      </c>
      <c r="I175" s="1" t="s">
        <v>174</v>
      </c>
      <c r="J175" t="str">
        <f t="shared" ca="1" si="10"/>
        <v>Phase 2</v>
      </c>
      <c r="K175" t="str">
        <f ca="1">LOOKUP(INDIRECT("B" &amp;ROW()),{0,1,2,3},{"SSL","Malware","Phishing","Unwanted software"})</f>
        <v>Unwanted software</v>
      </c>
      <c r="L175" t="str">
        <f ca="1">LOOKUP(INDIRECT("C" &amp;ROW()),{0,1,2,3},{"Low","Medium","High","Control"})</f>
        <v>Control</v>
      </c>
      <c r="M175" t="str">
        <f t="shared" ca="1" si="11"/>
        <v>0 - 5</v>
      </c>
      <c r="N175">
        <f t="shared" ca="1" si="12"/>
        <v>0</v>
      </c>
      <c r="O175" t="str">
        <f t="shared" ca="1" si="13"/>
        <v>Adhered to warning</v>
      </c>
      <c r="P175">
        <f t="shared" ca="1" si="14"/>
        <v>1</v>
      </c>
    </row>
    <row r="176" spans="1:16" ht="15" customHeight="1" x14ac:dyDescent="0.25">
      <c r="A176">
        <v>11</v>
      </c>
      <c r="B176">
        <v>0</v>
      </c>
      <c r="C176">
        <v>2</v>
      </c>
      <c r="D176" t="s">
        <v>2</v>
      </c>
      <c r="E176" t="b">
        <v>0</v>
      </c>
      <c r="F176" t="b">
        <v>0</v>
      </c>
      <c r="G176">
        <v>9.1860001087188703</v>
      </c>
      <c r="I176" s="1" t="s">
        <v>173</v>
      </c>
      <c r="J176" t="str">
        <f t="shared" ca="1" si="10"/>
        <v>Phase 2</v>
      </c>
      <c r="K176" t="str">
        <f ca="1">LOOKUP(INDIRECT("B" &amp;ROW()),{0,1,2,3},{"SSL","Malware","Phishing","Unwanted software"})</f>
        <v>SSL</v>
      </c>
      <c r="L176" t="str">
        <f ca="1">LOOKUP(INDIRECT("C" &amp;ROW()),{0,1,2,3},{"Low","Medium","High","Control"})</f>
        <v>High</v>
      </c>
      <c r="M176" t="str">
        <f t="shared" ca="1" si="11"/>
        <v>5 - 10</v>
      </c>
      <c r="N176">
        <f t="shared" ca="1" si="12"/>
        <v>0</v>
      </c>
      <c r="O176" t="str">
        <f t="shared" ca="1" si="13"/>
        <v>Adhered to warning</v>
      </c>
      <c r="P176">
        <f t="shared" ca="1" si="14"/>
        <v>1</v>
      </c>
    </row>
    <row r="177" spans="1:16" ht="15" customHeight="1" x14ac:dyDescent="0.25">
      <c r="A177">
        <v>11</v>
      </c>
      <c r="B177">
        <v>1</v>
      </c>
      <c r="C177">
        <v>3</v>
      </c>
      <c r="D177" t="s">
        <v>2</v>
      </c>
      <c r="E177" t="b">
        <v>0</v>
      </c>
      <c r="F177" t="b">
        <v>0</v>
      </c>
      <c r="G177">
        <v>56.575000047683702</v>
      </c>
      <c r="H177">
        <v>2</v>
      </c>
      <c r="I177" s="1" t="s">
        <v>175</v>
      </c>
      <c r="J177" t="str">
        <f t="shared" ca="1" si="10"/>
        <v>Phase 2</v>
      </c>
      <c r="K177" t="str">
        <f ca="1">LOOKUP(INDIRECT("B" &amp;ROW()),{0,1,2,3},{"SSL","Malware","Phishing","Unwanted software"})</f>
        <v>Malware</v>
      </c>
      <c r="L177" t="str">
        <f ca="1">LOOKUP(INDIRECT("C" &amp;ROW()),{0,1,2,3},{"Low","Medium","High","Control"})</f>
        <v>Control</v>
      </c>
      <c r="M177" t="str">
        <f t="shared" ca="1" si="11"/>
        <v>55 - 60</v>
      </c>
      <c r="N177">
        <f t="shared" ca="1" si="12"/>
        <v>0</v>
      </c>
      <c r="O177" t="str">
        <f t="shared" ca="1" si="13"/>
        <v>Adhered to warning</v>
      </c>
      <c r="P177">
        <f t="shared" ca="1" si="14"/>
        <v>1</v>
      </c>
    </row>
    <row r="178" spans="1:16" ht="15" customHeight="1" x14ac:dyDescent="0.25">
      <c r="A178">
        <v>11</v>
      </c>
      <c r="B178">
        <v>0</v>
      </c>
      <c r="C178">
        <v>3</v>
      </c>
      <c r="D178" t="s">
        <v>2</v>
      </c>
      <c r="E178" t="b">
        <v>0</v>
      </c>
      <c r="F178" t="b">
        <v>1</v>
      </c>
      <c r="G178">
        <v>2.9800000190734801</v>
      </c>
      <c r="H178">
        <v>1</v>
      </c>
      <c r="I178" s="1" t="s">
        <v>176</v>
      </c>
      <c r="J178" t="str">
        <f t="shared" ca="1" si="10"/>
        <v>Phase 2</v>
      </c>
      <c r="K178" t="str">
        <f ca="1">LOOKUP(INDIRECT("B" &amp;ROW()),{0,1,2,3},{"SSL","Malware","Phishing","Unwanted software"})</f>
        <v>SSL</v>
      </c>
      <c r="L178" t="str">
        <f ca="1">LOOKUP(INDIRECT("C" &amp;ROW()),{0,1,2,3},{"Low","Medium","High","Control"})</f>
        <v>Control</v>
      </c>
      <c r="M178" t="str">
        <f t="shared" ca="1" si="11"/>
        <v>0 - 5</v>
      </c>
      <c r="N178">
        <f t="shared" ca="1" si="12"/>
        <v>1</v>
      </c>
      <c r="O178" t="str">
        <f t="shared" ca="1" si="13"/>
        <v>Ignored warning</v>
      </c>
      <c r="P178">
        <f t="shared" ca="1" si="14"/>
        <v>0</v>
      </c>
    </row>
    <row r="179" spans="1:16" ht="15" customHeight="1" x14ac:dyDescent="0.25">
      <c r="A179">
        <v>11</v>
      </c>
      <c r="B179">
        <v>1</v>
      </c>
      <c r="C179">
        <v>2</v>
      </c>
      <c r="D179" t="s">
        <v>2</v>
      </c>
      <c r="E179" t="b">
        <v>0</v>
      </c>
      <c r="F179" t="b">
        <v>0</v>
      </c>
      <c r="G179">
        <v>10.448000192642199</v>
      </c>
      <c r="H179">
        <v>3</v>
      </c>
      <c r="I179" s="1" t="s">
        <v>177</v>
      </c>
      <c r="J179" t="str">
        <f t="shared" ca="1" si="10"/>
        <v>Phase 2</v>
      </c>
      <c r="K179" t="str">
        <f ca="1">LOOKUP(INDIRECT("B" &amp;ROW()),{0,1,2,3},{"SSL","Malware","Phishing","Unwanted software"})</f>
        <v>Malware</v>
      </c>
      <c r="L179" t="str">
        <f ca="1">LOOKUP(INDIRECT("C" &amp;ROW()),{0,1,2,3},{"Low","Medium","High","Control"})</f>
        <v>High</v>
      </c>
      <c r="M179" t="str">
        <f t="shared" ca="1" si="11"/>
        <v>10 - 15</v>
      </c>
      <c r="N179">
        <f t="shared" ca="1" si="12"/>
        <v>0</v>
      </c>
      <c r="O179" t="str">
        <f t="shared" ca="1" si="13"/>
        <v>Adhered to warning</v>
      </c>
      <c r="P179">
        <f t="shared" ca="1" si="14"/>
        <v>1</v>
      </c>
    </row>
    <row r="180" spans="1:16" ht="15" customHeight="1" x14ac:dyDescent="0.25">
      <c r="A180">
        <v>11</v>
      </c>
      <c r="B180">
        <v>1</v>
      </c>
      <c r="C180">
        <v>1</v>
      </c>
      <c r="D180" t="s">
        <v>2</v>
      </c>
      <c r="E180" t="b">
        <v>0</v>
      </c>
      <c r="F180" t="b">
        <v>1</v>
      </c>
      <c r="G180">
        <v>4.4849998950958199</v>
      </c>
      <c r="H180">
        <v>1</v>
      </c>
      <c r="I180" s="1" t="s">
        <v>178</v>
      </c>
      <c r="J180" t="str">
        <f t="shared" ca="1" si="10"/>
        <v>Phase 2</v>
      </c>
      <c r="K180" t="str">
        <f ca="1">LOOKUP(INDIRECT("B" &amp;ROW()),{0,1,2,3},{"SSL","Malware","Phishing","Unwanted software"})</f>
        <v>Malware</v>
      </c>
      <c r="L180" t="str">
        <f ca="1">LOOKUP(INDIRECT("C" &amp;ROW()),{0,1,2,3},{"Low","Medium","High","Control"})</f>
        <v>Medium</v>
      </c>
      <c r="M180" t="str">
        <f t="shared" ca="1" si="11"/>
        <v>0 - 5</v>
      </c>
      <c r="N180">
        <f t="shared" ca="1" si="12"/>
        <v>1</v>
      </c>
      <c r="O180" t="str">
        <f t="shared" ca="1" si="13"/>
        <v>Ignored warning</v>
      </c>
      <c r="P180">
        <f t="shared" ca="1" si="14"/>
        <v>0</v>
      </c>
    </row>
    <row r="181" spans="1:16" ht="15" customHeight="1" x14ac:dyDescent="0.25">
      <c r="A181">
        <v>11</v>
      </c>
      <c r="B181">
        <v>2</v>
      </c>
      <c r="C181">
        <v>3</v>
      </c>
      <c r="D181" t="s">
        <v>2</v>
      </c>
      <c r="E181" t="b">
        <v>0</v>
      </c>
      <c r="F181" t="b">
        <v>0</v>
      </c>
      <c r="G181">
        <v>13.6129999160766</v>
      </c>
      <c r="H181">
        <v>3</v>
      </c>
      <c r="I181" s="1" t="s">
        <v>179</v>
      </c>
      <c r="J181" t="str">
        <f t="shared" ca="1" si="10"/>
        <v>Phase 2</v>
      </c>
      <c r="K181" t="str">
        <f ca="1">LOOKUP(INDIRECT("B" &amp;ROW()),{0,1,2,3},{"SSL","Malware","Phishing","Unwanted software"})</f>
        <v>Phishing</v>
      </c>
      <c r="L181" t="str">
        <f ca="1">LOOKUP(INDIRECT("C" &amp;ROW()),{0,1,2,3},{"Low","Medium","High","Control"})</f>
        <v>Control</v>
      </c>
      <c r="M181" t="str">
        <f t="shared" ca="1" si="11"/>
        <v>10 - 15</v>
      </c>
      <c r="N181">
        <f t="shared" ca="1" si="12"/>
        <v>0</v>
      </c>
      <c r="O181" t="str">
        <f t="shared" ca="1" si="13"/>
        <v>Adhered to warning</v>
      </c>
      <c r="P181">
        <f t="shared" ca="1" si="14"/>
        <v>1</v>
      </c>
    </row>
    <row r="182" spans="1:16" ht="15" customHeight="1" x14ac:dyDescent="0.25">
      <c r="A182">
        <v>11</v>
      </c>
      <c r="B182">
        <v>3</v>
      </c>
      <c r="C182">
        <v>2</v>
      </c>
      <c r="D182" t="s">
        <v>2</v>
      </c>
      <c r="E182" t="b">
        <v>0</v>
      </c>
      <c r="F182" t="b">
        <v>1</v>
      </c>
      <c r="G182">
        <v>7.7790000438690097</v>
      </c>
      <c r="H182">
        <v>1</v>
      </c>
      <c r="I182" s="1" t="s">
        <v>180</v>
      </c>
      <c r="J182" t="str">
        <f t="shared" ca="1" si="10"/>
        <v>Phase 2</v>
      </c>
      <c r="K182" t="str">
        <f ca="1">LOOKUP(INDIRECT("B" &amp;ROW()),{0,1,2,3},{"SSL","Malware","Phishing","Unwanted software"})</f>
        <v>Unwanted software</v>
      </c>
      <c r="L182" t="str">
        <f ca="1">LOOKUP(INDIRECT("C" &amp;ROW()),{0,1,2,3},{"Low","Medium","High","Control"})</f>
        <v>High</v>
      </c>
      <c r="M182" t="str">
        <f t="shared" ca="1" si="11"/>
        <v>5 - 10</v>
      </c>
      <c r="N182">
        <f t="shared" ca="1" si="12"/>
        <v>1</v>
      </c>
      <c r="O182" t="str">
        <f t="shared" ca="1" si="13"/>
        <v>Ignored warning</v>
      </c>
      <c r="P182">
        <f t="shared" ca="1" si="14"/>
        <v>0</v>
      </c>
    </row>
    <row r="183" spans="1:16" ht="15" customHeight="1" x14ac:dyDescent="0.25">
      <c r="A183">
        <v>11</v>
      </c>
      <c r="B183">
        <v>2</v>
      </c>
      <c r="C183">
        <v>1</v>
      </c>
      <c r="D183" t="s">
        <v>2</v>
      </c>
      <c r="E183" t="b">
        <v>0</v>
      </c>
      <c r="F183" t="b">
        <v>1</v>
      </c>
      <c r="G183">
        <v>15.444000005722</v>
      </c>
      <c r="H183">
        <v>2</v>
      </c>
      <c r="I183" s="1" t="s">
        <v>181</v>
      </c>
      <c r="J183" t="str">
        <f t="shared" ca="1" si="10"/>
        <v>Phase 2</v>
      </c>
      <c r="K183" t="str">
        <f ca="1">LOOKUP(INDIRECT("B" &amp;ROW()),{0,1,2,3},{"SSL","Malware","Phishing","Unwanted software"})</f>
        <v>Phishing</v>
      </c>
      <c r="L183" t="str">
        <f ca="1">LOOKUP(INDIRECT("C" &amp;ROW()),{0,1,2,3},{"Low","Medium","High","Control"})</f>
        <v>Medium</v>
      </c>
      <c r="M183" t="str">
        <f t="shared" ca="1" si="11"/>
        <v>15 - 20</v>
      </c>
      <c r="N183">
        <f t="shared" ca="1" si="12"/>
        <v>1</v>
      </c>
      <c r="O183" t="str">
        <f t="shared" ca="1" si="13"/>
        <v>Ignored warning</v>
      </c>
      <c r="P183">
        <f t="shared" ca="1" si="14"/>
        <v>0</v>
      </c>
    </row>
    <row r="184" spans="1:16" ht="15" customHeight="1" x14ac:dyDescent="0.25">
      <c r="A184">
        <v>11</v>
      </c>
      <c r="B184">
        <v>0</v>
      </c>
      <c r="C184">
        <v>1</v>
      </c>
      <c r="D184" t="s">
        <v>2</v>
      </c>
      <c r="E184" t="b">
        <v>0</v>
      </c>
      <c r="F184" t="b">
        <v>1</v>
      </c>
      <c r="G184">
        <v>10.0989999771118</v>
      </c>
      <c r="H184">
        <v>1</v>
      </c>
      <c r="I184" s="1" t="s">
        <v>182</v>
      </c>
      <c r="J184" t="str">
        <f t="shared" ca="1" si="10"/>
        <v>Phase 2</v>
      </c>
      <c r="K184" t="str">
        <f ca="1">LOOKUP(INDIRECT("B" &amp;ROW()),{0,1,2,3},{"SSL","Malware","Phishing","Unwanted software"})</f>
        <v>SSL</v>
      </c>
      <c r="L184" t="str">
        <f ca="1">LOOKUP(INDIRECT("C" &amp;ROW()),{0,1,2,3},{"Low","Medium","High","Control"})</f>
        <v>Medium</v>
      </c>
      <c r="M184" t="str">
        <f t="shared" ca="1" si="11"/>
        <v>10 - 15</v>
      </c>
      <c r="N184">
        <f t="shared" ca="1" si="12"/>
        <v>1</v>
      </c>
      <c r="O184" t="str">
        <f t="shared" ca="1" si="13"/>
        <v>Ignored warning</v>
      </c>
      <c r="P184">
        <f t="shared" ca="1" si="14"/>
        <v>0</v>
      </c>
    </row>
    <row r="185" spans="1:16" ht="15" customHeight="1" x14ac:dyDescent="0.25">
      <c r="A185">
        <v>11</v>
      </c>
      <c r="B185">
        <v>2</v>
      </c>
      <c r="C185">
        <v>2</v>
      </c>
      <c r="D185" t="s">
        <v>2</v>
      </c>
      <c r="E185" t="b">
        <v>0</v>
      </c>
      <c r="F185" t="b">
        <v>0</v>
      </c>
      <c r="G185">
        <v>9.2009999752044607</v>
      </c>
      <c r="H185">
        <v>3</v>
      </c>
      <c r="I185" s="1" t="s">
        <v>183</v>
      </c>
      <c r="J185" t="str">
        <f t="shared" ca="1" si="10"/>
        <v>Phase 2</v>
      </c>
      <c r="K185" t="str">
        <f ca="1">LOOKUP(INDIRECT("B" &amp;ROW()),{0,1,2,3},{"SSL","Malware","Phishing","Unwanted software"})</f>
        <v>Phishing</v>
      </c>
      <c r="L185" t="str">
        <f ca="1">LOOKUP(INDIRECT("C" &amp;ROW()),{0,1,2,3},{"Low","Medium","High","Control"})</f>
        <v>High</v>
      </c>
      <c r="M185" t="str">
        <f t="shared" ca="1" si="11"/>
        <v>5 - 10</v>
      </c>
      <c r="N185">
        <f t="shared" ca="1" si="12"/>
        <v>0</v>
      </c>
      <c r="O185" t="str">
        <f t="shared" ca="1" si="13"/>
        <v>Adhered to warning</v>
      </c>
      <c r="P185">
        <f t="shared" ca="1" si="14"/>
        <v>1</v>
      </c>
    </row>
    <row r="186" spans="1:16" x14ac:dyDescent="0.25">
      <c r="A186">
        <v>11</v>
      </c>
      <c r="B186">
        <v>1</v>
      </c>
      <c r="C186">
        <v>0</v>
      </c>
      <c r="D186" t="s">
        <v>2</v>
      </c>
      <c r="E186" t="b">
        <v>0</v>
      </c>
      <c r="F186" t="b">
        <v>1</v>
      </c>
      <c r="G186">
        <v>15.138999938964799</v>
      </c>
      <c r="H186">
        <v>2</v>
      </c>
      <c r="I186" s="1" t="s">
        <v>184</v>
      </c>
      <c r="J186" t="str">
        <f t="shared" ca="1" si="10"/>
        <v>Phase 2</v>
      </c>
      <c r="K186" t="str">
        <f ca="1">LOOKUP(INDIRECT("B" &amp;ROW()),{0,1,2,3},{"SSL","Malware","Phishing","Unwanted software"})</f>
        <v>Malware</v>
      </c>
      <c r="L186" t="str">
        <f ca="1">LOOKUP(INDIRECT("C" &amp;ROW()),{0,1,2,3},{"Low","Medium","High","Control"})</f>
        <v>Low</v>
      </c>
      <c r="M186" t="str">
        <f t="shared" ca="1" si="11"/>
        <v>15 - 20</v>
      </c>
      <c r="N186">
        <f t="shared" ca="1" si="12"/>
        <v>1</v>
      </c>
      <c r="O186" t="str">
        <f t="shared" ca="1" si="13"/>
        <v>Ignored warning</v>
      </c>
      <c r="P186">
        <f t="shared" ca="1" si="14"/>
        <v>0</v>
      </c>
    </row>
    <row r="187" spans="1:16" x14ac:dyDescent="0.25">
      <c r="A187">
        <v>11</v>
      </c>
      <c r="B187">
        <v>3</v>
      </c>
      <c r="C187">
        <v>0</v>
      </c>
      <c r="D187" t="s">
        <v>2</v>
      </c>
      <c r="E187" t="b">
        <v>0</v>
      </c>
      <c r="F187" t="b">
        <v>0</v>
      </c>
      <c r="G187">
        <v>8.6330001354217494</v>
      </c>
      <c r="H187">
        <v>1</v>
      </c>
      <c r="I187" s="1" t="s">
        <v>185</v>
      </c>
      <c r="J187" t="str">
        <f t="shared" ca="1" si="10"/>
        <v>Phase 2</v>
      </c>
      <c r="K187" t="str">
        <f ca="1">LOOKUP(INDIRECT("B" &amp;ROW()),{0,1,2,3},{"SSL","Malware","Phishing","Unwanted software"})</f>
        <v>Unwanted software</v>
      </c>
      <c r="L187" t="str">
        <f ca="1">LOOKUP(INDIRECT("C" &amp;ROW()),{0,1,2,3},{"Low","Medium","High","Control"})</f>
        <v>Low</v>
      </c>
      <c r="M187" t="str">
        <f t="shared" ca="1" si="11"/>
        <v>5 - 10</v>
      </c>
      <c r="N187">
        <f t="shared" ca="1" si="12"/>
        <v>0</v>
      </c>
      <c r="O187" t="str">
        <f t="shared" ca="1" si="13"/>
        <v>Adhered to warning</v>
      </c>
      <c r="P187">
        <f t="shared" ca="1" si="14"/>
        <v>1</v>
      </c>
    </row>
    <row r="188" spans="1:16" ht="15" customHeight="1" x14ac:dyDescent="0.25">
      <c r="A188">
        <v>11</v>
      </c>
      <c r="B188">
        <v>3</v>
      </c>
      <c r="C188">
        <v>1</v>
      </c>
      <c r="D188" t="s">
        <v>2</v>
      </c>
      <c r="E188" t="b">
        <v>0</v>
      </c>
      <c r="F188" t="b">
        <v>0</v>
      </c>
      <c r="G188">
        <v>21.236000061035099</v>
      </c>
      <c r="H188">
        <v>2</v>
      </c>
      <c r="I188" s="1" t="s">
        <v>186</v>
      </c>
      <c r="J188" t="str">
        <f t="shared" ca="1" si="10"/>
        <v>Phase 2</v>
      </c>
      <c r="K188" t="str">
        <f ca="1">LOOKUP(INDIRECT("B" &amp;ROW()),{0,1,2,3},{"SSL","Malware","Phishing","Unwanted software"})</f>
        <v>Unwanted software</v>
      </c>
      <c r="L188" t="str">
        <f ca="1">LOOKUP(INDIRECT("C" &amp;ROW()),{0,1,2,3},{"Low","Medium","High","Control"})</f>
        <v>Medium</v>
      </c>
      <c r="M188" t="str">
        <f t="shared" ca="1" si="11"/>
        <v>20 - 25</v>
      </c>
      <c r="N188">
        <f t="shared" ca="1" si="12"/>
        <v>0</v>
      </c>
      <c r="O188" t="str">
        <f t="shared" ca="1" si="13"/>
        <v>Adhered to warning</v>
      </c>
      <c r="P188">
        <f t="shared" ca="1" si="14"/>
        <v>1</v>
      </c>
    </row>
    <row r="189" spans="1:16" ht="15" customHeight="1" x14ac:dyDescent="0.25">
      <c r="A189">
        <v>12</v>
      </c>
      <c r="B189">
        <v>2</v>
      </c>
      <c r="C189">
        <v>3</v>
      </c>
      <c r="D189" t="s">
        <v>52</v>
      </c>
      <c r="E189" t="b">
        <v>0</v>
      </c>
      <c r="F189" t="b">
        <v>0</v>
      </c>
      <c r="G189">
        <v>82.512000083923297</v>
      </c>
      <c r="H189">
        <v>2</v>
      </c>
      <c r="I189" s="1" t="s">
        <v>187</v>
      </c>
      <c r="J189" t="str">
        <f t="shared" ca="1" si="10"/>
        <v>Phase 1</v>
      </c>
      <c r="K189" t="str">
        <f ca="1">LOOKUP(INDIRECT("B" &amp;ROW()),{0,1,2,3},{"SSL","Malware","Phishing","Unwanted software"})</f>
        <v>Phishing</v>
      </c>
      <c r="L189" t="str">
        <f ca="1">LOOKUP(INDIRECT("C" &amp;ROW()),{0,1,2,3},{"Low","Medium","High","Control"})</f>
        <v>Control</v>
      </c>
      <c r="M189" t="str">
        <f t="shared" ca="1" si="11"/>
        <v>80 - 85</v>
      </c>
      <c r="N189">
        <f t="shared" ca="1" si="12"/>
        <v>0</v>
      </c>
      <c r="O189" t="str">
        <f t="shared" ca="1" si="13"/>
        <v>Adhered to warning</v>
      </c>
      <c r="P189">
        <f t="shared" ca="1" si="14"/>
        <v>1</v>
      </c>
    </row>
    <row r="190" spans="1:16" x14ac:dyDescent="0.25">
      <c r="A190">
        <v>12</v>
      </c>
      <c r="B190">
        <v>3</v>
      </c>
      <c r="C190">
        <v>0</v>
      </c>
      <c r="D190" t="s">
        <v>2</v>
      </c>
      <c r="E190" t="b">
        <v>1</v>
      </c>
      <c r="F190" t="b">
        <v>0</v>
      </c>
      <c r="G190">
        <v>28.132999897003099</v>
      </c>
      <c r="H190">
        <v>1</v>
      </c>
      <c r="I190" s="1" t="s">
        <v>188</v>
      </c>
      <c r="J190" t="str">
        <f t="shared" ca="1" si="10"/>
        <v>Phase 2</v>
      </c>
      <c r="K190" t="str">
        <f ca="1">LOOKUP(INDIRECT("B" &amp;ROW()),{0,1,2,3},{"SSL","Malware","Phishing","Unwanted software"})</f>
        <v>Unwanted software</v>
      </c>
      <c r="L190" t="str">
        <f ca="1">LOOKUP(INDIRECT("C" &amp;ROW()),{0,1,2,3},{"Low","Medium","High","Control"})</f>
        <v>Low</v>
      </c>
      <c r="M190" t="str">
        <f t="shared" ca="1" si="11"/>
        <v>25 - 30</v>
      </c>
      <c r="N190">
        <f t="shared" ca="1" si="12"/>
        <v>0</v>
      </c>
      <c r="O190" t="str">
        <f t="shared" ca="1" si="13"/>
        <v>Adhered to warning</v>
      </c>
      <c r="P190">
        <f t="shared" ca="1" si="14"/>
        <v>1</v>
      </c>
    </row>
    <row r="191" spans="1:16" x14ac:dyDescent="0.25">
      <c r="A191">
        <v>12</v>
      </c>
      <c r="B191">
        <v>0</v>
      </c>
      <c r="C191">
        <v>0</v>
      </c>
      <c r="D191" t="s">
        <v>2</v>
      </c>
      <c r="E191" t="b">
        <v>0</v>
      </c>
      <c r="F191" t="b">
        <v>0</v>
      </c>
      <c r="G191">
        <v>10.833000183105399</v>
      </c>
      <c r="H191">
        <v>1</v>
      </c>
      <c r="I191" s="1" t="s">
        <v>189</v>
      </c>
      <c r="J191" t="str">
        <f t="shared" ca="1" si="10"/>
        <v>Phase 2</v>
      </c>
      <c r="K191" t="str">
        <f ca="1">LOOKUP(INDIRECT("B" &amp;ROW()),{0,1,2,3},{"SSL","Malware","Phishing","Unwanted software"})</f>
        <v>SSL</v>
      </c>
      <c r="L191" t="str">
        <f ca="1">LOOKUP(INDIRECT("C" &amp;ROW()),{0,1,2,3},{"Low","Medium","High","Control"})</f>
        <v>Low</v>
      </c>
      <c r="M191" t="str">
        <f t="shared" ca="1" si="11"/>
        <v>10 - 15</v>
      </c>
      <c r="N191">
        <f t="shared" ca="1" si="12"/>
        <v>0</v>
      </c>
      <c r="O191" t="str">
        <f t="shared" ca="1" si="13"/>
        <v>Adhered to warning</v>
      </c>
      <c r="P191">
        <f t="shared" ca="1" si="14"/>
        <v>1</v>
      </c>
    </row>
    <row r="192" spans="1:16" ht="15" customHeight="1" x14ac:dyDescent="0.25">
      <c r="A192">
        <v>12</v>
      </c>
      <c r="B192">
        <v>0</v>
      </c>
      <c r="C192">
        <v>2</v>
      </c>
      <c r="D192" t="s">
        <v>2</v>
      </c>
      <c r="E192" t="b">
        <v>1</v>
      </c>
      <c r="F192" t="b">
        <v>0</v>
      </c>
      <c r="G192">
        <v>25.0809998512268</v>
      </c>
      <c r="H192">
        <v>4</v>
      </c>
      <c r="I192" s="1" t="s">
        <v>190</v>
      </c>
      <c r="J192" t="str">
        <f t="shared" ca="1" si="10"/>
        <v>Phase 2</v>
      </c>
      <c r="K192" t="str">
        <f ca="1">LOOKUP(INDIRECT("B" &amp;ROW()),{0,1,2,3},{"SSL","Malware","Phishing","Unwanted software"})</f>
        <v>SSL</v>
      </c>
      <c r="L192" t="str">
        <f ca="1">LOOKUP(INDIRECT("C" &amp;ROW()),{0,1,2,3},{"Low","Medium","High","Control"})</f>
        <v>High</v>
      </c>
      <c r="M192" t="str">
        <f t="shared" ca="1" si="11"/>
        <v>25 - 30</v>
      </c>
      <c r="N192">
        <f t="shared" ca="1" si="12"/>
        <v>0</v>
      </c>
      <c r="O192" t="str">
        <f t="shared" ca="1" si="13"/>
        <v>Adhered to warning</v>
      </c>
      <c r="P192">
        <f t="shared" ca="1" si="14"/>
        <v>1</v>
      </c>
    </row>
    <row r="193" spans="1:16" ht="15" customHeight="1" x14ac:dyDescent="0.25">
      <c r="A193">
        <v>12</v>
      </c>
      <c r="B193">
        <v>3</v>
      </c>
      <c r="C193">
        <v>3</v>
      </c>
      <c r="D193" t="s">
        <v>2</v>
      </c>
      <c r="E193" t="b">
        <v>0</v>
      </c>
      <c r="F193" t="b">
        <v>0</v>
      </c>
      <c r="G193">
        <v>29.801000118255601</v>
      </c>
      <c r="H193">
        <v>4</v>
      </c>
      <c r="I193" s="1" t="s">
        <v>191</v>
      </c>
      <c r="J193" t="str">
        <f t="shared" ca="1" si="10"/>
        <v>Phase 2</v>
      </c>
      <c r="K193" t="str">
        <f ca="1">LOOKUP(INDIRECT("B" &amp;ROW()),{0,1,2,3},{"SSL","Malware","Phishing","Unwanted software"})</f>
        <v>Unwanted software</v>
      </c>
      <c r="L193" t="str">
        <f ca="1">LOOKUP(INDIRECT("C" &amp;ROW()),{0,1,2,3},{"Low","Medium","High","Control"})</f>
        <v>Control</v>
      </c>
      <c r="M193" t="str">
        <f t="shared" ca="1" si="11"/>
        <v>25 - 30</v>
      </c>
      <c r="N193">
        <f t="shared" ca="1" si="12"/>
        <v>0</v>
      </c>
      <c r="O193" t="str">
        <f t="shared" ca="1" si="13"/>
        <v>Adhered to warning</v>
      </c>
      <c r="P193">
        <f t="shared" ca="1" si="14"/>
        <v>1</v>
      </c>
    </row>
    <row r="194" spans="1:16" ht="15" customHeight="1" x14ac:dyDescent="0.25">
      <c r="A194">
        <v>12</v>
      </c>
      <c r="B194">
        <v>1</v>
      </c>
      <c r="C194">
        <v>1</v>
      </c>
      <c r="D194" t="s">
        <v>2</v>
      </c>
      <c r="E194" t="b">
        <v>0</v>
      </c>
      <c r="F194" t="b">
        <v>0</v>
      </c>
      <c r="G194">
        <v>11.6190001964569</v>
      </c>
      <c r="H194">
        <v>1</v>
      </c>
      <c r="I194" s="1" t="s">
        <v>192</v>
      </c>
      <c r="J194" t="str">
        <f t="shared" ca="1" si="10"/>
        <v>Phase 2</v>
      </c>
      <c r="K194" t="str">
        <f ca="1">LOOKUP(INDIRECT("B" &amp;ROW()),{0,1,2,3},{"SSL","Malware","Phishing","Unwanted software"})</f>
        <v>Malware</v>
      </c>
      <c r="L194" t="str">
        <f ca="1">LOOKUP(INDIRECT("C" &amp;ROW()),{0,1,2,3},{"Low","Medium","High","Control"})</f>
        <v>Medium</v>
      </c>
      <c r="M194" t="str">
        <f t="shared" ca="1" si="11"/>
        <v>10 - 15</v>
      </c>
      <c r="N194">
        <f t="shared" ca="1" si="12"/>
        <v>0</v>
      </c>
      <c r="O194" t="str">
        <f t="shared" ca="1" si="13"/>
        <v>Adhered to warning</v>
      </c>
      <c r="P194">
        <f t="shared" ca="1" si="14"/>
        <v>1</v>
      </c>
    </row>
    <row r="195" spans="1:16" ht="15" customHeight="1" x14ac:dyDescent="0.25">
      <c r="A195">
        <v>12</v>
      </c>
      <c r="B195">
        <v>0</v>
      </c>
      <c r="C195">
        <v>3</v>
      </c>
      <c r="D195" t="s">
        <v>2</v>
      </c>
      <c r="E195" t="b">
        <v>0</v>
      </c>
      <c r="F195" t="b">
        <v>0</v>
      </c>
      <c r="G195">
        <v>16.174999952316199</v>
      </c>
      <c r="H195">
        <v>3</v>
      </c>
      <c r="I195" s="1" t="s">
        <v>193</v>
      </c>
      <c r="J195" t="str">
        <f t="shared" ref="J195:J258" ca="1" si="15">IF(INDIRECT("D" &amp;ROW())="10c6cb60-48e4-41bc-bb20-360104a2238f","Phase 2","Phase 1")</f>
        <v>Phase 2</v>
      </c>
      <c r="K195" t="str">
        <f ca="1">LOOKUP(INDIRECT("B" &amp;ROW()),{0,1,2,3},{"SSL","Malware","Phishing","Unwanted software"})</f>
        <v>SSL</v>
      </c>
      <c r="L195" t="str">
        <f ca="1">LOOKUP(INDIRECT("C" &amp;ROW()),{0,1,2,3},{"Low","Medium","High","Control"})</f>
        <v>Control</v>
      </c>
      <c r="M195" t="str">
        <f t="shared" ref="M195:M258" ca="1" si="16">CEILING(INDIRECT("G"&amp;ROW()), 5)-5&amp;" - "&amp;CEILING(INDIRECT("G"&amp;ROW()), 5)</f>
        <v>15 - 20</v>
      </c>
      <c r="N195">
        <f t="shared" ref="N195:N258" ca="1" si="17">IF(INDIRECT("F" &amp;ROW())=TRUE,1,0)</f>
        <v>0</v>
      </c>
      <c r="O195" t="str">
        <f t="shared" ref="O195:O258" ca="1" si="18">IF(INDIRECT("F" &amp;ROW())=TRUE,"Ignored warning","Adhered to warning")</f>
        <v>Adhered to warning</v>
      </c>
      <c r="P195">
        <f t="shared" ref="P195:P258" ca="1" si="19">IF(INDIRECT("F" &amp;ROW())=TRUE,0,1)</f>
        <v>1</v>
      </c>
    </row>
    <row r="196" spans="1:16" ht="15" customHeight="1" x14ac:dyDescent="0.25">
      <c r="A196">
        <v>12</v>
      </c>
      <c r="B196">
        <v>1</v>
      </c>
      <c r="C196">
        <v>3</v>
      </c>
      <c r="D196" t="s">
        <v>2</v>
      </c>
      <c r="E196" t="b">
        <v>0</v>
      </c>
      <c r="F196" t="b">
        <v>0</v>
      </c>
      <c r="G196">
        <v>17.909999847412099</v>
      </c>
      <c r="H196">
        <v>4</v>
      </c>
      <c r="I196" s="1" t="s">
        <v>194</v>
      </c>
      <c r="J196" t="str">
        <f t="shared" ca="1" si="15"/>
        <v>Phase 2</v>
      </c>
      <c r="K196" t="str">
        <f ca="1">LOOKUP(INDIRECT("B" &amp;ROW()),{0,1,2,3},{"SSL","Malware","Phishing","Unwanted software"})</f>
        <v>Malware</v>
      </c>
      <c r="L196" t="str">
        <f ca="1">LOOKUP(INDIRECT("C" &amp;ROW()),{0,1,2,3},{"Low","Medium","High","Control"})</f>
        <v>Control</v>
      </c>
      <c r="M196" t="str">
        <f t="shared" ca="1" si="16"/>
        <v>15 - 20</v>
      </c>
      <c r="N196">
        <f t="shared" ca="1" si="17"/>
        <v>0</v>
      </c>
      <c r="O196" t="str">
        <f t="shared" ca="1" si="18"/>
        <v>Adhered to warning</v>
      </c>
      <c r="P196">
        <f t="shared" ca="1" si="19"/>
        <v>1</v>
      </c>
    </row>
    <row r="197" spans="1:16" ht="15" customHeight="1" x14ac:dyDescent="0.25">
      <c r="A197">
        <v>12</v>
      </c>
      <c r="B197">
        <v>2</v>
      </c>
      <c r="C197">
        <v>3</v>
      </c>
      <c r="D197" t="s">
        <v>2</v>
      </c>
      <c r="E197" t="b">
        <v>0</v>
      </c>
      <c r="F197" t="b">
        <v>0</v>
      </c>
      <c r="G197">
        <v>17.164000034332201</v>
      </c>
      <c r="H197">
        <v>2</v>
      </c>
      <c r="I197" s="1" t="s">
        <v>195</v>
      </c>
      <c r="J197" t="str">
        <f t="shared" ca="1" si="15"/>
        <v>Phase 2</v>
      </c>
      <c r="K197" t="str">
        <f ca="1">LOOKUP(INDIRECT("B" &amp;ROW()),{0,1,2,3},{"SSL","Malware","Phishing","Unwanted software"})</f>
        <v>Phishing</v>
      </c>
      <c r="L197" t="str">
        <f ca="1">LOOKUP(INDIRECT("C" &amp;ROW()),{0,1,2,3},{"Low","Medium","High","Control"})</f>
        <v>Control</v>
      </c>
      <c r="M197" t="str">
        <f t="shared" ca="1" si="16"/>
        <v>15 - 20</v>
      </c>
      <c r="N197">
        <f t="shared" ca="1" si="17"/>
        <v>0</v>
      </c>
      <c r="O197" t="str">
        <f t="shared" ca="1" si="18"/>
        <v>Adhered to warning</v>
      </c>
      <c r="P197">
        <f t="shared" ca="1" si="19"/>
        <v>1</v>
      </c>
    </row>
    <row r="198" spans="1:16" ht="15" customHeight="1" x14ac:dyDescent="0.25">
      <c r="A198">
        <v>12</v>
      </c>
      <c r="B198">
        <v>1</v>
      </c>
      <c r="C198">
        <v>2</v>
      </c>
      <c r="D198" t="s">
        <v>2</v>
      </c>
      <c r="E198" t="b">
        <v>0</v>
      </c>
      <c r="F198" t="b">
        <v>0</v>
      </c>
      <c r="G198">
        <v>22.899999856948799</v>
      </c>
      <c r="H198">
        <v>4</v>
      </c>
      <c r="I198" s="1" t="s">
        <v>196</v>
      </c>
      <c r="J198" t="str">
        <f t="shared" ca="1" si="15"/>
        <v>Phase 2</v>
      </c>
      <c r="K198" t="str">
        <f ca="1">LOOKUP(INDIRECT("B" &amp;ROW()),{0,1,2,3},{"SSL","Malware","Phishing","Unwanted software"})</f>
        <v>Malware</v>
      </c>
      <c r="L198" t="str">
        <f ca="1">LOOKUP(INDIRECT("C" &amp;ROW()),{0,1,2,3},{"Low","Medium","High","Control"})</f>
        <v>High</v>
      </c>
      <c r="M198" t="str">
        <f t="shared" ca="1" si="16"/>
        <v>20 - 25</v>
      </c>
      <c r="N198">
        <f t="shared" ca="1" si="17"/>
        <v>0</v>
      </c>
      <c r="O198" t="str">
        <f t="shared" ca="1" si="18"/>
        <v>Adhered to warning</v>
      </c>
      <c r="P198">
        <f t="shared" ca="1" si="19"/>
        <v>1</v>
      </c>
    </row>
    <row r="199" spans="1:16" ht="15" customHeight="1" x14ac:dyDescent="0.25">
      <c r="A199">
        <v>12</v>
      </c>
      <c r="B199">
        <v>3</v>
      </c>
      <c r="C199">
        <v>1</v>
      </c>
      <c r="D199" t="s">
        <v>2</v>
      </c>
      <c r="E199" t="b">
        <v>0</v>
      </c>
      <c r="F199" t="b">
        <v>0</v>
      </c>
      <c r="G199">
        <v>13.3360002040863</v>
      </c>
      <c r="H199">
        <v>2</v>
      </c>
      <c r="I199" s="1" t="s">
        <v>197</v>
      </c>
      <c r="J199" t="str">
        <f t="shared" ca="1" si="15"/>
        <v>Phase 2</v>
      </c>
      <c r="K199" t="str">
        <f ca="1">LOOKUP(INDIRECT("B" &amp;ROW()),{0,1,2,3},{"SSL","Malware","Phishing","Unwanted software"})</f>
        <v>Unwanted software</v>
      </c>
      <c r="L199" t="str">
        <f ca="1">LOOKUP(INDIRECT("C" &amp;ROW()),{0,1,2,3},{"Low","Medium","High","Control"})</f>
        <v>Medium</v>
      </c>
      <c r="M199" t="str">
        <f t="shared" ca="1" si="16"/>
        <v>10 - 15</v>
      </c>
      <c r="N199">
        <f t="shared" ca="1" si="17"/>
        <v>0</v>
      </c>
      <c r="O199" t="str">
        <f t="shared" ca="1" si="18"/>
        <v>Adhered to warning</v>
      </c>
      <c r="P199">
        <f t="shared" ca="1" si="19"/>
        <v>1</v>
      </c>
    </row>
    <row r="200" spans="1:16" ht="15" customHeight="1" x14ac:dyDescent="0.25">
      <c r="A200">
        <v>12</v>
      </c>
      <c r="B200">
        <v>2</v>
      </c>
      <c r="C200">
        <v>1</v>
      </c>
      <c r="D200" t="s">
        <v>2</v>
      </c>
      <c r="E200" t="b">
        <v>0</v>
      </c>
      <c r="F200" t="b">
        <v>0</v>
      </c>
      <c r="G200">
        <v>8.38800001144409</v>
      </c>
      <c r="H200">
        <v>2</v>
      </c>
      <c r="I200" s="1" t="s">
        <v>198</v>
      </c>
      <c r="J200" t="str">
        <f t="shared" ca="1" si="15"/>
        <v>Phase 2</v>
      </c>
      <c r="K200" t="str">
        <f ca="1">LOOKUP(INDIRECT("B" &amp;ROW()),{0,1,2,3},{"SSL","Malware","Phishing","Unwanted software"})</f>
        <v>Phishing</v>
      </c>
      <c r="L200" t="str">
        <f ca="1">LOOKUP(INDIRECT("C" &amp;ROW()),{0,1,2,3},{"Low","Medium","High","Control"})</f>
        <v>Medium</v>
      </c>
      <c r="M200" t="str">
        <f t="shared" ca="1" si="16"/>
        <v>5 - 10</v>
      </c>
      <c r="N200">
        <f t="shared" ca="1" si="17"/>
        <v>0</v>
      </c>
      <c r="O200" t="str">
        <f t="shared" ca="1" si="18"/>
        <v>Adhered to warning</v>
      </c>
      <c r="P200">
        <f t="shared" ca="1" si="19"/>
        <v>1</v>
      </c>
    </row>
    <row r="201" spans="1:16" x14ac:dyDescent="0.25">
      <c r="A201">
        <v>12</v>
      </c>
      <c r="B201">
        <v>2</v>
      </c>
      <c r="C201">
        <v>0</v>
      </c>
      <c r="D201" t="s">
        <v>2</v>
      </c>
      <c r="E201" t="b">
        <v>0</v>
      </c>
      <c r="F201" t="b">
        <v>1</v>
      </c>
      <c r="G201">
        <v>7.3989999294280997</v>
      </c>
      <c r="H201">
        <v>0</v>
      </c>
      <c r="I201" s="1" t="s">
        <v>199</v>
      </c>
      <c r="J201" t="str">
        <f t="shared" ca="1" si="15"/>
        <v>Phase 2</v>
      </c>
      <c r="K201" t="str">
        <f ca="1">LOOKUP(INDIRECT("B" &amp;ROW()),{0,1,2,3},{"SSL","Malware","Phishing","Unwanted software"})</f>
        <v>Phishing</v>
      </c>
      <c r="L201" t="str">
        <f ca="1">LOOKUP(INDIRECT("C" &amp;ROW()),{0,1,2,3},{"Low","Medium","High","Control"})</f>
        <v>Low</v>
      </c>
      <c r="M201" t="str">
        <f t="shared" ca="1" si="16"/>
        <v>5 - 10</v>
      </c>
      <c r="N201">
        <f t="shared" ca="1" si="17"/>
        <v>1</v>
      </c>
      <c r="O201" t="str">
        <f t="shared" ca="1" si="18"/>
        <v>Ignored warning</v>
      </c>
      <c r="P201">
        <f t="shared" ca="1" si="19"/>
        <v>0</v>
      </c>
    </row>
    <row r="202" spans="1:16" ht="15" customHeight="1" x14ac:dyDescent="0.25">
      <c r="A202">
        <v>12</v>
      </c>
      <c r="B202">
        <v>2</v>
      </c>
      <c r="C202">
        <v>2</v>
      </c>
      <c r="D202" t="s">
        <v>2</v>
      </c>
      <c r="E202" t="b">
        <v>0</v>
      </c>
      <c r="F202" t="b">
        <v>0</v>
      </c>
      <c r="G202">
        <v>13.6400001049041</v>
      </c>
      <c r="H202">
        <v>4</v>
      </c>
      <c r="I202" s="1" t="s">
        <v>200</v>
      </c>
      <c r="J202" t="str">
        <f t="shared" ca="1" si="15"/>
        <v>Phase 2</v>
      </c>
      <c r="K202" t="str">
        <f ca="1">LOOKUP(INDIRECT("B" &amp;ROW()),{0,1,2,3},{"SSL","Malware","Phishing","Unwanted software"})</f>
        <v>Phishing</v>
      </c>
      <c r="L202" t="str">
        <f ca="1">LOOKUP(INDIRECT("C" &amp;ROW()),{0,1,2,3},{"Low","Medium","High","Control"})</f>
        <v>High</v>
      </c>
      <c r="M202" t="str">
        <f t="shared" ca="1" si="16"/>
        <v>10 - 15</v>
      </c>
      <c r="N202">
        <f t="shared" ca="1" si="17"/>
        <v>0</v>
      </c>
      <c r="O202" t="str">
        <f t="shared" ca="1" si="18"/>
        <v>Adhered to warning</v>
      </c>
      <c r="P202">
        <f t="shared" ca="1" si="19"/>
        <v>1</v>
      </c>
    </row>
    <row r="203" spans="1:16" ht="15" customHeight="1" x14ac:dyDescent="0.25">
      <c r="A203">
        <v>12</v>
      </c>
      <c r="B203">
        <v>3</v>
      </c>
      <c r="C203">
        <v>2</v>
      </c>
      <c r="D203" t="s">
        <v>2</v>
      </c>
      <c r="E203" t="b">
        <v>0</v>
      </c>
      <c r="F203" t="b">
        <v>0</v>
      </c>
      <c r="G203">
        <v>17.2650001049041</v>
      </c>
      <c r="H203">
        <v>3</v>
      </c>
      <c r="I203" s="1" t="s">
        <v>201</v>
      </c>
      <c r="J203" t="str">
        <f t="shared" ca="1" si="15"/>
        <v>Phase 2</v>
      </c>
      <c r="K203" t="str">
        <f ca="1">LOOKUP(INDIRECT("B" &amp;ROW()),{0,1,2,3},{"SSL","Malware","Phishing","Unwanted software"})</f>
        <v>Unwanted software</v>
      </c>
      <c r="L203" t="str">
        <f ca="1">LOOKUP(INDIRECT("C" &amp;ROW()),{0,1,2,3},{"Low","Medium","High","Control"})</f>
        <v>High</v>
      </c>
      <c r="M203" t="str">
        <f t="shared" ca="1" si="16"/>
        <v>15 - 20</v>
      </c>
      <c r="N203">
        <f t="shared" ca="1" si="17"/>
        <v>0</v>
      </c>
      <c r="O203" t="str">
        <f t="shared" ca="1" si="18"/>
        <v>Adhered to warning</v>
      </c>
      <c r="P203">
        <f t="shared" ca="1" si="19"/>
        <v>1</v>
      </c>
    </row>
    <row r="204" spans="1:16" ht="15" customHeight="1" x14ac:dyDescent="0.25">
      <c r="A204">
        <v>12</v>
      </c>
      <c r="B204">
        <v>0</v>
      </c>
      <c r="C204">
        <v>1</v>
      </c>
      <c r="D204" t="s">
        <v>2</v>
      </c>
      <c r="E204" t="b">
        <v>0</v>
      </c>
      <c r="F204" t="b">
        <v>0</v>
      </c>
      <c r="G204">
        <v>18.5350000858306</v>
      </c>
      <c r="H204">
        <v>2</v>
      </c>
      <c r="I204" s="1" t="s">
        <v>202</v>
      </c>
      <c r="J204" t="str">
        <f t="shared" ca="1" si="15"/>
        <v>Phase 2</v>
      </c>
      <c r="K204" t="str">
        <f ca="1">LOOKUP(INDIRECT("B" &amp;ROW()),{0,1,2,3},{"SSL","Malware","Phishing","Unwanted software"})</f>
        <v>SSL</v>
      </c>
      <c r="L204" t="str">
        <f ca="1">LOOKUP(INDIRECT("C" &amp;ROW()),{0,1,2,3},{"Low","Medium","High","Control"})</f>
        <v>Medium</v>
      </c>
      <c r="M204" t="str">
        <f t="shared" ca="1" si="16"/>
        <v>15 - 20</v>
      </c>
      <c r="N204">
        <f t="shared" ca="1" si="17"/>
        <v>0</v>
      </c>
      <c r="O204" t="str">
        <f t="shared" ca="1" si="18"/>
        <v>Adhered to warning</v>
      </c>
      <c r="P204">
        <f t="shared" ca="1" si="19"/>
        <v>1</v>
      </c>
    </row>
    <row r="205" spans="1:16" x14ac:dyDescent="0.25">
      <c r="A205">
        <v>12</v>
      </c>
      <c r="B205">
        <v>1</v>
      </c>
      <c r="C205">
        <v>0</v>
      </c>
      <c r="D205" t="s">
        <v>2</v>
      </c>
      <c r="E205" t="b">
        <v>0</v>
      </c>
      <c r="F205" t="b">
        <v>0</v>
      </c>
      <c r="G205">
        <v>21.994999885559</v>
      </c>
      <c r="H205">
        <v>2</v>
      </c>
      <c r="I205" s="1" t="s">
        <v>203</v>
      </c>
      <c r="J205" t="str">
        <f t="shared" ca="1" si="15"/>
        <v>Phase 2</v>
      </c>
      <c r="K205" t="str">
        <f ca="1">LOOKUP(INDIRECT("B" &amp;ROW()),{0,1,2,3},{"SSL","Malware","Phishing","Unwanted software"})</f>
        <v>Malware</v>
      </c>
      <c r="L205" t="str">
        <f ca="1">LOOKUP(INDIRECT("C" &amp;ROW()),{0,1,2,3},{"Low","Medium","High","Control"})</f>
        <v>Low</v>
      </c>
      <c r="M205" t="str">
        <f t="shared" ca="1" si="16"/>
        <v>20 - 25</v>
      </c>
      <c r="N205">
        <f t="shared" ca="1" si="17"/>
        <v>0</v>
      </c>
      <c r="O205" t="str">
        <f t="shared" ca="1" si="18"/>
        <v>Adhered to warning</v>
      </c>
      <c r="P205">
        <f t="shared" ca="1" si="19"/>
        <v>1</v>
      </c>
    </row>
    <row r="206" spans="1:16" ht="15" customHeight="1" x14ac:dyDescent="0.25">
      <c r="A206">
        <v>13</v>
      </c>
      <c r="B206">
        <v>3</v>
      </c>
      <c r="C206">
        <v>0</v>
      </c>
      <c r="D206" t="s">
        <v>52</v>
      </c>
      <c r="E206" t="b">
        <v>0</v>
      </c>
      <c r="F206" t="b">
        <v>1</v>
      </c>
      <c r="G206">
        <v>5.1259999275207502</v>
      </c>
      <c r="H206">
        <v>1</v>
      </c>
      <c r="I206" s="1" t="s">
        <v>204</v>
      </c>
      <c r="J206" t="str">
        <f t="shared" ca="1" si="15"/>
        <v>Phase 1</v>
      </c>
      <c r="K206" t="str">
        <f ca="1">LOOKUP(INDIRECT("B" &amp;ROW()),{0,1,2,3},{"SSL","Malware","Phishing","Unwanted software"})</f>
        <v>Unwanted software</v>
      </c>
      <c r="L206" t="str">
        <f ca="1">LOOKUP(INDIRECT("C" &amp;ROW()),{0,1,2,3},{"Low","Medium","High","Control"})</f>
        <v>Low</v>
      </c>
      <c r="M206" t="str">
        <f t="shared" ca="1" si="16"/>
        <v>5 - 10</v>
      </c>
      <c r="N206">
        <f t="shared" ca="1" si="17"/>
        <v>1</v>
      </c>
      <c r="O206" t="str">
        <f t="shared" ca="1" si="18"/>
        <v>Ignored warning</v>
      </c>
      <c r="P206">
        <f t="shared" ca="1" si="19"/>
        <v>0</v>
      </c>
    </row>
    <row r="207" spans="1:16" ht="15" customHeight="1" x14ac:dyDescent="0.25">
      <c r="A207">
        <v>13</v>
      </c>
      <c r="B207">
        <v>2</v>
      </c>
      <c r="C207">
        <v>2</v>
      </c>
      <c r="D207" t="s">
        <v>2</v>
      </c>
      <c r="E207" t="b">
        <v>1</v>
      </c>
      <c r="F207" t="b">
        <v>0</v>
      </c>
      <c r="G207">
        <v>25.170000076293899</v>
      </c>
      <c r="H207">
        <v>3</v>
      </c>
      <c r="I207" s="1" t="s">
        <v>205</v>
      </c>
      <c r="J207" t="str">
        <f t="shared" ca="1" si="15"/>
        <v>Phase 2</v>
      </c>
      <c r="K207" t="str">
        <f ca="1">LOOKUP(INDIRECT("B" &amp;ROW()),{0,1,2,3},{"SSL","Malware","Phishing","Unwanted software"})</f>
        <v>Phishing</v>
      </c>
      <c r="L207" t="str">
        <f ca="1">LOOKUP(INDIRECT("C" &amp;ROW()),{0,1,2,3},{"Low","Medium","High","Control"})</f>
        <v>High</v>
      </c>
      <c r="M207" t="str">
        <f t="shared" ca="1" si="16"/>
        <v>25 - 30</v>
      </c>
      <c r="N207">
        <f t="shared" ca="1" si="17"/>
        <v>0</v>
      </c>
      <c r="O207" t="str">
        <f t="shared" ca="1" si="18"/>
        <v>Adhered to warning</v>
      </c>
      <c r="P207">
        <f t="shared" ca="1" si="19"/>
        <v>1</v>
      </c>
    </row>
    <row r="208" spans="1:16" x14ac:dyDescent="0.25">
      <c r="A208">
        <v>13</v>
      </c>
      <c r="B208">
        <v>1</v>
      </c>
      <c r="C208">
        <v>0</v>
      </c>
      <c r="D208" t="s">
        <v>2</v>
      </c>
      <c r="E208" t="b">
        <v>1</v>
      </c>
      <c r="F208" t="b">
        <v>0</v>
      </c>
      <c r="G208">
        <v>19.6959998607635</v>
      </c>
      <c r="H208">
        <v>2</v>
      </c>
      <c r="I208" s="1" t="s">
        <v>206</v>
      </c>
      <c r="J208" t="str">
        <f t="shared" ca="1" si="15"/>
        <v>Phase 2</v>
      </c>
      <c r="K208" t="str">
        <f ca="1">LOOKUP(INDIRECT("B" &amp;ROW()),{0,1,2,3},{"SSL","Malware","Phishing","Unwanted software"})</f>
        <v>Malware</v>
      </c>
      <c r="L208" t="str">
        <f ca="1">LOOKUP(INDIRECT("C" &amp;ROW()),{0,1,2,3},{"Low","Medium","High","Control"})</f>
        <v>Low</v>
      </c>
      <c r="M208" t="str">
        <f t="shared" ca="1" si="16"/>
        <v>15 - 20</v>
      </c>
      <c r="N208">
        <f t="shared" ca="1" si="17"/>
        <v>0</v>
      </c>
      <c r="O208" t="str">
        <f t="shared" ca="1" si="18"/>
        <v>Adhered to warning</v>
      </c>
      <c r="P208">
        <f t="shared" ca="1" si="19"/>
        <v>1</v>
      </c>
    </row>
    <row r="209" spans="1:16" ht="15" customHeight="1" x14ac:dyDescent="0.25">
      <c r="A209">
        <v>13</v>
      </c>
      <c r="B209">
        <v>0</v>
      </c>
      <c r="C209">
        <v>1</v>
      </c>
      <c r="D209" t="s">
        <v>2</v>
      </c>
      <c r="E209" t="b">
        <v>1</v>
      </c>
      <c r="F209" t="b">
        <v>1</v>
      </c>
      <c r="G209">
        <v>14.891999959945601</v>
      </c>
      <c r="H209">
        <v>1</v>
      </c>
      <c r="I209" s="1" t="s">
        <v>207</v>
      </c>
      <c r="J209" t="str">
        <f t="shared" ca="1" si="15"/>
        <v>Phase 2</v>
      </c>
      <c r="K209" t="str">
        <f ca="1">LOOKUP(INDIRECT("B" &amp;ROW()),{0,1,2,3},{"SSL","Malware","Phishing","Unwanted software"})</f>
        <v>SSL</v>
      </c>
      <c r="L209" t="str">
        <f ca="1">LOOKUP(INDIRECT("C" &amp;ROW()),{0,1,2,3},{"Low","Medium","High","Control"})</f>
        <v>Medium</v>
      </c>
      <c r="M209" t="str">
        <f t="shared" ca="1" si="16"/>
        <v>10 - 15</v>
      </c>
      <c r="N209">
        <f t="shared" ca="1" si="17"/>
        <v>1</v>
      </c>
      <c r="O209" t="str">
        <f t="shared" ca="1" si="18"/>
        <v>Ignored warning</v>
      </c>
      <c r="P209">
        <f t="shared" ca="1" si="19"/>
        <v>0</v>
      </c>
    </row>
    <row r="210" spans="1:16" ht="15" customHeight="1" x14ac:dyDescent="0.25">
      <c r="A210">
        <v>13</v>
      </c>
      <c r="B210">
        <v>3</v>
      </c>
      <c r="C210">
        <v>2</v>
      </c>
      <c r="D210" t="s">
        <v>2</v>
      </c>
      <c r="E210" t="b">
        <v>1</v>
      </c>
      <c r="F210" t="b">
        <v>1</v>
      </c>
      <c r="G210">
        <v>18.6639997959136</v>
      </c>
      <c r="H210">
        <v>1</v>
      </c>
      <c r="I210" s="1" t="s">
        <v>208</v>
      </c>
      <c r="J210" t="str">
        <f t="shared" ca="1" si="15"/>
        <v>Phase 2</v>
      </c>
      <c r="K210" t="str">
        <f ca="1">LOOKUP(INDIRECT("B" &amp;ROW()),{0,1,2,3},{"SSL","Malware","Phishing","Unwanted software"})</f>
        <v>Unwanted software</v>
      </c>
      <c r="L210" t="str">
        <f ca="1">LOOKUP(INDIRECT("C" &amp;ROW()),{0,1,2,3},{"Low","Medium","High","Control"})</f>
        <v>High</v>
      </c>
      <c r="M210" t="str">
        <f t="shared" ca="1" si="16"/>
        <v>15 - 20</v>
      </c>
      <c r="N210">
        <f t="shared" ca="1" si="17"/>
        <v>1</v>
      </c>
      <c r="O210" t="str">
        <f t="shared" ca="1" si="18"/>
        <v>Ignored warning</v>
      </c>
      <c r="P210">
        <f t="shared" ca="1" si="19"/>
        <v>0</v>
      </c>
    </row>
    <row r="211" spans="1:16" ht="15" customHeight="1" x14ac:dyDescent="0.25">
      <c r="A211">
        <v>13</v>
      </c>
      <c r="B211">
        <v>0</v>
      </c>
      <c r="C211">
        <v>3</v>
      </c>
      <c r="D211" t="s">
        <v>2</v>
      </c>
      <c r="E211" t="b">
        <v>1</v>
      </c>
      <c r="F211" t="b">
        <v>1</v>
      </c>
      <c r="G211">
        <v>15.0429999828338</v>
      </c>
      <c r="H211">
        <v>1</v>
      </c>
      <c r="I211" s="1" t="s">
        <v>209</v>
      </c>
      <c r="J211" t="str">
        <f t="shared" ca="1" si="15"/>
        <v>Phase 2</v>
      </c>
      <c r="K211" t="str">
        <f ca="1">LOOKUP(INDIRECT("B" &amp;ROW()),{0,1,2,3},{"SSL","Malware","Phishing","Unwanted software"})</f>
        <v>SSL</v>
      </c>
      <c r="L211" t="str">
        <f ca="1">LOOKUP(INDIRECT("C" &amp;ROW()),{0,1,2,3},{"Low","Medium","High","Control"})</f>
        <v>Control</v>
      </c>
      <c r="M211" t="str">
        <f t="shared" ca="1" si="16"/>
        <v>15 - 20</v>
      </c>
      <c r="N211">
        <f t="shared" ca="1" si="17"/>
        <v>1</v>
      </c>
      <c r="O211" t="str">
        <f t="shared" ca="1" si="18"/>
        <v>Ignored warning</v>
      </c>
      <c r="P211">
        <f t="shared" ca="1" si="19"/>
        <v>0</v>
      </c>
    </row>
    <row r="212" spans="1:16" ht="15" customHeight="1" x14ac:dyDescent="0.25">
      <c r="A212">
        <v>13</v>
      </c>
      <c r="B212">
        <v>2</v>
      </c>
      <c r="C212">
        <v>1</v>
      </c>
      <c r="D212" t="s">
        <v>2</v>
      </c>
      <c r="E212" t="b">
        <v>1</v>
      </c>
      <c r="F212" t="b">
        <v>0</v>
      </c>
      <c r="G212">
        <v>12.8689999580383</v>
      </c>
      <c r="H212">
        <v>2</v>
      </c>
      <c r="I212" s="1" t="s">
        <v>210</v>
      </c>
      <c r="J212" t="str">
        <f t="shared" ca="1" si="15"/>
        <v>Phase 2</v>
      </c>
      <c r="K212" t="str">
        <f ca="1">LOOKUP(INDIRECT("B" &amp;ROW()),{0,1,2,3},{"SSL","Malware","Phishing","Unwanted software"})</f>
        <v>Phishing</v>
      </c>
      <c r="L212" t="str">
        <f ca="1">LOOKUP(INDIRECT("C" &amp;ROW()),{0,1,2,3},{"Low","Medium","High","Control"})</f>
        <v>Medium</v>
      </c>
      <c r="M212" t="str">
        <f t="shared" ca="1" si="16"/>
        <v>10 - 15</v>
      </c>
      <c r="N212">
        <f t="shared" ca="1" si="17"/>
        <v>0</v>
      </c>
      <c r="O212" t="str">
        <f t="shared" ca="1" si="18"/>
        <v>Adhered to warning</v>
      </c>
      <c r="P212">
        <f t="shared" ca="1" si="19"/>
        <v>1</v>
      </c>
    </row>
    <row r="213" spans="1:16" ht="15" customHeight="1" x14ac:dyDescent="0.25">
      <c r="A213">
        <v>13</v>
      </c>
      <c r="B213">
        <v>1</v>
      </c>
      <c r="C213">
        <v>2</v>
      </c>
      <c r="D213" t="s">
        <v>2</v>
      </c>
      <c r="E213" t="b">
        <v>1</v>
      </c>
      <c r="F213" t="b">
        <v>0</v>
      </c>
      <c r="G213">
        <v>15.5850000381469</v>
      </c>
      <c r="H213">
        <v>3</v>
      </c>
      <c r="I213" s="1" t="s">
        <v>211</v>
      </c>
      <c r="J213" t="str">
        <f t="shared" ca="1" si="15"/>
        <v>Phase 2</v>
      </c>
      <c r="K213" t="str">
        <f ca="1">LOOKUP(INDIRECT("B" &amp;ROW()),{0,1,2,3},{"SSL","Malware","Phishing","Unwanted software"})</f>
        <v>Malware</v>
      </c>
      <c r="L213" t="str">
        <f ca="1">LOOKUP(INDIRECT("C" &amp;ROW()),{0,1,2,3},{"Low","Medium","High","Control"})</f>
        <v>High</v>
      </c>
      <c r="M213" t="str">
        <f t="shared" ca="1" si="16"/>
        <v>15 - 20</v>
      </c>
      <c r="N213">
        <f t="shared" ca="1" si="17"/>
        <v>0</v>
      </c>
      <c r="O213" t="str">
        <f t="shared" ca="1" si="18"/>
        <v>Adhered to warning</v>
      </c>
      <c r="P213">
        <f t="shared" ca="1" si="19"/>
        <v>1</v>
      </c>
    </row>
    <row r="214" spans="1:16" ht="15" customHeight="1" x14ac:dyDescent="0.25">
      <c r="A214">
        <v>13</v>
      </c>
      <c r="B214">
        <v>3</v>
      </c>
      <c r="C214">
        <v>1</v>
      </c>
      <c r="D214" t="s">
        <v>2</v>
      </c>
      <c r="E214" t="b">
        <v>1</v>
      </c>
      <c r="F214" t="b">
        <v>1</v>
      </c>
      <c r="G214">
        <v>10.866000175476</v>
      </c>
      <c r="H214">
        <v>2</v>
      </c>
      <c r="I214" s="1" t="s">
        <v>212</v>
      </c>
      <c r="J214" t="str">
        <f t="shared" ca="1" si="15"/>
        <v>Phase 2</v>
      </c>
      <c r="K214" t="str">
        <f ca="1">LOOKUP(INDIRECT("B" &amp;ROW()),{0,1,2,3},{"SSL","Malware","Phishing","Unwanted software"})</f>
        <v>Unwanted software</v>
      </c>
      <c r="L214" t="str">
        <f ca="1">LOOKUP(INDIRECT("C" &amp;ROW()),{0,1,2,3},{"Low","Medium","High","Control"})</f>
        <v>Medium</v>
      </c>
      <c r="M214" t="str">
        <f t="shared" ca="1" si="16"/>
        <v>10 - 15</v>
      </c>
      <c r="N214">
        <f t="shared" ca="1" si="17"/>
        <v>1</v>
      </c>
      <c r="O214" t="str">
        <f t="shared" ca="1" si="18"/>
        <v>Ignored warning</v>
      </c>
      <c r="P214">
        <f t="shared" ca="1" si="19"/>
        <v>0</v>
      </c>
    </row>
    <row r="215" spans="1:16" ht="15" customHeight="1" x14ac:dyDescent="0.25">
      <c r="A215">
        <v>13</v>
      </c>
      <c r="B215">
        <v>1</v>
      </c>
      <c r="C215">
        <v>1</v>
      </c>
      <c r="D215" t="s">
        <v>2</v>
      </c>
      <c r="E215" t="b">
        <v>1</v>
      </c>
      <c r="F215" t="b">
        <v>1</v>
      </c>
      <c r="G215">
        <v>13.8350000381469</v>
      </c>
      <c r="H215">
        <v>1</v>
      </c>
      <c r="I215" s="1" t="s">
        <v>213</v>
      </c>
      <c r="J215" t="str">
        <f t="shared" ca="1" si="15"/>
        <v>Phase 2</v>
      </c>
      <c r="K215" t="str">
        <f ca="1">LOOKUP(INDIRECT("B" &amp;ROW()),{0,1,2,3},{"SSL","Malware","Phishing","Unwanted software"})</f>
        <v>Malware</v>
      </c>
      <c r="L215" t="str">
        <f ca="1">LOOKUP(INDIRECT("C" &amp;ROW()),{0,1,2,3},{"Low","Medium","High","Control"})</f>
        <v>Medium</v>
      </c>
      <c r="M215" t="str">
        <f t="shared" ca="1" si="16"/>
        <v>10 - 15</v>
      </c>
      <c r="N215">
        <f t="shared" ca="1" si="17"/>
        <v>1</v>
      </c>
      <c r="O215" t="str">
        <f t="shared" ca="1" si="18"/>
        <v>Ignored warning</v>
      </c>
      <c r="P215">
        <f t="shared" ca="1" si="19"/>
        <v>0</v>
      </c>
    </row>
    <row r="216" spans="1:16" x14ac:dyDescent="0.25">
      <c r="A216">
        <v>13</v>
      </c>
      <c r="B216">
        <v>2</v>
      </c>
      <c r="C216">
        <v>0</v>
      </c>
      <c r="D216" t="s">
        <v>2</v>
      </c>
      <c r="E216" t="b">
        <v>1</v>
      </c>
      <c r="F216" t="b">
        <v>0</v>
      </c>
      <c r="G216">
        <v>27.839999914169301</v>
      </c>
      <c r="H216">
        <v>2</v>
      </c>
      <c r="I216" s="1" t="s">
        <v>214</v>
      </c>
      <c r="J216" t="str">
        <f t="shared" ca="1" si="15"/>
        <v>Phase 2</v>
      </c>
      <c r="K216" t="str">
        <f ca="1">LOOKUP(INDIRECT("B" &amp;ROW()),{0,1,2,3},{"SSL","Malware","Phishing","Unwanted software"})</f>
        <v>Phishing</v>
      </c>
      <c r="L216" t="str">
        <f ca="1">LOOKUP(INDIRECT("C" &amp;ROW()),{0,1,2,3},{"Low","Medium","High","Control"})</f>
        <v>Low</v>
      </c>
      <c r="M216" t="str">
        <f t="shared" ca="1" si="16"/>
        <v>25 - 30</v>
      </c>
      <c r="N216">
        <f t="shared" ca="1" si="17"/>
        <v>0</v>
      </c>
      <c r="O216" t="str">
        <f t="shared" ca="1" si="18"/>
        <v>Adhered to warning</v>
      </c>
      <c r="P216">
        <f t="shared" ca="1" si="19"/>
        <v>1</v>
      </c>
    </row>
    <row r="217" spans="1:16" ht="15" customHeight="1" x14ac:dyDescent="0.25">
      <c r="A217">
        <v>13</v>
      </c>
      <c r="B217">
        <v>2</v>
      </c>
      <c r="C217">
        <v>3</v>
      </c>
      <c r="D217" t="s">
        <v>2</v>
      </c>
      <c r="E217" t="b">
        <v>0</v>
      </c>
      <c r="F217" t="b">
        <v>1</v>
      </c>
      <c r="G217">
        <v>57.789000034332197</v>
      </c>
      <c r="H217">
        <v>2</v>
      </c>
      <c r="I217" s="1" t="s">
        <v>215</v>
      </c>
      <c r="J217" t="str">
        <f t="shared" ca="1" si="15"/>
        <v>Phase 2</v>
      </c>
      <c r="K217" t="str">
        <f ca="1">LOOKUP(INDIRECT("B" &amp;ROW()),{0,1,2,3},{"SSL","Malware","Phishing","Unwanted software"})</f>
        <v>Phishing</v>
      </c>
      <c r="L217" t="str">
        <f ca="1">LOOKUP(INDIRECT("C" &amp;ROW()),{0,1,2,3},{"Low","Medium","High","Control"})</f>
        <v>Control</v>
      </c>
      <c r="M217" t="str">
        <f t="shared" ca="1" si="16"/>
        <v>55 - 60</v>
      </c>
      <c r="N217">
        <f t="shared" ca="1" si="17"/>
        <v>1</v>
      </c>
      <c r="O217" t="str">
        <f t="shared" ca="1" si="18"/>
        <v>Ignored warning</v>
      </c>
      <c r="P217">
        <f t="shared" ca="1" si="19"/>
        <v>0</v>
      </c>
    </row>
    <row r="218" spans="1:16" x14ac:dyDescent="0.25">
      <c r="A218">
        <v>13</v>
      </c>
      <c r="B218">
        <v>0</v>
      </c>
      <c r="C218">
        <v>0</v>
      </c>
      <c r="D218" t="s">
        <v>2</v>
      </c>
      <c r="E218" t="b">
        <v>1</v>
      </c>
      <c r="F218" t="b">
        <v>1</v>
      </c>
      <c r="G218">
        <v>16.082000017166099</v>
      </c>
      <c r="H218">
        <v>1</v>
      </c>
      <c r="I218" s="1" t="s">
        <v>216</v>
      </c>
      <c r="J218" t="str">
        <f t="shared" ca="1" si="15"/>
        <v>Phase 2</v>
      </c>
      <c r="K218" t="str">
        <f ca="1">LOOKUP(INDIRECT("B" &amp;ROW()),{0,1,2,3},{"SSL","Malware","Phishing","Unwanted software"})</f>
        <v>SSL</v>
      </c>
      <c r="L218" t="str">
        <f ca="1">LOOKUP(INDIRECT("C" &amp;ROW()),{0,1,2,3},{"Low","Medium","High","Control"})</f>
        <v>Low</v>
      </c>
      <c r="M218" t="str">
        <f t="shared" ca="1" si="16"/>
        <v>15 - 20</v>
      </c>
      <c r="N218">
        <f t="shared" ca="1" si="17"/>
        <v>1</v>
      </c>
      <c r="O218" t="str">
        <f t="shared" ca="1" si="18"/>
        <v>Ignored warning</v>
      </c>
      <c r="P218">
        <f t="shared" ca="1" si="19"/>
        <v>0</v>
      </c>
    </row>
    <row r="219" spans="1:16" ht="15" customHeight="1" x14ac:dyDescent="0.25">
      <c r="A219">
        <v>13</v>
      </c>
      <c r="B219">
        <v>1</v>
      </c>
      <c r="C219">
        <v>3</v>
      </c>
      <c r="D219" t="s">
        <v>2</v>
      </c>
      <c r="E219" t="b">
        <v>0</v>
      </c>
      <c r="F219" t="b">
        <v>0</v>
      </c>
      <c r="G219">
        <v>34.299000024795497</v>
      </c>
      <c r="H219">
        <v>3</v>
      </c>
      <c r="I219" s="1" t="s">
        <v>217</v>
      </c>
      <c r="J219" t="str">
        <f t="shared" ca="1" si="15"/>
        <v>Phase 2</v>
      </c>
      <c r="K219" t="str">
        <f ca="1">LOOKUP(INDIRECT("B" &amp;ROW()),{0,1,2,3},{"SSL","Malware","Phishing","Unwanted software"})</f>
        <v>Malware</v>
      </c>
      <c r="L219" t="str">
        <f ca="1">LOOKUP(INDIRECT("C" &amp;ROW()),{0,1,2,3},{"Low","Medium","High","Control"})</f>
        <v>Control</v>
      </c>
      <c r="M219" t="str">
        <f t="shared" ca="1" si="16"/>
        <v>30 - 35</v>
      </c>
      <c r="N219">
        <f t="shared" ca="1" si="17"/>
        <v>0</v>
      </c>
      <c r="O219" t="str">
        <f t="shared" ca="1" si="18"/>
        <v>Adhered to warning</v>
      </c>
      <c r="P219">
        <f t="shared" ca="1" si="19"/>
        <v>1</v>
      </c>
    </row>
    <row r="220" spans="1:16" ht="15" customHeight="1" x14ac:dyDescent="0.25">
      <c r="A220">
        <v>13</v>
      </c>
      <c r="B220">
        <v>3</v>
      </c>
      <c r="C220">
        <v>3</v>
      </c>
      <c r="D220" t="s">
        <v>2</v>
      </c>
      <c r="E220" t="b">
        <v>0</v>
      </c>
      <c r="F220" t="b">
        <v>0</v>
      </c>
      <c r="G220">
        <v>21.601000070571899</v>
      </c>
      <c r="H220">
        <v>2</v>
      </c>
      <c r="I220" s="1" t="s">
        <v>218</v>
      </c>
      <c r="J220" t="str">
        <f t="shared" ca="1" si="15"/>
        <v>Phase 2</v>
      </c>
      <c r="K220" t="str">
        <f ca="1">LOOKUP(INDIRECT("B" &amp;ROW()),{0,1,2,3},{"SSL","Malware","Phishing","Unwanted software"})</f>
        <v>Unwanted software</v>
      </c>
      <c r="L220" t="str">
        <f ca="1">LOOKUP(INDIRECT("C" &amp;ROW()),{0,1,2,3},{"Low","Medium","High","Control"})</f>
        <v>Control</v>
      </c>
      <c r="M220" t="str">
        <f t="shared" ca="1" si="16"/>
        <v>20 - 25</v>
      </c>
      <c r="N220">
        <f t="shared" ca="1" si="17"/>
        <v>0</v>
      </c>
      <c r="O220" t="str">
        <f t="shared" ca="1" si="18"/>
        <v>Adhered to warning</v>
      </c>
      <c r="P220">
        <f t="shared" ca="1" si="19"/>
        <v>1</v>
      </c>
    </row>
    <row r="221" spans="1:16" x14ac:dyDescent="0.25">
      <c r="A221">
        <v>13</v>
      </c>
      <c r="B221">
        <v>3</v>
      </c>
      <c r="C221">
        <v>0</v>
      </c>
      <c r="D221" t="s">
        <v>2</v>
      </c>
      <c r="E221" t="b">
        <v>1</v>
      </c>
      <c r="F221" t="b">
        <v>0</v>
      </c>
      <c r="G221">
        <v>29.236999988555901</v>
      </c>
      <c r="H221">
        <v>2</v>
      </c>
      <c r="I221" s="1" t="s">
        <v>219</v>
      </c>
      <c r="J221" t="str">
        <f t="shared" ca="1" si="15"/>
        <v>Phase 2</v>
      </c>
      <c r="K221" t="str">
        <f ca="1">LOOKUP(INDIRECT("B" &amp;ROW()),{0,1,2,3},{"SSL","Malware","Phishing","Unwanted software"})</f>
        <v>Unwanted software</v>
      </c>
      <c r="L221" t="str">
        <f ca="1">LOOKUP(INDIRECT("C" &amp;ROW()),{0,1,2,3},{"Low","Medium","High","Control"})</f>
        <v>Low</v>
      </c>
      <c r="M221" t="str">
        <f t="shared" ca="1" si="16"/>
        <v>25 - 30</v>
      </c>
      <c r="N221">
        <f t="shared" ca="1" si="17"/>
        <v>0</v>
      </c>
      <c r="O221" t="str">
        <f t="shared" ca="1" si="18"/>
        <v>Adhered to warning</v>
      </c>
      <c r="P221">
        <f t="shared" ca="1" si="19"/>
        <v>1</v>
      </c>
    </row>
    <row r="222" spans="1:16" ht="15" customHeight="1" x14ac:dyDescent="0.25">
      <c r="A222">
        <v>13</v>
      </c>
      <c r="B222">
        <v>0</v>
      </c>
      <c r="C222">
        <v>2</v>
      </c>
      <c r="D222" t="s">
        <v>2</v>
      </c>
      <c r="E222" t="b">
        <v>1</v>
      </c>
      <c r="F222" t="b">
        <v>0</v>
      </c>
      <c r="G222">
        <v>15.1660001277923</v>
      </c>
      <c r="H222">
        <v>2</v>
      </c>
      <c r="I222" s="1" t="s">
        <v>220</v>
      </c>
      <c r="J222" t="str">
        <f t="shared" ca="1" si="15"/>
        <v>Phase 2</v>
      </c>
      <c r="K222" t="str">
        <f ca="1">LOOKUP(INDIRECT("B" &amp;ROW()),{0,1,2,3},{"SSL","Malware","Phishing","Unwanted software"})</f>
        <v>SSL</v>
      </c>
      <c r="L222" t="str">
        <f ca="1">LOOKUP(INDIRECT("C" &amp;ROW()),{0,1,2,3},{"Low","Medium","High","Control"})</f>
        <v>High</v>
      </c>
      <c r="M222" t="str">
        <f t="shared" ca="1" si="16"/>
        <v>15 - 20</v>
      </c>
      <c r="N222">
        <f t="shared" ca="1" si="17"/>
        <v>0</v>
      </c>
      <c r="O222" t="str">
        <f t="shared" ca="1" si="18"/>
        <v>Adhered to warning</v>
      </c>
      <c r="P222">
        <f t="shared" ca="1" si="19"/>
        <v>1</v>
      </c>
    </row>
    <row r="223" spans="1:16" ht="15" customHeight="1" x14ac:dyDescent="0.25">
      <c r="A223">
        <v>14</v>
      </c>
      <c r="B223">
        <v>3</v>
      </c>
      <c r="C223">
        <v>1</v>
      </c>
      <c r="D223" t="s">
        <v>0</v>
      </c>
      <c r="E223" t="b">
        <v>0</v>
      </c>
      <c r="F223" t="b">
        <v>1</v>
      </c>
      <c r="G223">
        <v>5.8559999465942303</v>
      </c>
      <c r="H223">
        <v>1</v>
      </c>
      <c r="I223" s="1" t="s">
        <v>221</v>
      </c>
      <c r="J223" t="str">
        <f t="shared" ca="1" si="15"/>
        <v>Phase 1</v>
      </c>
      <c r="K223" t="str">
        <f ca="1">LOOKUP(INDIRECT("B" &amp;ROW()),{0,1,2,3},{"SSL","Malware","Phishing","Unwanted software"})</f>
        <v>Unwanted software</v>
      </c>
      <c r="L223" t="str">
        <f ca="1">LOOKUP(INDIRECT("C" &amp;ROW()),{0,1,2,3},{"Low","Medium","High","Control"})</f>
        <v>Medium</v>
      </c>
      <c r="M223" t="str">
        <f t="shared" ca="1" si="16"/>
        <v>5 - 10</v>
      </c>
      <c r="N223">
        <f t="shared" ca="1" si="17"/>
        <v>1</v>
      </c>
      <c r="O223" t="str">
        <f t="shared" ca="1" si="18"/>
        <v>Ignored warning</v>
      </c>
      <c r="P223">
        <f t="shared" ca="1" si="19"/>
        <v>0</v>
      </c>
    </row>
    <row r="224" spans="1:16" x14ac:dyDescent="0.25">
      <c r="A224">
        <v>14</v>
      </c>
      <c r="B224">
        <v>3</v>
      </c>
      <c r="C224">
        <v>0</v>
      </c>
      <c r="D224" t="s">
        <v>2</v>
      </c>
      <c r="E224" t="b">
        <v>1</v>
      </c>
      <c r="F224" t="b">
        <v>0</v>
      </c>
      <c r="G224">
        <v>33.920000076293903</v>
      </c>
      <c r="H224">
        <v>3</v>
      </c>
      <c r="I224" s="1" t="s">
        <v>222</v>
      </c>
      <c r="J224" t="str">
        <f t="shared" ca="1" si="15"/>
        <v>Phase 2</v>
      </c>
      <c r="K224" t="str">
        <f ca="1">LOOKUP(INDIRECT("B" &amp;ROW()),{0,1,2,3},{"SSL","Malware","Phishing","Unwanted software"})</f>
        <v>Unwanted software</v>
      </c>
      <c r="L224" t="str">
        <f ca="1">LOOKUP(INDIRECT("C" &amp;ROW()),{0,1,2,3},{"Low","Medium","High","Control"})</f>
        <v>Low</v>
      </c>
      <c r="M224" t="str">
        <f t="shared" ca="1" si="16"/>
        <v>30 - 35</v>
      </c>
      <c r="N224">
        <f t="shared" ca="1" si="17"/>
        <v>0</v>
      </c>
      <c r="O224" t="str">
        <f t="shared" ca="1" si="18"/>
        <v>Adhered to warning</v>
      </c>
      <c r="P224">
        <f t="shared" ca="1" si="19"/>
        <v>1</v>
      </c>
    </row>
    <row r="225" spans="1:16" ht="15" customHeight="1" x14ac:dyDescent="0.25">
      <c r="A225">
        <v>14</v>
      </c>
      <c r="B225">
        <v>2</v>
      </c>
      <c r="C225">
        <v>1</v>
      </c>
      <c r="D225" t="s">
        <v>2</v>
      </c>
      <c r="E225" t="b">
        <v>1</v>
      </c>
      <c r="F225" t="b">
        <v>0</v>
      </c>
      <c r="G225">
        <v>14.5039999485015</v>
      </c>
      <c r="H225">
        <v>1</v>
      </c>
      <c r="I225" s="1" t="s">
        <v>223</v>
      </c>
      <c r="J225" t="str">
        <f t="shared" ca="1" si="15"/>
        <v>Phase 2</v>
      </c>
      <c r="K225" t="str">
        <f ca="1">LOOKUP(INDIRECT("B" &amp;ROW()),{0,1,2,3},{"SSL","Malware","Phishing","Unwanted software"})</f>
        <v>Phishing</v>
      </c>
      <c r="L225" t="str">
        <f ca="1">LOOKUP(INDIRECT("C" &amp;ROW()),{0,1,2,3},{"Low","Medium","High","Control"})</f>
        <v>Medium</v>
      </c>
      <c r="M225" t="str">
        <f t="shared" ca="1" si="16"/>
        <v>10 - 15</v>
      </c>
      <c r="N225">
        <f t="shared" ca="1" si="17"/>
        <v>0</v>
      </c>
      <c r="O225" t="str">
        <f t="shared" ca="1" si="18"/>
        <v>Adhered to warning</v>
      </c>
      <c r="P225">
        <f t="shared" ca="1" si="19"/>
        <v>1</v>
      </c>
    </row>
    <row r="226" spans="1:16" x14ac:dyDescent="0.25">
      <c r="A226">
        <v>14</v>
      </c>
      <c r="B226">
        <v>0</v>
      </c>
      <c r="C226">
        <v>0</v>
      </c>
      <c r="D226" t="s">
        <v>2</v>
      </c>
      <c r="E226" t="b">
        <v>0</v>
      </c>
      <c r="F226" t="b">
        <v>1</v>
      </c>
      <c r="G226">
        <v>7.3619999885559002</v>
      </c>
      <c r="H226">
        <v>1</v>
      </c>
      <c r="I226" s="1" t="s">
        <v>224</v>
      </c>
      <c r="J226" t="str">
        <f t="shared" ca="1" si="15"/>
        <v>Phase 2</v>
      </c>
      <c r="K226" t="str">
        <f ca="1">LOOKUP(INDIRECT("B" &amp;ROW()),{0,1,2,3},{"SSL","Malware","Phishing","Unwanted software"})</f>
        <v>SSL</v>
      </c>
      <c r="L226" t="str">
        <f ca="1">LOOKUP(INDIRECT("C" &amp;ROW()),{0,1,2,3},{"Low","Medium","High","Control"})</f>
        <v>Low</v>
      </c>
      <c r="M226" t="str">
        <f t="shared" ca="1" si="16"/>
        <v>5 - 10</v>
      </c>
      <c r="N226">
        <f t="shared" ca="1" si="17"/>
        <v>1</v>
      </c>
      <c r="O226" t="str">
        <f t="shared" ca="1" si="18"/>
        <v>Ignored warning</v>
      </c>
      <c r="P226">
        <f t="shared" ca="1" si="19"/>
        <v>0</v>
      </c>
    </row>
    <row r="227" spans="1:16" ht="15" customHeight="1" x14ac:dyDescent="0.25">
      <c r="A227">
        <v>14</v>
      </c>
      <c r="B227">
        <v>2</v>
      </c>
      <c r="C227">
        <v>2</v>
      </c>
      <c r="D227" t="s">
        <v>2</v>
      </c>
      <c r="E227" t="b">
        <v>1</v>
      </c>
      <c r="F227" t="b">
        <v>0</v>
      </c>
      <c r="G227">
        <v>29.472000122070298</v>
      </c>
      <c r="H227">
        <v>3</v>
      </c>
      <c r="I227" s="1" t="s">
        <v>225</v>
      </c>
      <c r="J227" t="str">
        <f t="shared" ca="1" si="15"/>
        <v>Phase 2</v>
      </c>
      <c r="K227" t="str">
        <f ca="1">LOOKUP(INDIRECT("B" &amp;ROW()),{0,1,2,3},{"SSL","Malware","Phishing","Unwanted software"})</f>
        <v>Phishing</v>
      </c>
      <c r="L227" t="str">
        <f ca="1">LOOKUP(INDIRECT("C" &amp;ROW()),{0,1,2,3},{"Low","Medium","High","Control"})</f>
        <v>High</v>
      </c>
      <c r="M227" t="str">
        <f t="shared" ca="1" si="16"/>
        <v>25 - 30</v>
      </c>
      <c r="N227">
        <f t="shared" ca="1" si="17"/>
        <v>0</v>
      </c>
      <c r="O227" t="str">
        <f t="shared" ca="1" si="18"/>
        <v>Adhered to warning</v>
      </c>
      <c r="P227">
        <f t="shared" ca="1" si="19"/>
        <v>1</v>
      </c>
    </row>
    <row r="228" spans="1:16" x14ac:dyDescent="0.25">
      <c r="A228">
        <v>14</v>
      </c>
      <c r="B228">
        <v>2</v>
      </c>
      <c r="C228">
        <v>0</v>
      </c>
      <c r="D228" t="s">
        <v>2</v>
      </c>
      <c r="E228" t="b">
        <v>0</v>
      </c>
      <c r="F228" t="b">
        <v>1</v>
      </c>
      <c r="G228">
        <v>5.7460000514984104</v>
      </c>
      <c r="H228">
        <v>0</v>
      </c>
      <c r="I228" s="1" t="s">
        <v>226</v>
      </c>
      <c r="J228" t="str">
        <f t="shared" ca="1" si="15"/>
        <v>Phase 2</v>
      </c>
      <c r="K228" t="str">
        <f ca="1">LOOKUP(INDIRECT("B" &amp;ROW()),{0,1,2,3},{"SSL","Malware","Phishing","Unwanted software"})</f>
        <v>Phishing</v>
      </c>
      <c r="L228" t="str">
        <f ca="1">LOOKUP(INDIRECT("C" &amp;ROW()),{0,1,2,3},{"Low","Medium","High","Control"})</f>
        <v>Low</v>
      </c>
      <c r="M228" t="str">
        <f t="shared" ca="1" si="16"/>
        <v>5 - 10</v>
      </c>
      <c r="N228">
        <f t="shared" ca="1" si="17"/>
        <v>1</v>
      </c>
      <c r="O228" t="str">
        <f t="shared" ca="1" si="18"/>
        <v>Ignored warning</v>
      </c>
      <c r="P228">
        <f t="shared" ca="1" si="19"/>
        <v>0</v>
      </c>
    </row>
    <row r="229" spans="1:16" ht="15" customHeight="1" x14ac:dyDescent="0.25">
      <c r="A229">
        <v>14</v>
      </c>
      <c r="B229">
        <v>1</v>
      </c>
      <c r="C229">
        <v>3</v>
      </c>
      <c r="D229" t="s">
        <v>2</v>
      </c>
      <c r="E229" t="b">
        <v>0</v>
      </c>
      <c r="F229" t="b">
        <v>1</v>
      </c>
      <c r="G229">
        <v>11.6740000247955</v>
      </c>
      <c r="H229">
        <v>4</v>
      </c>
      <c r="I229" s="1" t="s">
        <v>227</v>
      </c>
      <c r="J229" t="str">
        <f t="shared" ca="1" si="15"/>
        <v>Phase 2</v>
      </c>
      <c r="K229" t="str">
        <f ca="1">LOOKUP(INDIRECT("B" &amp;ROW()),{0,1,2,3},{"SSL","Malware","Phishing","Unwanted software"})</f>
        <v>Malware</v>
      </c>
      <c r="L229" t="str">
        <f ca="1">LOOKUP(INDIRECT("C" &amp;ROW()),{0,1,2,3},{"Low","Medium","High","Control"})</f>
        <v>Control</v>
      </c>
      <c r="M229" t="str">
        <f t="shared" ca="1" si="16"/>
        <v>10 - 15</v>
      </c>
      <c r="N229">
        <f t="shared" ca="1" si="17"/>
        <v>1</v>
      </c>
      <c r="O229" t="str">
        <f t="shared" ca="1" si="18"/>
        <v>Ignored warning</v>
      </c>
      <c r="P229">
        <f t="shared" ca="1" si="19"/>
        <v>0</v>
      </c>
    </row>
    <row r="230" spans="1:16" ht="15" customHeight="1" x14ac:dyDescent="0.25">
      <c r="A230">
        <v>14</v>
      </c>
      <c r="B230">
        <v>0</v>
      </c>
      <c r="C230">
        <v>2</v>
      </c>
      <c r="D230" t="s">
        <v>2</v>
      </c>
      <c r="E230" t="b">
        <v>1</v>
      </c>
      <c r="F230" t="b">
        <v>1</v>
      </c>
      <c r="G230">
        <v>46.210999965667703</v>
      </c>
      <c r="H230">
        <v>2</v>
      </c>
      <c r="I230" s="1" t="s">
        <v>228</v>
      </c>
      <c r="J230" t="str">
        <f t="shared" ca="1" si="15"/>
        <v>Phase 2</v>
      </c>
      <c r="K230" t="str">
        <f ca="1">LOOKUP(INDIRECT("B" &amp;ROW()),{0,1,2,3},{"SSL","Malware","Phishing","Unwanted software"})</f>
        <v>SSL</v>
      </c>
      <c r="L230" t="str">
        <f ca="1">LOOKUP(INDIRECT("C" &amp;ROW()),{0,1,2,3},{"Low","Medium","High","Control"})</f>
        <v>High</v>
      </c>
      <c r="M230" t="str">
        <f t="shared" ca="1" si="16"/>
        <v>45 - 50</v>
      </c>
      <c r="N230">
        <f t="shared" ca="1" si="17"/>
        <v>1</v>
      </c>
      <c r="O230" t="str">
        <f t="shared" ca="1" si="18"/>
        <v>Ignored warning</v>
      </c>
      <c r="P230">
        <f t="shared" ca="1" si="19"/>
        <v>0</v>
      </c>
    </row>
    <row r="231" spans="1:16" ht="15" customHeight="1" x14ac:dyDescent="0.25">
      <c r="A231">
        <v>14</v>
      </c>
      <c r="B231">
        <v>3</v>
      </c>
      <c r="C231">
        <v>1</v>
      </c>
      <c r="D231" t="s">
        <v>2</v>
      </c>
      <c r="E231" t="b">
        <v>1</v>
      </c>
      <c r="F231" t="b">
        <v>0</v>
      </c>
      <c r="G231">
        <v>19.1570000648498</v>
      </c>
      <c r="H231">
        <v>0</v>
      </c>
      <c r="I231" s="1" t="s">
        <v>229</v>
      </c>
      <c r="J231" t="str">
        <f t="shared" ca="1" si="15"/>
        <v>Phase 2</v>
      </c>
      <c r="K231" t="str">
        <f ca="1">LOOKUP(INDIRECT("B" &amp;ROW()),{0,1,2,3},{"SSL","Malware","Phishing","Unwanted software"})</f>
        <v>Unwanted software</v>
      </c>
      <c r="L231" t="str">
        <f ca="1">LOOKUP(INDIRECT("C" &amp;ROW()),{0,1,2,3},{"Low","Medium","High","Control"})</f>
        <v>Medium</v>
      </c>
      <c r="M231" t="str">
        <f t="shared" ca="1" si="16"/>
        <v>15 - 20</v>
      </c>
      <c r="N231">
        <f t="shared" ca="1" si="17"/>
        <v>0</v>
      </c>
      <c r="O231" t="str">
        <f t="shared" ca="1" si="18"/>
        <v>Adhered to warning</v>
      </c>
      <c r="P231">
        <f t="shared" ca="1" si="19"/>
        <v>1</v>
      </c>
    </row>
    <row r="232" spans="1:16" ht="15" customHeight="1" x14ac:dyDescent="0.25">
      <c r="A232">
        <v>14</v>
      </c>
      <c r="B232">
        <v>2</v>
      </c>
      <c r="C232">
        <v>3</v>
      </c>
      <c r="D232" t="s">
        <v>2</v>
      </c>
      <c r="E232" t="b">
        <v>0</v>
      </c>
      <c r="F232" t="b">
        <v>1</v>
      </c>
      <c r="G232">
        <v>82.203000068664494</v>
      </c>
      <c r="H232">
        <v>2</v>
      </c>
      <c r="I232" s="1" t="s">
        <v>230</v>
      </c>
      <c r="J232" t="str">
        <f t="shared" ca="1" si="15"/>
        <v>Phase 2</v>
      </c>
      <c r="K232" t="str">
        <f ca="1">LOOKUP(INDIRECT("B" &amp;ROW()),{0,1,2,3},{"SSL","Malware","Phishing","Unwanted software"})</f>
        <v>Phishing</v>
      </c>
      <c r="L232" t="str">
        <f ca="1">LOOKUP(INDIRECT("C" &amp;ROW()),{0,1,2,3},{"Low","Medium","High","Control"})</f>
        <v>Control</v>
      </c>
      <c r="M232" t="str">
        <f t="shared" ca="1" si="16"/>
        <v>80 - 85</v>
      </c>
      <c r="N232">
        <f t="shared" ca="1" si="17"/>
        <v>1</v>
      </c>
      <c r="O232" t="str">
        <f t="shared" ca="1" si="18"/>
        <v>Ignored warning</v>
      </c>
      <c r="P232">
        <f t="shared" ca="1" si="19"/>
        <v>0</v>
      </c>
    </row>
    <row r="233" spans="1:16" ht="15" customHeight="1" x14ac:dyDescent="0.25">
      <c r="A233">
        <v>14</v>
      </c>
      <c r="B233">
        <v>0</v>
      </c>
      <c r="C233">
        <v>3</v>
      </c>
      <c r="D233" t="s">
        <v>2</v>
      </c>
      <c r="E233" t="b">
        <v>1</v>
      </c>
      <c r="F233" t="b">
        <v>0</v>
      </c>
      <c r="G233">
        <v>42.395999908447202</v>
      </c>
      <c r="H233">
        <v>0</v>
      </c>
      <c r="I233" s="1" t="s">
        <v>231</v>
      </c>
      <c r="J233" t="str">
        <f t="shared" ca="1" si="15"/>
        <v>Phase 2</v>
      </c>
      <c r="K233" t="str">
        <f ca="1">LOOKUP(INDIRECT("B" &amp;ROW()),{0,1,2,3},{"SSL","Malware","Phishing","Unwanted software"})</f>
        <v>SSL</v>
      </c>
      <c r="L233" t="str">
        <f ca="1">LOOKUP(INDIRECT("C" &amp;ROW()),{0,1,2,3},{"Low","Medium","High","Control"})</f>
        <v>Control</v>
      </c>
      <c r="M233" t="str">
        <f t="shared" ca="1" si="16"/>
        <v>40 - 45</v>
      </c>
      <c r="N233">
        <f t="shared" ca="1" si="17"/>
        <v>0</v>
      </c>
      <c r="O233" t="str">
        <f t="shared" ca="1" si="18"/>
        <v>Adhered to warning</v>
      </c>
      <c r="P233">
        <f t="shared" ca="1" si="19"/>
        <v>1</v>
      </c>
    </row>
    <row r="234" spans="1:16" ht="15" customHeight="1" x14ac:dyDescent="0.25">
      <c r="A234">
        <v>14</v>
      </c>
      <c r="B234">
        <v>3</v>
      </c>
      <c r="C234">
        <v>2</v>
      </c>
      <c r="D234" t="s">
        <v>2</v>
      </c>
      <c r="E234" t="b">
        <v>0</v>
      </c>
      <c r="F234" t="b">
        <v>1</v>
      </c>
      <c r="G234">
        <v>20.625</v>
      </c>
      <c r="H234">
        <v>1</v>
      </c>
      <c r="I234" s="1" t="s">
        <v>232</v>
      </c>
      <c r="J234" t="str">
        <f t="shared" ca="1" si="15"/>
        <v>Phase 2</v>
      </c>
      <c r="K234" t="str">
        <f ca="1">LOOKUP(INDIRECT("B" &amp;ROW()),{0,1,2,3},{"SSL","Malware","Phishing","Unwanted software"})</f>
        <v>Unwanted software</v>
      </c>
      <c r="L234" t="str">
        <f ca="1">LOOKUP(INDIRECT("C" &amp;ROW()),{0,1,2,3},{"Low","Medium","High","Control"})</f>
        <v>High</v>
      </c>
      <c r="M234" t="str">
        <f t="shared" ca="1" si="16"/>
        <v>20 - 25</v>
      </c>
      <c r="N234">
        <f t="shared" ca="1" si="17"/>
        <v>1</v>
      </c>
      <c r="O234" t="str">
        <f t="shared" ca="1" si="18"/>
        <v>Ignored warning</v>
      </c>
      <c r="P234">
        <f t="shared" ca="1" si="19"/>
        <v>0</v>
      </c>
    </row>
    <row r="235" spans="1:16" ht="15" customHeight="1" x14ac:dyDescent="0.25">
      <c r="A235">
        <v>14</v>
      </c>
      <c r="B235">
        <v>3</v>
      </c>
      <c r="C235">
        <v>3</v>
      </c>
      <c r="D235" t="s">
        <v>2</v>
      </c>
      <c r="E235" t="b">
        <v>0</v>
      </c>
      <c r="F235" t="b">
        <v>0</v>
      </c>
      <c r="G235">
        <v>17.773000001907299</v>
      </c>
      <c r="H235">
        <v>3</v>
      </c>
      <c r="I235" s="1" t="s">
        <v>233</v>
      </c>
      <c r="J235" t="str">
        <f t="shared" ca="1" si="15"/>
        <v>Phase 2</v>
      </c>
      <c r="K235" t="str">
        <f ca="1">LOOKUP(INDIRECT("B" &amp;ROW()),{0,1,2,3},{"SSL","Malware","Phishing","Unwanted software"})</f>
        <v>Unwanted software</v>
      </c>
      <c r="L235" t="str">
        <f ca="1">LOOKUP(INDIRECT("C" &amp;ROW()),{0,1,2,3},{"Low","Medium","High","Control"})</f>
        <v>Control</v>
      </c>
      <c r="M235" t="str">
        <f t="shared" ca="1" si="16"/>
        <v>15 - 20</v>
      </c>
      <c r="N235">
        <f t="shared" ca="1" si="17"/>
        <v>0</v>
      </c>
      <c r="O235" t="str">
        <f t="shared" ca="1" si="18"/>
        <v>Adhered to warning</v>
      </c>
      <c r="P235">
        <f t="shared" ca="1" si="19"/>
        <v>1</v>
      </c>
    </row>
    <row r="236" spans="1:16" ht="15" customHeight="1" x14ac:dyDescent="0.25">
      <c r="A236">
        <v>14</v>
      </c>
      <c r="B236">
        <v>1</v>
      </c>
      <c r="C236">
        <v>2</v>
      </c>
      <c r="D236" t="s">
        <v>2</v>
      </c>
      <c r="E236" t="b">
        <v>1</v>
      </c>
      <c r="F236" t="b">
        <v>0</v>
      </c>
      <c r="G236">
        <v>11.8410000801086</v>
      </c>
      <c r="H236">
        <v>3</v>
      </c>
      <c r="I236" s="1" t="s">
        <v>234</v>
      </c>
      <c r="J236" t="str">
        <f t="shared" ca="1" si="15"/>
        <v>Phase 2</v>
      </c>
      <c r="K236" t="str">
        <f ca="1">LOOKUP(INDIRECT("B" &amp;ROW()),{0,1,2,3},{"SSL","Malware","Phishing","Unwanted software"})</f>
        <v>Malware</v>
      </c>
      <c r="L236" t="str">
        <f ca="1">LOOKUP(INDIRECT("C" &amp;ROW()),{0,1,2,3},{"Low","Medium","High","Control"})</f>
        <v>High</v>
      </c>
      <c r="M236" t="str">
        <f t="shared" ca="1" si="16"/>
        <v>10 - 15</v>
      </c>
      <c r="N236">
        <f t="shared" ca="1" si="17"/>
        <v>0</v>
      </c>
      <c r="O236" t="str">
        <f t="shared" ca="1" si="18"/>
        <v>Adhered to warning</v>
      </c>
      <c r="P236">
        <f t="shared" ca="1" si="19"/>
        <v>1</v>
      </c>
    </row>
    <row r="237" spans="1:16" ht="15" customHeight="1" x14ac:dyDescent="0.25">
      <c r="A237">
        <v>14</v>
      </c>
      <c r="B237">
        <v>0</v>
      </c>
      <c r="C237">
        <v>1</v>
      </c>
      <c r="D237" t="s">
        <v>2</v>
      </c>
      <c r="E237" t="b">
        <v>0</v>
      </c>
      <c r="F237" t="b">
        <v>1</v>
      </c>
      <c r="G237">
        <v>10.3020000457763</v>
      </c>
      <c r="H237">
        <v>1</v>
      </c>
      <c r="I237" s="1" t="s">
        <v>235</v>
      </c>
      <c r="J237" t="str">
        <f t="shared" ca="1" si="15"/>
        <v>Phase 2</v>
      </c>
      <c r="K237" t="str">
        <f ca="1">LOOKUP(INDIRECT("B" &amp;ROW()),{0,1,2,3},{"SSL","Malware","Phishing","Unwanted software"})</f>
        <v>SSL</v>
      </c>
      <c r="L237" t="str">
        <f ca="1">LOOKUP(INDIRECT("C" &amp;ROW()),{0,1,2,3},{"Low","Medium","High","Control"})</f>
        <v>Medium</v>
      </c>
      <c r="M237" t="str">
        <f t="shared" ca="1" si="16"/>
        <v>10 - 15</v>
      </c>
      <c r="N237">
        <f t="shared" ca="1" si="17"/>
        <v>1</v>
      </c>
      <c r="O237" t="str">
        <f t="shared" ca="1" si="18"/>
        <v>Ignored warning</v>
      </c>
      <c r="P237">
        <f t="shared" ca="1" si="19"/>
        <v>0</v>
      </c>
    </row>
    <row r="238" spans="1:16" ht="15" customHeight="1" x14ac:dyDescent="0.25">
      <c r="A238">
        <v>14</v>
      </c>
      <c r="B238">
        <v>1</v>
      </c>
      <c r="C238">
        <v>1</v>
      </c>
      <c r="D238" t="s">
        <v>2</v>
      </c>
      <c r="E238" t="b">
        <v>0</v>
      </c>
      <c r="F238" t="b">
        <v>1</v>
      </c>
      <c r="G238">
        <v>5.6310000419616699</v>
      </c>
      <c r="H238">
        <v>1</v>
      </c>
      <c r="I238" s="1" t="s">
        <v>236</v>
      </c>
      <c r="J238" t="str">
        <f t="shared" ca="1" si="15"/>
        <v>Phase 2</v>
      </c>
      <c r="K238" t="str">
        <f ca="1">LOOKUP(INDIRECT("B" &amp;ROW()),{0,1,2,3},{"SSL","Malware","Phishing","Unwanted software"})</f>
        <v>Malware</v>
      </c>
      <c r="L238" t="str">
        <f ca="1">LOOKUP(INDIRECT("C" &amp;ROW()),{0,1,2,3},{"Low","Medium","High","Control"})</f>
        <v>Medium</v>
      </c>
      <c r="M238" t="str">
        <f t="shared" ca="1" si="16"/>
        <v>5 - 10</v>
      </c>
      <c r="N238">
        <f t="shared" ca="1" si="17"/>
        <v>1</v>
      </c>
      <c r="O238" t="str">
        <f t="shared" ca="1" si="18"/>
        <v>Ignored warning</v>
      </c>
      <c r="P238">
        <f t="shared" ca="1" si="19"/>
        <v>0</v>
      </c>
    </row>
    <row r="239" spans="1:16" x14ac:dyDescent="0.25">
      <c r="A239">
        <v>14</v>
      </c>
      <c r="B239">
        <v>1</v>
      </c>
      <c r="C239">
        <v>0</v>
      </c>
      <c r="D239" t="s">
        <v>2</v>
      </c>
      <c r="E239" t="b">
        <v>0</v>
      </c>
      <c r="F239" t="b">
        <v>1</v>
      </c>
      <c r="G239">
        <v>17.207000017166099</v>
      </c>
      <c r="H239">
        <v>1</v>
      </c>
      <c r="I239" s="1" t="s">
        <v>237</v>
      </c>
      <c r="J239" t="str">
        <f t="shared" ca="1" si="15"/>
        <v>Phase 2</v>
      </c>
      <c r="K239" t="str">
        <f ca="1">LOOKUP(INDIRECT("B" &amp;ROW()),{0,1,2,3},{"SSL","Malware","Phishing","Unwanted software"})</f>
        <v>Malware</v>
      </c>
      <c r="L239" t="str">
        <f ca="1">LOOKUP(INDIRECT("C" &amp;ROW()),{0,1,2,3},{"Low","Medium","High","Control"})</f>
        <v>Low</v>
      </c>
      <c r="M239" t="str">
        <f t="shared" ca="1" si="16"/>
        <v>15 - 20</v>
      </c>
      <c r="N239">
        <f t="shared" ca="1" si="17"/>
        <v>1</v>
      </c>
      <c r="O239" t="str">
        <f t="shared" ca="1" si="18"/>
        <v>Ignored warning</v>
      </c>
      <c r="P239">
        <f t="shared" ca="1" si="19"/>
        <v>0</v>
      </c>
    </row>
    <row r="240" spans="1:16" ht="15" customHeight="1" x14ac:dyDescent="0.25">
      <c r="A240">
        <v>15</v>
      </c>
      <c r="B240">
        <v>3</v>
      </c>
      <c r="C240">
        <v>2</v>
      </c>
      <c r="D240" t="s">
        <v>52</v>
      </c>
      <c r="E240" t="b">
        <v>0</v>
      </c>
      <c r="F240" t="b">
        <v>1</v>
      </c>
      <c r="G240">
        <v>4.2400000095367396</v>
      </c>
      <c r="H240">
        <v>1</v>
      </c>
      <c r="I240" s="1" t="s">
        <v>238</v>
      </c>
      <c r="J240" t="str">
        <f t="shared" ca="1" si="15"/>
        <v>Phase 1</v>
      </c>
      <c r="K240" t="str">
        <f ca="1">LOOKUP(INDIRECT("B" &amp;ROW()),{0,1,2,3},{"SSL","Malware","Phishing","Unwanted software"})</f>
        <v>Unwanted software</v>
      </c>
      <c r="L240" t="str">
        <f ca="1">LOOKUP(INDIRECT("C" &amp;ROW()),{0,1,2,3},{"Low","Medium","High","Control"})</f>
        <v>High</v>
      </c>
      <c r="M240" t="str">
        <f t="shared" ca="1" si="16"/>
        <v>0 - 5</v>
      </c>
      <c r="N240">
        <f t="shared" ca="1" si="17"/>
        <v>1</v>
      </c>
      <c r="O240" t="str">
        <f t="shared" ca="1" si="18"/>
        <v>Ignored warning</v>
      </c>
      <c r="P240">
        <f t="shared" ca="1" si="19"/>
        <v>0</v>
      </c>
    </row>
    <row r="241" spans="1:16" ht="15" customHeight="1" x14ac:dyDescent="0.25">
      <c r="A241">
        <v>15</v>
      </c>
      <c r="B241">
        <v>0</v>
      </c>
      <c r="C241">
        <v>3</v>
      </c>
      <c r="D241" t="s">
        <v>2</v>
      </c>
      <c r="E241" t="b">
        <v>0</v>
      </c>
      <c r="F241" t="b">
        <v>1</v>
      </c>
      <c r="G241">
        <v>11.990999937057399</v>
      </c>
      <c r="H241">
        <v>1</v>
      </c>
      <c r="I241" s="1" t="s">
        <v>239</v>
      </c>
      <c r="J241" t="str">
        <f t="shared" ca="1" si="15"/>
        <v>Phase 2</v>
      </c>
      <c r="K241" t="str">
        <f ca="1">LOOKUP(INDIRECT("B" &amp;ROW()),{0,1,2,3},{"SSL","Malware","Phishing","Unwanted software"})</f>
        <v>SSL</v>
      </c>
      <c r="L241" t="str">
        <f ca="1">LOOKUP(INDIRECT("C" &amp;ROW()),{0,1,2,3},{"Low","Medium","High","Control"})</f>
        <v>Control</v>
      </c>
      <c r="M241" t="str">
        <f t="shared" ca="1" si="16"/>
        <v>10 - 15</v>
      </c>
      <c r="N241">
        <f t="shared" ca="1" si="17"/>
        <v>1</v>
      </c>
      <c r="O241" t="str">
        <f t="shared" ca="1" si="18"/>
        <v>Ignored warning</v>
      </c>
      <c r="P241">
        <f t="shared" ca="1" si="19"/>
        <v>0</v>
      </c>
    </row>
    <row r="242" spans="1:16" x14ac:dyDescent="0.25">
      <c r="A242">
        <v>15</v>
      </c>
      <c r="B242">
        <v>2</v>
      </c>
      <c r="C242">
        <v>0</v>
      </c>
      <c r="D242" t="s">
        <v>2</v>
      </c>
      <c r="E242" t="b">
        <v>1</v>
      </c>
      <c r="F242" t="b">
        <v>0</v>
      </c>
      <c r="G242">
        <v>23.284999847412099</v>
      </c>
      <c r="H242">
        <v>3</v>
      </c>
      <c r="I242" s="1" t="s">
        <v>240</v>
      </c>
      <c r="J242" t="str">
        <f t="shared" ca="1" si="15"/>
        <v>Phase 2</v>
      </c>
      <c r="K242" t="str">
        <f ca="1">LOOKUP(INDIRECT("B" &amp;ROW()),{0,1,2,3},{"SSL","Malware","Phishing","Unwanted software"})</f>
        <v>Phishing</v>
      </c>
      <c r="L242" t="str">
        <f ca="1">LOOKUP(INDIRECT("C" &amp;ROW()),{0,1,2,3},{"Low","Medium","High","Control"})</f>
        <v>Low</v>
      </c>
      <c r="M242" t="str">
        <f t="shared" ca="1" si="16"/>
        <v>20 - 25</v>
      </c>
      <c r="N242">
        <f t="shared" ca="1" si="17"/>
        <v>0</v>
      </c>
      <c r="O242" t="str">
        <f t="shared" ca="1" si="18"/>
        <v>Adhered to warning</v>
      </c>
      <c r="P242">
        <f t="shared" ca="1" si="19"/>
        <v>1</v>
      </c>
    </row>
    <row r="243" spans="1:16" ht="15" customHeight="1" x14ac:dyDescent="0.25">
      <c r="A243">
        <v>15</v>
      </c>
      <c r="B243">
        <v>1</v>
      </c>
      <c r="C243">
        <v>1</v>
      </c>
      <c r="D243" t="s">
        <v>2</v>
      </c>
      <c r="E243" t="b">
        <v>0</v>
      </c>
      <c r="F243" t="b">
        <v>0</v>
      </c>
      <c r="G243">
        <v>8.3459999561309797</v>
      </c>
      <c r="H243">
        <v>3</v>
      </c>
      <c r="I243" s="1" t="s">
        <v>241</v>
      </c>
      <c r="J243" t="str">
        <f t="shared" ca="1" si="15"/>
        <v>Phase 2</v>
      </c>
      <c r="K243" t="str">
        <f ca="1">LOOKUP(INDIRECT("B" &amp;ROW()),{0,1,2,3},{"SSL","Malware","Phishing","Unwanted software"})</f>
        <v>Malware</v>
      </c>
      <c r="L243" t="str">
        <f ca="1">LOOKUP(INDIRECT("C" &amp;ROW()),{0,1,2,3},{"Low","Medium","High","Control"})</f>
        <v>Medium</v>
      </c>
      <c r="M243" t="str">
        <f t="shared" ca="1" si="16"/>
        <v>5 - 10</v>
      </c>
      <c r="N243">
        <f t="shared" ca="1" si="17"/>
        <v>0</v>
      </c>
      <c r="O243" t="str">
        <f t="shared" ca="1" si="18"/>
        <v>Adhered to warning</v>
      </c>
      <c r="P243">
        <f t="shared" ca="1" si="19"/>
        <v>1</v>
      </c>
    </row>
    <row r="244" spans="1:16" x14ac:dyDescent="0.25">
      <c r="A244">
        <v>15</v>
      </c>
      <c r="B244">
        <v>1</v>
      </c>
      <c r="C244">
        <v>0</v>
      </c>
      <c r="D244" t="s">
        <v>2</v>
      </c>
      <c r="E244" t="b">
        <v>1</v>
      </c>
      <c r="F244" t="b">
        <v>0</v>
      </c>
      <c r="G244">
        <v>11.322000026702799</v>
      </c>
      <c r="H244">
        <v>2</v>
      </c>
      <c r="I244" s="1" t="s">
        <v>242</v>
      </c>
      <c r="J244" t="str">
        <f t="shared" ca="1" si="15"/>
        <v>Phase 2</v>
      </c>
      <c r="K244" t="str">
        <f ca="1">LOOKUP(INDIRECT("B" &amp;ROW()),{0,1,2,3},{"SSL","Malware","Phishing","Unwanted software"})</f>
        <v>Malware</v>
      </c>
      <c r="L244" t="str">
        <f ca="1">LOOKUP(INDIRECT("C" &amp;ROW()),{0,1,2,3},{"Low","Medium","High","Control"})</f>
        <v>Low</v>
      </c>
      <c r="M244" t="str">
        <f t="shared" ca="1" si="16"/>
        <v>10 - 15</v>
      </c>
      <c r="N244">
        <f t="shared" ca="1" si="17"/>
        <v>0</v>
      </c>
      <c r="O244" t="str">
        <f t="shared" ca="1" si="18"/>
        <v>Adhered to warning</v>
      </c>
      <c r="P244">
        <f t="shared" ca="1" si="19"/>
        <v>1</v>
      </c>
    </row>
    <row r="245" spans="1:16" ht="15" customHeight="1" x14ac:dyDescent="0.25">
      <c r="A245">
        <v>15</v>
      </c>
      <c r="B245">
        <v>1</v>
      </c>
      <c r="C245">
        <v>2</v>
      </c>
      <c r="D245" t="s">
        <v>2</v>
      </c>
      <c r="E245" t="b">
        <v>1</v>
      </c>
      <c r="F245" t="b">
        <v>0</v>
      </c>
      <c r="G245">
        <v>19.0759999752044</v>
      </c>
      <c r="H245">
        <v>4</v>
      </c>
      <c r="I245" s="1" t="s">
        <v>243</v>
      </c>
      <c r="J245" t="str">
        <f t="shared" ca="1" si="15"/>
        <v>Phase 2</v>
      </c>
      <c r="K245" t="str">
        <f ca="1">LOOKUP(INDIRECT("B" &amp;ROW()),{0,1,2,3},{"SSL","Malware","Phishing","Unwanted software"})</f>
        <v>Malware</v>
      </c>
      <c r="L245" t="str">
        <f ca="1">LOOKUP(INDIRECT("C" &amp;ROW()),{0,1,2,3},{"Low","Medium","High","Control"})</f>
        <v>High</v>
      </c>
      <c r="M245" t="str">
        <f t="shared" ca="1" si="16"/>
        <v>15 - 20</v>
      </c>
      <c r="N245">
        <f t="shared" ca="1" si="17"/>
        <v>0</v>
      </c>
      <c r="O245" t="str">
        <f t="shared" ca="1" si="18"/>
        <v>Adhered to warning</v>
      </c>
      <c r="P245">
        <f t="shared" ca="1" si="19"/>
        <v>1</v>
      </c>
    </row>
    <row r="246" spans="1:16" ht="15" customHeight="1" x14ac:dyDescent="0.25">
      <c r="A246">
        <v>15</v>
      </c>
      <c r="B246">
        <v>2</v>
      </c>
      <c r="C246">
        <v>3</v>
      </c>
      <c r="D246" t="s">
        <v>2</v>
      </c>
      <c r="E246" t="b">
        <v>0</v>
      </c>
      <c r="F246" t="b">
        <v>0</v>
      </c>
      <c r="G246">
        <v>34.328000068664501</v>
      </c>
      <c r="H246">
        <v>4</v>
      </c>
      <c r="I246" s="1" t="s">
        <v>244</v>
      </c>
      <c r="J246" t="str">
        <f t="shared" ca="1" si="15"/>
        <v>Phase 2</v>
      </c>
      <c r="K246" t="str">
        <f ca="1">LOOKUP(INDIRECT("B" &amp;ROW()),{0,1,2,3},{"SSL","Malware","Phishing","Unwanted software"})</f>
        <v>Phishing</v>
      </c>
      <c r="L246" t="str">
        <f ca="1">LOOKUP(INDIRECT("C" &amp;ROW()),{0,1,2,3},{"Low","Medium","High","Control"})</f>
        <v>Control</v>
      </c>
      <c r="M246" t="str">
        <f t="shared" ca="1" si="16"/>
        <v>30 - 35</v>
      </c>
      <c r="N246">
        <f t="shared" ca="1" si="17"/>
        <v>0</v>
      </c>
      <c r="O246" t="str">
        <f t="shared" ca="1" si="18"/>
        <v>Adhered to warning</v>
      </c>
      <c r="P246">
        <f t="shared" ca="1" si="19"/>
        <v>1</v>
      </c>
    </row>
    <row r="247" spans="1:16" x14ac:dyDescent="0.25">
      <c r="A247">
        <v>15</v>
      </c>
      <c r="B247">
        <v>0</v>
      </c>
      <c r="C247">
        <v>0</v>
      </c>
      <c r="D247" t="s">
        <v>2</v>
      </c>
      <c r="E247" t="b">
        <v>0</v>
      </c>
      <c r="F247" t="b">
        <v>1</v>
      </c>
      <c r="G247">
        <v>7.3919999599456698</v>
      </c>
      <c r="H247">
        <v>1</v>
      </c>
      <c r="I247" s="1" t="s">
        <v>245</v>
      </c>
      <c r="J247" t="str">
        <f t="shared" ca="1" si="15"/>
        <v>Phase 2</v>
      </c>
      <c r="K247" t="str">
        <f ca="1">LOOKUP(INDIRECT("B" &amp;ROW()),{0,1,2,3},{"SSL","Malware","Phishing","Unwanted software"})</f>
        <v>SSL</v>
      </c>
      <c r="L247" t="str">
        <f ca="1">LOOKUP(INDIRECT("C" &amp;ROW()),{0,1,2,3},{"Low","Medium","High","Control"})</f>
        <v>Low</v>
      </c>
      <c r="M247" t="str">
        <f t="shared" ca="1" si="16"/>
        <v>5 - 10</v>
      </c>
      <c r="N247">
        <f t="shared" ca="1" si="17"/>
        <v>1</v>
      </c>
      <c r="O247" t="str">
        <f t="shared" ca="1" si="18"/>
        <v>Ignored warning</v>
      </c>
      <c r="P247">
        <f t="shared" ca="1" si="19"/>
        <v>0</v>
      </c>
    </row>
    <row r="248" spans="1:16" ht="15" customHeight="1" x14ac:dyDescent="0.25">
      <c r="A248">
        <v>15</v>
      </c>
      <c r="B248">
        <v>0</v>
      </c>
      <c r="C248">
        <v>2</v>
      </c>
      <c r="D248" t="s">
        <v>2</v>
      </c>
      <c r="E248" t="b">
        <v>0</v>
      </c>
      <c r="F248" t="b">
        <v>0</v>
      </c>
      <c r="G248">
        <v>2.5399999618530198</v>
      </c>
      <c r="H248">
        <v>4</v>
      </c>
      <c r="I248" s="1" t="s">
        <v>246</v>
      </c>
      <c r="J248" t="str">
        <f t="shared" ca="1" si="15"/>
        <v>Phase 2</v>
      </c>
      <c r="K248" t="str">
        <f ca="1">LOOKUP(INDIRECT("B" &amp;ROW()),{0,1,2,3},{"SSL","Malware","Phishing","Unwanted software"})</f>
        <v>SSL</v>
      </c>
      <c r="L248" t="str">
        <f ca="1">LOOKUP(INDIRECT("C" &amp;ROW()),{0,1,2,3},{"Low","Medium","High","Control"})</f>
        <v>High</v>
      </c>
      <c r="M248" t="str">
        <f t="shared" ca="1" si="16"/>
        <v>0 - 5</v>
      </c>
      <c r="N248">
        <f t="shared" ca="1" si="17"/>
        <v>0</v>
      </c>
      <c r="O248" t="str">
        <f t="shared" ca="1" si="18"/>
        <v>Adhered to warning</v>
      </c>
      <c r="P248">
        <f t="shared" ca="1" si="19"/>
        <v>1</v>
      </c>
    </row>
    <row r="249" spans="1:16" x14ac:dyDescent="0.25">
      <c r="A249">
        <v>15</v>
      </c>
      <c r="B249">
        <v>3</v>
      </c>
      <c r="C249">
        <v>0</v>
      </c>
      <c r="D249" t="s">
        <v>2</v>
      </c>
      <c r="E249" t="b">
        <v>0</v>
      </c>
      <c r="F249" t="b">
        <v>1</v>
      </c>
      <c r="G249">
        <v>6.47300004959106</v>
      </c>
      <c r="H249">
        <v>0</v>
      </c>
      <c r="I249" s="1" t="s">
        <v>247</v>
      </c>
      <c r="J249" t="str">
        <f t="shared" ca="1" si="15"/>
        <v>Phase 2</v>
      </c>
      <c r="K249" t="str">
        <f ca="1">LOOKUP(INDIRECT("B" &amp;ROW()),{0,1,2,3},{"SSL","Malware","Phishing","Unwanted software"})</f>
        <v>Unwanted software</v>
      </c>
      <c r="L249" t="str">
        <f ca="1">LOOKUP(INDIRECT("C" &amp;ROW()),{0,1,2,3},{"Low","Medium","High","Control"})</f>
        <v>Low</v>
      </c>
      <c r="M249" t="str">
        <f t="shared" ca="1" si="16"/>
        <v>5 - 10</v>
      </c>
      <c r="N249">
        <f t="shared" ca="1" si="17"/>
        <v>1</v>
      </c>
      <c r="O249" t="str">
        <f t="shared" ca="1" si="18"/>
        <v>Ignored warning</v>
      </c>
      <c r="P249">
        <f t="shared" ca="1" si="19"/>
        <v>0</v>
      </c>
    </row>
    <row r="250" spans="1:16" ht="15" customHeight="1" x14ac:dyDescent="0.25">
      <c r="A250">
        <v>15</v>
      </c>
      <c r="B250">
        <v>3</v>
      </c>
      <c r="C250">
        <v>2</v>
      </c>
      <c r="D250" t="s">
        <v>2</v>
      </c>
      <c r="E250" t="b">
        <v>0</v>
      </c>
      <c r="F250" t="b">
        <v>0</v>
      </c>
      <c r="G250">
        <v>6.4400000572204501</v>
      </c>
      <c r="H250">
        <v>4</v>
      </c>
      <c r="I250" s="1" t="s">
        <v>248</v>
      </c>
      <c r="J250" t="str">
        <f t="shared" ca="1" si="15"/>
        <v>Phase 2</v>
      </c>
      <c r="K250" t="str">
        <f ca="1">LOOKUP(INDIRECT("B" &amp;ROW()),{0,1,2,3},{"SSL","Malware","Phishing","Unwanted software"})</f>
        <v>Unwanted software</v>
      </c>
      <c r="L250" t="str">
        <f ca="1">LOOKUP(INDIRECT("C" &amp;ROW()),{0,1,2,3},{"Low","Medium","High","Control"})</f>
        <v>High</v>
      </c>
      <c r="M250" t="str">
        <f t="shared" ca="1" si="16"/>
        <v>5 - 10</v>
      </c>
      <c r="N250">
        <f t="shared" ca="1" si="17"/>
        <v>0</v>
      </c>
      <c r="O250" t="str">
        <f t="shared" ca="1" si="18"/>
        <v>Adhered to warning</v>
      </c>
      <c r="P250">
        <f t="shared" ca="1" si="19"/>
        <v>1</v>
      </c>
    </row>
    <row r="251" spans="1:16" ht="15" customHeight="1" x14ac:dyDescent="0.25">
      <c r="A251">
        <v>15</v>
      </c>
      <c r="B251">
        <v>0</v>
      </c>
      <c r="C251">
        <v>1</v>
      </c>
      <c r="D251" t="s">
        <v>2</v>
      </c>
      <c r="E251" t="b">
        <v>0</v>
      </c>
      <c r="F251" t="b">
        <v>1</v>
      </c>
      <c r="G251">
        <v>3.9170000553131099</v>
      </c>
      <c r="H251">
        <v>2</v>
      </c>
      <c r="I251" s="1" t="s">
        <v>249</v>
      </c>
      <c r="J251" t="str">
        <f t="shared" ca="1" si="15"/>
        <v>Phase 2</v>
      </c>
      <c r="K251" t="str">
        <f ca="1">LOOKUP(INDIRECT("B" &amp;ROW()),{0,1,2,3},{"SSL","Malware","Phishing","Unwanted software"})</f>
        <v>SSL</v>
      </c>
      <c r="L251" t="str">
        <f ca="1">LOOKUP(INDIRECT("C" &amp;ROW()),{0,1,2,3},{"Low","Medium","High","Control"})</f>
        <v>Medium</v>
      </c>
      <c r="M251" t="str">
        <f t="shared" ca="1" si="16"/>
        <v>0 - 5</v>
      </c>
      <c r="N251">
        <f t="shared" ca="1" si="17"/>
        <v>1</v>
      </c>
      <c r="O251" t="str">
        <f t="shared" ca="1" si="18"/>
        <v>Ignored warning</v>
      </c>
      <c r="P251">
        <f t="shared" ca="1" si="19"/>
        <v>0</v>
      </c>
    </row>
    <row r="252" spans="1:16" ht="15" customHeight="1" x14ac:dyDescent="0.25">
      <c r="A252">
        <v>15</v>
      </c>
      <c r="B252">
        <v>3</v>
      </c>
      <c r="C252">
        <v>1</v>
      </c>
      <c r="D252" t="s">
        <v>2</v>
      </c>
      <c r="E252" t="b">
        <v>0</v>
      </c>
      <c r="F252" t="b">
        <v>1</v>
      </c>
      <c r="G252">
        <v>2.7059998512268</v>
      </c>
      <c r="H252">
        <v>2</v>
      </c>
      <c r="I252" s="1" t="s">
        <v>250</v>
      </c>
      <c r="J252" t="str">
        <f t="shared" ca="1" si="15"/>
        <v>Phase 2</v>
      </c>
      <c r="K252" t="str">
        <f ca="1">LOOKUP(INDIRECT("B" &amp;ROW()),{0,1,2,3},{"SSL","Malware","Phishing","Unwanted software"})</f>
        <v>Unwanted software</v>
      </c>
      <c r="L252" t="str">
        <f ca="1">LOOKUP(INDIRECT("C" &amp;ROW()),{0,1,2,3},{"Low","Medium","High","Control"})</f>
        <v>Medium</v>
      </c>
      <c r="M252" t="str">
        <f t="shared" ca="1" si="16"/>
        <v>0 - 5</v>
      </c>
      <c r="N252">
        <f t="shared" ca="1" si="17"/>
        <v>1</v>
      </c>
      <c r="O252" t="str">
        <f t="shared" ca="1" si="18"/>
        <v>Ignored warning</v>
      </c>
      <c r="P252">
        <f t="shared" ca="1" si="19"/>
        <v>0</v>
      </c>
    </row>
    <row r="253" spans="1:16" ht="15" customHeight="1" x14ac:dyDescent="0.25">
      <c r="A253">
        <v>15</v>
      </c>
      <c r="B253">
        <v>1</v>
      </c>
      <c r="C253">
        <v>3</v>
      </c>
      <c r="D253" t="s">
        <v>2</v>
      </c>
      <c r="E253" t="b">
        <v>0</v>
      </c>
      <c r="F253" t="b">
        <v>0</v>
      </c>
      <c r="G253">
        <v>4.9090001583099303</v>
      </c>
      <c r="H253">
        <v>4</v>
      </c>
      <c r="I253" s="1" t="s">
        <v>251</v>
      </c>
      <c r="J253" t="str">
        <f t="shared" ca="1" si="15"/>
        <v>Phase 2</v>
      </c>
      <c r="K253" t="str">
        <f ca="1">LOOKUP(INDIRECT("B" &amp;ROW()),{0,1,2,3},{"SSL","Malware","Phishing","Unwanted software"})</f>
        <v>Malware</v>
      </c>
      <c r="L253" t="str">
        <f ca="1">LOOKUP(INDIRECT("C" &amp;ROW()),{0,1,2,3},{"Low","Medium","High","Control"})</f>
        <v>Control</v>
      </c>
      <c r="M253" t="str">
        <f t="shared" ca="1" si="16"/>
        <v>0 - 5</v>
      </c>
      <c r="N253">
        <f t="shared" ca="1" si="17"/>
        <v>0</v>
      </c>
      <c r="O253" t="str">
        <f t="shared" ca="1" si="18"/>
        <v>Adhered to warning</v>
      </c>
      <c r="P253">
        <f t="shared" ca="1" si="19"/>
        <v>1</v>
      </c>
    </row>
    <row r="254" spans="1:16" ht="15" customHeight="1" x14ac:dyDescent="0.25">
      <c r="A254">
        <v>15</v>
      </c>
      <c r="B254">
        <v>2</v>
      </c>
      <c r="C254">
        <v>1</v>
      </c>
      <c r="D254" t="s">
        <v>2</v>
      </c>
      <c r="E254" t="b">
        <v>0</v>
      </c>
      <c r="F254" t="b">
        <v>0</v>
      </c>
      <c r="G254">
        <v>5.5090000629425004</v>
      </c>
      <c r="H254">
        <v>2</v>
      </c>
      <c r="I254" s="1" t="s">
        <v>252</v>
      </c>
      <c r="J254" t="str">
        <f t="shared" ca="1" si="15"/>
        <v>Phase 2</v>
      </c>
      <c r="K254" t="str">
        <f ca="1">LOOKUP(INDIRECT("B" &amp;ROW()),{0,1,2,3},{"SSL","Malware","Phishing","Unwanted software"})</f>
        <v>Phishing</v>
      </c>
      <c r="L254" t="str">
        <f ca="1">LOOKUP(INDIRECT("C" &amp;ROW()),{0,1,2,3},{"Low","Medium","High","Control"})</f>
        <v>Medium</v>
      </c>
      <c r="M254" t="str">
        <f t="shared" ca="1" si="16"/>
        <v>5 - 10</v>
      </c>
      <c r="N254">
        <f t="shared" ca="1" si="17"/>
        <v>0</v>
      </c>
      <c r="O254" t="str">
        <f t="shared" ca="1" si="18"/>
        <v>Adhered to warning</v>
      </c>
      <c r="P254">
        <f t="shared" ca="1" si="19"/>
        <v>1</v>
      </c>
    </row>
    <row r="255" spans="1:16" ht="15" customHeight="1" x14ac:dyDescent="0.25">
      <c r="A255">
        <v>15</v>
      </c>
      <c r="B255">
        <v>3</v>
      </c>
      <c r="C255">
        <v>3</v>
      </c>
      <c r="D255" t="s">
        <v>2</v>
      </c>
      <c r="E255" t="b">
        <v>0</v>
      </c>
      <c r="F255" t="b">
        <v>0</v>
      </c>
      <c r="G255">
        <v>5.9389998912811199</v>
      </c>
      <c r="H255">
        <v>3</v>
      </c>
      <c r="I255" s="1" t="s">
        <v>253</v>
      </c>
      <c r="J255" t="str">
        <f t="shared" ca="1" si="15"/>
        <v>Phase 2</v>
      </c>
      <c r="K255" t="str">
        <f ca="1">LOOKUP(INDIRECT("B" &amp;ROW()),{0,1,2,3},{"SSL","Malware","Phishing","Unwanted software"})</f>
        <v>Unwanted software</v>
      </c>
      <c r="L255" t="str">
        <f ca="1">LOOKUP(INDIRECT("C" &amp;ROW()),{0,1,2,3},{"Low","Medium","High","Control"})</f>
        <v>Control</v>
      </c>
      <c r="M255" t="str">
        <f t="shared" ca="1" si="16"/>
        <v>5 - 10</v>
      </c>
      <c r="N255">
        <f t="shared" ca="1" si="17"/>
        <v>0</v>
      </c>
      <c r="O255" t="str">
        <f t="shared" ca="1" si="18"/>
        <v>Adhered to warning</v>
      </c>
      <c r="P255">
        <f t="shared" ca="1" si="19"/>
        <v>1</v>
      </c>
    </row>
    <row r="256" spans="1:16" ht="15" customHeight="1" x14ac:dyDescent="0.25">
      <c r="A256">
        <v>15</v>
      </c>
      <c r="B256">
        <v>2</v>
      </c>
      <c r="C256">
        <v>2</v>
      </c>
      <c r="D256" t="s">
        <v>2</v>
      </c>
      <c r="E256" t="b">
        <v>0</v>
      </c>
      <c r="F256" t="b">
        <v>0</v>
      </c>
      <c r="G256">
        <v>11.458999872207601</v>
      </c>
      <c r="H256">
        <v>4</v>
      </c>
      <c r="I256" s="1" t="s">
        <v>254</v>
      </c>
      <c r="J256" t="str">
        <f t="shared" ca="1" si="15"/>
        <v>Phase 2</v>
      </c>
      <c r="K256" t="str">
        <f ca="1">LOOKUP(INDIRECT("B" &amp;ROW()),{0,1,2,3},{"SSL","Malware","Phishing","Unwanted software"})</f>
        <v>Phishing</v>
      </c>
      <c r="L256" t="str">
        <f ca="1">LOOKUP(INDIRECT("C" &amp;ROW()),{0,1,2,3},{"Low","Medium","High","Control"})</f>
        <v>High</v>
      </c>
      <c r="M256" t="str">
        <f t="shared" ca="1" si="16"/>
        <v>10 - 15</v>
      </c>
      <c r="N256">
        <f t="shared" ca="1" si="17"/>
        <v>0</v>
      </c>
      <c r="O256" t="str">
        <f t="shared" ca="1" si="18"/>
        <v>Adhered to warning</v>
      </c>
      <c r="P256">
        <f t="shared" ca="1" si="19"/>
        <v>1</v>
      </c>
    </row>
    <row r="257" spans="1:16" ht="15" customHeight="1" x14ac:dyDescent="0.25">
      <c r="A257">
        <v>16</v>
      </c>
      <c r="B257">
        <v>3</v>
      </c>
      <c r="C257">
        <v>3</v>
      </c>
      <c r="D257" t="s">
        <v>52</v>
      </c>
      <c r="E257" t="b">
        <v>0</v>
      </c>
      <c r="F257" t="b">
        <v>0</v>
      </c>
      <c r="G257">
        <v>18.849999904632501</v>
      </c>
      <c r="H257">
        <v>4</v>
      </c>
      <c r="I257" s="1" t="s">
        <v>255</v>
      </c>
      <c r="J257" t="str">
        <f t="shared" ca="1" si="15"/>
        <v>Phase 1</v>
      </c>
      <c r="K257" t="str">
        <f ca="1">LOOKUP(INDIRECT("B" &amp;ROW()),{0,1,2,3},{"SSL","Malware","Phishing","Unwanted software"})</f>
        <v>Unwanted software</v>
      </c>
      <c r="L257" t="str">
        <f ca="1">LOOKUP(INDIRECT("C" &amp;ROW()),{0,1,2,3},{"Low","Medium","High","Control"})</f>
        <v>Control</v>
      </c>
      <c r="M257" t="str">
        <f t="shared" ca="1" si="16"/>
        <v>15 - 20</v>
      </c>
      <c r="N257">
        <f t="shared" ca="1" si="17"/>
        <v>0</v>
      </c>
      <c r="O257" t="str">
        <f t="shared" ca="1" si="18"/>
        <v>Adhered to warning</v>
      </c>
      <c r="P257">
        <f t="shared" ca="1" si="19"/>
        <v>1</v>
      </c>
    </row>
    <row r="258" spans="1:16" ht="15" customHeight="1" x14ac:dyDescent="0.25">
      <c r="A258">
        <v>16</v>
      </c>
      <c r="B258">
        <v>2</v>
      </c>
      <c r="C258">
        <v>1</v>
      </c>
      <c r="D258" t="s">
        <v>2</v>
      </c>
      <c r="E258" t="b">
        <v>1</v>
      </c>
      <c r="F258" t="b">
        <v>0</v>
      </c>
      <c r="G258">
        <v>31.641000032424898</v>
      </c>
      <c r="H258">
        <v>4</v>
      </c>
      <c r="I258" s="1" t="s">
        <v>256</v>
      </c>
      <c r="J258" t="str">
        <f t="shared" ca="1" si="15"/>
        <v>Phase 2</v>
      </c>
      <c r="K258" t="str">
        <f ca="1">LOOKUP(INDIRECT("B" &amp;ROW()),{0,1,2,3},{"SSL","Malware","Phishing","Unwanted software"})</f>
        <v>Phishing</v>
      </c>
      <c r="L258" t="str">
        <f ca="1">LOOKUP(INDIRECT("C" &amp;ROW()),{0,1,2,3},{"Low","Medium","High","Control"})</f>
        <v>Medium</v>
      </c>
      <c r="M258" t="str">
        <f t="shared" ca="1" si="16"/>
        <v>30 - 35</v>
      </c>
      <c r="N258">
        <f t="shared" ca="1" si="17"/>
        <v>0</v>
      </c>
      <c r="O258" t="str">
        <f t="shared" ca="1" si="18"/>
        <v>Adhered to warning</v>
      </c>
      <c r="P258">
        <f t="shared" ca="1" si="19"/>
        <v>1</v>
      </c>
    </row>
    <row r="259" spans="1:16" ht="15" customHeight="1" x14ac:dyDescent="0.25">
      <c r="A259">
        <v>16</v>
      </c>
      <c r="B259">
        <v>2</v>
      </c>
      <c r="C259">
        <v>2</v>
      </c>
      <c r="D259" t="s">
        <v>2</v>
      </c>
      <c r="E259" t="b">
        <v>1</v>
      </c>
      <c r="F259" t="b">
        <v>1</v>
      </c>
      <c r="G259">
        <v>24.1300001144409</v>
      </c>
      <c r="H259">
        <v>4</v>
      </c>
      <c r="I259" s="1" t="s">
        <v>257</v>
      </c>
      <c r="J259" t="str">
        <f t="shared" ref="J259:J322" ca="1" si="20">IF(INDIRECT("D" &amp;ROW())="10c6cb60-48e4-41bc-bb20-360104a2238f","Phase 2","Phase 1")</f>
        <v>Phase 2</v>
      </c>
      <c r="K259" t="str">
        <f ca="1">LOOKUP(INDIRECT("B" &amp;ROW()),{0,1,2,3},{"SSL","Malware","Phishing","Unwanted software"})</f>
        <v>Phishing</v>
      </c>
      <c r="L259" t="str">
        <f ca="1">LOOKUP(INDIRECT("C" &amp;ROW()),{0,1,2,3},{"Low","Medium","High","Control"})</f>
        <v>High</v>
      </c>
      <c r="M259" t="str">
        <f t="shared" ref="M259:M322" ca="1" si="21">CEILING(INDIRECT("G"&amp;ROW()), 5)-5&amp;" - "&amp;CEILING(INDIRECT("G"&amp;ROW()), 5)</f>
        <v>20 - 25</v>
      </c>
      <c r="N259">
        <f t="shared" ref="N259:N322" ca="1" si="22">IF(INDIRECT("F" &amp;ROW())=TRUE,1,0)</f>
        <v>1</v>
      </c>
      <c r="O259" t="str">
        <f t="shared" ref="O259:O322" ca="1" si="23">IF(INDIRECT("F" &amp;ROW())=TRUE,"Ignored warning","Adhered to warning")</f>
        <v>Ignored warning</v>
      </c>
      <c r="P259">
        <f t="shared" ref="P259:P322" ca="1" si="24">IF(INDIRECT("F" &amp;ROW())=TRUE,0,1)</f>
        <v>0</v>
      </c>
    </row>
    <row r="260" spans="1:16" ht="15" customHeight="1" x14ac:dyDescent="0.25">
      <c r="A260">
        <v>16</v>
      </c>
      <c r="B260">
        <v>0</v>
      </c>
      <c r="C260">
        <v>3</v>
      </c>
      <c r="D260" t="s">
        <v>2</v>
      </c>
      <c r="E260" t="b">
        <v>0</v>
      </c>
      <c r="F260" t="b">
        <v>0</v>
      </c>
      <c r="G260">
        <v>86.121000051498399</v>
      </c>
      <c r="H260">
        <v>1</v>
      </c>
      <c r="I260" s="1" t="s">
        <v>258</v>
      </c>
      <c r="J260" t="str">
        <f t="shared" ca="1" si="20"/>
        <v>Phase 2</v>
      </c>
      <c r="K260" t="str">
        <f ca="1">LOOKUP(INDIRECT("B" &amp;ROW()),{0,1,2,3},{"SSL","Malware","Phishing","Unwanted software"})</f>
        <v>SSL</v>
      </c>
      <c r="L260" t="str">
        <f ca="1">LOOKUP(INDIRECT("C" &amp;ROW()),{0,1,2,3},{"Low","Medium","High","Control"})</f>
        <v>Control</v>
      </c>
      <c r="M260" t="str">
        <f t="shared" ca="1" si="21"/>
        <v>85 - 90</v>
      </c>
      <c r="N260">
        <f t="shared" ca="1" si="22"/>
        <v>0</v>
      </c>
      <c r="O260" t="str">
        <f t="shared" ca="1" si="23"/>
        <v>Adhered to warning</v>
      </c>
      <c r="P260">
        <f t="shared" ca="1" si="24"/>
        <v>1</v>
      </c>
    </row>
    <row r="261" spans="1:16" ht="15" customHeight="1" x14ac:dyDescent="0.25">
      <c r="A261">
        <v>16</v>
      </c>
      <c r="B261">
        <v>0</v>
      </c>
      <c r="C261">
        <v>1</v>
      </c>
      <c r="D261" t="s">
        <v>2</v>
      </c>
      <c r="E261" t="b">
        <v>0</v>
      </c>
      <c r="F261" t="b">
        <v>0</v>
      </c>
      <c r="G261">
        <v>19.971999883651701</v>
      </c>
      <c r="H261">
        <v>1</v>
      </c>
      <c r="I261" s="1" t="s">
        <v>259</v>
      </c>
      <c r="J261" t="str">
        <f t="shared" ca="1" si="20"/>
        <v>Phase 2</v>
      </c>
      <c r="K261" t="str">
        <f ca="1">LOOKUP(INDIRECT("B" &amp;ROW()),{0,1,2,3},{"SSL","Malware","Phishing","Unwanted software"})</f>
        <v>SSL</v>
      </c>
      <c r="L261" t="str">
        <f ca="1">LOOKUP(INDIRECT("C" &amp;ROW()),{0,1,2,3},{"Low","Medium","High","Control"})</f>
        <v>Medium</v>
      </c>
      <c r="M261" t="str">
        <f t="shared" ca="1" si="21"/>
        <v>15 - 20</v>
      </c>
      <c r="N261">
        <f t="shared" ca="1" si="22"/>
        <v>0</v>
      </c>
      <c r="O261" t="str">
        <f t="shared" ca="1" si="23"/>
        <v>Adhered to warning</v>
      </c>
      <c r="P261">
        <f t="shared" ca="1" si="24"/>
        <v>1</v>
      </c>
    </row>
    <row r="262" spans="1:16" ht="15" customHeight="1" x14ac:dyDescent="0.25">
      <c r="A262">
        <v>16</v>
      </c>
      <c r="B262">
        <v>3</v>
      </c>
      <c r="C262">
        <v>3</v>
      </c>
      <c r="D262" t="s">
        <v>2</v>
      </c>
      <c r="E262" t="b">
        <v>0</v>
      </c>
      <c r="F262" t="b">
        <v>0</v>
      </c>
      <c r="G262">
        <v>40.996000051498399</v>
      </c>
      <c r="H262">
        <v>2</v>
      </c>
      <c r="I262" s="1" t="s">
        <v>260</v>
      </c>
      <c r="J262" t="str">
        <f t="shared" ca="1" si="20"/>
        <v>Phase 2</v>
      </c>
      <c r="K262" t="str">
        <f ca="1">LOOKUP(INDIRECT("B" &amp;ROW()),{0,1,2,3},{"SSL","Malware","Phishing","Unwanted software"})</f>
        <v>Unwanted software</v>
      </c>
      <c r="L262" t="str">
        <f ca="1">LOOKUP(INDIRECT("C" &amp;ROW()),{0,1,2,3},{"Low","Medium","High","Control"})</f>
        <v>Control</v>
      </c>
      <c r="M262" t="str">
        <f t="shared" ca="1" si="21"/>
        <v>40 - 45</v>
      </c>
      <c r="N262">
        <f t="shared" ca="1" si="22"/>
        <v>0</v>
      </c>
      <c r="O262" t="str">
        <f t="shared" ca="1" si="23"/>
        <v>Adhered to warning</v>
      </c>
      <c r="P262">
        <f t="shared" ca="1" si="24"/>
        <v>1</v>
      </c>
    </row>
    <row r="263" spans="1:16" ht="15" customHeight="1" x14ac:dyDescent="0.25">
      <c r="A263">
        <v>16</v>
      </c>
      <c r="B263">
        <v>2</v>
      </c>
      <c r="C263">
        <v>3</v>
      </c>
      <c r="D263" t="s">
        <v>2</v>
      </c>
      <c r="E263" t="b">
        <v>0</v>
      </c>
      <c r="F263" t="b">
        <v>0</v>
      </c>
      <c r="G263">
        <v>23.545000076293899</v>
      </c>
      <c r="H263">
        <v>4</v>
      </c>
      <c r="I263" s="1" t="s">
        <v>261</v>
      </c>
      <c r="J263" t="str">
        <f t="shared" ca="1" si="20"/>
        <v>Phase 2</v>
      </c>
      <c r="K263" t="str">
        <f ca="1">LOOKUP(INDIRECT("B" &amp;ROW()),{0,1,2,3},{"SSL","Malware","Phishing","Unwanted software"})</f>
        <v>Phishing</v>
      </c>
      <c r="L263" t="str">
        <f ca="1">LOOKUP(INDIRECT("C" &amp;ROW()),{0,1,2,3},{"Low","Medium","High","Control"})</f>
        <v>Control</v>
      </c>
      <c r="M263" t="str">
        <f t="shared" ca="1" si="21"/>
        <v>20 - 25</v>
      </c>
      <c r="N263">
        <f t="shared" ca="1" si="22"/>
        <v>0</v>
      </c>
      <c r="O263" t="str">
        <f t="shared" ca="1" si="23"/>
        <v>Adhered to warning</v>
      </c>
      <c r="P263">
        <f t="shared" ca="1" si="24"/>
        <v>1</v>
      </c>
    </row>
    <row r="264" spans="1:16" x14ac:dyDescent="0.25">
      <c r="A264">
        <v>16</v>
      </c>
      <c r="B264">
        <v>3</v>
      </c>
      <c r="C264">
        <v>0</v>
      </c>
      <c r="D264" t="s">
        <v>2</v>
      </c>
      <c r="E264" t="b">
        <v>0</v>
      </c>
      <c r="F264" t="b">
        <v>0</v>
      </c>
      <c r="G264">
        <v>8.7309999465942294</v>
      </c>
      <c r="H264">
        <v>0</v>
      </c>
      <c r="I264" s="1" t="s">
        <v>262</v>
      </c>
      <c r="J264" t="str">
        <f t="shared" ca="1" si="20"/>
        <v>Phase 2</v>
      </c>
      <c r="K264" t="str">
        <f ca="1">LOOKUP(INDIRECT("B" &amp;ROW()),{0,1,2,3},{"SSL","Malware","Phishing","Unwanted software"})</f>
        <v>Unwanted software</v>
      </c>
      <c r="L264" t="str">
        <f ca="1">LOOKUP(INDIRECT("C" &amp;ROW()),{0,1,2,3},{"Low","Medium","High","Control"})</f>
        <v>Low</v>
      </c>
      <c r="M264" t="str">
        <f t="shared" ca="1" si="21"/>
        <v>5 - 10</v>
      </c>
      <c r="N264">
        <f t="shared" ca="1" si="22"/>
        <v>0</v>
      </c>
      <c r="O264" t="str">
        <f t="shared" ca="1" si="23"/>
        <v>Adhered to warning</v>
      </c>
      <c r="P264">
        <f t="shared" ca="1" si="24"/>
        <v>1</v>
      </c>
    </row>
    <row r="265" spans="1:16" x14ac:dyDescent="0.25">
      <c r="A265">
        <v>16</v>
      </c>
      <c r="B265">
        <v>0</v>
      </c>
      <c r="C265">
        <v>0</v>
      </c>
      <c r="D265" t="s">
        <v>2</v>
      </c>
      <c r="E265" t="b">
        <v>0</v>
      </c>
      <c r="F265" t="b">
        <v>0</v>
      </c>
      <c r="G265">
        <v>5.5340001583099303</v>
      </c>
      <c r="H265">
        <v>0</v>
      </c>
      <c r="I265" s="1" t="s">
        <v>263</v>
      </c>
      <c r="J265" t="str">
        <f t="shared" ca="1" si="20"/>
        <v>Phase 2</v>
      </c>
      <c r="K265" t="str">
        <f ca="1">LOOKUP(INDIRECT("B" &amp;ROW()),{0,1,2,3},{"SSL","Malware","Phishing","Unwanted software"})</f>
        <v>SSL</v>
      </c>
      <c r="L265" t="str">
        <f ca="1">LOOKUP(INDIRECT("C" &amp;ROW()),{0,1,2,3},{"Low","Medium","High","Control"})</f>
        <v>Low</v>
      </c>
      <c r="M265" t="str">
        <f t="shared" ca="1" si="21"/>
        <v>5 - 10</v>
      </c>
      <c r="N265">
        <f t="shared" ca="1" si="22"/>
        <v>0</v>
      </c>
      <c r="O265" t="str">
        <f t="shared" ca="1" si="23"/>
        <v>Adhered to warning</v>
      </c>
      <c r="P265">
        <f t="shared" ca="1" si="24"/>
        <v>1</v>
      </c>
    </row>
    <row r="266" spans="1:16" x14ac:dyDescent="0.25">
      <c r="A266">
        <v>16</v>
      </c>
      <c r="B266">
        <v>1</v>
      </c>
      <c r="C266">
        <v>0</v>
      </c>
      <c r="D266" t="s">
        <v>2</v>
      </c>
      <c r="E266" t="b">
        <v>0</v>
      </c>
      <c r="F266" t="b">
        <v>1</v>
      </c>
      <c r="G266">
        <v>13.012000083923301</v>
      </c>
      <c r="H266">
        <v>0</v>
      </c>
      <c r="I266" s="1" t="s">
        <v>264</v>
      </c>
      <c r="J266" t="str">
        <f t="shared" ca="1" si="20"/>
        <v>Phase 2</v>
      </c>
      <c r="K266" t="str">
        <f ca="1">LOOKUP(INDIRECT("B" &amp;ROW()),{0,1,2,3},{"SSL","Malware","Phishing","Unwanted software"})</f>
        <v>Malware</v>
      </c>
      <c r="L266" t="str">
        <f ca="1">LOOKUP(INDIRECT("C" &amp;ROW()),{0,1,2,3},{"Low","Medium","High","Control"})</f>
        <v>Low</v>
      </c>
      <c r="M266" t="str">
        <f t="shared" ca="1" si="21"/>
        <v>10 - 15</v>
      </c>
      <c r="N266">
        <f t="shared" ca="1" si="22"/>
        <v>1</v>
      </c>
      <c r="O266" t="str">
        <f t="shared" ca="1" si="23"/>
        <v>Ignored warning</v>
      </c>
      <c r="P266">
        <f t="shared" ca="1" si="24"/>
        <v>0</v>
      </c>
    </row>
    <row r="267" spans="1:16" ht="15" customHeight="1" x14ac:dyDescent="0.25">
      <c r="A267">
        <v>16</v>
      </c>
      <c r="B267">
        <v>1</v>
      </c>
      <c r="C267">
        <v>2</v>
      </c>
      <c r="D267" t="s">
        <v>2</v>
      </c>
      <c r="E267" t="b">
        <v>0</v>
      </c>
      <c r="F267" t="b">
        <v>0</v>
      </c>
      <c r="G267">
        <v>18.046000003814601</v>
      </c>
      <c r="H267">
        <v>4</v>
      </c>
      <c r="I267" s="1" t="s">
        <v>265</v>
      </c>
      <c r="J267" t="str">
        <f t="shared" ca="1" si="20"/>
        <v>Phase 2</v>
      </c>
      <c r="K267" t="str">
        <f ca="1">LOOKUP(INDIRECT("B" &amp;ROW()),{0,1,2,3},{"SSL","Malware","Phishing","Unwanted software"})</f>
        <v>Malware</v>
      </c>
      <c r="L267" t="str">
        <f ca="1">LOOKUP(INDIRECT("C" &amp;ROW()),{0,1,2,3},{"Low","Medium","High","Control"})</f>
        <v>High</v>
      </c>
      <c r="M267" t="str">
        <f t="shared" ca="1" si="21"/>
        <v>15 - 20</v>
      </c>
      <c r="N267">
        <f t="shared" ca="1" si="22"/>
        <v>0</v>
      </c>
      <c r="O267" t="str">
        <f t="shared" ca="1" si="23"/>
        <v>Adhered to warning</v>
      </c>
      <c r="P267">
        <f t="shared" ca="1" si="24"/>
        <v>1</v>
      </c>
    </row>
    <row r="268" spans="1:16" ht="15" customHeight="1" x14ac:dyDescent="0.25">
      <c r="A268">
        <v>16</v>
      </c>
      <c r="B268">
        <v>3</v>
      </c>
      <c r="C268">
        <v>1</v>
      </c>
      <c r="D268" t="s">
        <v>2</v>
      </c>
      <c r="E268" t="b">
        <v>0</v>
      </c>
      <c r="F268" t="b">
        <v>0</v>
      </c>
      <c r="G268">
        <v>10.7420001029968</v>
      </c>
      <c r="H268">
        <v>2</v>
      </c>
      <c r="I268" s="1" t="s">
        <v>266</v>
      </c>
      <c r="J268" t="str">
        <f t="shared" ca="1" si="20"/>
        <v>Phase 2</v>
      </c>
      <c r="K268" t="str">
        <f ca="1">LOOKUP(INDIRECT("B" &amp;ROW()),{0,1,2,3},{"SSL","Malware","Phishing","Unwanted software"})</f>
        <v>Unwanted software</v>
      </c>
      <c r="L268" t="str">
        <f ca="1">LOOKUP(INDIRECT("C" &amp;ROW()),{0,1,2,3},{"Low","Medium","High","Control"})</f>
        <v>Medium</v>
      </c>
      <c r="M268" t="str">
        <f t="shared" ca="1" si="21"/>
        <v>10 - 15</v>
      </c>
      <c r="N268">
        <f t="shared" ca="1" si="22"/>
        <v>0</v>
      </c>
      <c r="O268" t="str">
        <f t="shared" ca="1" si="23"/>
        <v>Adhered to warning</v>
      </c>
      <c r="P268">
        <f t="shared" ca="1" si="24"/>
        <v>1</v>
      </c>
    </row>
    <row r="269" spans="1:16" x14ac:dyDescent="0.25">
      <c r="A269">
        <v>16</v>
      </c>
      <c r="B269">
        <v>2</v>
      </c>
      <c r="C269">
        <v>0</v>
      </c>
      <c r="D269" t="s">
        <v>2</v>
      </c>
      <c r="E269" t="b">
        <v>0</v>
      </c>
      <c r="F269" t="b">
        <v>0</v>
      </c>
      <c r="G269">
        <v>8.1440000534057599</v>
      </c>
      <c r="H269">
        <v>1</v>
      </c>
      <c r="I269" s="1" t="s">
        <v>267</v>
      </c>
      <c r="J269" t="str">
        <f t="shared" ca="1" si="20"/>
        <v>Phase 2</v>
      </c>
      <c r="K269" t="str">
        <f ca="1">LOOKUP(INDIRECT("B" &amp;ROW()),{0,1,2,3},{"SSL","Malware","Phishing","Unwanted software"})</f>
        <v>Phishing</v>
      </c>
      <c r="L269" t="str">
        <f ca="1">LOOKUP(INDIRECT("C" &amp;ROW()),{0,1,2,3},{"Low","Medium","High","Control"})</f>
        <v>Low</v>
      </c>
      <c r="M269" t="str">
        <f t="shared" ca="1" si="21"/>
        <v>5 - 10</v>
      </c>
      <c r="N269">
        <f t="shared" ca="1" si="22"/>
        <v>0</v>
      </c>
      <c r="O269" t="str">
        <f t="shared" ca="1" si="23"/>
        <v>Adhered to warning</v>
      </c>
      <c r="P269">
        <f t="shared" ca="1" si="24"/>
        <v>1</v>
      </c>
    </row>
    <row r="270" spans="1:16" ht="15" customHeight="1" x14ac:dyDescent="0.25">
      <c r="A270">
        <v>16</v>
      </c>
      <c r="B270">
        <v>1</v>
      </c>
      <c r="C270">
        <v>3</v>
      </c>
      <c r="D270" t="s">
        <v>2</v>
      </c>
      <c r="E270" t="b">
        <v>0</v>
      </c>
      <c r="F270" t="b">
        <v>0</v>
      </c>
      <c r="G270">
        <v>19.539000034332201</v>
      </c>
      <c r="H270">
        <v>4</v>
      </c>
      <c r="I270" s="1" t="s">
        <v>268</v>
      </c>
      <c r="J270" t="str">
        <f t="shared" ca="1" si="20"/>
        <v>Phase 2</v>
      </c>
      <c r="K270" t="str">
        <f ca="1">LOOKUP(INDIRECT("B" &amp;ROW()),{0,1,2,3},{"SSL","Malware","Phishing","Unwanted software"})</f>
        <v>Malware</v>
      </c>
      <c r="L270" t="str">
        <f ca="1">LOOKUP(INDIRECT("C" &amp;ROW()),{0,1,2,3},{"Low","Medium","High","Control"})</f>
        <v>Control</v>
      </c>
      <c r="M270" t="str">
        <f t="shared" ca="1" si="21"/>
        <v>15 - 20</v>
      </c>
      <c r="N270">
        <f t="shared" ca="1" si="22"/>
        <v>0</v>
      </c>
      <c r="O270" t="str">
        <f t="shared" ca="1" si="23"/>
        <v>Adhered to warning</v>
      </c>
      <c r="P270">
        <f t="shared" ca="1" si="24"/>
        <v>1</v>
      </c>
    </row>
    <row r="271" spans="1:16" ht="15" customHeight="1" x14ac:dyDescent="0.25">
      <c r="A271">
        <v>16</v>
      </c>
      <c r="B271">
        <v>3</v>
      </c>
      <c r="C271">
        <v>2</v>
      </c>
      <c r="D271" t="s">
        <v>2</v>
      </c>
      <c r="E271" t="b">
        <v>0</v>
      </c>
      <c r="F271" t="b">
        <v>0</v>
      </c>
      <c r="G271">
        <v>15.7439999580383</v>
      </c>
      <c r="H271">
        <v>4</v>
      </c>
      <c r="I271" s="1" t="s">
        <v>269</v>
      </c>
      <c r="J271" t="str">
        <f t="shared" ca="1" si="20"/>
        <v>Phase 2</v>
      </c>
      <c r="K271" t="str">
        <f ca="1">LOOKUP(INDIRECT("B" &amp;ROW()),{0,1,2,3},{"SSL","Malware","Phishing","Unwanted software"})</f>
        <v>Unwanted software</v>
      </c>
      <c r="L271" t="str">
        <f ca="1">LOOKUP(INDIRECT("C" &amp;ROW()),{0,1,2,3},{"Low","Medium","High","Control"})</f>
        <v>High</v>
      </c>
      <c r="M271" t="str">
        <f t="shared" ca="1" si="21"/>
        <v>15 - 20</v>
      </c>
      <c r="N271">
        <f t="shared" ca="1" si="22"/>
        <v>0</v>
      </c>
      <c r="O271" t="str">
        <f t="shared" ca="1" si="23"/>
        <v>Adhered to warning</v>
      </c>
      <c r="P271">
        <f t="shared" ca="1" si="24"/>
        <v>1</v>
      </c>
    </row>
    <row r="272" spans="1:16" ht="15" customHeight="1" x14ac:dyDescent="0.25">
      <c r="A272">
        <v>16</v>
      </c>
      <c r="B272">
        <v>0</v>
      </c>
      <c r="C272">
        <v>2</v>
      </c>
      <c r="D272" t="s">
        <v>2</v>
      </c>
      <c r="E272" t="b">
        <v>0</v>
      </c>
      <c r="F272" t="b">
        <v>0</v>
      </c>
      <c r="G272">
        <v>19.5860002040863</v>
      </c>
      <c r="H272">
        <v>4</v>
      </c>
      <c r="I272" s="1" t="s">
        <v>270</v>
      </c>
      <c r="J272" t="str">
        <f t="shared" ca="1" si="20"/>
        <v>Phase 2</v>
      </c>
      <c r="K272" t="str">
        <f ca="1">LOOKUP(INDIRECT("B" &amp;ROW()),{0,1,2,3},{"SSL","Malware","Phishing","Unwanted software"})</f>
        <v>SSL</v>
      </c>
      <c r="L272" t="str">
        <f ca="1">LOOKUP(INDIRECT("C" &amp;ROW()),{0,1,2,3},{"Low","Medium","High","Control"})</f>
        <v>High</v>
      </c>
      <c r="M272" t="str">
        <f t="shared" ca="1" si="21"/>
        <v>15 - 20</v>
      </c>
      <c r="N272">
        <f t="shared" ca="1" si="22"/>
        <v>0</v>
      </c>
      <c r="O272" t="str">
        <f t="shared" ca="1" si="23"/>
        <v>Adhered to warning</v>
      </c>
      <c r="P272">
        <f t="shared" ca="1" si="24"/>
        <v>1</v>
      </c>
    </row>
    <row r="273" spans="1:16" ht="15" customHeight="1" x14ac:dyDescent="0.25">
      <c r="A273">
        <v>16</v>
      </c>
      <c r="B273">
        <v>1</v>
      </c>
      <c r="C273">
        <v>1</v>
      </c>
      <c r="D273" t="s">
        <v>2</v>
      </c>
      <c r="E273" t="b">
        <v>0</v>
      </c>
      <c r="F273" t="b">
        <v>0</v>
      </c>
      <c r="G273">
        <v>7.4890000820159903</v>
      </c>
      <c r="H273">
        <v>2</v>
      </c>
      <c r="I273" s="1" t="s">
        <v>271</v>
      </c>
      <c r="J273" t="str">
        <f t="shared" ca="1" si="20"/>
        <v>Phase 2</v>
      </c>
      <c r="K273" t="str">
        <f ca="1">LOOKUP(INDIRECT("B" &amp;ROW()),{0,1,2,3},{"SSL","Malware","Phishing","Unwanted software"})</f>
        <v>Malware</v>
      </c>
      <c r="L273" t="str">
        <f ca="1">LOOKUP(INDIRECT("C" &amp;ROW()),{0,1,2,3},{"Low","Medium","High","Control"})</f>
        <v>Medium</v>
      </c>
      <c r="M273" t="str">
        <f t="shared" ca="1" si="21"/>
        <v>5 - 10</v>
      </c>
      <c r="N273">
        <f t="shared" ca="1" si="22"/>
        <v>0</v>
      </c>
      <c r="O273" t="str">
        <f t="shared" ca="1" si="23"/>
        <v>Adhered to warning</v>
      </c>
      <c r="P273">
        <f t="shared" ca="1" si="24"/>
        <v>1</v>
      </c>
    </row>
    <row r="274" spans="1:16" ht="15" customHeight="1" x14ac:dyDescent="0.25">
      <c r="A274">
        <v>17</v>
      </c>
      <c r="B274">
        <v>0</v>
      </c>
      <c r="C274">
        <v>0</v>
      </c>
      <c r="D274" t="s">
        <v>52</v>
      </c>
      <c r="E274" t="b">
        <v>0</v>
      </c>
      <c r="F274" t="b">
        <v>1</v>
      </c>
      <c r="G274">
        <v>2.8819999694824201</v>
      </c>
      <c r="H274">
        <v>2</v>
      </c>
      <c r="I274" s="1" t="s">
        <v>272</v>
      </c>
      <c r="J274" t="str">
        <f t="shared" ca="1" si="20"/>
        <v>Phase 1</v>
      </c>
      <c r="K274" t="str">
        <f ca="1">LOOKUP(INDIRECT("B" &amp;ROW()),{0,1,2,3},{"SSL","Malware","Phishing","Unwanted software"})</f>
        <v>SSL</v>
      </c>
      <c r="L274" t="str">
        <f ca="1">LOOKUP(INDIRECT("C" &amp;ROW()),{0,1,2,3},{"Low","Medium","High","Control"})</f>
        <v>Low</v>
      </c>
      <c r="M274" t="str">
        <f t="shared" ca="1" si="21"/>
        <v>0 - 5</v>
      </c>
      <c r="N274">
        <f t="shared" ca="1" si="22"/>
        <v>1</v>
      </c>
      <c r="O274" t="str">
        <f t="shared" ca="1" si="23"/>
        <v>Ignored warning</v>
      </c>
      <c r="P274">
        <f t="shared" ca="1" si="24"/>
        <v>0</v>
      </c>
    </row>
    <row r="275" spans="1:16" x14ac:dyDescent="0.25">
      <c r="A275">
        <v>17</v>
      </c>
      <c r="B275">
        <v>2</v>
      </c>
      <c r="C275">
        <v>0</v>
      </c>
      <c r="D275" t="s">
        <v>2</v>
      </c>
      <c r="E275" t="b">
        <v>1</v>
      </c>
      <c r="F275" t="b">
        <v>0</v>
      </c>
      <c r="G275">
        <v>17.822999954223601</v>
      </c>
      <c r="H275">
        <v>1</v>
      </c>
      <c r="I275" s="1" t="s">
        <v>273</v>
      </c>
      <c r="J275" t="str">
        <f t="shared" ca="1" si="20"/>
        <v>Phase 2</v>
      </c>
      <c r="K275" t="str">
        <f ca="1">LOOKUP(INDIRECT("B" &amp;ROW()),{0,1,2,3},{"SSL","Malware","Phishing","Unwanted software"})</f>
        <v>Phishing</v>
      </c>
      <c r="L275" t="str">
        <f ca="1">LOOKUP(INDIRECT("C" &amp;ROW()),{0,1,2,3},{"Low","Medium","High","Control"})</f>
        <v>Low</v>
      </c>
      <c r="M275" t="str">
        <f t="shared" ca="1" si="21"/>
        <v>15 - 20</v>
      </c>
      <c r="N275">
        <f t="shared" ca="1" si="22"/>
        <v>0</v>
      </c>
      <c r="O275" t="str">
        <f t="shared" ca="1" si="23"/>
        <v>Adhered to warning</v>
      </c>
      <c r="P275">
        <f t="shared" ca="1" si="24"/>
        <v>1</v>
      </c>
    </row>
    <row r="276" spans="1:16" ht="15" customHeight="1" x14ac:dyDescent="0.25">
      <c r="A276">
        <v>17</v>
      </c>
      <c r="B276">
        <v>0</v>
      </c>
      <c r="C276">
        <v>1</v>
      </c>
      <c r="D276" t="s">
        <v>2</v>
      </c>
      <c r="E276" t="b">
        <v>1</v>
      </c>
      <c r="F276" t="b">
        <v>0</v>
      </c>
      <c r="G276">
        <v>23.062999963760301</v>
      </c>
      <c r="H276">
        <v>2</v>
      </c>
      <c r="I276" s="1" t="s">
        <v>274</v>
      </c>
      <c r="J276" t="str">
        <f t="shared" ca="1" si="20"/>
        <v>Phase 2</v>
      </c>
      <c r="K276" t="str">
        <f ca="1">LOOKUP(INDIRECT("B" &amp;ROW()),{0,1,2,3},{"SSL","Malware","Phishing","Unwanted software"})</f>
        <v>SSL</v>
      </c>
      <c r="L276" t="str">
        <f ca="1">LOOKUP(INDIRECT("C" &amp;ROW()),{0,1,2,3},{"Low","Medium","High","Control"})</f>
        <v>Medium</v>
      </c>
      <c r="M276" t="str">
        <f t="shared" ca="1" si="21"/>
        <v>20 - 25</v>
      </c>
      <c r="N276">
        <f t="shared" ca="1" si="22"/>
        <v>0</v>
      </c>
      <c r="O276" t="str">
        <f t="shared" ca="1" si="23"/>
        <v>Adhered to warning</v>
      </c>
      <c r="P276">
        <f t="shared" ca="1" si="24"/>
        <v>1</v>
      </c>
    </row>
    <row r="277" spans="1:16" ht="15" customHeight="1" x14ac:dyDescent="0.25">
      <c r="A277">
        <v>17</v>
      </c>
      <c r="B277">
        <v>3</v>
      </c>
      <c r="C277">
        <v>1</v>
      </c>
      <c r="D277" t="s">
        <v>2</v>
      </c>
      <c r="E277" t="b">
        <v>1</v>
      </c>
      <c r="F277" t="b">
        <v>0</v>
      </c>
      <c r="G277">
        <v>24.659999847412099</v>
      </c>
      <c r="H277">
        <v>2</v>
      </c>
      <c r="I277" s="1" t="s">
        <v>275</v>
      </c>
      <c r="J277" t="str">
        <f t="shared" ca="1" si="20"/>
        <v>Phase 2</v>
      </c>
      <c r="K277" t="str">
        <f ca="1">LOOKUP(INDIRECT("B" &amp;ROW()),{0,1,2,3},{"SSL","Malware","Phishing","Unwanted software"})</f>
        <v>Unwanted software</v>
      </c>
      <c r="L277" t="str">
        <f ca="1">LOOKUP(INDIRECT("C" &amp;ROW()),{0,1,2,3},{"Low","Medium","High","Control"})</f>
        <v>Medium</v>
      </c>
      <c r="M277" t="str">
        <f t="shared" ca="1" si="21"/>
        <v>20 - 25</v>
      </c>
      <c r="N277">
        <f t="shared" ca="1" si="22"/>
        <v>0</v>
      </c>
      <c r="O277" t="str">
        <f t="shared" ca="1" si="23"/>
        <v>Adhered to warning</v>
      </c>
      <c r="P277">
        <f t="shared" ca="1" si="24"/>
        <v>1</v>
      </c>
    </row>
    <row r="278" spans="1:16" ht="15" customHeight="1" x14ac:dyDescent="0.25">
      <c r="A278">
        <v>17</v>
      </c>
      <c r="B278">
        <v>1</v>
      </c>
      <c r="C278">
        <v>2</v>
      </c>
      <c r="D278" t="s">
        <v>2</v>
      </c>
      <c r="E278" t="b">
        <v>0</v>
      </c>
      <c r="F278" t="b">
        <v>0</v>
      </c>
      <c r="G278">
        <v>12.339999914169301</v>
      </c>
      <c r="H278">
        <v>3</v>
      </c>
      <c r="I278" s="1" t="s">
        <v>276</v>
      </c>
      <c r="J278" t="str">
        <f t="shared" ca="1" si="20"/>
        <v>Phase 2</v>
      </c>
      <c r="K278" t="str">
        <f ca="1">LOOKUP(INDIRECT("B" &amp;ROW()),{0,1,2,3},{"SSL","Malware","Phishing","Unwanted software"})</f>
        <v>Malware</v>
      </c>
      <c r="L278" t="str">
        <f ca="1">LOOKUP(INDIRECT("C" &amp;ROW()),{0,1,2,3},{"Low","Medium","High","Control"})</f>
        <v>High</v>
      </c>
      <c r="M278" t="str">
        <f t="shared" ca="1" si="21"/>
        <v>10 - 15</v>
      </c>
      <c r="N278">
        <f t="shared" ca="1" si="22"/>
        <v>0</v>
      </c>
      <c r="O278" t="str">
        <f t="shared" ca="1" si="23"/>
        <v>Adhered to warning</v>
      </c>
      <c r="P278">
        <f t="shared" ca="1" si="24"/>
        <v>1</v>
      </c>
    </row>
    <row r="279" spans="1:16" ht="15" customHeight="1" x14ac:dyDescent="0.25">
      <c r="A279">
        <v>17</v>
      </c>
      <c r="B279">
        <v>1</v>
      </c>
      <c r="C279">
        <v>3</v>
      </c>
      <c r="D279" t="s">
        <v>2</v>
      </c>
      <c r="E279" t="b">
        <v>0</v>
      </c>
      <c r="F279" t="b">
        <v>0</v>
      </c>
      <c r="G279">
        <v>37.812999963760298</v>
      </c>
      <c r="H279">
        <v>4</v>
      </c>
      <c r="I279" s="1" t="s">
        <v>277</v>
      </c>
      <c r="J279" t="str">
        <f t="shared" ca="1" si="20"/>
        <v>Phase 2</v>
      </c>
      <c r="K279" t="str">
        <f ca="1">LOOKUP(INDIRECT("B" &amp;ROW()),{0,1,2,3},{"SSL","Malware","Phishing","Unwanted software"})</f>
        <v>Malware</v>
      </c>
      <c r="L279" t="str">
        <f ca="1">LOOKUP(INDIRECT("C" &amp;ROW()),{0,1,2,3},{"Low","Medium","High","Control"})</f>
        <v>Control</v>
      </c>
      <c r="M279" t="str">
        <f t="shared" ca="1" si="21"/>
        <v>35 - 40</v>
      </c>
      <c r="N279">
        <f t="shared" ca="1" si="22"/>
        <v>0</v>
      </c>
      <c r="O279" t="str">
        <f t="shared" ca="1" si="23"/>
        <v>Adhered to warning</v>
      </c>
      <c r="P279">
        <f t="shared" ca="1" si="24"/>
        <v>1</v>
      </c>
    </row>
    <row r="280" spans="1:16" ht="15" customHeight="1" x14ac:dyDescent="0.25">
      <c r="A280">
        <v>17</v>
      </c>
      <c r="B280">
        <v>0</v>
      </c>
      <c r="C280">
        <v>3</v>
      </c>
      <c r="D280" t="s">
        <v>2</v>
      </c>
      <c r="E280" t="b">
        <v>1</v>
      </c>
      <c r="F280" t="b">
        <v>0</v>
      </c>
      <c r="G280">
        <v>35.542000055313103</v>
      </c>
      <c r="H280">
        <v>0</v>
      </c>
      <c r="I280" s="1" t="s">
        <v>278</v>
      </c>
      <c r="J280" t="str">
        <f t="shared" ca="1" si="20"/>
        <v>Phase 2</v>
      </c>
      <c r="K280" t="str">
        <f ca="1">LOOKUP(INDIRECT("B" &amp;ROW()),{0,1,2,3},{"SSL","Malware","Phishing","Unwanted software"})</f>
        <v>SSL</v>
      </c>
      <c r="L280" t="str">
        <f ca="1">LOOKUP(INDIRECT("C" &amp;ROW()),{0,1,2,3},{"Low","Medium","High","Control"})</f>
        <v>Control</v>
      </c>
      <c r="M280" t="str">
        <f t="shared" ca="1" si="21"/>
        <v>35 - 40</v>
      </c>
      <c r="N280">
        <f t="shared" ca="1" si="22"/>
        <v>0</v>
      </c>
      <c r="O280" t="str">
        <f t="shared" ca="1" si="23"/>
        <v>Adhered to warning</v>
      </c>
      <c r="P280">
        <f t="shared" ca="1" si="24"/>
        <v>1</v>
      </c>
    </row>
    <row r="281" spans="1:16" ht="15" customHeight="1" x14ac:dyDescent="0.25">
      <c r="A281">
        <v>17</v>
      </c>
      <c r="B281">
        <v>3</v>
      </c>
      <c r="C281">
        <v>2</v>
      </c>
      <c r="D281" t="s">
        <v>2</v>
      </c>
      <c r="E281" t="b">
        <v>1</v>
      </c>
      <c r="F281" t="b">
        <v>0</v>
      </c>
      <c r="G281">
        <v>36.744999885558997</v>
      </c>
      <c r="H281">
        <v>4</v>
      </c>
      <c r="I281" s="1" t="s">
        <v>279</v>
      </c>
      <c r="J281" t="str">
        <f t="shared" ca="1" si="20"/>
        <v>Phase 2</v>
      </c>
      <c r="K281" t="str">
        <f ca="1">LOOKUP(INDIRECT("B" &amp;ROW()),{0,1,2,3},{"SSL","Malware","Phishing","Unwanted software"})</f>
        <v>Unwanted software</v>
      </c>
      <c r="L281" t="str">
        <f ca="1">LOOKUP(INDIRECT("C" &amp;ROW()),{0,1,2,3},{"Low","Medium","High","Control"})</f>
        <v>High</v>
      </c>
      <c r="M281" t="str">
        <f t="shared" ca="1" si="21"/>
        <v>35 - 40</v>
      </c>
      <c r="N281">
        <f t="shared" ca="1" si="22"/>
        <v>0</v>
      </c>
      <c r="O281" t="str">
        <f t="shared" ca="1" si="23"/>
        <v>Adhered to warning</v>
      </c>
      <c r="P281">
        <f t="shared" ca="1" si="24"/>
        <v>1</v>
      </c>
    </row>
    <row r="282" spans="1:16" ht="15" customHeight="1" x14ac:dyDescent="0.25">
      <c r="A282">
        <v>17</v>
      </c>
      <c r="B282">
        <v>2</v>
      </c>
      <c r="C282">
        <v>1</v>
      </c>
      <c r="D282" t="s">
        <v>2</v>
      </c>
      <c r="E282" t="b">
        <v>1</v>
      </c>
      <c r="F282" t="b">
        <v>0</v>
      </c>
      <c r="G282">
        <v>11.8300001621246</v>
      </c>
      <c r="H282">
        <v>2</v>
      </c>
      <c r="I282" s="1" t="s">
        <v>280</v>
      </c>
      <c r="J282" t="str">
        <f t="shared" ca="1" si="20"/>
        <v>Phase 2</v>
      </c>
      <c r="K282" t="str">
        <f ca="1">LOOKUP(INDIRECT("B" &amp;ROW()),{0,1,2,3},{"SSL","Malware","Phishing","Unwanted software"})</f>
        <v>Phishing</v>
      </c>
      <c r="L282" t="str">
        <f ca="1">LOOKUP(INDIRECT("C" &amp;ROW()),{0,1,2,3},{"Low","Medium","High","Control"})</f>
        <v>Medium</v>
      </c>
      <c r="M282" t="str">
        <f t="shared" ca="1" si="21"/>
        <v>10 - 15</v>
      </c>
      <c r="N282">
        <f t="shared" ca="1" si="22"/>
        <v>0</v>
      </c>
      <c r="O282" t="str">
        <f t="shared" ca="1" si="23"/>
        <v>Adhered to warning</v>
      </c>
      <c r="P282">
        <f t="shared" ca="1" si="24"/>
        <v>1</v>
      </c>
    </row>
    <row r="283" spans="1:16" ht="15" customHeight="1" x14ac:dyDescent="0.25">
      <c r="A283">
        <v>17</v>
      </c>
      <c r="B283">
        <v>3</v>
      </c>
      <c r="C283">
        <v>3</v>
      </c>
      <c r="D283" t="s">
        <v>2</v>
      </c>
      <c r="E283" t="b">
        <v>0</v>
      </c>
      <c r="F283" t="b">
        <v>0</v>
      </c>
      <c r="G283">
        <v>26.8259999752044</v>
      </c>
      <c r="H283">
        <v>4</v>
      </c>
      <c r="I283" s="1" t="s">
        <v>281</v>
      </c>
      <c r="J283" t="str">
        <f t="shared" ca="1" si="20"/>
        <v>Phase 2</v>
      </c>
      <c r="K283" t="str">
        <f ca="1">LOOKUP(INDIRECT("B" &amp;ROW()),{0,1,2,3},{"SSL","Malware","Phishing","Unwanted software"})</f>
        <v>Unwanted software</v>
      </c>
      <c r="L283" t="str">
        <f ca="1">LOOKUP(INDIRECT("C" &amp;ROW()),{0,1,2,3},{"Low","Medium","High","Control"})</f>
        <v>Control</v>
      </c>
      <c r="M283" t="str">
        <f t="shared" ca="1" si="21"/>
        <v>25 - 30</v>
      </c>
      <c r="N283">
        <f t="shared" ca="1" si="22"/>
        <v>0</v>
      </c>
      <c r="O283" t="str">
        <f t="shared" ca="1" si="23"/>
        <v>Adhered to warning</v>
      </c>
      <c r="P283">
        <f t="shared" ca="1" si="24"/>
        <v>1</v>
      </c>
    </row>
    <row r="284" spans="1:16" x14ac:dyDescent="0.25">
      <c r="A284">
        <v>17</v>
      </c>
      <c r="B284">
        <v>3</v>
      </c>
      <c r="C284">
        <v>0</v>
      </c>
      <c r="D284" t="s">
        <v>2</v>
      </c>
      <c r="E284" t="b">
        <v>1</v>
      </c>
      <c r="F284" t="b">
        <v>0</v>
      </c>
      <c r="G284">
        <v>66.743999958038302</v>
      </c>
      <c r="H284">
        <v>0</v>
      </c>
      <c r="I284" s="1" t="s">
        <v>282</v>
      </c>
      <c r="J284" t="str">
        <f t="shared" ca="1" si="20"/>
        <v>Phase 2</v>
      </c>
      <c r="K284" t="str">
        <f ca="1">LOOKUP(INDIRECT("B" &amp;ROW()),{0,1,2,3},{"SSL","Malware","Phishing","Unwanted software"})</f>
        <v>Unwanted software</v>
      </c>
      <c r="L284" t="str">
        <f ca="1">LOOKUP(INDIRECT("C" &amp;ROW()),{0,1,2,3},{"Low","Medium","High","Control"})</f>
        <v>Low</v>
      </c>
      <c r="M284" t="str">
        <f t="shared" ca="1" si="21"/>
        <v>65 - 70</v>
      </c>
      <c r="N284">
        <f t="shared" ca="1" si="22"/>
        <v>0</v>
      </c>
      <c r="O284" t="str">
        <f t="shared" ca="1" si="23"/>
        <v>Adhered to warning</v>
      </c>
      <c r="P284">
        <f t="shared" ca="1" si="24"/>
        <v>1</v>
      </c>
    </row>
    <row r="285" spans="1:16" x14ac:dyDescent="0.25">
      <c r="A285">
        <v>17</v>
      </c>
      <c r="B285">
        <v>0</v>
      </c>
      <c r="C285">
        <v>0</v>
      </c>
      <c r="D285" t="s">
        <v>2</v>
      </c>
      <c r="E285" t="b">
        <v>0</v>
      </c>
      <c r="F285" t="b">
        <v>0</v>
      </c>
      <c r="G285">
        <v>80.338999986648503</v>
      </c>
      <c r="H285">
        <v>0</v>
      </c>
      <c r="I285" s="1" t="s">
        <v>283</v>
      </c>
      <c r="J285" t="str">
        <f t="shared" ca="1" si="20"/>
        <v>Phase 2</v>
      </c>
      <c r="K285" t="str">
        <f ca="1">LOOKUP(INDIRECT("B" &amp;ROW()),{0,1,2,3},{"SSL","Malware","Phishing","Unwanted software"})</f>
        <v>SSL</v>
      </c>
      <c r="L285" t="str">
        <f ca="1">LOOKUP(INDIRECT("C" &amp;ROW()),{0,1,2,3},{"Low","Medium","High","Control"})</f>
        <v>Low</v>
      </c>
      <c r="M285" t="str">
        <f t="shared" ca="1" si="21"/>
        <v>80 - 85</v>
      </c>
      <c r="N285">
        <f t="shared" ca="1" si="22"/>
        <v>0</v>
      </c>
      <c r="O285" t="str">
        <f t="shared" ca="1" si="23"/>
        <v>Adhered to warning</v>
      </c>
      <c r="P285">
        <f t="shared" ca="1" si="24"/>
        <v>1</v>
      </c>
    </row>
    <row r="286" spans="1:16" ht="15" customHeight="1" x14ac:dyDescent="0.25">
      <c r="A286">
        <v>17</v>
      </c>
      <c r="B286">
        <v>2</v>
      </c>
      <c r="C286">
        <v>2</v>
      </c>
      <c r="D286" t="s">
        <v>2</v>
      </c>
      <c r="E286" t="b">
        <v>1</v>
      </c>
      <c r="F286" t="b">
        <v>0</v>
      </c>
      <c r="G286">
        <v>25.190000057220399</v>
      </c>
      <c r="H286">
        <v>4</v>
      </c>
      <c r="I286" s="1" t="s">
        <v>284</v>
      </c>
      <c r="J286" t="str">
        <f t="shared" ca="1" si="20"/>
        <v>Phase 2</v>
      </c>
      <c r="K286" t="str">
        <f ca="1">LOOKUP(INDIRECT("B" &amp;ROW()),{0,1,2,3},{"SSL","Malware","Phishing","Unwanted software"})</f>
        <v>Phishing</v>
      </c>
      <c r="L286" t="str">
        <f ca="1">LOOKUP(INDIRECT("C" &amp;ROW()),{0,1,2,3},{"Low","Medium","High","Control"})</f>
        <v>High</v>
      </c>
      <c r="M286" t="str">
        <f t="shared" ca="1" si="21"/>
        <v>25 - 30</v>
      </c>
      <c r="N286">
        <f t="shared" ca="1" si="22"/>
        <v>0</v>
      </c>
      <c r="O286" t="str">
        <f t="shared" ca="1" si="23"/>
        <v>Adhered to warning</v>
      </c>
      <c r="P286">
        <f t="shared" ca="1" si="24"/>
        <v>1</v>
      </c>
    </row>
    <row r="287" spans="1:16" x14ac:dyDescent="0.25">
      <c r="A287">
        <v>17</v>
      </c>
      <c r="B287">
        <v>1</v>
      </c>
      <c r="C287">
        <v>0</v>
      </c>
      <c r="D287" t="s">
        <v>2</v>
      </c>
      <c r="E287" t="b">
        <v>1</v>
      </c>
      <c r="F287" t="b">
        <v>0</v>
      </c>
      <c r="G287">
        <v>36.753000020980799</v>
      </c>
      <c r="H287">
        <v>0</v>
      </c>
      <c r="I287" s="1" t="s">
        <v>285</v>
      </c>
      <c r="J287" t="str">
        <f t="shared" ca="1" si="20"/>
        <v>Phase 2</v>
      </c>
      <c r="K287" t="str">
        <f ca="1">LOOKUP(INDIRECT("B" &amp;ROW()),{0,1,2,3},{"SSL","Malware","Phishing","Unwanted software"})</f>
        <v>Malware</v>
      </c>
      <c r="L287" t="str">
        <f ca="1">LOOKUP(INDIRECT("C" &amp;ROW()),{0,1,2,3},{"Low","Medium","High","Control"})</f>
        <v>Low</v>
      </c>
      <c r="M287" t="str">
        <f t="shared" ca="1" si="21"/>
        <v>35 - 40</v>
      </c>
      <c r="N287">
        <f t="shared" ca="1" si="22"/>
        <v>0</v>
      </c>
      <c r="O287" t="str">
        <f t="shared" ca="1" si="23"/>
        <v>Adhered to warning</v>
      </c>
      <c r="P287">
        <f t="shared" ca="1" si="24"/>
        <v>1</v>
      </c>
    </row>
    <row r="288" spans="1:16" ht="15" customHeight="1" x14ac:dyDescent="0.25">
      <c r="A288">
        <v>17</v>
      </c>
      <c r="B288">
        <v>1</v>
      </c>
      <c r="C288">
        <v>1</v>
      </c>
      <c r="D288" t="s">
        <v>2</v>
      </c>
      <c r="E288" t="b">
        <v>1</v>
      </c>
      <c r="F288" t="b">
        <v>0</v>
      </c>
      <c r="G288">
        <v>17.687999963760301</v>
      </c>
      <c r="H288">
        <v>2</v>
      </c>
      <c r="I288" s="1" t="s">
        <v>286</v>
      </c>
      <c r="J288" t="str">
        <f t="shared" ca="1" si="20"/>
        <v>Phase 2</v>
      </c>
      <c r="K288" t="str">
        <f ca="1">LOOKUP(INDIRECT("B" &amp;ROW()),{0,1,2,3},{"SSL","Malware","Phishing","Unwanted software"})</f>
        <v>Malware</v>
      </c>
      <c r="L288" t="str">
        <f ca="1">LOOKUP(INDIRECT("C" &amp;ROW()),{0,1,2,3},{"Low","Medium","High","Control"})</f>
        <v>Medium</v>
      </c>
      <c r="M288" t="str">
        <f t="shared" ca="1" si="21"/>
        <v>15 - 20</v>
      </c>
      <c r="N288">
        <f t="shared" ca="1" si="22"/>
        <v>0</v>
      </c>
      <c r="O288" t="str">
        <f t="shared" ca="1" si="23"/>
        <v>Adhered to warning</v>
      </c>
      <c r="P288">
        <f t="shared" ca="1" si="24"/>
        <v>1</v>
      </c>
    </row>
    <row r="289" spans="1:16" ht="15" customHeight="1" x14ac:dyDescent="0.25">
      <c r="A289">
        <v>17</v>
      </c>
      <c r="B289">
        <v>0</v>
      </c>
      <c r="C289">
        <v>2</v>
      </c>
      <c r="D289" t="s">
        <v>2</v>
      </c>
      <c r="E289" t="b">
        <v>1</v>
      </c>
      <c r="F289" t="b">
        <v>0</v>
      </c>
      <c r="G289">
        <v>32.717000007629302</v>
      </c>
      <c r="H289">
        <v>4</v>
      </c>
      <c r="I289" s="1" t="s">
        <v>287</v>
      </c>
      <c r="J289" t="str">
        <f t="shared" ca="1" si="20"/>
        <v>Phase 2</v>
      </c>
      <c r="K289" t="str">
        <f ca="1">LOOKUP(INDIRECT("B" &amp;ROW()),{0,1,2,3},{"SSL","Malware","Phishing","Unwanted software"})</f>
        <v>SSL</v>
      </c>
      <c r="L289" t="str">
        <f ca="1">LOOKUP(INDIRECT("C" &amp;ROW()),{0,1,2,3},{"Low","Medium","High","Control"})</f>
        <v>High</v>
      </c>
      <c r="M289" t="str">
        <f t="shared" ca="1" si="21"/>
        <v>30 - 35</v>
      </c>
      <c r="N289">
        <f t="shared" ca="1" si="22"/>
        <v>0</v>
      </c>
      <c r="O289" t="str">
        <f t="shared" ca="1" si="23"/>
        <v>Adhered to warning</v>
      </c>
      <c r="P289">
        <f t="shared" ca="1" si="24"/>
        <v>1</v>
      </c>
    </row>
    <row r="290" spans="1:16" ht="15" customHeight="1" x14ac:dyDescent="0.25">
      <c r="A290">
        <v>17</v>
      </c>
      <c r="B290">
        <v>2</v>
      </c>
      <c r="C290">
        <v>3</v>
      </c>
      <c r="D290" t="s">
        <v>2</v>
      </c>
      <c r="E290" t="b">
        <v>0</v>
      </c>
      <c r="F290" t="b">
        <v>0</v>
      </c>
      <c r="G290">
        <v>75.532000064849797</v>
      </c>
      <c r="H290">
        <v>4</v>
      </c>
      <c r="I290" s="1" t="s">
        <v>288</v>
      </c>
      <c r="J290" t="str">
        <f t="shared" ca="1" si="20"/>
        <v>Phase 2</v>
      </c>
      <c r="K290" t="str">
        <f ca="1">LOOKUP(INDIRECT("B" &amp;ROW()),{0,1,2,3},{"SSL","Malware","Phishing","Unwanted software"})</f>
        <v>Phishing</v>
      </c>
      <c r="L290" t="str">
        <f ca="1">LOOKUP(INDIRECT("C" &amp;ROW()),{0,1,2,3},{"Low","Medium","High","Control"})</f>
        <v>Control</v>
      </c>
      <c r="M290" t="str">
        <f t="shared" ca="1" si="21"/>
        <v>75 - 80</v>
      </c>
      <c r="N290">
        <f t="shared" ca="1" si="22"/>
        <v>0</v>
      </c>
      <c r="O290" t="str">
        <f t="shared" ca="1" si="23"/>
        <v>Adhered to warning</v>
      </c>
      <c r="P290">
        <f t="shared" ca="1" si="24"/>
        <v>1</v>
      </c>
    </row>
    <row r="291" spans="1:16" ht="15" customHeight="1" x14ac:dyDescent="0.25">
      <c r="A291">
        <v>18</v>
      </c>
      <c r="B291">
        <v>0</v>
      </c>
      <c r="C291">
        <v>1</v>
      </c>
      <c r="D291" t="s">
        <v>52</v>
      </c>
      <c r="E291" t="b">
        <v>1</v>
      </c>
      <c r="F291" t="b">
        <v>1</v>
      </c>
      <c r="G291">
        <v>91.223999977111802</v>
      </c>
      <c r="H291">
        <v>3</v>
      </c>
      <c r="I291" s="1" t="s">
        <v>289</v>
      </c>
      <c r="J291" t="str">
        <f t="shared" ca="1" si="20"/>
        <v>Phase 1</v>
      </c>
      <c r="K291" t="str">
        <f ca="1">LOOKUP(INDIRECT("B" &amp;ROW()),{0,1,2,3},{"SSL","Malware","Phishing","Unwanted software"})</f>
        <v>SSL</v>
      </c>
      <c r="L291" t="str">
        <f ca="1">LOOKUP(INDIRECT("C" &amp;ROW()),{0,1,2,3},{"Low","Medium","High","Control"})</f>
        <v>Medium</v>
      </c>
      <c r="M291" t="str">
        <f t="shared" ca="1" si="21"/>
        <v>90 - 95</v>
      </c>
      <c r="N291">
        <f t="shared" ca="1" si="22"/>
        <v>1</v>
      </c>
      <c r="O291" t="str">
        <f t="shared" ca="1" si="23"/>
        <v>Ignored warning</v>
      </c>
      <c r="P291">
        <f t="shared" ca="1" si="24"/>
        <v>0</v>
      </c>
    </row>
    <row r="292" spans="1:16" ht="15" customHeight="1" x14ac:dyDescent="0.25">
      <c r="A292">
        <v>18</v>
      </c>
      <c r="B292">
        <v>0</v>
      </c>
      <c r="C292">
        <v>3</v>
      </c>
      <c r="D292" t="s">
        <v>2</v>
      </c>
      <c r="E292" t="b">
        <v>1</v>
      </c>
      <c r="F292" t="b">
        <v>0</v>
      </c>
      <c r="G292">
        <v>29.0520000457763</v>
      </c>
      <c r="H292">
        <v>3</v>
      </c>
      <c r="I292" s="1" t="s">
        <v>290</v>
      </c>
      <c r="J292" t="str">
        <f t="shared" ca="1" si="20"/>
        <v>Phase 2</v>
      </c>
      <c r="K292" t="str">
        <f ca="1">LOOKUP(INDIRECT("B" &amp;ROW()),{0,1,2,3},{"SSL","Malware","Phishing","Unwanted software"})</f>
        <v>SSL</v>
      </c>
      <c r="L292" t="str">
        <f ca="1">LOOKUP(INDIRECT("C" &amp;ROW()),{0,1,2,3},{"Low","Medium","High","Control"})</f>
        <v>Control</v>
      </c>
      <c r="M292" t="str">
        <f t="shared" ca="1" si="21"/>
        <v>25 - 30</v>
      </c>
      <c r="N292">
        <f t="shared" ca="1" si="22"/>
        <v>0</v>
      </c>
      <c r="O292" t="str">
        <f t="shared" ca="1" si="23"/>
        <v>Adhered to warning</v>
      </c>
      <c r="P292">
        <f t="shared" ca="1" si="24"/>
        <v>1</v>
      </c>
    </row>
    <row r="293" spans="1:16" ht="15" customHeight="1" x14ac:dyDescent="0.25">
      <c r="A293">
        <v>18</v>
      </c>
      <c r="B293">
        <v>2</v>
      </c>
      <c r="C293">
        <v>1</v>
      </c>
      <c r="D293" t="s">
        <v>2</v>
      </c>
      <c r="E293" t="b">
        <v>0</v>
      </c>
      <c r="F293" t="b">
        <v>0</v>
      </c>
      <c r="G293">
        <v>22.692999839782701</v>
      </c>
      <c r="H293">
        <v>4</v>
      </c>
      <c r="I293" s="1" t="s">
        <v>291</v>
      </c>
      <c r="J293" t="str">
        <f t="shared" ca="1" si="20"/>
        <v>Phase 2</v>
      </c>
      <c r="K293" t="str">
        <f ca="1">LOOKUP(INDIRECT("B" &amp;ROW()),{0,1,2,3},{"SSL","Malware","Phishing","Unwanted software"})</f>
        <v>Phishing</v>
      </c>
      <c r="L293" t="str">
        <f ca="1">LOOKUP(INDIRECT("C" &amp;ROW()),{0,1,2,3},{"Low","Medium","High","Control"})</f>
        <v>Medium</v>
      </c>
      <c r="M293" t="str">
        <f t="shared" ca="1" si="21"/>
        <v>20 - 25</v>
      </c>
      <c r="N293">
        <f t="shared" ca="1" si="22"/>
        <v>0</v>
      </c>
      <c r="O293" t="str">
        <f t="shared" ca="1" si="23"/>
        <v>Adhered to warning</v>
      </c>
      <c r="P293">
        <f t="shared" ca="1" si="24"/>
        <v>1</v>
      </c>
    </row>
    <row r="294" spans="1:16" ht="15" customHeight="1" x14ac:dyDescent="0.25">
      <c r="A294">
        <v>18</v>
      </c>
      <c r="B294">
        <v>2</v>
      </c>
      <c r="C294">
        <v>2</v>
      </c>
      <c r="D294" t="s">
        <v>2</v>
      </c>
      <c r="E294" t="b">
        <v>0</v>
      </c>
      <c r="F294" t="b">
        <v>0</v>
      </c>
      <c r="G294">
        <v>22.835000038146902</v>
      </c>
      <c r="H294">
        <v>4</v>
      </c>
      <c r="I294" s="1" t="s">
        <v>292</v>
      </c>
      <c r="J294" t="str">
        <f t="shared" ca="1" si="20"/>
        <v>Phase 2</v>
      </c>
      <c r="K294" t="str">
        <f ca="1">LOOKUP(INDIRECT("B" &amp;ROW()),{0,1,2,3},{"SSL","Malware","Phishing","Unwanted software"})</f>
        <v>Phishing</v>
      </c>
      <c r="L294" t="str">
        <f ca="1">LOOKUP(INDIRECT("C" &amp;ROW()),{0,1,2,3},{"Low","Medium","High","Control"})</f>
        <v>High</v>
      </c>
      <c r="M294" t="str">
        <f t="shared" ca="1" si="21"/>
        <v>20 - 25</v>
      </c>
      <c r="N294">
        <f t="shared" ca="1" si="22"/>
        <v>0</v>
      </c>
      <c r="O294" t="str">
        <f t="shared" ca="1" si="23"/>
        <v>Adhered to warning</v>
      </c>
      <c r="P294">
        <f t="shared" ca="1" si="24"/>
        <v>1</v>
      </c>
    </row>
    <row r="295" spans="1:16" x14ac:dyDescent="0.25">
      <c r="A295">
        <v>18</v>
      </c>
      <c r="B295">
        <v>2</v>
      </c>
      <c r="C295">
        <v>0</v>
      </c>
      <c r="D295" t="s">
        <v>2</v>
      </c>
      <c r="E295" t="b">
        <v>0</v>
      </c>
      <c r="F295" t="b">
        <v>1</v>
      </c>
      <c r="G295">
        <v>38.953000068664501</v>
      </c>
      <c r="H295">
        <v>1</v>
      </c>
      <c r="I295" s="1" t="s">
        <v>293</v>
      </c>
      <c r="J295" t="str">
        <f t="shared" ca="1" si="20"/>
        <v>Phase 2</v>
      </c>
      <c r="K295" t="str">
        <f ca="1">LOOKUP(INDIRECT("B" &amp;ROW()),{0,1,2,3},{"SSL","Malware","Phishing","Unwanted software"})</f>
        <v>Phishing</v>
      </c>
      <c r="L295" t="str">
        <f ca="1">LOOKUP(INDIRECT("C" &amp;ROW()),{0,1,2,3},{"Low","Medium","High","Control"})</f>
        <v>Low</v>
      </c>
      <c r="M295" t="str">
        <f t="shared" ca="1" si="21"/>
        <v>35 - 40</v>
      </c>
      <c r="N295">
        <f t="shared" ca="1" si="22"/>
        <v>1</v>
      </c>
      <c r="O295" t="str">
        <f t="shared" ca="1" si="23"/>
        <v>Ignored warning</v>
      </c>
      <c r="P295">
        <f t="shared" ca="1" si="24"/>
        <v>0</v>
      </c>
    </row>
    <row r="296" spans="1:16" ht="15" customHeight="1" x14ac:dyDescent="0.25">
      <c r="A296">
        <v>18</v>
      </c>
      <c r="B296">
        <v>2</v>
      </c>
      <c r="C296">
        <v>3</v>
      </c>
      <c r="D296" t="s">
        <v>2</v>
      </c>
      <c r="E296" t="b">
        <v>0</v>
      </c>
      <c r="F296" t="b">
        <v>0</v>
      </c>
      <c r="G296">
        <v>20.449999809265101</v>
      </c>
      <c r="H296">
        <v>4</v>
      </c>
      <c r="I296" s="1" t="s">
        <v>294</v>
      </c>
      <c r="J296" t="str">
        <f t="shared" ca="1" si="20"/>
        <v>Phase 2</v>
      </c>
      <c r="K296" t="str">
        <f ca="1">LOOKUP(INDIRECT("B" &amp;ROW()),{0,1,2,3},{"SSL","Malware","Phishing","Unwanted software"})</f>
        <v>Phishing</v>
      </c>
      <c r="L296" t="str">
        <f ca="1">LOOKUP(INDIRECT("C" &amp;ROW()),{0,1,2,3},{"Low","Medium","High","Control"})</f>
        <v>Control</v>
      </c>
      <c r="M296" t="str">
        <f t="shared" ca="1" si="21"/>
        <v>20 - 25</v>
      </c>
      <c r="N296">
        <f t="shared" ca="1" si="22"/>
        <v>0</v>
      </c>
      <c r="O296" t="str">
        <f t="shared" ca="1" si="23"/>
        <v>Adhered to warning</v>
      </c>
      <c r="P296">
        <f t="shared" ca="1" si="24"/>
        <v>1</v>
      </c>
    </row>
    <row r="297" spans="1:16" ht="15" customHeight="1" x14ac:dyDescent="0.25">
      <c r="A297">
        <v>18</v>
      </c>
      <c r="B297">
        <v>3</v>
      </c>
      <c r="C297">
        <v>2</v>
      </c>
      <c r="D297" t="s">
        <v>2</v>
      </c>
      <c r="E297" t="b">
        <v>0</v>
      </c>
      <c r="F297" t="b">
        <v>0</v>
      </c>
      <c r="G297">
        <v>9.9979999065399099</v>
      </c>
      <c r="H297">
        <v>4</v>
      </c>
      <c r="I297" s="1" t="s">
        <v>295</v>
      </c>
      <c r="J297" t="str">
        <f t="shared" ca="1" si="20"/>
        <v>Phase 2</v>
      </c>
      <c r="K297" t="str">
        <f ca="1">LOOKUP(INDIRECT("B" &amp;ROW()),{0,1,2,3},{"SSL","Malware","Phishing","Unwanted software"})</f>
        <v>Unwanted software</v>
      </c>
      <c r="L297" t="str">
        <f ca="1">LOOKUP(INDIRECT("C" &amp;ROW()),{0,1,2,3},{"Low","Medium","High","Control"})</f>
        <v>High</v>
      </c>
      <c r="M297" t="str">
        <f t="shared" ca="1" si="21"/>
        <v>5 - 10</v>
      </c>
      <c r="N297">
        <f t="shared" ca="1" si="22"/>
        <v>0</v>
      </c>
      <c r="O297" t="str">
        <f t="shared" ca="1" si="23"/>
        <v>Adhered to warning</v>
      </c>
      <c r="P297">
        <f t="shared" ca="1" si="24"/>
        <v>1</v>
      </c>
    </row>
    <row r="298" spans="1:16" ht="15" customHeight="1" x14ac:dyDescent="0.25">
      <c r="A298">
        <v>18</v>
      </c>
      <c r="B298">
        <v>3</v>
      </c>
      <c r="C298">
        <v>1</v>
      </c>
      <c r="D298" t="s">
        <v>2</v>
      </c>
      <c r="E298" t="b">
        <v>0</v>
      </c>
      <c r="F298" t="b">
        <v>0</v>
      </c>
      <c r="G298">
        <v>11.084000110626199</v>
      </c>
      <c r="H298">
        <v>3</v>
      </c>
      <c r="I298" s="1" t="s">
        <v>296</v>
      </c>
      <c r="J298" t="str">
        <f t="shared" ca="1" si="20"/>
        <v>Phase 2</v>
      </c>
      <c r="K298" t="str">
        <f ca="1">LOOKUP(INDIRECT("B" &amp;ROW()),{0,1,2,3},{"SSL","Malware","Phishing","Unwanted software"})</f>
        <v>Unwanted software</v>
      </c>
      <c r="L298" t="str">
        <f ca="1">LOOKUP(INDIRECT("C" &amp;ROW()),{0,1,2,3},{"Low","Medium","High","Control"})</f>
        <v>Medium</v>
      </c>
      <c r="M298" t="str">
        <f t="shared" ca="1" si="21"/>
        <v>10 - 15</v>
      </c>
      <c r="N298">
        <f t="shared" ca="1" si="22"/>
        <v>0</v>
      </c>
      <c r="O298" t="str">
        <f t="shared" ca="1" si="23"/>
        <v>Adhered to warning</v>
      </c>
      <c r="P298">
        <f t="shared" ca="1" si="24"/>
        <v>1</v>
      </c>
    </row>
    <row r="299" spans="1:16" x14ac:dyDescent="0.25">
      <c r="A299">
        <v>18</v>
      </c>
      <c r="B299">
        <v>0</v>
      </c>
      <c r="C299">
        <v>0</v>
      </c>
      <c r="D299" t="s">
        <v>2</v>
      </c>
      <c r="E299" t="b">
        <v>0</v>
      </c>
      <c r="F299" t="b">
        <v>1</v>
      </c>
      <c r="G299">
        <v>11.828999996185299</v>
      </c>
      <c r="H299">
        <v>2</v>
      </c>
      <c r="I299" s="1" t="s">
        <v>297</v>
      </c>
      <c r="J299" t="str">
        <f t="shared" ca="1" si="20"/>
        <v>Phase 2</v>
      </c>
      <c r="K299" t="str">
        <f ca="1">LOOKUP(INDIRECT("B" &amp;ROW()),{0,1,2,3},{"SSL","Malware","Phishing","Unwanted software"})</f>
        <v>SSL</v>
      </c>
      <c r="L299" t="str">
        <f ca="1">LOOKUP(INDIRECT("C" &amp;ROW()),{0,1,2,3},{"Low","Medium","High","Control"})</f>
        <v>Low</v>
      </c>
      <c r="M299" t="str">
        <f t="shared" ca="1" si="21"/>
        <v>10 - 15</v>
      </c>
      <c r="N299">
        <f t="shared" ca="1" si="22"/>
        <v>1</v>
      </c>
      <c r="O299" t="str">
        <f t="shared" ca="1" si="23"/>
        <v>Ignored warning</v>
      </c>
      <c r="P299">
        <f t="shared" ca="1" si="24"/>
        <v>0</v>
      </c>
    </row>
    <row r="300" spans="1:16" ht="15" customHeight="1" x14ac:dyDescent="0.25">
      <c r="A300">
        <v>18</v>
      </c>
      <c r="B300">
        <v>3</v>
      </c>
      <c r="C300">
        <v>3</v>
      </c>
      <c r="D300" t="s">
        <v>2</v>
      </c>
      <c r="E300" t="b">
        <v>0</v>
      </c>
      <c r="F300" t="b">
        <v>0</v>
      </c>
      <c r="G300">
        <v>8.6189999580383301</v>
      </c>
      <c r="H300">
        <v>4</v>
      </c>
      <c r="I300" s="1" t="s">
        <v>298</v>
      </c>
      <c r="J300" t="str">
        <f t="shared" ca="1" si="20"/>
        <v>Phase 2</v>
      </c>
      <c r="K300" t="str">
        <f ca="1">LOOKUP(INDIRECT("B" &amp;ROW()),{0,1,2,3},{"SSL","Malware","Phishing","Unwanted software"})</f>
        <v>Unwanted software</v>
      </c>
      <c r="L300" t="str">
        <f ca="1">LOOKUP(INDIRECT("C" &amp;ROW()),{0,1,2,3},{"Low","Medium","High","Control"})</f>
        <v>Control</v>
      </c>
      <c r="M300" t="str">
        <f t="shared" ca="1" si="21"/>
        <v>5 - 10</v>
      </c>
      <c r="N300">
        <f t="shared" ca="1" si="22"/>
        <v>0</v>
      </c>
      <c r="O300" t="str">
        <f t="shared" ca="1" si="23"/>
        <v>Adhered to warning</v>
      </c>
      <c r="P300">
        <f t="shared" ca="1" si="24"/>
        <v>1</v>
      </c>
    </row>
    <row r="301" spans="1:16" ht="15" customHeight="1" x14ac:dyDescent="0.25">
      <c r="A301">
        <v>18</v>
      </c>
      <c r="B301">
        <v>1</v>
      </c>
      <c r="C301">
        <v>3</v>
      </c>
      <c r="D301" t="s">
        <v>2</v>
      </c>
      <c r="E301" t="b">
        <v>0</v>
      </c>
      <c r="F301" t="b">
        <v>0</v>
      </c>
      <c r="G301">
        <v>7.1180000305175701</v>
      </c>
      <c r="H301">
        <v>4</v>
      </c>
      <c r="I301" s="1" t="s">
        <v>299</v>
      </c>
      <c r="J301" t="str">
        <f t="shared" ca="1" si="20"/>
        <v>Phase 2</v>
      </c>
      <c r="K301" t="str">
        <f ca="1">LOOKUP(INDIRECT("B" &amp;ROW()),{0,1,2,3},{"SSL","Malware","Phishing","Unwanted software"})</f>
        <v>Malware</v>
      </c>
      <c r="L301" t="str">
        <f ca="1">LOOKUP(INDIRECT("C" &amp;ROW()),{0,1,2,3},{"Low","Medium","High","Control"})</f>
        <v>Control</v>
      </c>
      <c r="M301" t="str">
        <f t="shared" ca="1" si="21"/>
        <v>5 - 10</v>
      </c>
      <c r="N301">
        <f t="shared" ca="1" si="22"/>
        <v>0</v>
      </c>
      <c r="O301" t="str">
        <f t="shared" ca="1" si="23"/>
        <v>Adhered to warning</v>
      </c>
      <c r="P301">
        <f t="shared" ca="1" si="24"/>
        <v>1</v>
      </c>
    </row>
    <row r="302" spans="1:16" ht="15" customHeight="1" x14ac:dyDescent="0.25">
      <c r="A302">
        <v>18</v>
      </c>
      <c r="B302">
        <v>1</v>
      </c>
      <c r="C302">
        <v>1</v>
      </c>
      <c r="D302" t="s">
        <v>2</v>
      </c>
      <c r="E302" t="b">
        <v>0</v>
      </c>
      <c r="F302" t="b">
        <v>0</v>
      </c>
      <c r="G302">
        <v>4.7799999713897696</v>
      </c>
      <c r="H302">
        <v>3</v>
      </c>
      <c r="I302" s="1" t="s">
        <v>300</v>
      </c>
      <c r="J302" t="str">
        <f t="shared" ca="1" si="20"/>
        <v>Phase 2</v>
      </c>
      <c r="K302" t="str">
        <f ca="1">LOOKUP(INDIRECT("B" &amp;ROW()),{0,1,2,3},{"SSL","Malware","Phishing","Unwanted software"})</f>
        <v>Malware</v>
      </c>
      <c r="L302" t="str">
        <f ca="1">LOOKUP(INDIRECT("C" &amp;ROW()),{0,1,2,3},{"Low","Medium","High","Control"})</f>
        <v>Medium</v>
      </c>
      <c r="M302" t="str">
        <f t="shared" ca="1" si="21"/>
        <v>0 - 5</v>
      </c>
      <c r="N302">
        <f t="shared" ca="1" si="22"/>
        <v>0</v>
      </c>
      <c r="O302" t="str">
        <f t="shared" ca="1" si="23"/>
        <v>Adhered to warning</v>
      </c>
      <c r="P302">
        <f t="shared" ca="1" si="24"/>
        <v>1</v>
      </c>
    </row>
    <row r="303" spans="1:16" ht="15" customHeight="1" x14ac:dyDescent="0.25">
      <c r="A303">
        <v>18</v>
      </c>
      <c r="B303">
        <v>0</v>
      </c>
      <c r="C303">
        <v>1</v>
      </c>
      <c r="D303" t="s">
        <v>2</v>
      </c>
      <c r="E303" t="b">
        <v>0</v>
      </c>
      <c r="F303" t="b">
        <v>0</v>
      </c>
      <c r="G303">
        <v>19.4830000400543</v>
      </c>
      <c r="H303">
        <v>3</v>
      </c>
      <c r="I303" s="1" t="s">
        <v>301</v>
      </c>
      <c r="J303" t="str">
        <f t="shared" ca="1" si="20"/>
        <v>Phase 2</v>
      </c>
      <c r="K303" t="str">
        <f ca="1">LOOKUP(INDIRECT("B" &amp;ROW()),{0,1,2,3},{"SSL","Malware","Phishing","Unwanted software"})</f>
        <v>SSL</v>
      </c>
      <c r="L303" t="str">
        <f ca="1">LOOKUP(INDIRECT("C" &amp;ROW()),{0,1,2,3},{"Low","Medium","High","Control"})</f>
        <v>Medium</v>
      </c>
      <c r="M303" t="str">
        <f t="shared" ca="1" si="21"/>
        <v>15 - 20</v>
      </c>
      <c r="N303">
        <f t="shared" ca="1" si="22"/>
        <v>0</v>
      </c>
      <c r="O303" t="str">
        <f t="shared" ca="1" si="23"/>
        <v>Adhered to warning</v>
      </c>
      <c r="P303">
        <f t="shared" ca="1" si="24"/>
        <v>1</v>
      </c>
    </row>
    <row r="304" spans="1:16" ht="15" customHeight="1" x14ac:dyDescent="0.25">
      <c r="A304">
        <v>18</v>
      </c>
      <c r="B304">
        <v>0</v>
      </c>
      <c r="C304">
        <v>2</v>
      </c>
      <c r="D304" t="s">
        <v>2</v>
      </c>
      <c r="E304" t="b">
        <v>0</v>
      </c>
      <c r="F304" t="b">
        <v>0</v>
      </c>
      <c r="G304">
        <v>8.3050000667572004</v>
      </c>
      <c r="H304">
        <v>4</v>
      </c>
      <c r="I304" s="1" t="s">
        <v>302</v>
      </c>
      <c r="J304" t="str">
        <f t="shared" ca="1" si="20"/>
        <v>Phase 2</v>
      </c>
      <c r="K304" t="str">
        <f ca="1">LOOKUP(INDIRECT("B" &amp;ROW()),{0,1,2,3},{"SSL","Malware","Phishing","Unwanted software"})</f>
        <v>SSL</v>
      </c>
      <c r="L304" t="str">
        <f ca="1">LOOKUP(INDIRECT("C" &amp;ROW()),{0,1,2,3},{"Low","Medium","High","Control"})</f>
        <v>High</v>
      </c>
      <c r="M304" t="str">
        <f t="shared" ca="1" si="21"/>
        <v>5 - 10</v>
      </c>
      <c r="N304">
        <f t="shared" ca="1" si="22"/>
        <v>0</v>
      </c>
      <c r="O304" t="str">
        <f t="shared" ca="1" si="23"/>
        <v>Adhered to warning</v>
      </c>
      <c r="P304">
        <f t="shared" ca="1" si="24"/>
        <v>1</v>
      </c>
    </row>
    <row r="305" spans="1:16" x14ac:dyDescent="0.25">
      <c r="A305">
        <v>18</v>
      </c>
      <c r="B305">
        <v>3</v>
      </c>
      <c r="C305">
        <v>0</v>
      </c>
      <c r="D305" t="s">
        <v>2</v>
      </c>
      <c r="E305" t="b">
        <v>0</v>
      </c>
      <c r="F305" t="b">
        <v>0</v>
      </c>
      <c r="G305">
        <v>5.3599998950958199</v>
      </c>
      <c r="H305">
        <v>3</v>
      </c>
      <c r="I305" s="1" t="s">
        <v>303</v>
      </c>
      <c r="J305" t="str">
        <f t="shared" ca="1" si="20"/>
        <v>Phase 2</v>
      </c>
      <c r="K305" t="str">
        <f ca="1">LOOKUP(INDIRECT("B" &amp;ROW()),{0,1,2,3},{"SSL","Malware","Phishing","Unwanted software"})</f>
        <v>Unwanted software</v>
      </c>
      <c r="L305" t="str">
        <f ca="1">LOOKUP(INDIRECT("C" &amp;ROW()),{0,1,2,3},{"Low","Medium","High","Control"})</f>
        <v>Low</v>
      </c>
      <c r="M305" t="str">
        <f t="shared" ca="1" si="21"/>
        <v>5 - 10</v>
      </c>
      <c r="N305">
        <f t="shared" ca="1" si="22"/>
        <v>0</v>
      </c>
      <c r="O305" t="str">
        <f t="shared" ca="1" si="23"/>
        <v>Adhered to warning</v>
      </c>
      <c r="P305">
        <f t="shared" ca="1" si="24"/>
        <v>1</v>
      </c>
    </row>
    <row r="306" spans="1:16" ht="15" customHeight="1" x14ac:dyDescent="0.25">
      <c r="A306">
        <v>18</v>
      </c>
      <c r="B306">
        <v>1</v>
      </c>
      <c r="C306">
        <v>2</v>
      </c>
      <c r="D306" t="s">
        <v>2</v>
      </c>
      <c r="E306" t="b">
        <v>0</v>
      </c>
      <c r="F306" t="b">
        <v>0</v>
      </c>
      <c r="G306">
        <v>5.5900001525878897</v>
      </c>
      <c r="H306">
        <v>4</v>
      </c>
      <c r="I306" s="1" t="s">
        <v>304</v>
      </c>
      <c r="J306" t="str">
        <f t="shared" ca="1" si="20"/>
        <v>Phase 2</v>
      </c>
      <c r="K306" t="str">
        <f ca="1">LOOKUP(INDIRECT("B" &amp;ROW()),{0,1,2,3},{"SSL","Malware","Phishing","Unwanted software"})</f>
        <v>Malware</v>
      </c>
      <c r="L306" t="str">
        <f ca="1">LOOKUP(INDIRECT("C" &amp;ROW()),{0,1,2,3},{"Low","Medium","High","Control"})</f>
        <v>High</v>
      </c>
      <c r="M306" t="str">
        <f t="shared" ca="1" si="21"/>
        <v>5 - 10</v>
      </c>
      <c r="N306">
        <f t="shared" ca="1" si="22"/>
        <v>0</v>
      </c>
      <c r="O306" t="str">
        <f t="shared" ca="1" si="23"/>
        <v>Adhered to warning</v>
      </c>
      <c r="P306">
        <f t="shared" ca="1" si="24"/>
        <v>1</v>
      </c>
    </row>
    <row r="307" spans="1:16" x14ac:dyDescent="0.25">
      <c r="A307">
        <v>18</v>
      </c>
      <c r="B307">
        <v>1</v>
      </c>
      <c r="C307">
        <v>0</v>
      </c>
      <c r="D307" t="s">
        <v>2</v>
      </c>
      <c r="E307" t="b">
        <v>0</v>
      </c>
      <c r="F307" t="b">
        <v>0</v>
      </c>
      <c r="G307">
        <v>5.8119997978210396</v>
      </c>
      <c r="H307">
        <v>3</v>
      </c>
      <c r="I307" s="1" t="s">
        <v>305</v>
      </c>
      <c r="J307" t="str">
        <f t="shared" ca="1" si="20"/>
        <v>Phase 2</v>
      </c>
      <c r="K307" t="str">
        <f ca="1">LOOKUP(INDIRECT("B" &amp;ROW()),{0,1,2,3},{"SSL","Malware","Phishing","Unwanted software"})</f>
        <v>Malware</v>
      </c>
      <c r="L307" t="str">
        <f ca="1">LOOKUP(INDIRECT("C" &amp;ROW()),{0,1,2,3},{"Low","Medium","High","Control"})</f>
        <v>Low</v>
      </c>
      <c r="M307" t="str">
        <f t="shared" ca="1" si="21"/>
        <v>5 - 10</v>
      </c>
      <c r="N307">
        <f t="shared" ca="1" si="22"/>
        <v>0</v>
      </c>
      <c r="O307" t="str">
        <f t="shared" ca="1" si="23"/>
        <v>Adhered to warning</v>
      </c>
      <c r="P307">
        <f t="shared" ca="1" si="24"/>
        <v>1</v>
      </c>
    </row>
    <row r="308" spans="1:16" ht="15" customHeight="1" x14ac:dyDescent="0.25">
      <c r="A308">
        <v>19</v>
      </c>
      <c r="B308">
        <v>0</v>
      </c>
      <c r="C308">
        <v>2</v>
      </c>
      <c r="D308" t="s">
        <v>52</v>
      </c>
      <c r="E308" t="b">
        <v>0</v>
      </c>
      <c r="F308" t="b">
        <v>1</v>
      </c>
      <c r="G308">
        <v>4.15100002288818</v>
      </c>
      <c r="H308">
        <v>0</v>
      </c>
      <c r="I308" s="1" t="s">
        <v>306</v>
      </c>
      <c r="J308" t="str">
        <f t="shared" ca="1" si="20"/>
        <v>Phase 1</v>
      </c>
      <c r="K308" t="str">
        <f ca="1">LOOKUP(INDIRECT("B" &amp;ROW()),{0,1,2,3},{"SSL","Malware","Phishing","Unwanted software"})</f>
        <v>SSL</v>
      </c>
      <c r="L308" t="str">
        <f ca="1">LOOKUP(INDIRECT("C" &amp;ROW()),{0,1,2,3},{"Low","Medium","High","Control"})</f>
        <v>High</v>
      </c>
      <c r="M308" t="str">
        <f t="shared" ca="1" si="21"/>
        <v>0 - 5</v>
      </c>
      <c r="N308">
        <f t="shared" ca="1" si="22"/>
        <v>1</v>
      </c>
      <c r="O308" t="str">
        <f t="shared" ca="1" si="23"/>
        <v>Ignored warning</v>
      </c>
      <c r="P308">
        <f t="shared" ca="1" si="24"/>
        <v>0</v>
      </c>
    </row>
    <row r="309" spans="1:16" ht="15" customHeight="1" x14ac:dyDescent="0.25">
      <c r="A309">
        <v>19</v>
      </c>
      <c r="B309">
        <v>3</v>
      </c>
      <c r="C309">
        <v>1</v>
      </c>
      <c r="D309" t="s">
        <v>2</v>
      </c>
      <c r="E309" t="b">
        <v>1</v>
      </c>
      <c r="F309" t="b">
        <v>0</v>
      </c>
      <c r="G309">
        <v>18.223999977111799</v>
      </c>
      <c r="H309">
        <v>2</v>
      </c>
      <c r="I309" s="1" t="s">
        <v>307</v>
      </c>
      <c r="J309" t="str">
        <f t="shared" ca="1" si="20"/>
        <v>Phase 2</v>
      </c>
      <c r="K309" t="str">
        <f ca="1">LOOKUP(INDIRECT("B" &amp;ROW()),{0,1,2,3},{"SSL","Malware","Phishing","Unwanted software"})</f>
        <v>Unwanted software</v>
      </c>
      <c r="L309" t="str">
        <f ca="1">LOOKUP(INDIRECT("C" &amp;ROW()),{0,1,2,3},{"Low","Medium","High","Control"})</f>
        <v>Medium</v>
      </c>
      <c r="M309" t="str">
        <f t="shared" ca="1" si="21"/>
        <v>15 - 20</v>
      </c>
      <c r="N309">
        <f t="shared" ca="1" si="22"/>
        <v>0</v>
      </c>
      <c r="O309" t="str">
        <f t="shared" ca="1" si="23"/>
        <v>Adhered to warning</v>
      </c>
      <c r="P309">
        <f t="shared" ca="1" si="24"/>
        <v>1</v>
      </c>
    </row>
    <row r="310" spans="1:16" ht="15" customHeight="1" x14ac:dyDescent="0.25">
      <c r="A310">
        <v>19</v>
      </c>
      <c r="B310">
        <v>0</v>
      </c>
      <c r="C310">
        <v>3</v>
      </c>
      <c r="D310" t="s">
        <v>2</v>
      </c>
      <c r="E310" t="b">
        <v>0</v>
      </c>
      <c r="F310" t="b">
        <v>1</v>
      </c>
      <c r="G310">
        <v>7.5399999618530202</v>
      </c>
      <c r="H310">
        <v>1</v>
      </c>
      <c r="I310" s="1" t="s">
        <v>308</v>
      </c>
      <c r="J310" t="str">
        <f t="shared" ca="1" si="20"/>
        <v>Phase 2</v>
      </c>
      <c r="K310" t="str">
        <f ca="1">LOOKUP(INDIRECT("B" &amp;ROW()),{0,1,2,3},{"SSL","Malware","Phishing","Unwanted software"})</f>
        <v>SSL</v>
      </c>
      <c r="L310" t="str">
        <f ca="1">LOOKUP(INDIRECT("C" &amp;ROW()),{0,1,2,3},{"Low","Medium","High","Control"})</f>
        <v>Control</v>
      </c>
      <c r="M310" t="str">
        <f t="shared" ca="1" si="21"/>
        <v>5 - 10</v>
      </c>
      <c r="N310">
        <f t="shared" ca="1" si="22"/>
        <v>1</v>
      </c>
      <c r="O310" t="str">
        <f t="shared" ca="1" si="23"/>
        <v>Ignored warning</v>
      </c>
      <c r="P310">
        <f t="shared" ca="1" si="24"/>
        <v>0</v>
      </c>
    </row>
    <row r="311" spans="1:16" ht="15" customHeight="1" x14ac:dyDescent="0.25">
      <c r="A311">
        <v>19</v>
      </c>
      <c r="B311">
        <v>2</v>
      </c>
      <c r="C311">
        <v>1</v>
      </c>
      <c r="D311" t="s">
        <v>2</v>
      </c>
      <c r="E311" t="b">
        <v>0</v>
      </c>
      <c r="F311" t="b">
        <v>0</v>
      </c>
      <c r="G311">
        <v>6.8899998664855904</v>
      </c>
      <c r="H311">
        <v>2</v>
      </c>
      <c r="I311" s="1" t="s">
        <v>309</v>
      </c>
      <c r="J311" t="str">
        <f t="shared" ca="1" si="20"/>
        <v>Phase 2</v>
      </c>
      <c r="K311" t="str">
        <f ca="1">LOOKUP(INDIRECT("B" &amp;ROW()),{0,1,2,3},{"SSL","Malware","Phishing","Unwanted software"})</f>
        <v>Phishing</v>
      </c>
      <c r="L311" t="str">
        <f ca="1">LOOKUP(INDIRECT("C" &amp;ROW()),{0,1,2,3},{"Low","Medium","High","Control"})</f>
        <v>Medium</v>
      </c>
      <c r="M311" t="str">
        <f t="shared" ca="1" si="21"/>
        <v>5 - 10</v>
      </c>
      <c r="N311">
        <f t="shared" ca="1" si="22"/>
        <v>0</v>
      </c>
      <c r="O311" t="str">
        <f t="shared" ca="1" si="23"/>
        <v>Adhered to warning</v>
      </c>
      <c r="P311">
        <f t="shared" ca="1" si="24"/>
        <v>1</v>
      </c>
    </row>
    <row r="312" spans="1:16" ht="15" customHeight="1" x14ac:dyDescent="0.25">
      <c r="A312">
        <v>19</v>
      </c>
      <c r="B312">
        <v>1</v>
      </c>
      <c r="C312">
        <v>2</v>
      </c>
      <c r="D312" t="s">
        <v>2</v>
      </c>
      <c r="E312" t="b">
        <v>0</v>
      </c>
      <c r="F312" t="b">
        <v>0</v>
      </c>
      <c r="G312">
        <v>3.6819999217986998</v>
      </c>
      <c r="H312">
        <v>4</v>
      </c>
      <c r="I312" s="1" t="s">
        <v>310</v>
      </c>
      <c r="J312" t="str">
        <f t="shared" ca="1" si="20"/>
        <v>Phase 2</v>
      </c>
      <c r="K312" t="str">
        <f ca="1">LOOKUP(INDIRECT("B" &amp;ROW()),{0,1,2,3},{"SSL","Malware","Phishing","Unwanted software"})</f>
        <v>Malware</v>
      </c>
      <c r="L312" t="str">
        <f ca="1">LOOKUP(INDIRECT("C" &amp;ROW()),{0,1,2,3},{"Low","Medium","High","Control"})</f>
        <v>High</v>
      </c>
      <c r="M312" t="str">
        <f t="shared" ca="1" si="21"/>
        <v>0 - 5</v>
      </c>
      <c r="N312">
        <f t="shared" ca="1" si="22"/>
        <v>0</v>
      </c>
      <c r="O312" t="str">
        <f t="shared" ca="1" si="23"/>
        <v>Adhered to warning</v>
      </c>
      <c r="P312">
        <f t="shared" ca="1" si="24"/>
        <v>1</v>
      </c>
    </row>
    <row r="313" spans="1:16" ht="15" customHeight="1" x14ac:dyDescent="0.25">
      <c r="A313">
        <v>19</v>
      </c>
      <c r="B313">
        <v>2</v>
      </c>
      <c r="C313">
        <v>2</v>
      </c>
      <c r="D313" t="s">
        <v>2</v>
      </c>
      <c r="E313" t="b">
        <v>0</v>
      </c>
      <c r="F313" t="b">
        <v>0</v>
      </c>
      <c r="G313">
        <v>4.48600006103515</v>
      </c>
      <c r="H313">
        <v>3</v>
      </c>
      <c r="I313" s="1" t="s">
        <v>311</v>
      </c>
      <c r="J313" t="str">
        <f t="shared" ca="1" si="20"/>
        <v>Phase 2</v>
      </c>
      <c r="K313" t="str">
        <f ca="1">LOOKUP(INDIRECT("B" &amp;ROW()),{0,1,2,3},{"SSL","Malware","Phishing","Unwanted software"})</f>
        <v>Phishing</v>
      </c>
      <c r="L313" t="str">
        <f ca="1">LOOKUP(INDIRECT("C" &amp;ROW()),{0,1,2,3},{"Low","Medium","High","Control"})</f>
        <v>High</v>
      </c>
      <c r="M313" t="str">
        <f t="shared" ca="1" si="21"/>
        <v>0 - 5</v>
      </c>
      <c r="N313">
        <f t="shared" ca="1" si="22"/>
        <v>0</v>
      </c>
      <c r="O313" t="str">
        <f t="shared" ca="1" si="23"/>
        <v>Adhered to warning</v>
      </c>
      <c r="P313">
        <f t="shared" ca="1" si="24"/>
        <v>1</v>
      </c>
    </row>
    <row r="314" spans="1:16" ht="15" customHeight="1" x14ac:dyDescent="0.25">
      <c r="A314">
        <v>19</v>
      </c>
      <c r="B314">
        <v>3</v>
      </c>
      <c r="C314">
        <v>3</v>
      </c>
      <c r="D314" t="s">
        <v>2</v>
      </c>
      <c r="E314" t="b">
        <v>0</v>
      </c>
      <c r="F314" t="b">
        <v>0</v>
      </c>
      <c r="G314">
        <v>38.256999969482401</v>
      </c>
      <c r="H314">
        <v>3</v>
      </c>
      <c r="I314" s="1" t="s">
        <v>312</v>
      </c>
      <c r="J314" t="str">
        <f t="shared" ca="1" si="20"/>
        <v>Phase 2</v>
      </c>
      <c r="K314" t="str">
        <f ca="1">LOOKUP(INDIRECT("B" &amp;ROW()),{0,1,2,3},{"SSL","Malware","Phishing","Unwanted software"})</f>
        <v>Unwanted software</v>
      </c>
      <c r="L314" t="str">
        <f ca="1">LOOKUP(INDIRECT("C" &amp;ROW()),{0,1,2,3},{"Low","Medium","High","Control"})</f>
        <v>Control</v>
      </c>
      <c r="M314" t="str">
        <f t="shared" ca="1" si="21"/>
        <v>35 - 40</v>
      </c>
      <c r="N314">
        <f t="shared" ca="1" si="22"/>
        <v>0</v>
      </c>
      <c r="O314" t="str">
        <f t="shared" ca="1" si="23"/>
        <v>Adhered to warning</v>
      </c>
      <c r="P314">
        <f t="shared" ca="1" si="24"/>
        <v>1</v>
      </c>
    </row>
    <row r="315" spans="1:16" x14ac:dyDescent="0.25">
      <c r="A315">
        <v>19</v>
      </c>
      <c r="B315">
        <v>3</v>
      </c>
      <c r="C315">
        <v>0</v>
      </c>
      <c r="D315" t="s">
        <v>2</v>
      </c>
      <c r="E315" t="b">
        <v>0</v>
      </c>
      <c r="F315" t="b">
        <v>1</v>
      </c>
      <c r="G315">
        <v>4.8680000305175701</v>
      </c>
      <c r="H315">
        <v>1</v>
      </c>
      <c r="I315" s="1" t="s">
        <v>313</v>
      </c>
      <c r="J315" t="str">
        <f t="shared" ca="1" si="20"/>
        <v>Phase 2</v>
      </c>
      <c r="K315" t="str">
        <f ca="1">LOOKUP(INDIRECT("B" &amp;ROW()),{0,1,2,3},{"SSL","Malware","Phishing","Unwanted software"})</f>
        <v>Unwanted software</v>
      </c>
      <c r="L315" t="str">
        <f ca="1">LOOKUP(INDIRECT("C" &amp;ROW()),{0,1,2,3},{"Low","Medium","High","Control"})</f>
        <v>Low</v>
      </c>
      <c r="M315" t="str">
        <f t="shared" ca="1" si="21"/>
        <v>0 - 5</v>
      </c>
      <c r="N315">
        <f t="shared" ca="1" si="22"/>
        <v>1</v>
      </c>
      <c r="O315" t="str">
        <f t="shared" ca="1" si="23"/>
        <v>Ignored warning</v>
      </c>
      <c r="P315">
        <f t="shared" ca="1" si="24"/>
        <v>0</v>
      </c>
    </row>
    <row r="316" spans="1:16" ht="15" customHeight="1" x14ac:dyDescent="0.25">
      <c r="A316">
        <v>19</v>
      </c>
      <c r="B316">
        <v>1</v>
      </c>
      <c r="C316">
        <v>1</v>
      </c>
      <c r="D316" t="s">
        <v>2</v>
      </c>
      <c r="E316" t="b">
        <v>0</v>
      </c>
      <c r="F316" t="b">
        <v>1</v>
      </c>
      <c r="G316">
        <v>6.4020001888275102</v>
      </c>
      <c r="I316" s="1" t="s">
        <v>314</v>
      </c>
      <c r="J316" t="str">
        <f t="shared" ca="1" si="20"/>
        <v>Phase 2</v>
      </c>
      <c r="K316" t="str">
        <f ca="1">LOOKUP(INDIRECT("B" &amp;ROW()),{0,1,2,3},{"SSL","Malware","Phishing","Unwanted software"})</f>
        <v>Malware</v>
      </c>
      <c r="L316" t="str">
        <f ca="1">LOOKUP(INDIRECT("C" &amp;ROW()),{0,1,2,3},{"Low","Medium","High","Control"})</f>
        <v>Medium</v>
      </c>
      <c r="M316" t="str">
        <f t="shared" ca="1" si="21"/>
        <v>5 - 10</v>
      </c>
      <c r="N316">
        <f t="shared" ca="1" si="22"/>
        <v>1</v>
      </c>
      <c r="O316" t="str">
        <f t="shared" ca="1" si="23"/>
        <v>Ignored warning</v>
      </c>
      <c r="P316">
        <f t="shared" ca="1" si="24"/>
        <v>0</v>
      </c>
    </row>
    <row r="317" spans="1:16" x14ac:dyDescent="0.25">
      <c r="A317">
        <v>19</v>
      </c>
      <c r="B317">
        <v>1</v>
      </c>
      <c r="C317">
        <v>0</v>
      </c>
      <c r="D317" t="s">
        <v>2</v>
      </c>
      <c r="E317" t="b">
        <v>0</v>
      </c>
      <c r="F317" t="b">
        <v>1</v>
      </c>
      <c r="G317">
        <v>4.2790000438690097</v>
      </c>
      <c r="H317">
        <v>0</v>
      </c>
      <c r="I317" s="1" t="s">
        <v>315</v>
      </c>
      <c r="J317" t="str">
        <f t="shared" ca="1" si="20"/>
        <v>Phase 2</v>
      </c>
      <c r="K317" t="str">
        <f ca="1">LOOKUP(INDIRECT("B" &amp;ROW()),{0,1,2,3},{"SSL","Malware","Phishing","Unwanted software"})</f>
        <v>Malware</v>
      </c>
      <c r="L317" t="str">
        <f ca="1">LOOKUP(INDIRECT("C" &amp;ROW()),{0,1,2,3},{"Low","Medium","High","Control"})</f>
        <v>Low</v>
      </c>
      <c r="M317" t="str">
        <f t="shared" ca="1" si="21"/>
        <v>0 - 5</v>
      </c>
      <c r="N317">
        <f t="shared" ca="1" si="22"/>
        <v>1</v>
      </c>
      <c r="O317" t="str">
        <f t="shared" ca="1" si="23"/>
        <v>Ignored warning</v>
      </c>
      <c r="P317">
        <f t="shared" ca="1" si="24"/>
        <v>0</v>
      </c>
    </row>
    <row r="318" spans="1:16" x14ac:dyDescent="0.25">
      <c r="A318">
        <v>19</v>
      </c>
      <c r="B318">
        <v>0</v>
      </c>
      <c r="C318">
        <v>0</v>
      </c>
      <c r="D318" t="s">
        <v>2</v>
      </c>
      <c r="E318" t="b">
        <v>0</v>
      </c>
      <c r="F318" t="b">
        <v>1</v>
      </c>
      <c r="G318">
        <v>2.6189999580383301</v>
      </c>
      <c r="H318">
        <v>1</v>
      </c>
      <c r="I318" s="1" t="s">
        <v>316</v>
      </c>
      <c r="J318" t="str">
        <f t="shared" ca="1" si="20"/>
        <v>Phase 2</v>
      </c>
      <c r="K318" t="str">
        <f ca="1">LOOKUP(INDIRECT("B" &amp;ROW()),{0,1,2,3},{"SSL","Malware","Phishing","Unwanted software"})</f>
        <v>SSL</v>
      </c>
      <c r="L318" t="str">
        <f ca="1">LOOKUP(INDIRECT("C" &amp;ROW()),{0,1,2,3},{"Low","Medium","High","Control"})</f>
        <v>Low</v>
      </c>
      <c r="M318" t="str">
        <f t="shared" ca="1" si="21"/>
        <v>0 - 5</v>
      </c>
      <c r="N318">
        <f t="shared" ca="1" si="22"/>
        <v>1</v>
      </c>
      <c r="O318" t="str">
        <f t="shared" ca="1" si="23"/>
        <v>Ignored warning</v>
      </c>
      <c r="P318">
        <f t="shared" ca="1" si="24"/>
        <v>0</v>
      </c>
    </row>
    <row r="319" spans="1:16" ht="15" customHeight="1" x14ac:dyDescent="0.25">
      <c r="A319">
        <v>19</v>
      </c>
      <c r="B319">
        <v>0</v>
      </c>
      <c r="C319">
        <v>1</v>
      </c>
      <c r="D319" t="s">
        <v>2</v>
      </c>
      <c r="E319" t="b">
        <v>0</v>
      </c>
      <c r="F319" t="b">
        <v>1</v>
      </c>
      <c r="G319">
        <v>4.7510001659393302</v>
      </c>
      <c r="H319">
        <v>1</v>
      </c>
      <c r="I319" s="1" t="s">
        <v>317</v>
      </c>
      <c r="J319" t="str">
        <f t="shared" ca="1" si="20"/>
        <v>Phase 2</v>
      </c>
      <c r="K319" t="str">
        <f ca="1">LOOKUP(INDIRECT("B" &amp;ROW()),{0,1,2,3},{"SSL","Malware","Phishing","Unwanted software"})</f>
        <v>SSL</v>
      </c>
      <c r="L319" t="str">
        <f ca="1">LOOKUP(INDIRECT("C" &amp;ROW()),{0,1,2,3},{"Low","Medium","High","Control"})</f>
        <v>Medium</v>
      </c>
      <c r="M319" t="str">
        <f t="shared" ca="1" si="21"/>
        <v>0 - 5</v>
      </c>
      <c r="N319">
        <f t="shared" ca="1" si="22"/>
        <v>1</v>
      </c>
      <c r="O319" t="str">
        <f t="shared" ca="1" si="23"/>
        <v>Ignored warning</v>
      </c>
      <c r="P319">
        <f t="shared" ca="1" si="24"/>
        <v>0</v>
      </c>
    </row>
    <row r="320" spans="1:16" ht="15" customHeight="1" x14ac:dyDescent="0.25">
      <c r="A320">
        <v>19</v>
      </c>
      <c r="B320">
        <v>3</v>
      </c>
      <c r="C320">
        <v>2</v>
      </c>
      <c r="D320" t="s">
        <v>2</v>
      </c>
      <c r="E320" t="b">
        <v>0</v>
      </c>
      <c r="F320" t="b">
        <v>0</v>
      </c>
      <c r="G320">
        <v>3.04500007629394</v>
      </c>
      <c r="H320">
        <v>3</v>
      </c>
      <c r="I320" s="1" t="s">
        <v>318</v>
      </c>
      <c r="J320" t="str">
        <f t="shared" ca="1" si="20"/>
        <v>Phase 2</v>
      </c>
      <c r="K320" t="str">
        <f ca="1">LOOKUP(INDIRECT("B" &amp;ROW()),{0,1,2,3},{"SSL","Malware","Phishing","Unwanted software"})</f>
        <v>Unwanted software</v>
      </c>
      <c r="L320" t="str">
        <f ca="1">LOOKUP(INDIRECT("C" &amp;ROW()),{0,1,2,3},{"Low","Medium","High","Control"})</f>
        <v>High</v>
      </c>
      <c r="M320" t="str">
        <f t="shared" ca="1" si="21"/>
        <v>0 - 5</v>
      </c>
      <c r="N320">
        <f t="shared" ca="1" si="22"/>
        <v>0</v>
      </c>
      <c r="O320" t="str">
        <f t="shared" ca="1" si="23"/>
        <v>Adhered to warning</v>
      </c>
      <c r="P320">
        <f t="shared" ca="1" si="24"/>
        <v>1</v>
      </c>
    </row>
    <row r="321" spans="1:16" ht="15" customHeight="1" x14ac:dyDescent="0.25">
      <c r="A321">
        <v>19</v>
      </c>
      <c r="B321">
        <v>0</v>
      </c>
      <c r="C321">
        <v>2</v>
      </c>
      <c r="D321" t="s">
        <v>2</v>
      </c>
      <c r="E321" t="b">
        <v>0</v>
      </c>
      <c r="F321" t="b">
        <v>0</v>
      </c>
      <c r="G321">
        <v>2.49600005149841</v>
      </c>
      <c r="H321">
        <v>3</v>
      </c>
      <c r="I321" s="1" t="s">
        <v>319</v>
      </c>
      <c r="J321" t="str">
        <f t="shared" ca="1" si="20"/>
        <v>Phase 2</v>
      </c>
      <c r="K321" t="str">
        <f ca="1">LOOKUP(INDIRECT("B" &amp;ROW()),{0,1,2,3},{"SSL","Malware","Phishing","Unwanted software"})</f>
        <v>SSL</v>
      </c>
      <c r="L321" t="str">
        <f ca="1">LOOKUP(INDIRECT("C" &amp;ROW()),{0,1,2,3},{"Low","Medium","High","Control"})</f>
        <v>High</v>
      </c>
      <c r="M321" t="str">
        <f t="shared" ca="1" si="21"/>
        <v>0 - 5</v>
      </c>
      <c r="N321">
        <f t="shared" ca="1" si="22"/>
        <v>0</v>
      </c>
      <c r="O321" t="str">
        <f t="shared" ca="1" si="23"/>
        <v>Adhered to warning</v>
      </c>
      <c r="P321">
        <f t="shared" ca="1" si="24"/>
        <v>1</v>
      </c>
    </row>
    <row r="322" spans="1:16" x14ac:dyDescent="0.25">
      <c r="A322">
        <v>19</v>
      </c>
      <c r="B322">
        <v>2</v>
      </c>
      <c r="C322">
        <v>0</v>
      </c>
      <c r="D322" t="s">
        <v>2</v>
      </c>
      <c r="E322" t="b">
        <v>0</v>
      </c>
      <c r="F322" t="b">
        <v>1</v>
      </c>
      <c r="G322">
        <v>3.1799998283386199</v>
      </c>
      <c r="H322">
        <v>0</v>
      </c>
      <c r="I322" s="1" t="s">
        <v>320</v>
      </c>
      <c r="J322" t="str">
        <f t="shared" ca="1" si="20"/>
        <v>Phase 2</v>
      </c>
      <c r="K322" t="str">
        <f ca="1">LOOKUP(INDIRECT("B" &amp;ROW()),{0,1,2,3},{"SSL","Malware","Phishing","Unwanted software"})</f>
        <v>Phishing</v>
      </c>
      <c r="L322" t="str">
        <f ca="1">LOOKUP(INDIRECT("C" &amp;ROW()),{0,1,2,3},{"Low","Medium","High","Control"})</f>
        <v>Low</v>
      </c>
      <c r="M322" t="str">
        <f t="shared" ca="1" si="21"/>
        <v>0 - 5</v>
      </c>
      <c r="N322">
        <f t="shared" ca="1" si="22"/>
        <v>1</v>
      </c>
      <c r="O322" t="str">
        <f t="shared" ca="1" si="23"/>
        <v>Ignored warning</v>
      </c>
      <c r="P322">
        <f t="shared" ca="1" si="24"/>
        <v>0</v>
      </c>
    </row>
    <row r="323" spans="1:16" ht="15" customHeight="1" x14ac:dyDescent="0.25">
      <c r="A323">
        <v>19</v>
      </c>
      <c r="B323">
        <v>2</v>
      </c>
      <c r="C323">
        <v>3</v>
      </c>
      <c r="D323" t="s">
        <v>2</v>
      </c>
      <c r="E323" t="b">
        <v>0</v>
      </c>
      <c r="F323" t="b">
        <v>1</v>
      </c>
      <c r="G323">
        <v>6.5060000419616699</v>
      </c>
      <c r="H323">
        <v>1</v>
      </c>
      <c r="I323" s="1" t="s">
        <v>321</v>
      </c>
      <c r="J323" t="str">
        <f t="shared" ref="J323:J341" ca="1" si="25">IF(INDIRECT("D" &amp;ROW())="10c6cb60-48e4-41bc-bb20-360104a2238f","Phase 2","Phase 1")</f>
        <v>Phase 2</v>
      </c>
      <c r="K323" t="str">
        <f ca="1">LOOKUP(INDIRECT("B" &amp;ROW()),{0,1,2,3},{"SSL","Malware","Phishing","Unwanted software"})</f>
        <v>Phishing</v>
      </c>
      <c r="L323" t="str">
        <f ca="1">LOOKUP(INDIRECT("C" &amp;ROW()),{0,1,2,3},{"Low","Medium","High","Control"})</f>
        <v>Control</v>
      </c>
      <c r="M323" t="str">
        <f t="shared" ref="M323:M341" ca="1" si="26">CEILING(INDIRECT("G"&amp;ROW()), 5)-5&amp;" - "&amp;CEILING(INDIRECT("G"&amp;ROW()), 5)</f>
        <v>5 - 10</v>
      </c>
      <c r="N323">
        <f t="shared" ref="N323:N341" ca="1" si="27">IF(INDIRECT("F" &amp;ROW())=TRUE,1,0)</f>
        <v>1</v>
      </c>
      <c r="O323" t="str">
        <f t="shared" ref="O323:O341" ca="1" si="28">IF(INDIRECT("F" &amp;ROW())=TRUE,"Ignored warning","Adhered to warning")</f>
        <v>Ignored warning</v>
      </c>
      <c r="P323">
        <f t="shared" ref="P323:P341" ca="1" si="29">IF(INDIRECT("F" &amp;ROW())=TRUE,0,1)</f>
        <v>0</v>
      </c>
    </row>
    <row r="324" spans="1:16" ht="15" customHeight="1" x14ac:dyDescent="0.25">
      <c r="A324">
        <v>19</v>
      </c>
      <c r="B324">
        <v>1</v>
      </c>
      <c r="C324">
        <v>3</v>
      </c>
      <c r="D324" t="s">
        <v>2</v>
      </c>
      <c r="E324" t="b">
        <v>0</v>
      </c>
      <c r="F324" t="b">
        <v>0</v>
      </c>
      <c r="G324">
        <v>5.52600002288818</v>
      </c>
      <c r="H324">
        <v>2</v>
      </c>
      <c r="I324" s="1" t="s">
        <v>322</v>
      </c>
      <c r="J324" t="str">
        <f t="shared" ca="1" si="25"/>
        <v>Phase 2</v>
      </c>
      <c r="K324" t="str">
        <f ca="1">LOOKUP(INDIRECT("B" &amp;ROW()),{0,1,2,3},{"SSL","Malware","Phishing","Unwanted software"})</f>
        <v>Malware</v>
      </c>
      <c r="L324" t="str">
        <f ca="1">LOOKUP(INDIRECT("C" &amp;ROW()),{0,1,2,3},{"Low","Medium","High","Control"})</f>
        <v>Control</v>
      </c>
      <c r="M324" t="str">
        <f t="shared" ca="1" si="26"/>
        <v>5 - 10</v>
      </c>
      <c r="N324">
        <f t="shared" ca="1" si="27"/>
        <v>0</v>
      </c>
      <c r="O324" t="str">
        <f t="shared" ca="1" si="28"/>
        <v>Adhered to warning</v>
      </c>
      <c r="P324">
        <f t="shared" ca="1" si="29"/>
        <v>1</v>
      </c>
    </row>
    <row r="325" spans="1:16" ht="15" customHeight="1" x14ac:dyDescent="0.25">
      <c r="A325">
        <v>20</v>
      </c>
      <c r="B325">
        <v>0</v>
      </c>
      <c r="C325">
        <v>3</v>
      </c>
      <c r="D325" t="s">
        <v>323</v>
      </c>
      <c r="E325" t="b">
        <v>0</v>
      </c>
      <c r="F325" t="b">
        <v>0</v>
      </c>
      <c r="G325">
        <v>2.4300000667571999</v>
      </c>
      <c r="H325">
        <v>2</v>
      </c>
      <c r="I325" s="1" t="s">
        <v>324</v>
      </c>
      <c r="J325" t="str">
        <f t="shared" ca="1" si="25"/>
        <v>Phase 1</v>
      </c>
      <c r="K325" t="str">
        <f ca="1">LOOKUP(INDIRECT("B" &amp;ROW()),{0,1,2,3},{"SSL","Malware","Phishing","Unwanted software"})</f>
        <v>SSL</v>
      </c>
      <c r="L325" t="str">
        <f ca="1">LOOKUP(INDIRECT("C" &amp;ROW()),{0,1,2,3},{"Low","Medium","High","Control"})</f>
        <v>Control</v>
      </c>
      <c r="M325" t="str">
        <f t="shared" ca="1" si="26"/>
        <v>0 - 5</v>
      </c>
      <c r="N325">
        <f t="shared" ca="1" si="27"/>
        <v>0</v>
      </c>
      <c r="O325" t="str">
        <f t="shared" ca="1" si="28"/>
        <v>Adhered to warning</v>
      </c>
      <c r="P325">
        <f t="shared" ca="1" si="29"/>
        <v>1</v>
      </c>
    </row>
    <row r="326" spans="1:16" ht="15" customHeight="1" x14ac:dyDescent="0.25">
      <c r="A326">
        <v>20</v>
      </c>
      <c r="B326">
        <v>2</v>
      </c>
      <c r="C326">
        <v>2</v>
      </c>
      <c r="D326" t="s">
        <v>2</v>
      </c>
      <c r="E326" t="b">
        <v>1</v>
      </c>
      <c r="F326" t="b">
        <v>0</v>
      </c>
      <c r="G326">
        <v>15.1689999103546</v>
      </c>
      <c r="H326">
        <v>3</v>
      </c>
      <c r="I326" s="1" t="s">
        <v>325</v>
      </c>
      <c r="J326" t="str">
        <f t="shared" ca="1" si="25"/>
        <v>Phase 2</v>
      </c>
      <c r="K326" t="str">
        <f ca="1">LOOKUP(INDIRECT("B" &amp;ROW()),{0,1,2,3},{"SSL","Malware","Phishing","Unwanted software"})</f>
        <v>Phishing</v>
      </c>
      <c r="L326" t="str">
        <f ca="1">LOOKUP(INDIRECT("C" &amp;ROW()),{0,1,2,3},{"Low","Medium","High","Control"})</f>
        <v>High</v>
      </c>
      <c r="M326" t="str">
        <f t="shared" ca="1" si="26"/>
        <v>15 - 20</v>
      </c>
      <c r="N326">
        <f t="shared" ca="1" si="27"/>
        <v>0</v>
      </c>
      <c r="O326" t="str">
        <f t="shared" ca="1" si="28"/>
        <v>Adhered to warning</v>
      </c>
      <c r="P326">
        <f t="shared" ca="1" si="29"/>
        <v>1</v>
      </c>
    </row>
    <row r="327" spans="1:16" ht="15" customHeight="1" x14ac:dyDescent="0.25">
      <c r="A327">
        <v>20</v>
      </c>
      <c r="B327">
        <v>1</v>
      </c>
      <c r="C327">
        <v>3</v>
      </c>
      <c r="D327" t="s">
        <v>2</v>
      </c>
      <c r="E327" t="b">
        <v>0</v>
      </c>
      <c r="F327" t="b">
        <v>1</v>
      </c>
      <c r="G327">
        <v>7.5520000457763601</v>
      </c>
      <c r="H327">
        <v>1</v>
      </c>
      <c r="I327" s="1" t="s">
        <v>326</v>
      </c>
      <c r="J327" t="str">
        <f t="shared" ca="1" si="25"/>
        <v>Phase 2</v>
      </c>
      <c r="K327" t="str">
        <f ca="1">LOOKUP(INDIRECT("B" &amp;ROW()),{0,1,2,3},{"SSL","Malware","Phishing","Unwanted software"})</f>
        <v>Malware</v>
      </c>
      <c r="L327" t="str">
        <f ca="1">LOOKUP(INDIRECT("C" &amp;ROW()),{0,1,2,3},{"Low","Medium","High","Control"})</f>
        <v>Control</v>
      </c>
      <c r="M327" t="str">
        <f t="shared" ca="1" si="26"/>
        <v>5 - 10</v>
      </c>
      <c r="N327">
        <f t="shared" ca="1" si="27"/>
        <v>1</v>
      </c>
      <c r="O327" t="str">
        <f t="shared" ca="1" si="28"/>
        <v>Ignored warning</v>
      </c>
      <c r="P327">
        <f t="shared" ca="1" si="29"/>
        <v>0</v>
      </c>
    </row>
    <row r="328" spans="1:16" x14ac:dyDescent="0.25">
      <c r="A328">
        <v>20</v>
      </c>
      <c r="B328">
        <v>2</v>
      </c>
      <c r="C328">
        <v>0</v>
      </c>
      <c r="D328" t="s">
        <v>2</v>
      </c>
      <c r="E328" t="b">
        <v>1</v>
      </c>
      <c r="F328" t="b">
        <v>0</v>
      </c>
      <c r="G328">
        <v>40.433000087738002</v>
      </c>
      <c r="H328">
        <v>2</v>
      </c>
      <c r="I328" s="1" t="s">
        <v>327</v>
      </c>
      <c r="J328" t="str">
        <f t="shared" ca="1" si="25"/>
        <v>Phase 2</v>
      </c>
      <c r="K328" t="str">
        <f ca="1">LOOKUP(INDIRECT("B" &amp;ROW()),{0,1,2,3},{"SSL","Malware","Phishing","Unwanted software"})</f>
        <v>Phishing</v>
      </c>
      <c r="L328" t="str">
        <f ca="1">LOOKUP(INDIRECT("C" &amp;ROW()),{0,1,2,3},{"Low","Medium","High","Control"})</f>
        <v>Low</v>
      </c>
      <c r="M328" t="str">
        <f t="shared" ca="1" si="26"/>
        <v>40 - 45</v>
      </c>
      <c r="N328">
        <f t="shared" ca="1" si="27"/>
        <v>0</v>
      </c>
      <c r="O328" t="str">
        <f t="shared" ca="1" si="28"/>
        <v>Adhered to warning</v>
      </c>
      <c r="P328">
        <f t="shared" ca="1" si="29"/>
        <v>1</v>
      </c>
    </row>
    <row r="329" spans="1:16" ht="15" customHeight="1" x14ac:dyDescent="0.25">
      <c r="A329">
        <v>20</v>
      </c>
      <c r="B329">
        <v>0</v>
      </c>
      <c r="C329">
        <v>1</v>
      </c>
      <c r="D329" t="s">
        <v>2</v>
      </c>
      <c r="E329" t="b">
        <v>1</v>
      </c>
      <c r="F329" t="b">
        <v>0</v>
      </c>
      <c r="G329">
        <v>21.723999977111799</v>
      </c>
      <c r="H329">
        <v>3</v>
      </c>
      <c r="I329" s="1" t="s">
        <v>328</v>
      </c>
      <c r="J329" t="str">
        <f t="shared" ca="1" si="25"/>
        <v>Phase 2</v>
      </c>
      <c r="K329" t="str">
        <f ca="1">LOOKUP(INDIRECT("B" &amp;ROW()),{0,1,2,3},{"SSL","Malware","Phishing","Unwanted software"})</f>
        <v>SSL</v>
      </c>
      <c r="L329" t="str">
        <f ca="1">LOOKUP(INDIRECT("C" &amp;ROW()),{0,1,2,3},{"Low","Medium","High","Control"})</f>
        <v>Medium</v>
      </c>
      <c r="M329" t="str">
        <f t="shared" ca="1" si="26"/>
        <v>20 - 25</v>
      </c>
      <c r="N329">
        <f t="shared" ca="1" si="27"/>
        <v>0</v>
      </c>
      <c r="O329" t="str">
        <f t="shared" ca="1" si="28"/>
        <v>Adhered to warning</v>
      </c>
      <c r="P329">
        <f t="shared" ca="1" si="29"/>
        <v>1</v>
      </c>
    </row>
    <row r="330" spans="1:16" ht="15" customHeight="1" x14ac:dyDescent="0.25">
      <c r="A330">
        <v>20</v>
      </c>
      <c r="B330">
        <v>2</v>
      </c>
      <c r="C330">
        <v>3</v>
      </c>
      <c r="D330" t="s">
        <v>2</v>
      </c>
      <c r="E330" t="b">
        <v>0</v>
      </c>
      <c r="F330" t="b">
        <v>0</v>
      </c>
      <c r="G330">
        <v>36.882999897003103</v>
      </c>
      <c r="H330">
        <v>3</v>
      </c>
      <c r="I330" s="1" t="s">
        <v>329</v>
      </c>
      <c r="J330" t="str">
        <f t="shared" ca="1" si="25"/>
        <v>Phase 2</v>
      </c>
      <c r="K330" t="str">
        <f ca="1">LOOKUP(INDIRECT("B" &amp;ROW()),{0,1,2,3},{"SSL","Malware","Phishing","Unwanted software"})</f>
        <v>Phishing</v>
      </c>
      <c r="L330" t="str">
        <f ca="1">LOOKUP(INDIRECT("C" &amp;ROW()),{0,1,2,3},{"Low","Medium","High","Control"})</f>
        <v>Control</v>
      </c>
      <c r="M330" t="str">
        <f t="shared" ca="1" si="26"/>
        <v>35 - 40</v>
      </c>
      <c r="N330">
        <f t="shared" ca="1" si="27"/>
        <v>0</v>
      </c>
      <c r="O330" t="str">
        <f t="shared" ca="1" si="28"/>
        <v>Adhered to warning</v>
      </c>
      <c r="P330">
        <f t="shared" ca="1" si="29"/>
        <v>1</v>
      </c>
    </row>
    <row r="331" spans="1:16" ht="15" customHeight="1" x14ac:dyDescent="0.25">
      <c r="A331">
        <v>20</v>
      </c>
      <c r="B331">
        <v>1</v>
      </c>
      <c r="C331">
        <v>2</v>
      </c>
      <c r="D331" t="s">
        <v>2</v>
      </c>
      <c r="E331" t="b">
        <v>0</v>
      </c>
      <c r="F331" t="b">
        <v>0</v>
      </c>
      <c r="G331">
        <v>8.6499998569488508</v>
      </c>
      <c r="H331">
        <v>4</v>
      </c>
      <c r="I331" s="1" t="s">
        <v>330</v>
      </c>
      <c r="J331" t="str">
        <f t="shared" ca="1" si="25"/>
        <v>Phase 2</v>
      </c>
      <c r="K331" t="str">
        <f ca="1">LOOKUP(INDIRECT("B" &amp;ROW()),{0,1,2,3},{"SSL","Malware","Phishing","Unwanted software"})</f>
        <v>Malware</v>
      </c>
      <c r="L331" t="str">
        <f ca="1">LOOKUP(INDIRECT("C" &amp;ROW()),{0,1,2,3},{"Low","Medium","High","Control"})</f>
        <v>High</v>
      </c>
      <c r="M331" t="str">
        <f t="shared" ca="1" si="26"/>
        <v>5 - 10</v>
      </c>
      <c r="N331">
        <f t="shared" ca="1" si="27"/>
        <v>0</v>
      </c>
      <c r="O331" t="str">
        <f t="shared" ca="1" si="28"/>
        <v>Adhered to warning</v>
      </c>
      <c r="P331">
        <f t="shared" ca="1" si="29"/>
        <v>1</v>
      </c>
    </row>
    <row r="332" spans="1:16" ht="15" customHeight="1" x14ac:dyDescent="0.25">
      <c r="A332">
        <v>20</v>
      </c>
      <c r="B332">
        <v>3</v>
      </c>
      <c r="C332">
        <v>3</v>
      </c>
      <c r="D332" t="s">
        <v>2</v>
      </c>
      <c r="E332" t="b">
        <v>0</v>
      </c>
      <c r="F332" t="b">
        <v>1</v>
      </c>
      <c r="G332">
        <v>23.0520000457763</v>
      </c>
      <c r="H332">
        <v>2</v>
      </c>
      <c r="I332" s="1" t="s">
        <v>331</v>
      </c>
      <c r="J332" t="str">
        <f t="shared" ca="1" si="25"/>
        <v>Phase 2</v>
      </c>
      <c r="K332" t="str">
        <f ca="1">LOOKUP(INDIRECT("B" &amp;ROW()),{0,1,2,3},{"SSL","Malware","Phishing","Unwanted software"})</f>
        <v>Unwanted software</v>
      </c>
      <c r="L332" t="str">
        <f ca="1">LOOKUP(INDIRECT("C" &amp;ROW()),{0,1,2,3},{"Low","Medium","High","Control"})</f>
        <v>Control</v>
      </c>
      <c r="M332" t="str">
        <f t="shared" ca="1" si="26"/>
        <v>20 - 25</v>
      </c>
      <c r="N332">
        <f t="shared" ca="1" si="27"/>
        <v>1</v>
      </c>
      <c r="O332" t="str">
        <f t="shared" ca="1" si="28"/>
        <v>Ignored warning</v>
      </c>
      <c r="P332">
        <f t="shared" ca="1" si="29"/>
        <v>0</v>
      </c>
    </row>
    <row r="333" spans="1:16" ht="15" customHeight="1" x14ac:dyDescent="0.25">
      <c r="A333">
        <v>20</v>
      </c>
      <c r="B333">
        <v>1</v>
      </c>
      <c r="C333">
        <v>1</v>
      </c>
      <c r="D333" t="s">
        <v>2</v>
      </c>
      <c r="E333" t="b">
        <v>1</v>
      </c>
      <c r="F333" t="b">
        <v>0</v>
      </c>
      <c r="G333">
        <v>19.783999919891301</v>
      </c>
      <c r="H333">
        <v>3</v>
      </c>
      <c r="I333" s="1" t="s">
        <v>332</v>
      </c>
      <c r="J333" t="str">
        <f t="shared" ca="1" si="25"/>
        <v>Phase 2</v>
      </c>
      <c r="K333" t="str">
        <f ca="1">LOOKUP(INDIRECT("B" &amp;ROW()),{0,1,2,3},{"SSL","Malware","Phishing","Unwanted software"})</f>
        <v>Malware</v>
      </c>
      <c r="L333" t="str">
        <f ca="1">LOOKUP(INDIRECT("C" &amp;ROW()),{0,1,2,3},{"Low","Medium","High","Control"})</f>
        <v>Medium</v>
      </c>
      <c r="M333" t="str">
        <f t="shared" ca="1" si="26"/>
        <v>15 - 20</v>
      </c>
      <c r="N333">
        <f t="shared" ca="1" si="27"/>
        <v>0</v>
      </c>
      <c r="O333" t="str">
        <f t="shared" ca="1" si="28"/>
        <v>Adhered to warning</v>
      </c>
      <c r="P333">
        <f t="shared" ca="1" si="29"/>
        <v>1</v>
      </c>
    </row>
    <row r="334" spans="1:16" ht="15" customHeight="1" x14ac:dyDescent="0.25">
      <c r="A334">
        <v>20</v>
      </c>
      <c r="B334">
        <v>0</v>
      </c>
      <c r="C334">
        <v>2</v>
      </c>
      <c r="D334" t="s">
        <v>2</v>
      </c>
      <c r="E334" t="b">
        <v>1</v>
      </c>
      <c r="F334" t="b">
        <v>0</v>
      </c>
      <c r="G334">
        <v>21.685999870300201</v>
      </c>
      <c r="H334">
        <v>4</v>
      </c>
      <c r="I334" s="1" t="s">
        <v>333</v>
      </c>
      <c r="J334" t="str">
        <f t="shared" ca="1" si="25"/>
        <v>Phase 2</v>
      </c>
      <c r="K334" t="str">
        <f ca="1">LOOKUP(INDIRECT("B" &amp;ROW()),{0,1,2,3},{"SSL","Malware","Phishing","Unwanted software"})</f>
        <v>SSL</v>
      </c>
      <c r="L334" t="str">
        <f ca="1">LOOKUP(INDIRECT("C" &amp;ROW()),{0,1,2,3},{"Low","Medium","High","Control"})</f>
        <v>High</v>
      </c>
      <c r="M334" t="str">
        <f t="shared" ca="1" si="26"/>
        <v>20 - 25</v>
      </c>
      <c r="N334">
        <f t="shared" ca="1" si="27"/>
        <v>0</v>
      </c>
      <c r="O334" t="str">
        <f t="shared" ca="1" si="28"/>
        <v>Adhered to warning</v>
      </c>
      <c r="P334">
        <f t="shared" ca="1" si="29"/>
        <v>1</v>
      </c>
    </row>
    <row r="335" spans="1:16" x14ac:dyDescent="0.25">
      <c r="A335">
        <v>20</v>
      </c>
      <c r="B335">
        <v>3</v>
      </c>
      <c r="C335">
        <v>0</v>
      </c>
      <c r="D335" t="s">
        <v>2</v>
      </c>
      <c r="E335" t="b">
        <v>1</v>
      </c>
      <c r="F335" t="b">
        <v>1</v>
      </c>
      <c r="G335">
        <v>17.8730001449584</v>
      </c>
      <c r="H335">
        <v>1</v>
      </c>
      <c r="I335" s="1" t="s">
        <v>334</v>
      </c>
      <c r="J335" t="str">
        <f t="shared" ca="1" si="25"/>
        <v>Phase 2</v>
      </c>
      <c r="K335" t="str">
        <f ca="1">LOOKUP(INDIRECT("B" &amp;ROW()),{0,1,2,3},{"SSL","Malware","Phishing","Unwanted software"})</f>
        <v>Unwanted software</v>
      </c>
      <c r="L335" t="str">
        <f ca="1">LOOKUP(INDIRECT("C" &amp;ROW()),{0,1,2,3},{"Low","Medium","High","Control"})</f>
        <v>Low</v>
      </c>
      <c r="M335" t="str">
        <f t="shared" ca="1" si="26"/>
        <v>15 - 20</v>
      </c>
      <c r="N335">
        <f t="shared" ca="1" si="27"/>
        <v>1</v>
      </c>
      <c r="O335" t="str">
        <f t="shared" ca="1" si="28"/>
        <v>Ignored warning</v>
      </c>
      <c r="P335">
        <f t="shared" ca="1" si="29"/>
        <v>0</v>
      </c>
    </row>
    <row r="336" spans="1:16" ht="15" customHeight="1" x14ac:dyDescent="0.25">
      <c r="A336">
        <v>20</v>
      </c>
      <c r="B336">
        <v>2</v>
      </c>
      <c r="C336">
        <v>1</v>
      </c>
      <c r="D336" t="s">
        <v>2</v>
      </c>
      <c r="E336" t="b">
        <v>0</v>
      </c>
      <c r="F336" t="b">
        <v>1</v>
      </c>
      <c r="G336">
        <v>6.6600000858306796</v>
      </c>
      <c r="H336">
        <v>1</v>
      </c>
      <c r="I336" s="1" t="s">
        <v>335</v>
      </c>
      <c r="J336" t="str">
        <f t="shared" ca="1" si="25"/>
        <v>Phase 2</v>
      </c>
      <c r="K336" t="str">
        <f ca="1">LOOKUP(INDIRECT("B" &amp;ROW()),{0,1,2,3},{"SSL","Malware","Phishing","Unwanted software"})</f>
        <v>Phishing</v>
      </c>
      <c r="L336" t="str">
        <f ca="1">LOOKUP(INDIRECT("C" &amp;ROW()),{0,1,2,3},{"Low","Medium","High","Control"})</f>
        <v>Medium</v>
      </c>
      <c r="M336" t="str">
        <f t="shared" ca="1" si="26"/>
        <v>5 - 10</v>
      </c>
      <c r="N336">
        <f t="shared" ca="1" si="27"/>
        <v>1</v>
      </c>
      <c r="O336" t="str">
        <f t="shared" ca="1" si="28"/>
        <v>Ignored warning</v>
      </c>
      <c r="P336">
        <f t="shared" ca="1" si="29"/>
        <v>0</v>
      </c>
    </row>
    <row r="337" spans="1:16" x14ac:dyDescent="0.25">
      <c r="A337">
        <v>20</v>
      </c>
      <c r="B337">
        <v>0</v>
      </c>
      <c r="C337">
        <v>0</v>
      </c>
      <c r="D337" t="s">
        <v>2</v>
      </c>
      <c r="E337" t="b">
        <v>1</v>
      </c>
      <c r="F337" t="b">
        <v>1</v>
      </c>
      <c r="G337">
        <v>20.990999937057399</v>
      </c>
      <c r="H337">
        <v>1</v>
      </c>
      <c r="I337" s="1" t="s">
        <v>336</v>
      </c>
      <c r="J337" t="str">
        <f t="shared" ca="1" si="25"/>
        <v>Phase 2</v>
      </c>
      <c r="K337" t="str">
        <f ca="1">LOOKUP(INDIRECT("B" &amp;ROW()),{0,1,2,3},{"SSL","Malware","Phishing","Unwanted software"})</f>
        <v>SSL</v>
      </c>
      <c r="L337" t="str">
        <f ca="1">LOOKUP(INDIRECT("C" &amp;ROW()),{0,1,2,3},{"Low","Medium","High","Control"})</f>
        <v>Low</v>
      </c>
      <c r="M337" t="str">
        <f t="shared" ca="1" si="26"/>
        <v>20 - 25</v>
      </c>
      <c r="N337">
        <f t="shared" ca="1" si="27"/>
        <v>1</v>
      </c>
      <c r="O337" t="str">
        <f t="shared" ca="1" si="28"/>
        <v>Ignored warning</v>
      </c>
      <c r="P337">
        <f t="shared" ca="1" si="29"/>
        <v>0</v>
      </c>
    </row>
    <row r="338" spans="1:16" ht="15" customHeight="1" x14ac:dyDescent="0.25">
      <c r="A338">
        <v>20</v>
      </c>
      <c r="B338">
        <v>3</v>
      </c>
      <c r="C338">
        <v>2</v>
      </c>
      <c r="D338" t="s">
        <v>2</v>
      </c>
      <c r="E338" t="b">
        <v>1</v>
      </c>
      <c r="F338" t="b">
        <v>0</v>
      </c>
      <c r="G338">
        <v>13.853000164031901</v>
      </c>
      <c r="H338">
        <v>3</v>
      </c>
      <c r="I338" s="1" t="s">
        <v>337</v>
      </c>
      <c r="J338" t="str">
        <f t="shared" ca="1" si="25"/>
        <v>Phase 2</v>
      </c>
      <c r="K338" t="str">
        <f ca="1">LOOKUP(INDIRECT("B" &amp;ROW()),{0,1,2,3},{"SSL","Malware","Phishing","Unwanted software"})</f>
        <v>Unwanted software</v>
      </c>
      <c r="L338" t="str">
        <f ca="1">LOOKUP(INDIRECT("C" &amp;ROW()),{0,1,2,3},{"Low","Medium","High","Control"})</f>
        <v>High</v>
      </c>
      <c r="M338" t="str">
        <f t="shared" ca="1" si="26"/>
        <v>10 - 15</v>
      </c>
      <c r="N338">
        <f t="shared" ca="1" si="27"/>
        <v>0</v>
      </c>
      <c r="O338" t="str">
        <f t="shared" ca="1" si="28"/>
        <v>Adhered to warning</v>
      </c>
      <c r="P338">
        <f t="shared" ca="1" si="29"/>
        <v>1</v>
      </c>
    </row>
    <row r="339" spans="1:16" x14ac:dyDescent="0.25">
      <c r="A339">
        <v>20</v>
      </c>
      <c r="B339">
        <v>1</v>
      </c>
      <c r="C339">
        <v>0</v>
      </c>
      <c r="D339" t="s">
        <v>2</v>
      </c>
      <c r="E339" t="b">
        <v>1</v>
      </c>
      <c r="F339" t="b">
        <v>1</v>
      </c>
      <c r="G339">
        <v>10.9189999103546</v>
      </c>
      <c r="H339">
        <v>2</v>
      </c>
      <c r="I339" s="1" t="s">
        <v>338</v>
      </c>
      <c r="J339" t="str">
        <f t="shared" ca="1" si="25"/>
        <v>Phase 2</v>
      </c>
      <c r="K339" t="str">
        <f ca="1">LOOKUP(INDIRECT("B" &amp;ROW()),{0,1,2,3},{"SSL","Malware","Phishing","Unwanted software"})</f>
        <v>Malware</v>
      </c>
      <c r="L339" t="str">
        <f ca="1">LOOKUP(INDIRECT("C" &amp;ROW()),{0,1,2,3},{"Low","Medium","High","Control"})</f>
        <v>Low</v>
      </c>
      <c r="M339" t="str">
        <f t="shared" ca="1" si="26"/>
        <v>10 - 15</v>
      </c>
      <c r="N339">
        <f t="shared" ca="1" si="27"/>
        <v>1</v>
      </c>
      <c r="O339" t="str">
        <f t="shared" ca="1" si="28"/>
        <v>Ignored warning</v>
      </c>
      <c r="P339">
        <f t="shared" ca="1" si="29"/>
        <v>0</v>
      </c>
    </row>
    <row r="340" spans="1:16" ht="15" customHeight="1" x14ac:dyDescent="0.25">
      <c r="A340">
        <v>20</v>
      </c>
      <c r="B340">
        <v>0</v>
      </c>
      <c r="C340">
        <v>3</v>
      </c>
      <c r="D340" t="s">
        <v>2</v>
      </c>
      <c r="E340" t="b">
        <v>1</v>
      </c>
      <c r="F340" t="b">
        <v>0</v>
      </c>
      <c r="G340">
        <v>40.105999946594203</v>
      </c>
      <c r="H340">
        <v>2</v>
      </c>
      <c r="I340" s="1" t="s">
        <v>339</v>
      </c>
      <c r="J340" t="str">
        <f t="shared" ca="1" si="25"/>
        <v>Phase 2</v>
      </c>
      <c r="K340" t="str">
        <f ca="1">LOOKUP(INDIRECT("B" &amp;ROW()),{0,1,2,3},{"SSL","Malware","Phishing","Unwanted software"})</f>
        <v>SSL</v>
      </c>
      <c r="L340" t="str">
        <f ca="1">LOOKUP(INDIRECT("C" &amp;ROW()),{0,1,2,3},{"Low","Medium","High","Control"})</f>
        <v>Control</v>
      </c>
      <c r="M340" t="str">
        <f t="shared" ca="1" si="26"/>
        <v>40 - 45</v>
      </c>
      <c r="N340">
        <f t="shared" ca="1" si="27"/>
        <v>0</v>
      </c>
      <c r="O340" t="str">
        <f t="shared" ca="1" si="28"/>
        <v>Adhered to warning</v>
      </c>
      <c r="P340">
        <f t="shared" ca="1" si="29"/>
        <v>1</v>
      </c>
    </row>
    <row r="341" spans="1:16" ht="15" customHeight="1" x14ac:dyDescent="0.25">
      <c r="A341">
        <v>20</v>
      </c>
      <c r="B341">
        <v>3</v>
      </c>
      <c r="C341">
        <v>1</v>
      </c>
      <c r="D341" t="s">
        <v>2</v>
      </c>
      <c r="E341" t="b">
        <v>1</v>
      </c>
      <c r="F341" t="b">
        <v>1</v>
      </c>
      <c r="G341">
        <v>25.292999982833798</v>
      </c>
      <c r="H341">
        <v>2</v>
      </c>
      <c r="I341" s="1" t="s">
        <v>340</v>
      </c>
      <c r="J341" t="str">
        <f t="shared" ca="1" si="25"/>
        <v>Phase 2</v>
      </c>
      <c r="K341" t="str">
        <f ca="1">LOOKUP(INDIRECT("B" &amp;ROW()),{0,1,2,3},{"SSL","Malware","Phishing","Unwanted software"})</f>
        <v>Unwanted software</v>
      </c>
      <c r="L341" t="str">
        <f ca="1">LOOKUP(INDIRECT("C" &amp;ROW()),{0,1,2,3},{"Low","Medium","High","Control"})</f>
        <v>Medium</v>
      </c>
      <c r="M341" t="str">
        <f t="shared" ca="1" si="26"/>
        <v>25 - 30</v>
      </c>
      <c r="N341">
        <f t="shared" ca="1" si="27"/>
        <v>1</v>
      </c>
      <c r="O341" t="str">
        <f t="shared" ca="1" si="28"/>
        <v>Ignored warning</v>
      </c>
      <c r="P341">
        <f t="shared" ca="1" si="29"/>
        <v>0</v>
      </c>
    </row>
  </sheetData>
  <autoFilter ref="A1:P34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
  <sheetViews>
    <sheetView workbookViewId="0">
      <selection activeCell="AP21" sqref="AP21"/>
    </sheetView>
  </sheetViews>
  <sheetFormatPr defaultRowHeight="15" x14ac:dyDescent="0.25"/>
  <cols>
    <col min="1" max="1" width="14.5703125" customWidth="1"/>
    <col min="2" max="2" width="9" customWidth="1"/>
    <col min="4" max="4" width="24.28515625" customWidth="1"/>
    <col min="5" max="5" width="23.42578125" customWidth="1"/>
    <col min="6" max="6" width="21.42578125" customWidth="1"/>
    <col min="7" max="7" width="44.42578125" customWidth="1"/>
    <col min="8" max="8" width="18.7109375" customWidth="1"/>
    <col min="9" max="9" width="17" customWidth="1"/>
    <col min="16" max="16" width="13.85546875" customWidth="1"/>
    <col min="17" max="17" width="28.42578125" customWidth="1"/>
    <col min="18" max="18" width="28" customWidth="1"/>
    <col min="19" max="19" width="36.85546875" customWidth="1"/>
    <col min="20" max="20" width="22.7109375" customWidth="1"/>
    <col min="21" max="21" width="48.140625" customWidth="1"/>
    <col min="22" max="22" width="21" customWidth="1"/>
    <col min="23" max="23" width="20.140625" customWidth="1"/>
    <col min="24" max="24" width="23.42578125" customWidth="1"/>
    <col min="25" max="25" width="14.85546875" customWidth="1"/>
    <col min="26" max="26" width="23.7109375" customWidth="1"/>
    <col min="30" max="30" width="39.42578125" customWidth="1"/>
    <col min="40" max="40" width="49.42578125" customWidth="1"/>
    <col min="41" max="41" width="49.5703125" customWidth="1"/>
    <col min="42" max="42" width="34.42578125" customWidth="1"/>
  </cols>
  <sheetData>
    <row r="1" spans="1:42" x14ac:dyDescent="0.25">
      <c r="A1" t="s">
        <v>349</v>
      </c>
      <c r="B1" t="s">
        <v>502</v>
      </c>
      <c r="C1" t="s">
        <v>503</v>
      </c>
      <c r="D1" t="s">
        <v>504</v>
      </c>
      <c r="E1" t="s">
        <v>505</v>
      </c>
      <c r="F1" t="s">
        <v>506</v>
      </c>
      <c r="G1" t="s">
        <v>507</v>
      </c>
      <c r="H1" t="s">
        <v>368</v>
      </c>
      <c r="I1" t="s">
        <v>369</v>
      </c>
      <c r="J1" t="s">
        <v>370</v>
      </c>
      <c r="K1" t="s">
        <v>371</v>
      </c>
      <c r="L1" t="s">
        <v>372</v>
      </c>
      <c r="M1" t="s">
        <v>373</v>
      </c>
      <c r="N1" t="s">
        <v>374</v>
      </c>
      <c r="O1" t="s">
        <v>375</v>
      </c>
      <c r="P1" t="s">
        <v>607</v>
      </c>
      <c r="Q1" t="s">
        <v>376</v>
      </c>
      <c r="R1" t="s">
        <v>377</v>
      </c>
      <c r="S1" t="s">
        <v>378</v>
      </c>
      <c r="T1" t="s">
        <v>379</v>
      </c>
      <c r="U1" t="s">
        <v>380</v>
      </c>
      <c r="V1" t="s">
        <v>381</v>
      </c>
      <c r="W1" t="s">
        <v>382</v>
      </c>
      <c r="X1" t="s">
        <v>383</v>
      </c>
      <c r="Y1" t="s">
        <v>384</v>
      </c>
      <c r="Z1" t="s">
        <v>385</v>
      </c>
      <c r="AA1" t="s">
        <v>386</v>
      </c>
      <c r="AB1" t="s">
        <v>387</v>
      </c>
      <c r="AC1" t="s">
        <v>388</v>
      </c>
      <c r="AD1" t="s">
        <v>389</v>
      </c>
      <c r="AE1" t="s">
        <v>390</v>
      </c>
      <c r="AF1" t="s">
        <v>391</v>
      </c>
      <c r="AG1" t="s">
        <v>392</v>
      </c>
      <c r="AH1" t="s">
        <v>393</v>
      </c>
      <c r="AI1" t="s">
        <v>394</v>
      </c>
      <c r="AJ1" t="s">
        <v>395</v>
      </c>
      <c r="AK1" t="s">
        <v>396</v>
      </c>
      <c r="AL1" t="s">
        <v>397</v>
      </c>
      <c r="AM1" t="s">
        <v>398</v>
      </c>
      <c r="AN1" t="s">
        <v>399</v>
      </c>
      <c r="AO1" t="s">
        <v>400</v>
      </c>
      <c r="AP1" t="s">
        <v>401</v>
      </c>
    </row>
    <row r="2" spans="1:42" x14ac:dyDescent="0.25">
      <c r="A2">
        <v>1</v>
      </c>
      <c r="B2">
        <v>19</v>
      </c>
      <c r="C2" t="s">
        <v>402</v>
      </c>
      <c r="D2" t="s">
        <v>403</v>
      </c>
      <c r="E2" t="s">
        <v>404</v>
      </c>
      <c r="F2" t="s">
        <v>405</v>
      </c>
      <c r="H2" t="b">
        <v>0</v>
      </c>
      <c r="I2" t="b">
        <v>1</v>
      </c>
      <c r="J2" t="b">
        <v>0</v>
      </c>
      <c r="K2" t="b">
        <v>0</v>
      </c>
      <c r="L2" t="b">
        <v>0</v>
      </c>
      <c r="M2" t="b">
        <v>0</v>
      </c>
      <c r="N2" t="b">
        <v>0</v>
      </c>
      <c r="O2" t="b">
        <v>0</v>
      </c>
      <c r="P2" t="s">
        <v>406</v>
      </c>
      <c r="Q2" t="s">
        <v>407</v>
      </c>
      <c r="R2" t="s">
        <v>408</v>
      </c>
      <c r="T2" t="s">
        <v>409</v>
      </c>
      <c r="U2" t="s">
        <v>410</v>
      </c>
      <c r="V2">
        <v>2</v>
      </c>
      <c r="W2">
        <v>1</v>
      </c>
      <c r="X2">
        <v>3</v>
      </c>
      <c r="Y2">
        <v>4</v>
      </c>
      <c r="Z2" t="s">
        <v>411</v>
      </c>
      <c r="AA2">
        <v>3</v>
      </c>
      <c r="AB2">
        <v>1</v>
      </c>
      <c r="AC2">
        <v>2</v>
      </c>
      <c r="AD2" t="s">
        <v>412</v>
      </c>
      <c r="AE2" t="b">
        <v>0</v>
      </c>
      <c r="AF2" t="b">
        <v>1</v>
      </c>
      <c r="AG2" t="b">
        <v>1</v>
      </c>
      <c r="AH2" t="b">
        <v>1</v>
      </c>
      <c r="AI2" t="b">
        <v>0</v>
      </c>
      <c r="AJ2" t="b">
        <v>0</v>
      </c>
      <c r="AK2" t="b">
        <v>1</v>
      </c>
      <c r="AL2" t="b">
        <v>0</v>
      </c>
      <c r="AM2" t="s">
        <v>413</v>
      </c>
      <c r="AN2" t="s">
        <v>414</v>
      </c>
      <c r="AO2" s="7" t="s">
        <v>559</v>
      </c>
      <c r="AP2" s="7" t="s">
        <v>563</v>
      </c>
    </row>
    <row r="3" spans="1:42" x14ac:dyDescent="0.25">
      <c r="A3">
        <v>2</v>
      </c>
      <c r="B3">
        <v>22</v>
      </c>
      <c r="C3" t="s">
        <v>402</v>
      </c>
      <c r="D3" t="s">
        <v>403</v>
      </c>
      <c r="E3" t="s">
        <v>404</v>
      </c>
      <c r="F3" t="s">
        <v>415</v>
      </c>
      <c r="G3" t="s">
        <v>508</v>
      </c>
      <c r="H3" t="b">
        <v>0</v>
      </c>
      <c r="I3" t="b">
        <v>1</v>
      </c>
      <c r="J3" t="b">
        <v>1</v>
      </c>
      <c r="K3" t="b">
        <v>0</v>
      </c>
      <c r="L3" t="b">
        <v>0</v>
      </c>
      <c r="M3" t="b">
        <v>0</v>
      </c>
      <c r="N3" t="b">
        <v>0</v>
      </c>
      <c r="O3" t="b">
        <v>0</v>
      </c>
      <c r="P3" t="s">
        <v>416</v>
      </c>
      <c r="Q3" t="s">
        <v>509</v>
      </c>
      <c r="R3" t="s">
        <v>408</v>
      </c>
      <c r="S3" t="s">
        <v>417</v>
      </c>
      <c r="T3" t="s">
        <v>418</v>
      </c>
      <c r="U3" t="s">
        <v>523</v>
      </c>
      <c r="V3">
        <v>1</v>
      </c>
      <c r="W3">
        <v>3</v>
      </c>
      <c r="X3">
        <v>2</v>
      </c>
      <c r="Y3">
        <v>4</v>
      </c>
      <c r="Z3" t="s">
        <v>530</v>
      </c>
      <c r="AA3">
        <v>3</v>
      </c>
      <c r="AB3">
        <v>1</v>
      </c>
      <c r="AC3">
        <v>2</v>
      </c>
      <c r="AD3" t="s">
        <v>540</v>
      </c>
      <c r="AE3" t="b">
        <v>0</v>
      </c>
      <c r="AF3" t="b">
        <v>1</v>
      </c>
      <c r="AG3" t="b">
        <v>1</v>
      </c>
      <c r="AH3" t="b">
        <v>1</v>
      </c>
      <c r="AI3" t="b">
        <v>0</v>
      </c>
      <c r="AJ3" t="b">
        <v>0</v>
      </c>
      <c r="AK3" t="b">
        <v>1</v>
      </c>
      <c r="AL3" t="b">
        <v>0</v>
      </c>
      <c r="AM3" t="s">
        <v>416</v>
      </c>
      <c r="AN3" t="s">
        <v>552</v>
      </c>
      <c r="AO3" s="7" t="s">
        <v>560</v>
      </c>
      <c r="AP3" s="7" t="s">
        <v>563</v>
      </c>
    </row>
    <row r="4" spans="1:42" x14ac:dyDescent="0.25">
      <c r="A4">
        <v>3</v>
      </c>
      <c r="B4">
        <v>31</v>
      </c>
      <c r="C4" t="s">
        <v>402</v>
      </c>
      <c r="D4" t="s">
        <v>403</v>
      </c>
      <c r="E4" t="s">
        <v>404</v>
      </c>
      <c r="F4" t="s">
        <v>419</v>
      </c>
      <c r="H4" t="b">
        <v>0</v>
      </c>
      <c r="I4" t="b">
        <v>0</v>
      </c>
      <c r="J4" t="b">
        <v>1</v>
      </c>
      <c r="K4" t="b">
        <v>0</v>
      </c>
      <c r="L4" t="b">
        <v>0</v>
      </c>
      <c r="M4" t="b">
        <v>0</v>
      </c>
      <c r="N4" t="b">
        <v>0</v>
      </c>
      <c r="O4" t="b">
        <v>0</v>
      </c>
      <c r="P4" t="s">
        <v>416</v>
      </c>
      <c r="Q4" t="s">
        <v>420</v>
      </c>
      <c r="R4" t="s">
        <v>408</v>
      </c>
      <c r="T4" t="s">
        <v>421</v>
      </c>
      <c r="U4" t="s">
        <v>524</v>
      </c>
      <c r="V4">
        <v>2</v>
      </c>
      <c r="W4">
        <v>1</v>
      </c>
      <c r="X4">
        <v>3</v>
      </c>
      <c r="Y4">
        <v>4</v>
      </c>
      <c r="Z4" t="s">
        <v>531</v>
      </c>
      <c r="AA4">
        <v>3</v>
      </c>
      <c r="AB4">
        <v>1</v>
      </c>
      <c r="AC4">
        <v>2</v>
      </c>
      <c r="AD4" t="s">
        <v>422</v>
      </c>
      <c r="AE4" t="b">
        <v>0</v>
      </c>
      <c r="AF4" t="b">
        <v>1</v>
      </c>
      <c r="AG4" t="b">
        <v>0</v>
      </c>
      <c r="AH4" t="b">
        <v>1</v>
      </c>
      <c r="AI4" t="b">
        <v>0</v>
      </c>
      <c r="AJ4" t="b">
        <v>0</v>
      </c>
      <c r="AK4" t="b">
        <v>1</v>
      </c>
      <c r="AL4" t="b">
        <v>1</v>
      </c>
      <c r="AM4" t="s">
        <v>413</v>
      </c>
      <c r="AN4" t="s">
        <v>423</v>
      </c>
      <c r="AO4" s="7" t="s">
        <v>561</v>
      </c>
      <c r="AP4" s="7" t="s">
        <v>563</v>
      </c>
    </row>
    <row r="5" spans="1:42" x14ac:dyDescent="0.25">
      <c r="A5">
        <v>4</v>
      </c>
      <c r="B5">
        <v>31</v>
      </c>
      <c r="C5" t="s">
        <v>402</v>
      </c>
      <c r="D5" t="s">
        <v>403</v>
      </c>
      <c r="E5" t="s">
        <v>424</v>
      </c>
      <c r="F5" t="s">
        <v>405</v>
      </c>
      <c r="G5" t="s">
        <v>510</v>
      </c>
      <c r="H5" t="b">
        <v>0</v>
      </c>
      <c r="I5" t="b">
        <v>1</v>
      </c>
      <c r="J5" t="b">
        <v>1</v>
      </c>
      <c r="K5" t="b">
        <v>0</v>
      </c>
      <c r="L5" t="b">
        <v>0</v>
      </c>
      <c r="M5" t="b">
        <v>0</v>
      </c>
      <c r="N5" t="b">
        <v>0</v>
      </c>
      <c r="O5" t="b">
        <v>0</v>
      </c>
      <c r="P5" t="s">
        <v>416</v>
      </c>
      <c r="R5" t="s">
        <v>408</v>
      </c>
      <c r="T5" t="s">
        <v>421</v>
      </c>
      <c r="U5" t="s">
        <v>525</v>
      </c>
      <c r="V5">
        <v>1</v>
      </c>
      <c r="W5">
        <v>2</v>
      </c>
      <c r="X5">
        <v>4</v>
      </c>
      <c r="Y5">
        <v>3</v>
      </c>
      <c r="Z5" t="s">
        <v>532</v>
      </c>
      <c r="AA5">
        <v>3</v>
      </c>
      <c r="AB5">
        <v>1</v>
      </c>
      <c r="AC5">
        <v>2</v>
      </c>
      <c r="AD5" t="s">
        <v>425</v>
      </c>
      <c r="AE5" t="b">
        <v>0</v>
      </c>
      <c r="AF5" t="b">
        <v>1</v>
      </c>
      <c r="AG5" t="b">
        <v>1</v>
      </c>
      <c r="AH5" t="b">
        <v>1</v>
      </c>
      <c r="AI5" t="b">
        <v>1</v>
      </c>
      <c r="AJ5" t="b">
        <v>0</v>
      </c>
      <c r="AK5" t="b">
        <v>0</v>
      </c>
      <c r="AL5" t="b">
        <v>0</v>
      </c>
      <c r="AM5" t="s">
        <v>416</v>
      </c>
      <c r="AN5" t="s">
        <v>553</v>
      </c>
      <c r="AO5" s="7" t="s">
        <v>562</v>
      </c>
      <c r="AP5" s="7" t="s">
        <v>426</v>
      </c>
    </row>
    <row r="6" spans="1:42" x14ac:dyDescent="0.25">
      <c r="A6">
        <v>5</v>
      </c>
      <c r="B6">
        <v>18</v>
      </c>
      <c r="C6" t="s">
        <v>427</v>
      </c>
      <c r="D6" t="s">
        <v>403</v>
      </c>
      <c r="E6" t="s">
        <v>404</v>
      </c>
      <c r="F6" t="s">
        <v>415</v>
      </c>
      <c r="G6" t="s">
        <v>574</v>
      </c>
      <c r="H6" t="b">
        <v>0</v>
      </c>
      <c r="I6" t="b">
        <v>1</v>
      </c>
      <c r="J6" t="b">
        <v>1</v>
      </c>
      <c r="K6" t="b">
        <v>0</v>
      </c>
      <c r="L6" t="b">
        <v>0</v>
      </c>
      <c r="M6" t="b">
        <v>0</v>
      </c>
      <c r="N6" t="b">
        <v>0</v>
      </c>
      <c r="O6" t="b">
        <v>0</v>
      </c>
      <c r="P6" t="s">
        <v>413</v>
      </c>
      <c r="Q6" t="s">
        <v>515</v>
      </c>
      <c r="R6" t="s">
        <v>408</v>
      </c>
      <c r="T6" t="s">
        <v>416</v>
      </c>
      <c r="U6" t="s">
        <v>428</v>
      </c>
      <c r="V6">
        <v>1</v>
      </c>
      <c r="W6">
        <v>3</v>
      </c>
      <c r="X6">
        <v>2</v>
      </c>
      <c r="Y6">
        <v>4</v>
      </c>
      <c r="Z6" t="s">
        <v>533</v>
      </c>
      <c r="AA6">
        <v>3</v>
      </c>
      <c r="AB6">
        <v>1</v>
      </c>
      <c r="AC6">
        <v>2</v>
      </c>
      <c r="AD6" t="s">
        <v>541</v>
      </c>
      <c r="AE6" t="b">
        <v>0</v>
      </c>
      <c r="AF6" t="b">
        <v>1</v>
      </c>
      <c r="AG6" t="b">
        <v>1</v>
      </c>
      <c r="AH6" t="b">
        <v>1</v>
      </c>
      <c r="AI6" t="b">
        <v>0</v>
      </c>
      <c r="AJ6" t="b">
        <v>0</v>
      </c>
      <c r="AK6" t="b">
        <v>1</v>
      </c>
      <c r="AL6" t="b">
        <v>0</v>
      </c>
      <c r="AM6" t="s">
        <v>416</v>
      </c>
      <c r="AN6" t="s">
        <v>429</v>
      </c>
      <c r="AO6" s="7" t="s">
        <v>430</v>
      </c>
      <c r="AP6" s="7" t="s">
        <v>563</v>
      </c>
    </row>
    <row r="7" spans="1:42" x14ac:dyDescent="0.25">
      <c r="A7">
        <v>6</v>
      </c>
      <c r="B7">
        <v>22</v>
      </c>
      <c r="C7" t="s">
        <v>427</v>
      </c>
      <c r="D7" t="s">
        <v>403</v>
      </c>
      <c r="E7" t="s">
        <v>424</v>
      </c>
      <c r="F7" t="s">
        <v>419</v>
      </c>
      <c r="H7" t="b">
        <v>0</v>
      </c>
      <c r="I7" t="b">
        <v>0</v>
      </c>
      <c r="J7" t="b">
        <v>0</v>
      </c>
      <c r="K7" t="b">
        <v>0</v>
      </c>
      <c r="L7" t="b">
        <v>0</v>
      </c>
      <c r="M7" t="b">
        <v>0</v>
      </c>
      <c r="N7" t="b">
        <v>0</v>
      </c>
      <c r="O7" t="b">
        <v>0</v>
      </c>
      <c r="P7" t="s">
        <v>416</v>
      </c>
      <c r="Q7" t="s">
        <v>431</v>
      </c>
      <c r="R7" t="s">
        <v>408</v>
      </c>
      <c r="T7" t="s">
        <v>416</v>
      </c>
      <c r="U7" t="s">
        <v>526</v>
      </c>
      <c r="V7">
        <v>1</v>
      </c>
      <c r="W7">
        <v>2</v>
      </c>
      <c r="X7">
        <v>4</v>
      </c>
      <c r="Y7">
        <v>3</v>
      </c>
      <c r="Z7" t="s">
        <v>534</v>
      </c>
      <c r="AA7">
        <v>3</v>
      </c>
      <c r="AB7">
        <v>1</v>
      </c>
      <c r="AC7">
        <v>3</v>
      </c>
      <c r="AD7" t="s">
        <v>542</v>
      </c>
      <c r="AE7" t="b">
        <v>0</v>
      </c>
      <c r="AF7" t="b">
        <v>1</v>
      </c>
      <c r="AG7" t="b">
        <v>1</v>
      </c>
      <c r="AH7" t="b">
        <v>1</v>
      </c>
      <c r="AI7" t="b">
        <v>0</v>
      </c>
      <c r="AJ7" t="b">
        <v>0</v>
      </c>
      <c r="AK7" t="b">
        <v>1</v>
      </c>
      <c r="AL7" t="b">
        <v>0</v>
      </c>
      <c r="AM7" t="s">
        <v>432</v>
      </c>
      <c r="AN7" t="s">
        <v>433</v>
      </c>
      <c r="AO7" s="7" t="s">
        <v>564</v>
      </c>
      <c r="AP7" s="7" t="s">
        <v>565</v>
      </c>
    </row>
    <row r="8" spans="1:42" x14ac:dyDescent="0.25">
      <c r="A8">
        <v>7</v>
      </c>
      <c r="B8">
        <v>18</v>
      </c>
      <c r="C8" t="s">
        <v>427</v>
      </c>
      <c r="D8" t="s">
        <v>403</v>
      </c>
      <c r="E8" t="s">
        <v>424</v>
      </c>
      <c r="F8" t="s">
        <v>415</v>
      </c>
      <c r="H8" t="b">
        <v>0</v>
      </c>
      <c r="I8" t="b">
        <v>0</v>
      </c>
      <c r="J8" t="b">
        <v>1</v>
      </c>
      <c r="K8" t="b">
        <v>0</v>
      </c>
      <c r="L8" t="b">
        <v>0</v>
      </c>
      <c r="M8" t="b">
        <v>0</v>
      </c>
      <c r="N8" t="b">
        <v>0</v>
      </c>
      <c r="O8" t="b">
        <v>0</v>
      </c>
      <c r="P8" t="s">
        <v>406</v>
      </c>
      <c r="Q8" t="s">
        <v>434</v>
      </c>
      <c r="R8" t="s">
        <v>408</v>
      </c>
      <c r="T8" t="s">
        <v>418</v>
      </c>
      <c r="U8" t="s">
        <v>435</v>
      </c>
      <c r="V8">
        <v>1</v>
      </c>
      <c r="W8">
        <v>2</v>
      </c>
      <c r="X8">
        <v>3</v>
      </c>
      <c r="Y8">
        <v>4</v>
      </c>
      <c r="Z8" t="s">
        <v>436</v>
      </c>
      <c r="AA8">
        <v>3</v>
      </c>
      <c r="AB8">
        <v>1</v>
      </c>
      <c r="AC8">
        <v>2</v>
      </c>
      <c r="AD8" t="s">
        <v>543</v>
      </c>
      <c r="AE8" t="b">
        <v>0</v>
      </c>
      <c r="AF8" t="b">
        <v>0</v>
      </c>
      <c r="AG8" t="b">
        <v>0</v>
      </c>
      <c r="AH8" t="b">
        <v>0</v>
      </c>
      <c r="AI8" t="b">
        <v>0</v>
      </c>
      <c r="AJ8" t="b">
        <v>0</v>
      </c>
      <c r="AK8" t="b">
        <v>1</v>
      </c>
      <c r="AL8" t="b">
        <v>0</v>
      </c>
      <c r="AM8" t="s">
        <v>413</v>
      </c>
      <c r="AN8" t="s">
        <v>554</v>
      </c>
      <c r="AO8" s="7" t="s">
        <v>566</v>
      </c>
      <c r="AP8" s="7" t="s">
        <v>563</v>
      </c>
    </row>
    <row r="9" spans="1:42" x14ac:dyDescent="0.25">
      <c r="A9">
        <v>8</v>
      </c>
      <c r="B9">
        <v>21</v>
      </c>
      <c r="C9" t="s">
        <v>427</v>
      </c>
      <c r="D9" t="s">
        <v>403</v>
      </c>
      <c r="E9" t="s">
        <v>437</v>
      </c>
      <c r="F9" t="s">
        <v>415</v>
      </c>
      <c r="H9" t="b">
        <v>0</v>
      </c>
      <c r="I9" t="b">
        <v>0</v>
      </c>
      <c r="J9" t="b">
        <v>1</v>
      </c>
      <c r="K9" t="b">
        <v>0</v>
      </c>
      <c r="L9" t="b">
        <v>0</v>
      </c>
      <c r="M9" t="b">
        <v>0</v>
      </c>
      <c r="N9" t="b">
        <v>0</v>
      </c>
      <c r="O9" t="b">
        <v>0</v>
      </c>
      <c r="P9" t="s">
        <v>413</v>
      </c>
      <c r="Q9" t="s">
        <v>438</v>
      </c>
      <c r="R9" t="s">
        <v>408</v>
      </c>
      <c r="S9" t="s">
        <v>439</v>
      </c>
      <c r="T9" t="s">
        <v>418</v>
      </c>
      <c r="U9" t="s">
        <v>440</v>
      </c>
      <c r="V9">
        <v>4</v>
      </c>
      <c r="W9">
        <v>3</v>
      </c>
      <c r="X9">
        <v>1</v>
      </c>
      <c r="Y9">
        <v>2</v>
      </c>
      <c r="Z9" t="s">
        <v>441</v>
      </c>
      <c r="AA9">
        <v>3</v>
      </c>
      <c r="AB9">
        <v>1</v>
      </c>
      <c r="AC9">
        <v>2</v>
      </c>
      <c r="AD9" t="s">
        <v>544</v>
      </c>
      <c r="AE9" t="b">
        <v>0</v>
      </c>
      <c r="AF9" t="b">
        <v>1</v>
      </c>
      <c r="AG9" t="b">
        <v>1</v>
      </c>
      <c r="AH9" t="b">
        <v>1</v>
      </c>
      <c r="AI9" t="b">
        <v>0</v>
      </c>
      <c r="AJ9" t="b">
        <v>0</v>
      </c>
      <c r="AK9" t="b">
        <v>1</v>
      </c>
      <c r="AL9" t="b">
        <v>0</v>
      </c>
      <c r="AM9" t="s">
        <v>413</v>
      </c>
      <c r="AN9" t="s">
        <v>442</v>
      </c>
      <c r="AO9" s="7" t="s">
        <v>443</v>
      </c>
      <c r="AP9" s="7" t="s">
        <v>563</v>
      </c>
    </row>
    <row r="10" spans="1:42" x14ac:dyDescent="0.25">
      <c r="A10">
        <v>9</v>
      </c>
      <c r="B10">
        <v>57</v>
      </c>
      <c r="C10" t="s">
        <v>402</v>
      </c>
      <c r="D10" t="s">
        <v>403</v>
      </c>
      <c r="E10" t="s">
        <v>424</v>
      </c>
      <c r="F10" t="s">
        <v>415</v>
      </c>
      <c r="G10" t="s">
        <v>444</v>
      </c>
      <c r="H10" t="b">
        <v>0</v>
      </c>
      <c r="I10" t="b">
        <v>0</v>
      </c>
      <c r="J10" t="b">
        <v>1</v>
      </c>
      <c r="K10" t="b">
        <v>0</v>
      </c>
      <c r="L10" t="b">
        <v>0</v>
      </c>
      <c r="M10" t="b">
        <v>0</v>
      </c>
      <c r="N10" t="b">
        <v>0</v>
      </c>
      <c r="O10" t="b">
        <v>0</v>
      </c>
      <c r="P10" t="s">
        <v>416</v>
      </c>
      <c r="Q10" t="s">
        <v>445</v>
      </c>
      <c r="R10" s="1" t="s">
        <v>516</v>
      </c>
      <c r="T10" t="s">
        <v>416</v>
      </c>
      <c r="U10" t="s">
        <v>446</v>
      </c>
      <c r="V10">
        <v>1</v>
      </c>
      <c r="W10">
        <v>3</v>
      </c>
      <c r="X10">
        <v>2</v>
      </c>
      <c r="Y10">
        <v>4</v>
      </c>
      <c r="Z10" t="s">
        <v>447</v>
      </c>
      <c r="AA10">
        <v>3</v>
      </c>
      <c r="AB10">
        <v>1</v>
      </c>
      <c r="AC10">
        <v>2</v>
      </c>
      <c r="AD10" t="s">
        <v>545</v>
      </c>
      <c r="AE10" t="b">
        <v>0</v>
      </c>
      <c r="AF10" t="b">
        <v>1</v>
      </c>
      <c r="AG10" t="b">
        <v>1</v>
      </c>
      <c r="AH10" t="b">
        <v>1</v>
      </c>
      <c r="AI10" t="b">
        <v>0</v>
      </c>
      <c r="AJ10" t="b">
        <v>0</v>
      </c>
      <c r="AK10" t="b">
        <v>1</v>
      </c>
      <c r="AL10" t="b">
        <v>0</v>
      </c>
      <c r="AM10" t="s">
        <v>413</v>
      </c>
      <c r="AN10" t="s">
        <v>448</v>
      </c>
      <c r="AO10" s="7" t="s">
        <v>449</v>
      </c>
      <c r="AP10" s="7" t="s">
        <v>567</v>
      </c>
    </row>
    <row r="11" spans="1:42" x14ac:dyDescent="0.25">
      <c r="A11">
        <v>10</v>
      </c>
      <c r="B11">
        <v>18</v>
      </c>
      <c r="C11" t="s">
        <v>427</v>
      </c>
      <c r="D11" t="s">
        <v>403</v>
      </c>
      <c r="E11" t="s">
        <v>404</v>
      </c>
      <c r="F11" t="s">
        <v>415</v>
      </c>
      <c r="H11" t="b">
        <v>0</v>
      </c>
      <c r="I11" t="b">
        <v>0</v>
      </c>
      <c r="J11" t="b">
        <v>1</v>
      </c>
      <c r="K11" t="b">
        <v>0</v>
      </c>
      <c r="L11" t="b">
        <v>0</v>
      </c>
      <c r="M11" t="b">
        <v>0</v>
      </c>
      <c r="N11" t="b">
        <v>0</v>
      </c>
      <c r="O11" t="b">
        <v>0</v>
      </c>
      <c r="P11" t="s">
        <v>406</v>
      </c>
      <c r="Q11" t="s">
        <v>450</v>
      </c>
      <c r="R11" t="s">
        <v>408</v>
      </c>
      <c r="T11" t="s">
        <v>421</v>
      </c>
      <c r="U11" t="s">
        <v>451</v>
      </c>
      <c r="V11">
        <v>1</v>
      </c>
      <c r="W11">
        <v>3</v>
      </c>
      <c r="X11">
        <v>2</v>
      </c>
      <c r="Y11">
        <v>4</v>
      </c>
      <c r="Z11" t="s">
        <v>452</v>
      </c>
      <c r="AA11">
        <v>3</v>
      </c>
      <c r="AB11">
        <v>1</v>
      </c>
      <c r="AC11">
        <v>2</v>
      </c>
      <c r="AD11" t="s">
        <v>453</v>
      </c>
      <c r="AE11" t="b">
        <v>0</v>
      </c>
      <c r="AF11" t="b">
        <v>1</v>
      </c>
      <c r="AG11" t="b">
        <v>1</v>
      </c>
      <c r="AH11" t="b">
        <v>0</v>
      </c>
      <c r="AI11" t="b">
        <v>0</v>
      </c>
      <c r="AJ11" t="b">
        <v>0</v>
      </c>
      <c r="AK11" t="b">
        <v>1</v>
      </c>
      <c r="AL11" t="b">
        <v>0</v>
      </c>
      <c r="AM11" t="s">
        <v>406</v>
      </c>
      <c r="AN11" t="s">
        <v>454</v>
      </c>
      <c r="AO11" s="7" t="s">
        <v>568</v>
      </c>
      <c r="AP11" s="7" t="s">
        <v>563</v>
      </c>
    </row>
    <row r="12" spans="1:42" x14ac:dyDescent="0.25">
      <c r="A12">
        <v>11</v>
      </c>
      <c r="B12">
        <v>22</v>
      </c>
      <c r="C12" t="s">
        <v>402</v>
      </c>
      <c r="D12" t="s">
        <v>403</v>
      </c>
      <c r="E12" t="s">
        <v>424</v>
      </c>
      <c r="F12" t="s">
        <v>415</v>
      </c>
      <c r="G12" t="s">
        <v>455</v>
      </c>
      <c r="H12" t="b">
        <v>0</v>
      </c>
      <c r="I12" t="b">
        <v>0</v>
      </c>
      <c r="J12" t="b">
        <v>0</v>
      </c>
      <c r="K12" t="b">
        <v>0</v>
      </c>
      <c r="L12" t="b">
        <v>0</v>
      </c>
      <c r="M12" t="b">
        <v>0</v>
      </c>
      <c r="N12" t="b">
        <v>0</v>
      </c>
      <c r="O12" t="b">
        <v>0</v>
      </c>
      <c r="P12" t="s">
        <v>413</v>
      </c>
      <c r="Q12" t="s">
        <v>456</v>
      </c>
      <c r="R12" t="s">
        <v>408</v>
      </c>
      <c r="S12" t="s">
        <v>457</v>
      </c>
      <c r="T12" t="s">
        <v>416</v>
      </c>
      <c r="U12" t="s">
        <v>458</v>
      </c>
      <c r="V12">
        <v>1</v>
      </c>
      <c r="W12">
        <v>2</v>
      </c>
      <c r="X12">
        <v>3</v>
      </c>
      <c r="Y12">
        <v>4</v>
      </c>
      <c r="Z12" t="s">
        <v>535</v>
      </c>
      <c r="AA12">
        <v>3</v>
      </c>
      <c r="AB12">
        <v>1</v>
      </c>
      <c r="AC12">
        <v>2</v>
      </c>
      <c r="AD12" t="s">
        <v>546</v>
      </c>
      <c r="AE12" t="b">
        <v>0</v>
      </c>
      <c r="AF12" t="b">
        <v>1</v>
      </c>
      <c r="AG12" t="b">
        <v>0</v>
      </c>
      <c r="AH12" t="b">
        <v>1</v>
      </c>
      <c r="AI12" t="b">
        <v>0</v>
      </c>
      <c r="AJ12" t="b">
        <v>0</v>
      </c>
      <c r="AK12" t="b">
        <v>1</v>
      </c>
      <c r="AL12" t="b">
        <v>0</v>
      </c>
      <c r="AM12" t="s">
        <v>416</v>
      </c>
      <c r="AO12" s="7" t="s">
        <v>569</v>
      </c>
      <c r="AP12" s="7" t="s">
        <v>459</v>
      </c>
    </row>
    <row r="13" spans="1:42" x14ac:dyDescent="0.25">
      <c r="A13">
        <v>12</v>
      </c>
      <c r="B13">
        <v>21</v>
      </c>
      <c r="C13" t="s">
        <v>427</v>
      </c>
      <c r="D13" t="s">
        <v>403</v>
      </c>
      <c r="E13" t="s">
        <v>424</v>
      </c>
      <c r="F13" t="s">
        <v>419</v>
      </c>
      <c r="G13" t="s">
        <v>511</v>
      </c>
      <c r="H13" t="b">
        <v>0</v>
      </c>
      <c r="I13" t="b">
        <v>0</v>
      </c>
      <c r="J13" t="b">
        <v>0</v>
      </c>
      <c r="K13" t="b">
        <v>1</v>
      </c>
      <c r="L13" t="b">
        <v>0</v>
      </c>
      <c r="M13" t="b">
        <v>0</v>
      </c>
      <c r="N13" t="b">
        <v>0</v>
      </c>
      <c r="O13" t="b">
        <v>0</v>
      </c>
      <c r="P13" t="s">
        <v>413</v>
      </c>
      <c r="Q13" t="s">
        <v>460</v>
      </c>
      <c r="R13" t="s">
        <v>408</v>
      </c>
      <c r="T13" t="s">
        <v>418</v>
      </c>
      <c r="U13" t="s">
        <v>461</v>
      </c>
      <c r="V13">
        <v>1</v>
      </c>
      <c r="W13">
        <v>3</v>
      </c>
      <c r="X13">
        <v>2</v>
      </c>
      <c r="Y13">
        <v>3</v>
      </c>
      <c r="Z13" t="s">
        <v>462</v>
      </c>
      <c r="AA13">
        <v>3</v>
      </c>
      <c r="AB13">
        <v>1</v>
      </c>
      <c r="AC13">
        <v>2</v>
      </c>
      <c r="AD13" t="s">
        <v>463</v>
      </c>
      <c r="AE13" t="b">
        <v>0</v>
      </c>
      <c r="AF13" t="b">
        <v>1</v>
      </c>
      <c r="AG13" t="b">
        <v>0</v>
      </c>
      <c r="AH13" t="b">
        <v>1</v>
      </c>
      <c r="AI13" t="b">
        <v>1</v>
      </c>
      <c r="AJ13" t="b">
        <v>1</v>
      </c>
      <c r="AK13" t="b">
        <v>0</v>
      </c>
      <c r="AL13" t="b">
        <v>1</v>
      </c>
      <c r="AM13" t="s">
        <v>432</v>
      </c>
      <c r="AN13" t="s">
        <v>464</v>
      </c>
      <c r="AO13" s="7" t="s">
        <v>465</v>
      </c>
      <c r="AP13" s="7" t="s">
        <v>466</v>
      </c>
    </row>
    <row r="14" spans="1:42" x14ac:dyDescent="0.25">
      <c r="A14">
        <v>13</v>
      </c>
      <c r="B14">
        <v>22</v>
      </c>
      <c r="C14" t="s">
        <v>402</v>
      </c>
      <c r="D14" t="s">
        <v>403</v>
      </c>
      <c r="E14" t="s">
        <v>424</v>
      </c>
      <c r="F14" t="s">
        <v>415</v>
      </c>
      <c r="G14" t="s">
        <v>512</v>
      </c>
      <c r="H14" t="b">
        <v>0</v>
      </c>
      <c r="I14" t="b">
        <v>1</v>
      </c>
      <c r="J14" t="b">
        <v>1</v>
      </c>
      <c r="K14" t="b">
        <v>0</v>
      </c>
      <c r="L14" t="b">
        <v>0</v>
      </c>
      <c r="M14" t="b">
        <v>0</v>
      </c>
      <c r="N14" t="b">
        <v>0</v>
      </c>
      <c r="O14" t="b">
        <v>0</v>
      </c>
      <c r="P14" t="s">
        <v>406</v>
      </c>
      <c r="Q14" t="s">
        <v>467</v>
      </c>
      <c r="R14" t="s">
        <v>408</v>
      </c>
      <c r="T14" t="s">
        <v>409</v>
      </c>
      <c r="U14" t="s">
        <v>468</v>
      </c>
      <c r="V14">
        <v>3</v>
      </c>
      <c r="W14">
        <v>2</v>
      </c>
      <c r="X14">
        <v>4</v>
      </c>
      <c r="Y14">
        <v>1</v>
      </c>
      <c r="Z14" t="s">
        <v>469</v>
      </c>
      <c r="AA14">
        <v>3</v>
      </c>
      <c r="AB14">
        <v>1</v>
      </c>
      <c r="AC14">
        <v>2</v>
      </c>
      <c r="AD14" t="s">
        <v>470</v>
      </c>
      <c r="AE14" t="b">
        <v>0</v>
      </c>
      <c r="AF14" t="b">
        <v>1</v>
      </c>
      <c r="AG14" t="b">
        <v>1</v>
      </c>
      <c r="AH14" t="b">
        <v>1</v>
      </c>
      <c r="AI14" t="b">
        <v>0</v>
      </c>
      <c r="AJ14" t="b">
        <v>0</v>
      </c>
      <c r="AK14" t="b">
        <v>1</v>
      </c>
      <c r="AL14" t="b">
        <v>0</v>
      </c>
      <c r="AM14" t="s">
        <v>406</v>
      </c>
      <c r="AN14" t="s">
        <v>471</v>
      </c>
      <c r="AO14" s="7" t="s">
        <v>570</v>
      </c>
      <c r="AP14" s="7" t="s">
        <v>563</v>
      </c>
    </row>
    <row r="15" spans="1:42" x14ac:dyDescent="0.25">
      <c r="A15">
        <v>14</v>
      </c>
      <c r="B15">
        <v>24</v>
      </c>
      <c r="C15" t="s">
        <v>402</v>
      </c>
      <c r="D15" t="s">
        <v>403</v>
      </c>
      <c r="E15" t="s">
        <v>424</v>
      </c>
      <c r="F15" t="s">
        <v>415</v>
      </c>
      <c r="G15" t="s">
        <v>513</v>
      </c>
      <c r="H15" t="b">
        <v>0</v>
      </c>
      <c r="I15" t="b">
        <v>1</v>
      </c>
      <c r="J15" t="b">
        <v>1</v>
      </c>
      <c r="K15" t="b">
        <v>0</v>
      </c>
      <c r="L15" t="b">
        <v>0</v>
      </c>
      <c r="M15" t="b">
        <v>0</v>
      </c>
      <c r="N15" t="b">
        <v>0</v>
      </c>
      <c r="O15" t="b">
        <v>0</v>
      </c>
      <c r="P15" t="s">
        <v>416</v>
      </c>
      <c r="R15" t="s">
        <v>408</v>
      </c>
      <c r="T15" t="s">
        <v>416</v>
      </c>
      <c r="U15" t="s">
        <v>472</v>
      </c>
      <c r="V15">
        <v>1</v>
      </c>
      <c r="W15">
        <v>2</v>
      </c>
      <c r="X15">
        <v>4</v>
      </c>
      <c r="Y15">
        <v>3</v>
      </c>
      <c r="Z15" t="s">
        <v>473</v>
      </c>
      <c r="AA15">
        <v>2</v>
      </c>
      <c r="AB15">
        <v>1</v>
      </c>
      <c r="AC15">
        <v>3</v>
      </c>
      <c r="AD15" t="s">
        <v>547</v>
      </c>
      <c r="AE15" t="b">
        <v>0</v>
      </c>
      <c r="AF15" t="b">
        <v>1</v>
      </c>
      <c r="AG15" t="b">
        <v>1</v>
      </c>
      <c r="AH15" t="b">
        <v>1</v>
      </c>
      <c r="AI15" t="b">
        <v>1</v>
      </c>
      <c r="AJ15" t="b">
        <v>1</v>
      </c>
      <c r="AK15" t="b">
        <v>1</v>
      </c>
      <c r="AL15" t="b">
        <v>0</v>
      </c>
      <c r="AM15" t="s">
        <v>416</v>
      </c>
      <c r="AN15" t="s">
        <v>555</v>
      </c>
      <c r="AO15" s="7" t="s">
        <v>474</v>
      </c>
      <c r="AP15" s="7" t="s">
        <v>475</v>
      </c>
    </row>
    <row r="16" spans="1:42" x14ac:dyDescent="0.25">
      <c r="A16">
        <v>15</v>
      </c>
      <c r="B16">
        <v>21</v>
      </c>
      <c r="C16" t="s">
        <v>427</v>
      </c>
      <c r="D16" t="s">
        <v>403</v>
      </c>
      <c r="E16" t="s">
        <v>404</v>
      </c>
      <c r="F16" t="s">
        <v>476</v>
      </c>
      <c r="H16" t="b">
        <v>0</v>
      </c>
      <c r="I16" t="b">
        <v>0</v>
      </c>
      <c r="J16" t="b">
        <v>1</v>
      </c>
      <c r="K16" t="b">
        <v>1</v>
      </c>
      <c r="L16" t="b">
        <v>0</v>
      </c>
      <c r="M16" t="b">
        <v>0</v>
      </c>
      <c r="N16" t="b">
        <v>0</v>
      </c>
      <c r="O16" t="b">
        <v>0</v>
      </c>
      <c r="P16" t="s">
        <v>413</v>
      </c>
      <c r="Q16" t="s">
        <v>477</v>
      </c>
      <c r="R16" s="1" t="s">
        <v>517</v>
      </c>
      <c r="T16" t="s">
        <v>416</v>
      </c>
      <c r="U16" t="s">
        <v>478</v>
      </c>
      <c r="V16">
        <v>1</v>
      </c>
      <c r="W16">
        <v>3</v>
      </c>
      <c r="X16">
        <v>2</v>
      </c>
      <c r="Y16">
        <v>4</v>
      </c>
      <c r="Z16" t="s">
        <v>479</v>
      </c>
      <c r="AA16">
        <v>3</v>
      </c>
      <c r="AB16">
        <v>1</v>
      </c>
      <c r="AC16">
        <v>2</v>
      </c>
      <c r="AD16" t="s">
        <v>548</v>
      </c>
      <c r="AE16" t="b">
        <v>0</v>
      </c>
      <c r="AF16" t="b">
        <v>1</v>
      </c>
      <c r="AG16" t="b">
        <v>0</v>
      </c>
      <c r="AH16" t="b">
        <v>1</v>
      </c>
      <c r="AI16" t="b">
        <v>0</v>
      </c>
      <c r="AJ16" t="b">
        <v>0</v>
      </c>
      <c r="AK16" t="b">
        <v>1</v>
      </c>
      <c r="AL16" t="b">
        <v>0</v>
      </c>
      <c r="AM16" t="s">
        <v>413</v>
      </c>
      <c r="AN16" t="s">
        <v>480</v>
      </c>
      <c r="AO16" s="7" t="s">
        <v>481</v>
      </c>
      <c r="AP16" s="7" t="s">
        <v>563</v>
      </c>
    </row>
    <row r="17" spans="1:42" x14ac:dyDescent="0.25">
      <c r="A17">
        <v>16</v>
      </c>
      <c r="B17">
        <v>19</v>
      </c>
      <c r="C17" t="s">
        <v>402</v>
      </c>
      <c r="D17" t="s">
        <v>403</v>
      </c>
      <c r="E17" t="s">
        <v>404</v>
      </c>
      <c r="F17" t="s">
        <v>419</v>
      </c>
      <c r="H17" t="b">
        <v>0</v>
      </c>
      <c r="I17" t="b">
        <v>0</v>
      </c>
      <c r="J17" t="b">
        <v>1</v>
      </c>
      <c r="K17" t="b">
        <v>0</v>
      </c>
      <c r="L17" t="b">
        <v>1</v>
      </c>
      <c r="M17" t="b">
        <v>0</v>
      </c>
      <c r="N17" t="b">
        <v>0</v>
      </c>
      <c r="O17" t="b">
        <v>0</v>
      </c>
      <c r="P17" t="s">
        <v>413</v>
      </c>
      <c r="Q17" t="s">
        <v>482</v>
      </c>
      <c r="R17" t="s">
        <v>408</v>
      </c>
      <c r="T17" t="s">
        <v>483</v>
      </c>
      <c r="U17" t="s">
        <v>527</v>
      </c>
      <c r="V17">
        <v>1</v>
      </c>
      <c r="W17">
        <v>2</v>
      </c>
      <c r="X17">
        <v>3</v>
      </c>
      <c r="Y17">
        <v>1</v>
      </c>
      <c r="Z17" t="s">
        <v>536</v>
      </c>
      <c r="AA17">
        <v>3</v>
      </c>
      <c r="AB17">
        <v>1</v>
      </c>
      <c r="AC17">
        <v>2</v>
      </c>
      <c r="AD17" t="s">
        <v>484</v>
      </c>
      <c r="AE17" t="b">
        <v>1</v>
      </c>
      <c r="AF17" t="b">
        <v>0</v>
      </c>
      <c r="AG17" t="b">
        <v>1</v>
      </c>
      <c r="AH17" t="b">
        <v>0</v>
      </c>
      <c r="AI17" t="b">
        <v>0</v>
      </c>
      <c r="AJ17" t="b">
        <v>0</v>
      </c>
      <c r="AK17" t="b">
        <v>0</v>
      </c>
      <c r="AL17" t="b">
        <v>1</v>
      </c>
      <c r="AM17" t="s">
        <v>406</v>
      </c>
      <c r="AN17" t="s">
        <v>556</v>
      </c>
      <c r="AO17" s="7" t="s">
        <v>571</v>
      </c>
      <c r="AP17" s="7" t="s">
        <v>485</v>
      </c>
    </row>
    <row r="18" spans="1:42" x14ac:dyDescent="0.25">
      <c r="A18">
        <v>17</v>
      </c>
      <c r="B18">
        <v>21</v>
      </c>
      <c r="C18" t="s">
        <v>427</v>
      </c>
      <c r="D18" t="s">
        <v>403</v>
      </c>
      <c r="E18" t="s">
        <v>424</v>
      </c>
      <c r="F18" t="s">
        <v>419</v>
      </c>
      <c r="H18" t="b">
        <v>0</v>
      </c>
      <c r="I18" t="b">
        <v>0</v>
      </c>
      <c r="J18" t="b">
        <v>1</v>
      </c>
      <c r="K18" t="b">
        <v>0</v>
      </c>
      <c r="L18" t="b">
        <v>0</v>
      </c>
      <c r="M18" t="b">
        <v>0</v>
      </c>
      <c r="N18" t="b">
        <v>0</v>
      </c>
      <c r="O18" t="b">
        <v>0</v>
      </c>
      <c r="P18" t="s">
        <v>406</v>
      </c>
      <c r="Q18" t="s">
        <v>520</v>
      </c>
      <c r="R18" t="s">
        <v>408</v>
      </c>
      <c r="T18" t="s">
        <v>409</v>
      </c>
      <c r="U18" t="s">
        <v>528</v>
      </c>
      <c r="V18">
        <v>1</v>
      </c>
      <c r="W18">
        <v>3</v>
      </c>
      <c r="X18">
        <v>2</v>
      </c>
      <c r="Y18">
        <v>4</v>
      </c>
      <c r="Z18" t="s">
        <v>537</v>
      </c>
      <c r="AA18">
        <v>3</v>
      </c>
      <c r="AB18">
        <v>1</v>
      </c>
      <c r="AC18">
        <v>2</v>
      </c>
      <c r="AD18" t="s">
        <v>486</v>
      </c>
      <c r="AE18" t="b">
        <v>0</v>
      </c>
      <c r="AF18" t="b">
        <v>1</v>
      </c>
      <c r="AG18" t="b">
        <v>1</v>
      </c>
      <c r="AH18" t="b">
        <v>1</v>
      </c>
      <c r="AI18" t="b">
        <v>0</v>
      </c>
      <c r="AJ18" t="b">
        <v>1</v>
      </c>
      <c r="AK18" t="b">
        <v>1</v>
      </c>
      <c r="AL18" t="b">
        <v>0</v>
      </c>
      <c r="AM18" t="s">
        <v>406</v>
      </c>
      <c r="AN18" t="s">
        <v>487</v>
      </c>
      <c r="AO18" s="7" t="s">
        <v>488</v>
      </c>
      <c r="AP18" s="7" t="s">
        <v>489</v>
      </c>
    </row>
    <row r="19" spans="1:42" x14ac:dyDescent="0.25">
      <c r="A19">
        <v>18</v>
      </c>
      <c r="B19">
        <v>28</v>
      </c>
      <c r="C19" t="s">
        <v>490</v>
      </c>
      <c r="D19" t="s">
        <v>403</v>
      </c>
      <c r="E19" t="s">
        <v>424</v>
      </c>
      <c r="F19" t="s">
        <v>405</v>
      </c>
      <c r="G19" t="s">
        <v>491</v>
      </c>
      <c r="H19" t="b">
        <v>0</v>
      </c>
      <c r="I19" t="b">
        <v>0</v>
      </c>
      <c r="J19" t="b">
        <v>1</v>
      </c>
      <c r="K19" t="b">
        <v>0</v>
      </c>
      <c r="L19" t="b">
        <v>0</v>
      </c>
      <c r="M19" t="b">
        <v>0</v>
      </c>
      <c r="N19" t="b">
        <v>0</v>
      </c>
      <c r="O19" t="b">
        <v>0</v>
      </c>
      <c r="P19" t="s">
        <v>406</v>
      </c>
      <c r="Q19" t="s">
        <v>519</v>
      </c>
      <c r="R19" t="s">
        <v>408</v>
      </c>
      <c r="S19" t="s">
        <v>492</v>
      </c>
      <c r="T19" t="s">
        <v>483</v>
      </c>
      <c r="U19" t="s">
        <v>493</v>
      </c>
      <c r="V19">
        <v>1</v>
      </c>
      <c r="W19">
        <v>3</v>
      </c>
      <c r="X19">
        <v>2</v>
      </c>
      <c r="Y19">
        <v>4</v>
      </c>
      <c r="Z19" t="s">
        <v>538</v>
      </c>
      <c r="AA19">
        <v>3</v>
      </c>
      <c r="AB19">
        <v>1</v>
      </c>
      <c r="AC19">
        <v>2</v>
      </c>
      <c r="AD19" t="s">
        <v>549</v>
      </c>
      <c r="AE19" t="b">
        <v>0</v>
      </c>
      <c r="AF19" t="b">
        <v>1</v>
      </c>
      <c r="AG19" t="b">
        <v>1</v>
      </c>
      <c r="AH19" t="b">
        <v>1</v>
      </c>
      <c r="AI19" t="b">
        <v>0</v>
      </c>
      <c r="AJ19" t="b">
        <v>0</v>
      </c>
      <c r="AK19" t="b">
        <v>1</v>
      </c>
      <c r="AL19" t="b">
        <v>0</v>
      </c>
      <c r="AM19" t="s">
        <v>406</v>
      </c>
      <c r="AN19" t="s">
        <v>557</v>
      </c>
      <c r="AO19" s="7" t="s">
        <v>572</v>
      </c>
      <c r="AP19" s="7" t="s">
        <v>563</v>
      </c>
    </row>
    <row r="20" spans="1:42" x14ac:dyDescent="0.25">
      <c r="A20">
        <v>19</v>
      </c>
      <c r="B20">
        <v>18</v>
      </c>
      <c r="C20" t="s">
        <v>402</v>
      </c>
      <c r="D20" t="s">
        <v>403</v>
      </c>
      <c r="E20" t="s">
        <v>404</v>
      </c>
      <c r="F20" t="s">
        <v>415</v>
      </c>
      <c r="G20" t="s">
        <v>494</v>
      </c>
      <c r="H20" t="b">
        <v>0</v>
      </c>
      <c r="I20" t="b">
        <v>0</v>
      </c>
      <c r="J20" t="b">
        <v>1</v>
      </c>
      <c r="K20" t="b">
        <v>0</v>
      </c>
      <c r="L20" t="b">
        <v>0</v>
      </c>
      <c r="M20" t="b">
        <v>0</v>
      </c>
      <c r="N20" t="b">
        <v>0</v>
      </c>
      <c r="O20" t="b">
        <v>0</v>
      </c>
      <c r="P20" t="s">
        <v>413</v>
      </c>
      <c r="Q20" t="s">
        <v>495</v>
      </c>
      <c r="R20" s="1" t="s">
        <v>518</v>
      </c>
      <c r="T20" t="s">
        <v>421</v>
      </c>
      <c r="U20" t="s">
        <v>529</v>
      </c>
      <c r="V20">
        <v>1</v>
      </c>
      <c r="W20">
        <v>1</v>
      </c>
      <c r="X20">
        <v>2</v>
      </c>
      <c r="Y20">
        <v>2</v>
      </c>
      <c r="Z20" t="s">
        <v>539</v>
      </c>
      <c r="AA20">
        <v>3</v>
      </c>
      <c r="AB20">
        <v>1</v>
      </c>
      <c r="AC20">
        <v>2</v>
      </c>
      <c r="AD20" t="s">
        <v>550</v>
      </c>
      <c r="AE20" t="b">
        <v>0</v>
      </c>
      <c r="AF20" t="b">
        <v>1</v>
      </c>
      <c r="AG20" t="b">
        <v>1</v>
      </c>
      <c r="AH20" t="b">
        <v>1</v>
      </c>
      <c r="AI20" t="b">
        <v>0</v>
      </c>
      <c r="AJ20" t="b">
        <v>0</v>
      </c>
      <c r="AK20" t="b">
        <v>0</v>
      </c>
      <c r="AL20" t="b">
        <v>0</v>
      </c>
      <c r="AM20" t="s">
        <v>413</v>
      </c>
      <c r="AN20" t="s">
        <v>558</v>
      </c>
      <c r="AO20" s="7" t="s">
        <v>573</v>
      </c>
      <c r="AP20" s="7" t="s">
        <v>563</v>
      </c>
    </row>
    <row r="21" spans="1:42" x14ac:dyDescent="0.25">
      <c r="A21">
        <v>20</v>
      </c>
      <c r="B21">
        <v>19</v>
      </c>
      <c r="C21" t="s">
        <v>427</v>
      </c>
      <c r="D21" t="s">
        <v>403</v>
      </c>
      <c r="E21" t="s">
        <v>404</v>
      </c>
      <c r="F21" t="s">
        <v>415</v>
      </c>
      <c r="G21" t="s">
        <v>514</v>
      </c>
      <c r="H21" t="b">
        <v>0</v>
      </c>
      <c r="I21" t="b">
        <v>0</v>
      </c>
      <c r="J21" t="b">
        <v>0</v>
      </c>
      <c r="K21" t="b">
        <v>0</v>
      </c>
      <c r="L21" t="b">
        <v>0</v>
      </c>
      <c r="M21" t="b">
        <v>0</v>
      </c>
      <c r="N21" t="b">
        <v>0</v>
      </c>
      <c r="O21" t="b">
        <v>0</v>
      </c>
      <c r="P21" t="s">
        <v>416</v>
      </c>
      <c r="Q21" t="s">
        <v>496</v>
      </c>
      <c r="R21" t="s">
        <v>521</v>
      </c>
      <c r="S21" t="s">
        <v>522</v>
      </c>
      <c r="T21" t="s">
        <v>409</v>
      </c>
      <c r="U21" t="s">
        <v>497</v>
      </c>
      <c r="V21">
        <v>1</v>
      </c>
      <c r="W21">
        <v>1</v>
      </c>
      <c r="X21">
        <v>2</v>
      </c>
      <c r="Y21">
        <v>2</v>
      </c>
      <c r="Z21" t="s">
        <v>498</v>
      </c>
      <c r="AA21">
        <v>3</v>
      </c>
      <c r="AB21">
        <v>1</v>
      </c>
      <c r="AC21">
        <v>2</v>
      </c>
      <c r="AD21" t="s">
        <v>551</v>
      </c>
      <c r="AE21" t="b">
        <v>0</v>
      </c>
      <c r="AF21" t="b">
        <v>1</v>
      </c>
      <c r="AG21" t="b">
        <v>1</v>
      </c>
      <c r="AH21" t="b">
        <v>1</v>
      </c>
      <c r="AI21" t="b">
        <v>0</v>
      </c>
      <c r="AJ21" t="b">
        <v>0</v>
      </c>
      <c r="AK21" t="b">
        <v>1</v>
      </c>
      <c r="AL21" t="b">
        <v>0</v>
      </c>
      <c r="AM21" t="s">
        <v>416</v>
      </c>
      <c r="AN21" t="s">
        <v>499</v>
      </c>
      <c r="AO21" s="7" t="s">
        <v>500</v>
      </c>
      <c r="AP21" s="7" t="s">
        <v>501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opLeftCell="A78" zoomScale="70" zoomScaleNormal="70" workbookViewId="0">
      <selection activeCell="C124" sqref="C124"/>
    </sheetView>
  </sheetViews>
  <sheetFormatPr defaultRowHeight="15" x14ac:dyDescent="0.25"/>
  <cols>
    <col min="1" max="1" width="30.5703125" customWidth="1"/>
    <col min="2" max="2" width="24" customWidth="1"/>
    <col min="3" max="3" width="20" customWidth="1"/>
    <col min="4" max="4" width="15" customWidth="1"/>
    <col min="5" max="5" width="12.5703125" customWidth="1"/>
    <col min="6" max="6" width="11.28515625" customWidth="1"/>
    <col min="7" max="7" width="28.140625" customWidth="1"/>
    <col min="8" max="9" width="7.140625" bestFit="1" customWidth="1"/>
    <col min="10" max="10" width="12.5703125" bestFit="1" customWidth="1"/>
    <col min="11" max="11" width="11.28515625" bestFit="1" customWidth="1"/>
    <col min="16" max="16" width="30" customWidth="1"/>
    <col min="17" max="17" width="21.7109375" customWidth="1"/>
    <col min="18" max="19" width="17.7109375" customWidth="1"/>
    <col min="20" max="20" width="30.5703125" customWidth="1"/>
    <col min="21" max="21" width="32.85546875" customWidth="1"/>
    <col min="22" max="22" width="37.28515625" customWidth="1"/>
    <col min="23" max="25" width="21.7109375" customWidth="1"/>
    <col min="26" max="355" width="21.7109375" bestFit="1" customWidth="1"/>
    <col min="356" max="356" width="15" bestFit="1" customWidth="1"/>
  </cols>
  <sheetData>
    <row r="1" spans="1:19" x14ac:dyDescent="0.25">
      <c r="A1" s="2" t="s">
        <v>342</v>
      </c>
      <c r="B1" t="s">
        <v>363</v>
      </c>
    </row>
    <row r="3" spans="1:19" x14ac:dyDescent="0.25">
      <c r="A3" s="2" t="s">
        <v>608</v>
      </c>
      <c r="B3" s="2" t="s">
        <v>351</v>
      </c>
    </row>
    <row r="4" spans="1:19" x14ac:dyDescent="0.25">
      <c r="A4" s="2" t="s">
        <v>356</v>
      </c>
      <c r="B4" t="s">
        <v>354</v>
      </c>
      <c r="C4" t="s">
        <v>355</v>
      </c>
      <c r="D4" t="s">
        <v>350</v>
      </c>
    </row>
    <row r="5" spans="1:19" x14ac:dyDescent="0.25">
      <c r="A5" s="3" t="s">
        <v>358</v>
      </c>
      <c r="B5" s="5"/>
      <c r="C5" s="5"/>
      <c r="D5" s="5"/>
    </row>
    <row r="6" spans="1:19" x14ac:dyDescent="0.25">
      <c r="A6" s="6" t="s">
        <v>366</v>
      </c>
      <c r="B6" s="5">
        <v>1</v>
      </c>
      <c r="C6" s="5">
        <v>0.42857142857142855</v>
      </c>
      <c r="D6" s="5">
        <v>0.45454545454545453</v>
      </c>
      <c r="P6" s="3"/>
      <c r="Q6" s="5"/>
      <c r="R6" s="5"/>
      <c r="S6" s="5"/>
    </row>
    <row r="7" spans="1:19" x14ac:dyDescent="0.25">
      <c r="A7" s="6" t="s">
        <v>367</v>
      </c>
      <c r="B7" s="5">
        <v>0</v>
      </c>
      <c r="C7" s="5">
        <v>0.65</v>
      </c>
      <c r="D7" s="5">
        <v>0.61904761904761907</v>
      </c>
      <c r="P7" s="6"/>
      <c r="Q7" s="5"/>
      <c r="R7" s="5"/>
      <c r="S7" s="5"/>
    </row>
    <row r="8" spans="1:19" x14ac:dyDescent="0.25">
      <c r="A8" s="6" t="s">
        <v>365</v>
      </c>
      <c r="B8" s="5">
        <v>1</v>
      </c>
      <c r="C8" s="5">
        <v>1</v>
      </c>
      <c r="D8" s="5">
        <v>1</v>
      </c>
      <c r="P8" s="6"/>
      <c r="Q8" s="5"/>
      <c r="R8" s="5"/>
      <c r="S8" s="5"/>
    </row>
    <row r="9" spans="1:19" x14ac:dyDescent="0.25">
      <c r="A9" s="3" t="s">
        <v>359</v>
      </c>
      <c r="B9" s="5"/>
      <c r="C9" s="5"/>
      <c r="D9" s="5"/>
      <c r="P9" s="6"/>
      <c r="Q9" s="5"/>
      <c r="R9" s="5"/>
      <c r="S9" s="5"/>
    </row>
    <row r="10" spans="1:19" x14ac:dyDescent="0.25">
      <c r="A10" s="6" t="s">
        <v>366</v>
      </c>
      <c r="B10" s="5">
        <v>1</v>
      </c>
      <c r="C10" s="5">
        <v>0.45</v>
      </c>
      <c r="D10" s="5">
        <v>0.47619047619047616</v>
      </c>
      <c r="P10" s="3"/>
      <c r="Q10" s="5"/>
      <c r="R10" s="5"/>
      <c r="S10" s="5"/>
    </row>
    <row r="11" spans="1:19" x14ac:dyDescent="0.25">
      <c r="A11" s="6" t="s">
        <v>367</v>
      </c>
      <c r="B11" s="5">
        <v>1</v>
      </c>
      <c r="C11" s="5">
        <v>0.65</v>
      </c>
      <c r="D11" s="5">
        <v>0.66666666666666663</v>
      </c>
      <c r="P11" s="6"/>
      <c r="Q11" s="5"/>
      <c r="R11" s="5"/>
      <c r="S11" s="5"/>
    </row>
    <row r="12" spans="1:19" x14ac:dyDescent="0.25">
      <c r="A12" s="6" t="s">
        <v>365</v>
      </c>
      <c r="B12" s="5">
        <v>1</v>
      </c>
      <c r="C12" s="5">
        <v>0.95</v>
      </c>
      <c r="D12" s="5">
        <v>0.95238095238095233</v>
      </c>
      <c r="P12" s="6"/>
      <c r="Q12" s="5"/>
      <c r="R12" s="5"/>
      <c r="S12" s="5"/>
    </row>
    <row r="13" spans="1:19" x14ac:dyDescent="0.25">
      <c r="A13" s="3" t="s">
        <v>360</v>
      </c>
      <c r="B13" s="5"/>
      <c r="C13" s="5"/>
      <c r="D13" s="5"/>
      <c r="P13" s="6"/>
      <c r="Q13" s="5"/>
      <c r="R13" s="5"/>
      <c r="S13" s="5"/>
    </row>
    <row r="14" spans="1:19" x14ac:dyDescent="0.25">
      <c r="A14" s="6" t="s">
        <v>366</v>
      </c>
      <c r="B14" s="5">
        <v>0</v>
      </c>
      <c r="C14" s="5">
        <v>0.35</v>
      </c>
      <c r="D14" s="5">
        <v>0.31818181818181818</v>
      </c>
      <c r="P14" s="3"/>
      <c r="Q14" s="5"/>
      <c r="R14" s="5"/>
      <c r="S14" s="5"/>
    </row>
    <row r="15" spans="1:19" x14ac:dyDescent="0.25">
      <c r="A15" s="6" t="s">
        <v>367</v>
      </c>
      <c r="B15" s="5">
        <v>0</v>
      </c>
      <c r="C15" s="5">
        <v>0.55000000000000004</v>
      </c>
      <c r="D15" s="5">
        <v>0.5</v>
      </c>
      <c r="P15" s="6"/>
      <c r="Q15" s="5"/>
      <c r="R15" s="5"/>
      <c r="S15" s="5"/>
    </row>
    <row r="16" spans="1:19" x14ac:dyDescent="0.25">
      <c r="A16" s="6" t="s">
        <v>365</v>
      </c>
      <c r="B16" s="5">
        <v>0</v>
      </c>
      <c r="C16" s="5">
        <v>0.8</v>
      </c>
      <c r="D16" s="5">
        <v>0.72727272727272729</v>
      </c>
      <c r="P16" s="6"/>
      <c r="Q16" s="5"/>
      <c r="R16" s="5"/>
      <c r="S16" s="5"/>
    </row>
    <row r="17" spans="1:19" x14ac:dyDescent="0.25">
      <c r="A17" s="3" t="s">
        <v>361</v>
      </c>
      <c r="B17" s="5"/>
      <c r="C17" s="5"/>
      <c r="D17" s="5"/>
      <c r="P17" s="6"/>
      <c r="Q17" s="5"/>
      <c r="R17" s="5"/>
      <c r="S17" s="5"/>
    </row>
    <row r="18" spans="1:19" x14ac:dyDescent="0.25">
      <c r="A18" s="6" t="s">
        <v>366</v>
      </c>
      <c r="B18" s="5">
        <v>0</v>
      </c>
      <c r="C18" s="5">
        <v>0.45</v>
      </c>
      <c r="D18" s="5">
        <v>0.42857142857142855</v>
      </c>
      <c r="P18" s="3"/>
      <c r="Q18" s="5"/>
      <c r="R18" s="5"/>
      <c r="S18" s="5"/>
    </row>
    <row r="19" spans="1:19" x14ac:dyDescent="0.25">
      <c r="A19" s="6" t="s">
        <v>367</v>
      </c>
      <c r="B19" s="5">
        <v>0</v>
      </c>
      <c r="C19" s="5">
        <v>0.65</v>
      </c>
      <c r="D19" s="5">
        <v>0.61904761904761907</v>
      </c>
      <c r="P19" s="6"/>
      <c r="Q19" s="5"/>
      <c r="R19" s="5"/>
      <c r="S19" s="5"/>
    </row>
    <row r="20" spans="1:19" x14ac:dyDescent="0.25">
      <c r="A20" s="6" t="s">
        <v>365</v>
      </c>
      <c r="B20" s="5">
        <v>0</v>
      </c>
      <c r="C20" s="5">
        <v>0.78947368421052633</v>
      </c>
      <c r="D20" s="5">
        <v>0.75</v>
      </c>
      <c r="P20" s="6"/>
      <c r="Q20" s="5"/>
      <c r="R20" s="5"/>
      <c r="S20" s="5"/>
    </row>
    <row r="21" spans="1:19" x14ac:dyDescent="0.25">
      <c r="A21" s="3" t="s">
        <v>350</v>
      </c>
      <c r="B21" s="5">
        <v>0.33333333333333331</v>
      </c>
      <c r="C21" s="5">
        <v>0.64166666666666672</v>
      </c>
      <c r="D21" s="5">
        <v>0.62352941176470589</v>
      </c>
      <c r="P21" s="6"/>
      <c r="Q21" s="5"/>
      <c r="R21" s="5"/>
      <c r="S21" s="5"/>
    </row>
    <row r="22" spans="1:19" x14ac:dyDescent="0.25">
      <c r="P22" s="3"/>
      <c r="Q22" s="5"/>
      <c r="R22" s="5"/>
      <c r="S22" s="5"/>
    </row>
    <row r="29" spans="1:19" x14ac:dyDescent="0.25">
      <c r="A29" s="2" t="s">
        <v>342</v>
      </c>
      <c r="B29" s="3">
        <v>3</v>
      </c>
    </row>
    <row r="31" spans="1:19" x14ac:dyDescent="0.25">
      <c r="A31" s="2" t="s">
        <v>362</v>
      </c>
      <c r="B31" s="2" t="s">
        <v>351</v>
      </c>
    </row>
    <row r="32" spans="1:19" x14ac:dyDescent="0.25">
      <c r="A32" s="2" t="s">
        <v>356</v>
      </c>
      <c r="B32" t="s">
        <v>354</v>
      </c>
      <c r="C32" t="s">
        <v>355</v>
      </c>
      <c r="D32" t="s">
        <v>350</v>
      </c>
    </row>
    <row r="33" spans="1:4" x14ac:dyDescent="0.25">
      <c r="A33" s="3" t="s">
        <v>358</v>
      </c>
      <c r="B33" s="5">
        <v>1</v>
      </c>
      <c r="C33" s="5">
        <v>3.2</v>
      </c>
      <c r="D33" s="5">
        <v>3.0952380952380953</v>
      </c>
    </row>
    <row r="34" spans="1:4" x14ac:dyDescent="0.25">
      <c r="A34" s="3" t="s">
        <v>359</v>
      </c>
      <c r="B34" s="5">
        <v>2</v>
      </c>
      <c r="C34" s="5">
        <v>3</v>
      </c>
      <c r="D34" s="5">
        <v>2.9523809523809526</v>
      </c>
    </row>
    <row r="35" spans="1:4" x14ac:dyDescent="0.25">
      <c r="A35" s="3" t="s">
        <v>360</v>
      </c>
      <c r="B35" s="5">
        <v>1</v>
      </c>
      <c r="C35" s="5">
        <v>1.55</v>
      </c>
      <c r="D35" s="5">
        <v>1.5</v>
      </c>
    </row>
    <row r="36" spans="1:4" x14ac:dyDescent="0.25">
      <c r="A36" s="3" t="s">
        <v>361</v>
      </c>
      <c r="B36" s="5">
        <v>4</v>
      </c>
      <c r="C36" s="5">
        <v>3.05</v>
      </c>
      <c r="D36" s="5">
        <v>3.0952380952380953</v>
      </c>
    </row>
    <row r="37" spans="1:4" x14ac:dyDescent="0.25">
      <c r="A37" s="3" t="s">
        <v>350</v>
      </c>
      <c r="B37" s="5">
        <v>1.8</v>
      </c>
      <c r="C37" s="5">
        <v>2.7</v>
      </c>
      <c r="D37" s="5">
        <v>2.6470588235294117</v>
      </c>
    </row>
    <row r="52" spans="1:4" x14ac:dyDescent="0.25">
      <c r="A52" s="2" t="s">
        <v>342</v>
      </c>
      <c r="B52" t="s">
        <v>363</v>
      </c>
    </row>
    <row r="54" spans="1:4" x14ac:dyDescent="0.25">
      <c r="A54" s="2" t="s">
        <v>352</v>
      </c>
      <c r="B54" s="2" t="s">
        <v>351</v>
      </c>
    </row>
    <row r="55" spans="1:4" x14ac:dyDescent="0.25">
      <c r="A55" s="2" t="s">
        <v>356</v>
      </c>
      <c r="B55" t="s">
        <v>354</v>
      </c>
      <c r="C55" t="s">
        <v>355</v>
      </c>
      <c r="D55" t="s">
        <v>350</v>
      </c>
    </row>
    <row r="56" spans="1:4" x14ac:dyDescent="0.25">
      <c r="A56" s="3" t="s">
        <v>358</v>
      </c>
      <c r="B56" s="4">
        <v>1.1764705882352941E-2</v>
      </c>
      <c r="C56" s="4">
        <v>0.23921568627450981</v>
      </c>
      <c r="D56" s="4">
        <v>0.25098039215686274</v>
      </c>
    </row>
    <row r="57" spans="1:4" x14ac:dyDescent="0.25">
      <c r="A57" s="6" t="s">
        <v>365</v>
      </c>
      <c r="B57" s="4">
        <v>3.9215686274509803E-3</v>
      </c>
      <c r="C57" s="4">
        <v>7.8431372549019607E-2</v>
      </c>
      <c r="D57" s="4">
        <v>8.2352941176470587E-2</v>
      </c>
    </row>
    <row r="58" spans="1:4" x14ac:dyDescent="0.25">
      <c r="A58" s="6" t="s">
        <v>366</v>
      </c>
      <c r="B58" s="4">
        <v>3.9215686274509803E-3</v>
      </c>
      <c r="C58" s="4">
        <v>8.2352941176470587E-2</v>
      </c>
      <c r="D58" s="4">
        <v>8.6274509803921567E-2</v>
      </c>
    </row>
    <row r="59" spans="1:4" x14ac:dyDescent="0.25">
      <c r="A59" s="6" t="s">
        <v>367</v>
      </c>
      <c r="B59" s="4">
        <v>3.9215686274509803E-3</v>
      </c>
      <c r="C59" s="4">
        <v>7.8431372549019607E-2</v>
      </c>
      <c r="D59" s="4">
        <v>8.2352941176470587E-2</v>
      </c>
    </row>
    <row r="60" spans="1:4" x14ac:dyDescent="0.25">
      <c r="A60" s="3" t="s">
        <v>359</v>
      </c>
      <c r="B60" s="4">
        <v>1.1764705882352941E-2</v>
      </c>
      <c r="C60" s="4">
        <v>0.23529411764705882</v>
      </c>
      <c r="D60" s="4">
        <v>0.24705882352941178</v>
      </c>
    </row>
    <row r="61" spans="1:4" x14ac:dyDescent="0.25">
      <c r="A61" s="6" t="s">
        <v>365</v>
      </c>
      <c r="B61" s="4">
        <v>3.9215686274509803E-3</v>
      </c>
      <c r="C61" s="4">
        <v>7.8431372549019607E-2</v>
      </c>
      <c r="D61" s="4">
        <v>8.2352941176470587E-2</v>
      </c>
    </row>
    <row r="62" spans="1:4" x14ac:dyDescent="0.25">
      <c r="A62" s="6" t="s">
        <v>366</v>
      </c>
      <c r="B62" s="4">
        <v>3.9215686274509803E-3</v>
      </c>
      <c r="C62" s="4">
        <v>7.8431372549019607E-2</v>
      </c>
      <c r="D62" s="4">
        <v>8.2352941176470587E-2</v>
      </c>
    </row>
    <row r="63" spans="1:4" x14ac:dyDescent="0.25">
      <c r="A63" s="6" t="s">
        <v>367</v>
      </c>
      <c r="B63" s="4">
        <v>3.9215686274509803E-3</v>
      </c>
      <c r="C63" s="4">
        <v>7.8431372549019607E-2</v>
      </c>
      <c r="D63" s="4">
        <v>8.2352941176470587E-2</v>
      </c>
    </row>
    <row r="64" spans="1:4" x14ac:dyDescent="0.25">
      <c r="A64" s="3" t="s">
        <v>360</v>
      </c>
      <c r="B64" s="4">
        <v>2.3529411764705882E-2</v>
      </c>
      <c r="C64" s="4">
        <v>0.23529411764705882</v>
      </c>
      <c r="D64" s="4">
        <v>0.25882352941176473</v>
      </c>
    </row>
    <row r="65" spans="1:4" x14ac:dyDescent="0.25">
      <c r="A65" s="6" t="s">
        <v>365</v>
      </c>
      <c r="B65" s="4">
        <v>7.8431372549019607E-3</v>
      </c>
      <c r="C65" s="4">
        <v>7.8431372549019607E-2</v>
      </c>
      <c r="D65" s="4">
        <v>8.6274509803921567E-2</v>
      </c>
    </row>
    <row r="66" spans="1:4" x14ac:dyDescent="0.25">
      <c r="A66" s="6" t="s">
        <v>366</v>
      </c>
      <c r="B66" s="4">
        <v>7.8431372549019607E-3</v>
      </c>
      <c r="C66" s="4">
        <v>7.8431372549019607E-2</v>
      </c>
      <c r="D66" s="4">
        <v>8.6274509803921567E-2</v>
      </c>
    </row>
    <row r="67" spans="1:4" x14ac:dyDescent="0.25">
      <c r="A67" s="6" t="s">
        <v>367</v>
      </c>
      <c r="B67" s="4">
        <v>7.8431372549019607E-3</v>
      </c>
      <c r="C67" s="4">
        <v>7.8431372549019607E-2</v>
      </c>
      <c r="D67" s="4">
        <v>8.6274509803921567E-2</v>
      </c>
    </row>
    <row r="68" spans="1:4" x14ac:dyDescent="0.25">
      <c r="A68" s="3" t="s">
        <v>361</v>
      </c>
      <c r="B68" s="4">
        <v>1.1764705882352941E-2</v>
      </c>
      <c r="C68" s="4">
        <v>0.23137254901960785</v>
      </c>
      <c r="D68" s="4">
        <v>0.24313725490196078</v>
      </c>
    </row>
    <row r="69" spans="1:4" x14ac:dyDescent="0.25">
      <c r="A69" s="6" t="s">
        <v>365</v>
      </c>
      <c r="B69" s="4">
        <v>3.9215686274509803E-3</v>
      </c>
      <c r="C69" s="4">
        <v>7.4509803921568626E-2</v>
      </c>
      <c r="D69" s="4">
        <v>7.8431372549019607E-2</v>
      </c>
    </row>
    <row r="70" spans="1:4" x14ac:dyDescent="0.25">
      <c r="A70" s="6" t="s">
        <v>366</v>
      </c>
      <c r="B70" s="4">
        <v>3.9215686274509803E-3</v>
      </c>
      <c r="C70" s="4">
        <v>7.8431372549019607E-2</v>
      </c>
      <c r="D70" s="4">
        <v>8.2352941176470587E-2</v>
      </c>
    </row>
    <row r="71" spans="1:4" x14ac:dyDescent="0.25">
      <c r="A71" s="6" t="s">
        <v>367</v>
      </c>
      <c r="B71" s="4">
        <v>3.9215686274509803E-3</v>
      </c>
      <c r="C71" s="4">
        <v>7.8431372549019607E-2</v>
      </c>
      <c r="D71" s="4">
        <v>8.2352941176470587E-2</v>
      </c>
    </row>
    <row r="72" spans="1:4" x14ac:dyDescent="0.25">
      <c r="A72" s="3" t="s">
        <v>350</v>
      </c>
      <c r="B72" s="4">
        <v>5.8823529411764705E-2</v>
      </c>
      <c r="C72" s="4">
        <v>0.94117647058823528</v>
      </c>
      <c r="D72" s="4">
        <v>1</v>
      </c>
    </row>
    <row r="74" spans="1:4" x14ac:dyDescent="0.25">
      <c r="A74" s="2" t="s">
        <v>342</v>
      </c>
      <c r="B74" t="s">
        <v>363</v>
      </c>
    </row>
    <row r="76" spans="1:4" x14ac:dyDescent="0.25">
      <c r="A76" s="2" t="s">
        <v>362</v>
      </c>
      <c r="B76" s="2" t="s">
        <v>351</v>
      </c>
    </row>
    <row r="77" spans="1:4" x14ac:dyDescent="0.25">
      <c r="A77" s="2" t="s">
        <v>356</v>
      </c>
      <c r="B77" t="s">
        <v>354</v>
      </c>
      <c r="C77" t="s">
        <v>355</v>
      </c>
      <c r="D77" t="s">
        <v>350</v>
      </c>
    </row>
    <row r="78" spans="1:4" x14ac:dyDescent="0.25">
      <c r="A78" s="3" t="s">
        <v>360</v>
      </c>
      <c r="B78" s="5">
        <v>1.8333333333333333</v>
      </c>
      <c r="C78" s="5">
        <v>1.8793103448275863</v>
      </c>
      <c r="D78" s="5">
        <v>1.875</v>
      </c>
    </row>
    <row r="79" spans="1:4" x14ac:dyDescent="0.25">
      <c r="A79" s="6" t="s">
        <v>366</v>
      </c>
      <c r="B79" s="5">
        <v>2</v>
      </c>
      <c r="C79" s="5">
        <v>0.8</v>
      </c>
      <c r="D79" s="5">
        <v>0.90909090909090906</v>
      </c>
    </row>
    <row r="80" spans="1:4" x14ac:dyDescent="0.25">
      <c r="A80" s="6" t="s">
        <v>367</v>
      </c>
      <c r="B80" s="5">
        <v>3.5</v>
      </c>
      <c r="C80" s="5">
        <v>1.7</v>
      </c>
      <c r="D80" s="5">
        <v>1.8636363636363635</v>
      </c>
    </row>
    <row r="81" spans="1:4" x14ac:dyDescent="0.25">
      <c r="A81" s="6" t="s">
        <v>365</v>
      </c>
      <c r="B81" s="5">
        <v>0</v>
      </c>
      <c r="C81" s="5">
        <v>3.2777777777777777</v>
      </c>
      <c r="D81" s="5">
        <v>2.95</v>
      </c>
    </row>
    <row r="82" spans="1:4" x14ac:dyDescent="0.25">
      <c r="A82" s="3" t="s">
        <v>358</v>
      </c>
      <c r="B82" s="5">
        <v>2</v>
      </c>
      <c r="C82" s="5">
        <v>2.1666666666666665</v>
      </c>
      <c r="D82" s="5">
        <v>2.1587301587301586</v>
      </c>
    </row>
    <row r="83" spans="1:4" x14ac:dyDescent="0.25">
      <c r="A83" s="6" t="s">
        <v>366</v>
      </c>
      <c r="B83" s="5">
        <v>2</v>
      </c>
      <c r="C83" s="5">
        <v>1.1904761904761905</v>
      </c>
      <c r="D83" s="5">
        <v>1.2272727272727273</v>
      </c>
    </row>
    <row r="84" spans="1:4" x14ac:dyDescent="0.25">
      <c r="A84" s="6" t="s">
        <v>367</v>
      </c>
      <c r="B84" s="5">
        <v>2</v>
      </c>
      <c r="C84" s="5">
        <v>1.8421052631578947</v>
      </c>
      <c r="D84" s="5">
        <v>1.85</v>
      </c>
    </row>
    <row r="85" spans="1:4" x14ac:dyDescent="0.25">
      <c r="A85" s="6" t="s">
        <v>365</v>
      </c>
      <c r="B85" s="5">
        <v>2</v>
      </c>
      <c r="C85" s="5">
        <v>3.5</v>
      </c>
      <c r="D85" s="5">
        <v>3.4285714285714284</v>
      </c>
    </row>
    <row r="86" spans="1:4" x14ac:dyDescent="0.25">
      <c r="A86" s="3" t="s">
        <v>359</v>
      </c>
      <c r="B86" s="5">
        <v>1.3333333333333333</v>
      </c>
      <c r="C86" s="5">
        <v>2.0499999999999998</v>
      </c>
      <c r="D86" s="5">
        <v>2.0158730158730158</v>
      </c>
    </row>
    <row r="87" spans="1:4" x14ac:dyDescent="0.25">
      <c r="A87" s="6" t="s">
        <v>366</v>
      </c>
      <c r="B87" s="5">
        <v>1</v>
      </c>
      <c r="C87" s="5">
        <v>0.85</v>
      </c>
      <c r="D87" s="5">
        <v>0.8571428571428571</v>
      </c>
    </row>
    <row r="88" spans="1:4" x14ac:dyDescent="0.25">
      <c r="A88" s="6" t="s">
        <v>367</v>
      </c>
      <c r="B88" s="5">
        <v>1</v>
      </c>
      <c r="C88" s="5">
        <v>1.8</v>
      </c>
      <c r="D88" s="5">
        <v>1.7619047619047619</v>
      </c>
    </row>
    <row r="89" spans="1:4" x14ac:dyDescent="0.25">
      <c r="A89" s="6" t="s">
        <v>365</v>
      </c>
      <c r="B89" s="5">
        <v>2</v>
      </c>
      <c r="C89" s="5">
        <v>3.5</v>
      </c>
      <c r="D89" s="5">
        <v>3.4285714285714284</v>
      </c>
    </row>
    <row r="90" spans="1:4" x14ac:dyDescent="0.25">
      <c r="A90" s="3" t="s">
        <v>361</v>
      </c>
      <c r="B90" s="5">
        <v>1</v>
      </c>
      <c r="C90" s="5">
        <v>1.9322033898305084</v>
      </c>
      <c r="D90" s="5">
        <v>1.8870967741935485</v>
      </c>
    </row>
    <row r="91" spans="1:4" x14ac:dyDescent="0.25">
      <c r="A91" s="6" t="s">
        <v>366</v>
      </c>
      <c r="B91" s="5">
        <v>1</v>
      </c>
      <c r="C91" s="5">
        <v>1</v>
      </c>
      <c r="D91" s="5">
        <v>1</v>
      </c>
    </row>
    <row r="92" spans="1:4" x14ac:dyDescent="0.25">
      <c r="A92" s="6" t="s">
        <v>367</v>
      </c>
      <c r="B92" s="5">
        <v>1</v>
      </c>
      <c r="C92" s="5">
        <v>1.85</v>
      </c>
      <c r="D92" s="5">
        <v>1.8095238095238095</v>
      </c>
    </row>
    <row r="93" spans="1:4" x14ac:dyDescent="0.25">
      <c r="A93" s="6" t="s">
        <v>365</v>
      </c>
      <c r="B93" s="5">
        <v>1</v>
      </c>
      <c r="C93" s="5">
        <v>3</v>
      </c>
      <c r="D93" s="5">
        <v>2.9</v>
      </c>
    </row>
    <row r="94" spans="1:4" x14ac:dyDescent="0.25">
      <c r="A94" s="3" t="s">
        <v>350</v>
      </c>
      <c r="B94" s="5">
        <v>1.6</v>
      </c>
      <c r="C94" s="5">
        <v>2.0084388185654007</v>
      </c>
      <c r="D94" s="5">
        <v>1.9841269841269842</v>
      </c>
    </row>
    <row r="96" spans="1:4" x14ac:dyDescent="0.25">
      <c r="A96" s="2" t="s">
        <v>364</v>
      </c>
      <c r="B96" t="s">
        <v>609</v>
      </c>
    </row>
    <row r="98" spans="1:4" x14ac:dyDescent="0.25">
      <c r="A98" s="2" t="s">
        <v>352</v>
      </c>
      <c r="B98" s="2" t="s">
        <v>351</v>
      </c>
    </row>
    <row r="99" spans="1:4" x14ac:dyDescent="0.25">
      <c r="A99" s="2" t="s">
        <v>356</v>
      </c>
      <c r="B99" t="s">
        <v>589</v>
      </c>
      <c r="C99" t="s">
        <v>345</v>
      </c>
      <c r="D99" t="s">
        <v>350</v>
      </c>
    </row>
    <row r="100" spans="1:4" x14ac:dyDescent="0.25">
      <c r="A100" s="3" t="s">
        <v>579</v>
      </c>
      <c r="B100" s="5">
        <v>9</v>
      </c>
      <c r="C100" s="5">
        <v>2</v>
      </c>
      <c r="D100" s="5">
        <v>11</v>
      </c>
    </row>
    <row r="101" spans="1:4" x14ac:dyDescent="0.25">
      <c r="A101" s="3" t="s">
        <v>577</v>
      </c>
      <c r="B101" s="5">
        <v>11</v>
      </c>
      <c r="C101" s="5">
        <v>6</v>
      </c>
      <c r="D101" s="5">
        <v>17</v>
      </c>
    </row>
    <row r="102" spans="1:4" x14ac:dyDescent="0.25">
      <c r="A102" s="3" t="s">
        <v>578</v>
      </c>
      <c r="B102" s="5">
        <v>9</v>
      </c>
      <c r="C102" s="5">
        <v>4</v>
      </c>
      <c r="D102" s="5">
        <v>13</v>
      </c>
    </row>
    <row r="103" spans="1:4" x14ac:dyDescent="0.25">
      <c r="A103" s="3" t="s">
        <v>581</v>
      </c>
      <c r="B103" s="5">
        <v>9</v>
      </c>
      <c r="C103" s="5">
        <v>3</v>
      </c>
      <c r="D103" s="5">
        <v>12</v>
      </c>
    </row>
    <row r="104" spans="1:4" x14ac:dyDescent="0.25">
      <c r="A104" s="3" t="s">
        <v>585</v>
      </c>
      <c r="B104" s="5">
        <v>4</v>
      </c>
      <c r="C104" s="5">
        <v>2</v>
      </c>
      <c r="D104" s="5">
        <v>6</v>
      </c>
    </row>
    <row r="105" spans="1:4" x14ac:dyDescent="0.25">
      <c r="A105" s="3" t="s">
        <v>584</v>
      </c>
      <c r="B105" s="5">
        <v>4</v>
      </c>
      <c r="C105" s="5"/>
      <c r="D105" s="5">
        <v>4</v>
      </c>
    </row>
    <row r="106" spans="1:4" x14ac:dyDescent="0.25">
      <c r="A106" s="3" t="s">
        <v>582</v>
      </c>
      <c r="B106" s="5">
        <v>4</v>
      </c>
      <c r="C106" s="5"/>
      <c r="D106" s="5">
        <v>4</v>
      </c>
    </row>
    <row r="107" spans="1:4" x14ac:dyDescent="0.25">
      <c r="A107" s="3" t="s">
        <v>583</v>
      </c>
      <c r="B107" s="5">
        <v>5</v>
      </c>
      <c r="C107" s="5"/>
      <c r="D107" s="5">
        <v>5</v>
      </c>
    </row>
    <row r="108" spans="1:4" x14ac:dyDescent="0.25">
      <c r="A108" s="3" t="s">
        <v>580</v>
      </c>
      <c r="B108" s="5">
        <v>6</v>
      </c>
      <c r="C108" s="5"/>
      <c r="D108" s="5">
        <v>6</v>
      </c>
    </row>
    <row r="109" spans="1:4" x14ac:dyDescent="0.25">
      <c r="A109" s="3" t="s">
        <v>586</v>
      </c>
      <c r="B109" s="5">
        <v>1</v>
      </c>
      <c r="C109" s="5">
        <v>1</v>
      </c>
      <c r="D109" s="5">
        <v>2</v>
      </c>
    </row>
    <row r="110" spans="1:4" x14ac:dyDescent="0.25">
      <c r="A110" s="3" t="s">
        <v>616</v>
      </c>
      <c r="B110" s="5">
        <v>1</v>
      </c>
      <c r="C110" s="5"/>
      <c r="D110" s="5">
        <v>1</v>
      </c>
    </row>
    <row r="111" spans="1:4" x14ac:dyDescent="0.25">
      <c r="A111" s="3" t="s">
        <v>587</v>
      </c>
      <c r="B111" s="5">
        <v>1</v>
      </c>
      <c r="C111" s="5">
        <v>1</v>
      </c>
      <c r="D111" s="5">
        <v>2</v>
      </c>
    </row>
    <row r="112" spans="1:4" x14ac:dyDescent="0.25">
      <c r="A112" s="3" t="s">
        <v>617</v>
      </c>
      <c r="B112" s="5">
        <v>1</v>
      </c>
      <c r="C112" s="5"/>
      <c r="D112" s="5">
        <v>1</v>
      </c>
    </row>
    <row r="113" spans="1:4" x14ac:dyDescent="0.25">
      <c r="A113" s="3" t="s">
        <v>618</v>
      </c>
      <c r="B113" s="5">
        <v>1</v>
      </c>
      <c r="C113" s="5"/>
      <c r="D113" s="5">
        <v>1</v>
      </c>
    </row>
    <row r="114" spans="1:4" x14ac:dyDescent="0.25">
      <c r="A114" s="3" t="s">
        <v>350</v>
      </c>
      <c r="B114" s="5">
        <v>66</v>
      </c>
      <c r="C114" s="5">
        <v>19</v>
      </c>
      <c r="D114" s="5">
        <v>85</v>
      </c>
    </row>
  </sheetData>
  <pageMargins left="0.7" right="0.7" top="0.75" bottom="0.75" header="0.3" footer="0.3"/>
  <pageSetup orientation="portrait" horizontalDpi="0"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7" zoomScale="85" zoomScaleNormal="85" workbookViewId="0">
      <selection activeCell="M41" sqref="M41"/>
    </sheetView>
  </sheetViews>
  <sheetFormatPr defaultRowHeight="15" x14ac:dyDescent="0.25"/>
  <cols>
    <col min="1" max="1" width="30.7109375" customWidth="1"/>
    <col min="2" max="2" width="16.28515625" customWidth="1"/>
    <col min="3" max="3" width="14.5703125" customWidth="1"/>
    <col min="4" max="4" width="12.42578125" customWidth="1"/>
    <col min="5" max="5" width="24.28515625" customWidth="1"/>
    <col min="6" max="6" width="12.28515625" customWidth="1"/>
    <col min="7" max="7" width="21.140625" customWidth="1"/>
    <col min="8" max="8" width="10.42578125" customWidth="1"/>
    <col min="9" max="9" width="29.140625" customWidth="1"/>
    <col min="10" max="10" width="13.5703125" customWidth="1"/>
    <col min="11" max="11" width="15.28515625" customWidth="1"/>
    <col min="12" max="14" width="12.28515625" customWidth="1"/>
    <col min="15" max="15" width="23.42578125" bestFit="1" customWidth="1"/>
    <col min="16" max="16" width="16.28515625" bestFit="1" customWidth="1"/>
    <col min="17" max="17" width="7.7109375" customWidth="1"/>
    <col min="18" max="18" width="12.42578125" customWidth="1"/>
    <col min="19" max="19" width="7.7109375" customWidth="1"/>
    <col min="20" max="21" width="12.28515625" bestFit="1" customWidth="1"/>
    <col min="22" max="22" width="10.42578125" bestFit="1" customWidth="1"/>
    <col min="23" max="23" width="7.7109375" customWidth="1"/>
    <col min="24" max="24" width="13.5703125" bestFit="1" customWidth="1"/>
    <col min="25" max="25" width="7.7109375" customWidth="1"/>
    <col min="26" max="28" width="12.28515625" bestFit="1" customWidth="1"/>
  </cols>
  <sheetData>
    <row r="1" spans="1:14" x14ac:dyDescent="0.25">
      <c r="A1" s="2" t="s">
        <v>608</v>
      </c>
      <c r="B1" s="2" t="s">
        <v>351</v>
      </c>
    </row>
    <row r="2" spans="1:14" x14ac:dyDescent="0.25">
      <c r="B2" t="s">
        <v>609</v>
      </c>
      <c r="D2" t="s">
        <v>610</v>
      </c>
      <c r="E2" t="s">
        <v>366</v>
      </c>
      <c r="G2" t="s">
        <v>611</v>
      </c>
      <c r="H2" t="s">
        <v>367</v>
      </c>
      <c r="J2" t="s">
        <v>612</v>
      </c>
      <c r="K2" t="s">
        <v>365</v>
      </c>
      <c r="M2" t="s">
        <v>613</v>
      </c>
      <c r="N2" t="s">
        <v>350</v>
      </c>
    </row>
    <row r="3" spans="1:14" x14ac:dyDescent="0.25">
      <c r="A3" s="2" t="s">
        <v>356</v>
      </c>
      <c r="B3" t="s">
        <v>354</v>
      </c>
      <c r="C3" t="s">
        <v>355</v>
      </c>
      <c r="E3" t="s">
        <v>354</v>
      </c>
      <c r="F3" t="s">
        <v>355</v>
      </c>
      <c r="H3" t="s">
        <v>354</v>
      </c>
      <c r="I3" t="s">
        <v>355</v>
      </c>
      <c r="K3" t="s">
        <v>354</v>
      </c>
      <c r="L3" t="s">
        <v>355</v>
      </c>
    </row>
    <row r="4" spans="1:14" x14ac:dyDescent="0.25">
      <c r="A4" s="3">
        <v>1</v>
      </c>
      <c r="B4" s="5"/>
      <c r="C4" s="5">
        <v>1</v>
      </c>
      <c r="D4" s="5">
        <v>1</v>
      </c>
      <c r="E4" s="5">
        <v>0</v>
      </c>
      <c r="F4" s="5">
        <v>0</v>
      </c>
      <c r="G4" s="5">
        <v>0</v>
      </c>
      <c r="H4" s="5"/>
      <c r="I4" s="5">
        <v>0.75</v>
      </c>
      <c r="J4" s="5">
        <v>0.75</v>
      </c>
      <c r="K4" s="5"/>
      <c r="L4" s="5">
        <v>1</v>
      </c>
      <c r="M4" s="5">
        <v>1</v>
      </c>
      <c r="N4" s="5">
        <v>0.6470588235294118</v>
      </c>
    </row>
    <row r="5" spans="1:14" x14ac:dyDescent="0.25">
      <c r="A5" s="3">
        <v>2</v>
      </c>
      <c r="B5" s="5"/>
      <c r="C5" s="5">
        <v>0.75</v>
      </c>
      <c r="D5" s="5">
        <v>0.75</v>
      </c>
      <c r="E5" s="5"/>
      <c r="F5" s="5">
        <v>0.25</v>
      </c>
      <c r="G5" s="5">
        <v>0.25</v>
      </c>
      <c r="H5" s="5">
        <v>0</v>
      </c>
      <c r="I5" s="5">
        <v>0.75</v>
      </c>
      <c r="J5" s="5">
        <v>0.6</v>
      </c>
      <c r="K5" s="5"/>
      <c r="L5" s="5">
        <v>1</v>
      </c>
      <c r="M5" s="5">
        <v>1</v>
      </c>
      <c r="N5" s="5">
        <v>0.6470588235294118</v>
      </c>
    </row>
    <row r="6" spans="1:14" x14ac:dyDescent="0.25">
      <c r="A6" s="3">
        <v>3</v>
      </c>
      <c r="B6" s="5"/>
      <c r="C6" s="5">
        <v>0.75</v>
      </c>
      <c r="D6" s="5">
        <v>0.75</v>
      </c>
      <c r="E6" s="5"/>
      <c r="F6" s="5">
        <v>0</v>
      </c>
      <c r="G6" s="5">
        <v>0</v>
      </c>
      <c r="H6" s="5"/>
      <c r="I6" s="5">
        <v>0</v>
      </c>
      <c r="J6" s="5">
        <v>0</v>
      </c>
      <c r="K6" s="5">
        <v>0</v>
      </c>
      <c r="L6" s="5">
        <v>0.75</v>
      </c>
      <c r="M6" s="5">
        <v>0.6</v>
      </c>
      <c r="N6" s="5">
        <v>0.35294117647058826</v>
      </c>
    </row>
    <row r="7" spans="1:14" x14ac:dyDescent="0.25">
      <c r="A7" s="3">
        <v>4</v>
      </c>
      <c r="B7" s="5">
        <v>0</v>
      </c>
      <c r="C7" s="5">
        <v>0.75</v>
      </c>
      <c r="D7" s="5">
        <v>0.6</v>
      </c>
      <c r="E7" s="5"/>
      <c r="F7" s="5">
        <v>0</v>
      </c>
      <c r="G7" s="5">
        <v>0</v>
      </c>
      <c r="H7" s="5"/>
      <c r="I7" s="5">
        <v>0.5</v>
      </c>
      <c r="J7" s="5">
        <v>0.5</v>
      </c>
      <c r="K7" s="5"/>
      <c r="L7" s="5">
        <v>0.75</v>
      </c>
      <c r="M7" s="5">
        <v>0.75</v>
      </c>
      <c r="N7" s="5">
        <v>0.47058823529411764</v>
      </c>
    </row>
    <row r="8" spans="1:14" x14ac:dyDescent="0.25">
      <c r="A8" s="3">
        <v>5</v>
      </c>
      <c r="B8" s="5"/>
      <c r="C8" s="5">
        <v>1</v>
      </c>
      <c r="D8" s="5">
        <v>1</v>
      </c>
      <c r="E8" s="5">
        <v>1</v>
      </c>
      <c r="F8" s="5">
        <v>1</v>
      </c>
      <c r="G8" s="5">
        <v>1</v>
      </c>
      <c r="H8" s="5"/>
      <c r="I8" s="5">
        <v>1</v>
      </c>
      <c r="J8" s="5">
        <v>1</v>
      </c>
      <c r="K8" s="5"/>
      <c r="L8" s="5">
        <v>1</v>
      </c>
      <c r="M8" s="5">
        <v>1</v>
      </c>
      <c r="N8" s="5">
        <v>1</v>
      </c>
    </row>
    <row r="9" spans="1:14" x14ac:dyDescent="0.25">
      <c r="A9" s="3">
        <v>6</v>
      </c>
      <c r="B9" s="5"/>
      <c r="C9" s="5">
        <v>0.75</v>
      </c>
      <c r="D9" s="5">
        <v>0.75</v>
      </c>
      <c r="E9" s="5"/>
      <c r="F9" s="5">
        <v>0.5</v>
      </c>
      <c r="G9" s="5">
        <v>0.5</v>
      </c>
      <c r="H9" s="5">
        <v>0</v>
      </c>
      <c r="I9" s="5">
        <v>0.75</v>
      </c>
      <c r="J9" s="5">
        <v>0.6</v>
      </c>
      <c r="K9" s="5"/>
      <c r="L9" s="5">
        <v>0.75</v>
      </c>
      <c r="M9" s="5">
        <v>0.75</v>
      </c>
      <c r="N9" s="5">
        <v>0.6470588235294118</v>
      </c>
    </row>
    <row r="10" spans="1:14" x14ac:dyDescent="0.25">
      <c r="A10" s="3">
        <v>7</v>
      </c>
      <c r="B10" s="5"/>
      <c r="C10" s="5">
        <v>1</v>
      </c>
      <c r="D10" s="5">
        <v>1</v>
      </c>
      <c r="E10" s="5"/>
      <c r="F10" s="5">
        <v>1</v>
      </c>
      <c r="G10" s="5">
        <v>1</v>
      </c>
      <c r="H10" s="5"/>
      <c r="I10" s="5">
        <v>1</v>
      </c>
      <c r="J10" s="5">
        <v>1</v>
      </c>
      <c r="K10" s="5">
        <v>1</v>
      </c>
      <c r="L10" s="5">
        <v>1</v>
      </c>
      <c r="M10" s="5">
        <v>1</v>
      </c>
      <c r="N10" s="5">
        <v>1</v>
      </c>
    </row>
    <row r="11" spans="1:14" x14ac:dyDescent="0.25">
      <c r="A11" s="3">
        <v>8</v>
      </c>
      <c r="B11" s="5">
        <v>0</v>
      </c>
      <c r="C11" s="5">
        <v>0.75</v>
      </c>
      <c r="D11" s="5">
        <v>0.6</v>
      </c>
      <c r="E11" s="5"/>
      <c r="F11" s="5">
        <v>0</v>
      </c>
      <c r="G11" s="5">
        <v>0</v>
      </c>
      <c r="H11" s="5"/>
      <c r="I11" s="5">
        <v>0.5</v>
      </c>
      <c r="J11" s="5">
        <v>0.5</v>
      </c>
      <c r="K11" s="5"/>
      <c r="L11" s="5">
        <v>1</v>
      </c>
      <c r="M11" s="5">
        <v>1</v>
      </c>
      <c r="N11" s="5">
        <v>0.52941176470588236</v>
      </c>
    </row>
    <row r="12" spans="1:14" x14ac:dyDescent="0.25">
      <c r="A12" s="3">
        <v>9</v>
      </c>
      <c r="B12" s="5"/>
      <c r="C12" s="5">
        <v>0.5</v>
      </c>
      <c r="D12" s="5">
        <v>0.5</v>
      </c>
      <c r="E12" s="5">
        <v>1</v>
      </c>
      <c r="F12" s="5">
        <v>0</v>
      </c>
      <c r="G12" s="5">
        <v>0.2</v>
      </c>
      <c r="H12" s="5"/>
      <c r="I12" s="5">
        <v>0.5</v>
      </c>
      <c r="J12" s="5">
        <v>0.5</v>
      </c>
      <c r="K12" s="5"/>
      <c r="L12" s="5">
        <v>0.75</v>
      </c>
      <c r="M12" s="5">
        <v>0.75</v>
      </c>
      <c r="N12" s="5">
        <v>0.47058823529411764</v>
      </c>
    </row>
    <row r="13" spans="1:14" x14ac:dyDescent="0.25">
      <c r="A13" s="3">
        <v>10</v>
      </c>
      <c r="B13" s="5"/>
      <c r="C13" s="5">
        <v>1</v>
      </c>
      <c r="D13" s="5">
        <v>1</v>
      </c>
      <c r="E13" s="5"/>
      <c r="F13" s="5">
        <v>0</v>
      </c>
      <c r="G13" s="5">
        <v>0</v>
      </c>
      <c r="H13" s="5">
        <v>1</v>
      </c>
      <c r="I13" s="5">
        <v>0.25</v>
      </c>
      <c r="J13" s="5">
        <v>0.4</v>
      </c>
      <c r="K13" s="5"/>
      <c r="L13" s="5">
        <v>1</v>
      </c>
      <c r="M13" s="5">
        <v>1</v>
      </c>
      <c r="N13" s="5">
        <v>0.58823529411764708</v>
      </c>
    </row>
    <row r="14" spans="1:14" x14ac:dyDescent="0.25">
      <c r="A14" s="3">
        <v>11</v>
      </c>
      <c r="B14" s="5"/>
      <c r="C14" s="5">
        <v>0.75</v>
      </c>
      <c r="D14" s="5">
        <v>0.75</v>
      </c>
      <c r="E14" s="5"/>
      <c r="F14" s="5">
        <v>0.75</v>
      </c>
      <c r="G14" s="5">
        <v>0.75</v>
      </c>
      <c r="H14" s="5"/>
      <c r="I14" s="5">
        <v>0.25</v>
      </c>
      <c r="J14" s="5">
        <v>0.25</v>
      </c>
      <c r="K14" s="5">
        <v>1</v>
      </c>
      <c r="L14" s="5">
        <v>0.75</v>
      </c>
      <c r="M14" s="5">
        <v>0.8</v>
      </c>
      <c r="N14" s="5">
        <v>0.6470588235294118</v>
      </c>
    </row>
    <row r="15" spans="1:14" x14ac:dyDescent="0.25">
      <c r="A15" s="3">
        <v>12</v>
      </c>
      <c r="B15" s="5">
        <v>1</v>
      </c>
      <c r="C15" s="5">
        <v>1</v>
      </c>
      <c r="D15" s="5">
        <v>1</v>
      </c>
      <c r="E15" s="5"/>
      <c r="F15" s="5">
        <v>0.75</v>
      </c>
      <c r="G15" s="5">
        <v>0.75</v>
      </c>
      <c r="H15" s="5"/>
      <c r="I15" s="5">
        <v>1</v>
      </c>
      <c r="J15" s="5">
        <v>1</v>
      </c>
      <c r="K15" s="5"/>
      <c r="L15" s="5">
        <v>1</v>
      </c>
      <c r="M15" s="5">
        <v>1</v>
      </c>
      <c r="N15" s="5">
        <v>0.94117647058823528</v>
      </c>
    </row>
    <row r="16" spans="1:14" x14ac:dyDescent="0.25">
      <c r="A16" s="3">
        <v>13</v>
      </c>
      <c r="B16" s="5"/>
      <c r="C16" s="5">
        <v>0.5</v>
      </c>
      <c r="D16" s="5">
        <v>0.5</v>
      </c>
      <c r="E16" s="5">
        <v>0</v>
      </c>
      <c r="F16" s="5">
        <v>0.75</v>
      </c>
      <c r="G16" s="5">
        <v>0.6</v>
      </c>
      <c r="H16" s="5"/>
      <c r="I16" s="5">
        <v>0.25</v>
      </c>
      <c r="J16" s="5">
        <v>0.25</v>
      </c>
      <c r="K16" s="5"/>
      <c r="L16" s="5">
        <v>0.75</v>
      </c>
      <c r="M16" s="5">
        <v>0.75</v>
      </c>
      <c r="N16" s="5">
        <v>0.52941176470588236</v>
      </c>
    </row>
    <row r="17" spans="1:14" x14ac:dyDescent="0.25">
      <c r="A17" s="3">
        <v>14</v>
      </c>
      <c r="B17" s="5"/>
      <c r="C17" s="5">
        <v>0.5</v>
      </c>
      <c r="D17" s="5">
        <v>0.5</v>
      </c>
      <c r="E17" s="5"/>
      <c r="F17" s="5">
        <v>0.25</v>
      </c>
      <c r="G17" s="5">
        <v>0.25</v>
      </c>
      <c r="H17" s="5">
        <v>0</v>
      </c>
      <c r="I17" s="5">
        <v>0.5</v>
      </c>
      <c r="J17" s="5">
        <v>0.4</v>
      </c>
      <c r="K17" s="5"/>
      <c r="L17" s="5">
        <v>0.5</v>
      </c>
      <c r="M17" s="5">
        <v>0.5</v>
      </c>
      <c r="N17" s="5">
        <v>0.41176470588235292</v>
      </c>
    </row>
    <row r="18" spans="1:14" x14ac:dyDescent="0.25">
      <c r="A18" s="3">
        <v>15</v>
      </c>
      <c r="B18" s="5"/>
      <c r="C18" s="5">
        <v>0.75</v>
      </c>
      <c r="D18" s="5">
        <v>0.75</v>
      </c>
      <c r="E18" s="5"/>
      <c r="F18" s="5">
        <v>0.5</v>
      </c>
      <c r="G18" s="5">
        <v>0.5</v>
      </c>
      <c r="H18" s="5"/>
      <c r="I18" s="5">
        <v>0.5</v>
      </c>
      <c r="J18" s="5">
        <v>0.5</v>
      </c>
      <c r="K18" s="5">
        <v>0</v>
      </c>
      <c r="L18" s="5">
        <v>1</v>
      </c>
      <c r="M18" s="5">
        <v>0.8</v>
      </c>
      <c r="N18" s="5">
        <v>0.6470588235294118</v>
      </c>
    </row>
    <row r="19" spans="1:14" x14ac:dyDescent="0.25">
      <c r="A19" s="3">
        <v>16</v>
      </c>
      <c r="B19" s="5">
        <v>1</v>
      </c>
      <c r="C19" s="5">
        <v>1</v>
      </c>
      <c r="D19" s="5">
        <v>1</v>
      </c>
      <c r="E19" s="5"/>
      <c r="F19" s="5">
        <v>0.75</v>
      </c>
      <c r="G19" s="5">
        <v>0.75</v>
      </c>
      <c r="H19" s="5"/>
      <c r="I19" s="5">
        <v>1</v>
      </c>
      <c r="J19" s="5">
        <v>1</v>
      </c>
      <c r="K19" s="5"/>
      <c r="L19" s="5">
        <v>0.75</v>
      </c>
      <c r="M19" s="5">
        <v>0.75</v>
      </c>
      <c r="N19" s="5">
        <v>0.88235294117647056</v>
      </c>
    </row>
    <row r="20" spans="1:14" x14ac:dyDescent="0.25">
      <c r="A20" s="3">
        <v>17</v>
      </c>
      <c r="B20" s="5"/>
      <c r="C20" s="5">
        <v>1</v>
      </c>
      <c r="D20" s="5">
        <v>1</v>
      </c>
      <c r="E20" s="5">
        <v>0</v>
      </c>
      <c r="F20" s="5">
        <v>1</v>
      </c>
      <c r="G20" s="5">
        <v>0.8</v>
      </c>
      <c r="H20" s="5"/>
      <c r="I20" s="5">
        <v>1</v>
      </c>
      <c r="J20" s="5">
        <v>1</v>
      </c>
      <c r="K20" s="5"/>
      <c r="L20" s="5">
        <v>1</v>
      </c>
      <c r="M20" s="5">
        <v>1</v>
      </c>
      <c r="N20" s="5">
        <v>0.94117647058823528</v>
      </c>
    </row>
    <row r="21" spans="1:14" x14ac:dyDescent="0.25">
      <c r="A21" s="3">
        <v>18</v>
      </c>
      <c r="B21" s="5"/>
      <c r="C21" s="5">
        <v>1</v>
      </c>
      <c r="D21" s="5">
        <v>1</v>
      </c>
      <c r="E21" s="5"/>
      <c r="F21" s="5">
        <v>0.5</v>
      </c>
      <c r="G21" s="5">
        <v>0.5</v>
      </c>
      <c r="H21" s="5">
        <v>0</v>
      </c>
      <c r="I21" s="5">
        <v>1</v>
      </c>
      <c r="J21" s="5">
        <v>0.8</v>
      </c>
      <c r="K21" s="5"/>
      <c r="L21" s="5">
        <v>1</v>
      </c>
      <c r="M21" s="5">
        <v>1</v>
      </c>
      <c r="N21" s="5">
        <v>0.82352941176470584</v>
      </c>
    </row>
    <row r="22" spans="1:14" x14ac:dyDescent="0.25">
      <c r="A22" s="3">
        <v>19</v>
      </c>
      <c r="B22" s="5"/>
      <c r="C22" s="5">
        <v>0.5</v>
      </c>
      <c r="D22" s="5">
        <v>0.5</v>
      </c>
      <c r="E22" s="5"/>
      <c r="F22" s="5">
        <v>0</v>
      </c>
      <c r="G22" s="5">
        <v>0</v>
      </c>
      <c r="H22" s="5"/>
      <c r="I22" s="5">
        <v>0.5</v>
      </c>
      <c r="J22" s="5">
        <v>0.5</v>
      </c>
      <c r="K22" s="5">
        <v>0</v>
      </c>
      <c r="L22" s="5">
        <v>1</v>
      </c>
      <c r="M22" s="5">
        <v>0.8</v>
      </c>
      <c r="N22" s="5">
        <v>0.47058823529411764</v>
      </c>
    </row>
    <row r="23" spans="1:14" x14ac:dyDescent="0.25">
      <c r="A23" s="3">
        <v>20</v>
      </c>
      <c r="B23" s="5">
        <v>1</v>
      </c>
      <c r="C23" s="5">
        <v>0.5</v>
      </c>
      <c r="D23" s="5">
        <v>0.6</v>
      </c>
      <c r="E23" s="5"/>
      <c r="F23" s="5">
        <v>0.25</v>
      </c>
      <c r="G23" s="5">
        <v>0.25</v>
      </c>
      <c r="H23" s="5"/>
      <c r="I23" s="5">
        <v>0.5</v>
      </c>
      <c r="J23" s="5">
        <v>0.5</v>
      </c>
      <c r="K23" s="5"/>
      <c r="L23" s="5">
        <v>1</v>
      </c>
      <c r="M23" s="5">
        <v>1</v>
      </c>
      <c r="N23" s="5">
        <v>0.58823529411764708</v>
      </c>
    </row>
    <row r="24" spans="1:14" x14ac:dyDescent="0.25">
      <c r="A24" s="3" t="s">
        <v>350</v>
      </c>
      <c r="B24" s="5">
        <v>0.6</v>
      </c>
      <c r="C24" s="5">
        <v>0.78749999999999998</v>
      </c>
      <c r="D24" s="5">
        <v>0.77647058823529413</v>
      </c>
      <c r="E24" s="5">
        <v>0.4</v>
      </c>
      <c r="F24" s="5">
        <v>0.41975308641975306</v>
      </c>
      <c r="G24" s="5">
        <v>0.41860465116279072</v>
      </c>
      <c r="H24" s="5">
        <v>0.2</v>
      </c>
      <c r="I24" s="5">
        <v>0.625</v>
      </c>
      <c r="J24" s="5">
        <v>0.6</v>
      </c>
      <c r="K24" s="5">
        <v>0.4</v>
      </c>
      <c r="L24" s="5">
        <v>0.88607594936708856</v>
      </c>
      <c r="M24" s="5">
        <v>0.8571428571428571</v>
      </c>
      <c r="N24" s="5">
        <v>0.66176470588235292</v>
      </c>
    </row>
    <row r="26" spans="1:14" x14ac:dyDescent="0.25">
      <c r="A26" t="s">
        <v>604</v>
      </c>
      <c r="E26" t="s">
        <v>604</v>
      </c>
      <c r="I26" t="s">
        <v>604</v>
      </c>
    </row>
    <row r="27" spans="1:14" ht="15.75" thickBot="1" x14ac:dyDescent="0.3"/>
    <row r="28" spans="1:14" x14ac:dyDescent="0.25">
      <c r="A28" s="10"/>
      <c r="B28" s="10" t="s">
        <v>592</v>
      </c>
      <c r="C28" s="10" t="s">
        <v>593</v>
      </c>
      <c r="E28" s="10"/>
      <c r="F28" s="10" t="s">
        <v>592</v>
      </c>
      <c r="G28" s="10" t="s">
        <v>593</v>
      </c>
      <c r="I28" s="10"/>
      <c r="J28" s="10" t="s">
        <v>592</v>
      </c>
      <c r="K28" s="10" t="s">
        <v>593</v>
      </c>
    </row>
    <row r="29" spans="1:14" x14ac:dyDescent="0.25">
      <c r="A29" s="8" t="s">
        <v>590</v>
      </c>
      <c r="B29" s="8">
        <v>0.6</v>
      </c>
      <c r="C29" s="8">
        <v>0.4</v>
      </c>
      <c r="E29" s="8" t="s">
        <v>590</v>
      </c>
      <c r="F29" s="8">
        <v>0.6</v>
      </c>
      <c r="G29" s="8">
        <v>0.2</v>
      </c>
      <c r="I29" s="8" t="s">
        <v>590</v>
      </c>
      <c r="J29" s="8">
        <v>0.6</v>
      </c>
      <c r="K29" s="8">
        <v>0.4</v>
      </c>
    </row>
    <row r="30" spans="1:14" x14ac:dyDescent="0.25">
      <c r="A30" s="8" t="s">
        <v>594</v>
      </c>
      <c r="B30" s="8">
        <v>0.3</v>
      </c>
      <c r="C30" s="8">
        <v>0.3</v>
      </c>
      <c r="E30" s="8" t="s">
        <v>594</v>
      </c>
      <c r="F30" s="8">
        <v>0.3</v>
      </c>
      <c r="G30" s="8">
        <v>0.2</v>
      </c>
      <c r="I30" s="8" t="s">
        <v>594</v>
      </c>
      <c r="J30" s="8">
        <v>0.3</v>
      </c>
      <c r="K30" s="8">
        <v>0.3</v>
      </c>
    </row>
    <row r="31" spans="1:14" x14ac:dyDescent="0.25">
      <c r="A31" s="8" t="s">
        <v>595</v>
      </c>
      <c r="B31" s="8">
        <v>5</v>
      </c>
      <c r="C31" s="8">
        <v>5</v>
      </c>
      <c r="E31" s="8" t="s">
        <v>595</v>
      </c>
      <c r="F31" s="8">
        <v>5</v>
      </c>
      <c r="G31" s="8">
        <v>5</v>
      </c>
      <c r="I31" s="8" t="s">
        <v>595</v>
      </c>
      <c r="J31" s="8">
        <v>5</v>
      </c>
      <c r="K31" s="8">
        <v>5</v>
      </c>
    </row>
    <row r="32" spans="1:14" x14ac:dyDescent="0.25">
      <c r="A32" s="8" t="s">
        <v>605</v>
      </c>
      <c r="B32" s="8">
        <v>0.3</v>
      </c>
      <c r="C32" s="8"/>
      <c r="E32" s="8" t="s">
        <v>605</v>
      </c>
      <c r="F32" s="8">
        <v>0.25</v>
      </c>
      <c r="G32" s="8"/>
      <c r="I32" s="8" t="s">
        <v>605</v>
      </c>
      <c r="J32" s="8">
        <v>0.3</v>
      </c>
      <c r="K32" s="8"/>
    </row>
    <row r="33" spans="1:11" x14ac:dyDescent="0.25">
      <c r="A33" s="8" t="s">
        <v>597</v>
      </c>
      <c r="B33" s="8">
        <v>0</v>
      </c>
      <c r="C33" s="8"/>
      <c r="E33" s="8" t="s">
        <v>597</v>
      </c>
      <c r="F33" s="8">
        <v>0</v>
      </c>
      <c r="G33" s="8"/>
      <c r="I33" s="8" t="s">
        <v>597</v>
      </c>
      <c r="J33" s="8">
        <v>0</v>
      </c>
      <c r="K33" s="8"/>
    </row>
    <row r="34" spans="1:11" x14ac:dyDescent="0.25">
      <c r="A34" s="8" t="s">
        <v>598</v>
      </c>
      <c r="B34" s="8">
        <v>8</v>
      </c>
      <c r="C34" s="8"/>
      <c r="E34" s="8" t="s">
        <v>598</v>
      </c>
      <c r="F34" s="8">
        <v>8</v>
      </c>
      <c r="G34" s="8"/>
      <c r="I34" s="8" t="s">
        <v>598</v>
      </c>
      <c r="J34" s="8">
        <v>8</v>
      </c>
      <c r="K34" s="8"/>
    </row>
    <row r="35" spans="1:11" x14ac:dyDescent="0.25">
      <c r="A35" s="8" t="s">
        <v>599</v>
      </c>
      <c r="B35" s="8">
        <v>0.57735026918962562</v>
      </c>
      <c r="C35" s="8"/>
      <c r="E35" s="8" t="s">
        <v>599</v>
      </c>
      <c r="F35" s="8">
        <v>1.2649110640673515</v>
      </c>
      <c r="G35" s="8"/>
      <c r="I35" s="8" t="s">
        <v>599</v>
      </c>
      <c r="J35" s="8">
        <v>0.57735026918962562</v>
      </c>
      <c r="K35" s="8"/>
    </row>
    <row r="36" spans="1:11" x14ac:dyDescent="0.25">
      <c r="A36" s="8" t="s">
        <v>600</v>
      </c>
      <c r="B36" s="8">
        <v>0.28979200000000005</v>
      </c>
      <c r="C36" s="8"/>
      <c r="E36" s="8" t="s">
        <v>600</v>
      </c>
      <c r="F36" s="8">
        <v>0.12075198595653003</v>
      </c>
      <c r="G36" s="8"/>
      <c r="I36" s="8" t="s">
        <v>600</v>
      </c>
      <c r="J36" s="8">
        <v>0.28979200000000005</v>
      </c>
      <c r="K36" s="8"/>
    </row>
    <row r="37" spans="1:11" x14ac:dyDescent="0.25">
      <c r="A37" s="8" t="s">
        <v>601</v>
      </c>
      <c r="B37" s="8">
        <v>1.8595480375308981</v>
      </c>
      <c r="C37" s="8"/>
      <c r="E37" s="8" t="s">
        <v>601</v>
      </c>
      <c r="F37" s="8">
        <v>1.8595480375308981</v>
      </c>
      <c r="G37" s="8"/>
      <c r="I37" s="8" t="s">
        <v>601</v>
      </c>
      <c r="J37" s="8">
        <v>1.8595480375308981</v>
      </c>
      <c r="K37" s="8"/>
    </row>
    <row r="38" spans="1:11" x14ac:dyDescent="0.25">
      <c r="A38" s="8" t="s">
        <v>602</v>
      </c>
      <c r="B38" s="8">
        <v>0.5795840000000001</v>
      </c>
      <c r="C38" s="8"/>
      <c r="E38" s="8" t="s">
        <v>602</v>
      </c>
      <c r="F38" s="8">
        <v>0.24150397191306006</v>
      </c>
      <c r="G38" s="8"/>
      <c r="I38" s="8" t="s">
        <v>602</v>
      </c>
      <c r="J38" s="8">
        <v>0.5795840000000001</v>
      </c>
      <c r="K38" s="8"/>
    </row>
    <row r="39" spans="1:11" ht="15.75" thickBot="1" x14ac:dyDescent="0.3">
      <c r="A39" s="9" t="s">
        <v>603</v>
      </c>
      <c r="B39" s="9">
        <v>2.3060041352041671</v>
      </c>
      <c r="C39" s="9"/>
      <c r="E39" s="9" t="s">
        <v>603</v>
      </c>
      <c r="F39" s="9">
        <v>2.3060041352041671</v>
      </c>
      <c r="G39" s="9"/>
      <c r="I39" s="9" t="s">
        <v>603</v>
      </c>
      <c r="J39" s="9">
        <v>2.3060041352041671</v>
      </c>
      <c r="K39" s="9"/>
    </row>
    <row r="41" spans="1:11" x14ac:dyDescent="0.25">
      <c r="A41" t="s">
        <v>591</v>
      </c>
      <c r="E41" t="s">
        <v>591</v>
      </c>
      <c r="I41" t="s">
        <v>591</v>
      </c>
    </row>
    <row r="42" spans="1:11" ht="15.75" thickBot="1" x14ac:dyDescent="0.3"/>
    <row r="43" spans="1:11" x14ac:dyDescent="0.25">
      <c r="A43" s="10"/>
      <c r="B43" s="10" t="s">
        <v>592</v>
      </c>
      <c r="C43" s="10" t="s">
        <v>593</v>
      </c>
      <c r="E43" s="10"/>
      <c r="F43" s="10" t="s">
        <v>592</v>
      </c>
      <c r="G43" s="10" t="s">
        <v>593</v>
      </c>
      <c r="I43" s="10"/>
      <c r="J43" s="10" t="s">
        <v>592</v>
      </c>
      <c r="K43" s="10" t="s">
        <v>593</v>
      </c>
    </row>
    <row r="44" spans="1:11" x14ac:dyDescent="0.25">
      <c r="A44" s="8" t="s">
        <v>590</v>
      </c>
      <c r="B44" s="8">
        <v>0.78749999999999998</v>
      </c>
      <c r="C44" s="8">
        <v>0.41249999999999998</v>
      </c>
      <c r="E44" s="8" t="s">
        <v>590</v>
      </c>
      <c r="F44" s="8">
        <v>0.78749999999999998</v>
      </c>
      <c r="G44" s="8">
        <v>0.625</v>
      </c>
      <c r="I44" s="8" t="s">
        <v>590</v>
      </c>
      <c r="J44" s="8">
        <v>0.78749999999999998</v>
      </c>
      <c r="K44" s="8">
        <v>0.88749999999999996</v>
      </c>
    </row>
    <row r="45" spans="1:11" x14ac:dyDescent="0.25">
      <c r="A45" s="8" t="s">
        <v>594</v>
      </c>
      <c r="B45" s="8">
        <v>4.1282894736842143E-2</v>
      </c>
      <c r="C45" s="8">
        <v>0.14654605263157894</v>
      </c>
      <c r="E45" s="8" t="s">
        <v>594</v>
      </c>
      <c r="F45" s="8">
        <v>4.1282894736842143E-2</v>
      </c>
      <c r="G45" s="8">
        <v>9.5394736842105268E-2</v>
      </c>
      <c r="I45" s="8" t="s">
        <v>594</v>
      </c>
      <c r="J45" s="8">
        <v>4.1282894736842143E-2</v>
      </c>
      <c r="K45" s="8">
        <v>2.2861842105263121E-2</v>
      </c>
    </row>
    <row r="46" spans="1:11" x14ac:dyDescent="0.25">
      <c r="A46" s="8" t="s">
        <v>595</v>
      </c>
      <c r="B46" s="8">
        <v>20</v>
      </c>
      <c r="C46" s="8">
        <v>20</v>
      </c>
      <c r="E46" s="8" t="s">
        <v>595</v>
      </c>
      <c r="F46" s="8">
        <v>20</v>
      </c>
      <c r="G46" s="8">
        <v>20</v>
      </c>
      <c r="I46" s="8" t="s">
        <v>595</v>
      </c>
      <c r="J46" s="8">
        <v>20</v>
      </c>
      <c r="K46" s="8">
        <v>20</v>
      </c>
    </row>
    <row r="47" spans="1:11" x14ac:dyDescent="0.25">
      <c r="A47" s="8" t="s">
        <v>596</v>
      </c>
      <c r="B47" s="8">
        <v>0.42503074340848324</v>
      </c>
      <c r="C47" s="8"/>
      <c r="E47" s="8" t="s">
        <v>596</v>
      </c>
      <c r="F47" s="8">
        <v>0.60280518399189831</v>
      </c>
      <c r="G47" s="8"/>
      <c r="I47" s="8" t="s">
        <v>596</v>
      </c>
      <c r="J47" s="8">
        <v>0.4657737315096569</v>
      </c>
      <c r="K47" s="8"/>
    </row>
    <row r="48" spans="1:11" x14ac:dyDescent="0.25">
      <c r="A48" s="8" t="s">
        <v>597</v>
      </c>
      <c r="B48" s="8">
        <v>0</v>
      </c>
      <c r="C48" s="8"/>
      <c r="E48" s="8" t="s">
        <v>597</v>
      </c>
      <c r="F48" s="8">
        <v>0</v>
      </c>
      <c r="G48" s="8"/>
      <c r="I48" s="8" t="s">
        <v>597</v>
      </c>
      <c r="J48" s="8">
        <v>0</v>
      </c>
      <c r="K48" s="8"/>
    </row>
    <row r="49" spans="1:11" x14ac:dyDescent="0.25">
      <c r="A49" s="8" t="s">
        <v>598</v>
      </c>
      <c r="B49" s="8">
        <v>19</v>
      </c>
      <c r="C49" s="8"/>
      <c r="E49" s="8" t="s">
        <v>598</v>
      </c>
      <c r="F49" s="8">
        <v>19</v>
      </c>
      <c r="G49" s="8"/>
      <c r="I49" s="8" t="s">
        <v>598</v>
      </c>
      <c r="J49" s="8">
        <v>19</v>
      </c>
      <c r="K49" s="8"/>
    </row>
    <row r="50" spans="1:11" x14ac:dyDescent="0.25">
      <c r="A50" s="8" t="s">
        <v>599</v>
      </c>
      <c r="B50" s="8">
        <v>4.8070893592805319</v>
      </c>
      <c r="C50" s="8"/>
      <c r="E50" s="8" t="s">
        <v>599</v>
      </c>
      <c r="F50" s="8">
        <v>2.941935846158283</v>
      </c>
      <c r="G50" s="8"/>
      <c r="I50" s="8" t="s">
        <v>599</v>
      </c>
      <c r="J50" s="8">
        <v>-2.3726840560069582</v>
      </c>
      <c r="K50" s="8"/>
    </row>
    <row r="51" spans="1:11" x14ac:dyDescent="0.25">
      <c r="A51" s="8" t="s">
        <v>600</v>
      </c>
      <c r="B51" s="8">
        <v>6.1248724555028748E-5</v>
      </c>
      <c r="C51" s="8"/>
      <c r="E51" s="8" t="s">
        <v>600</v>
      </c>
      <c r="F51" s="8">
        <v>4.184705040608902E-3</v>
      </c>
      <c r="G51" s="8"/>
      <c r="I51" s="8" t="s">
        <v>600</v>
      </c>
      <c r="J51" s="8">
        <v>1.4184464071834437E-2</v>
      </c>
      <c r="K51" s="8"/>
    </row>
    <row r="52" spans="1:11" x14ac:dyDescent="0.25">
      <c r="A52" s="8" t="s">
        <v>601</v>
      </c>
      <c r="B52" s="8">
        <v>1.7291328115213698</v>
      </c>
      <c r="C52" s="8"/>
      <c r="E52" s="8" t="s">
        <v>601</v>
      </c>
      <c r="F52" s="8">
        <v>1.7291328115213698</v>
      </c>
      <c r="G52" s="8"/>
      <c r="I52" s="8" t="s">
        <v>601</v>
      </c>
      <c r="J52" s="8">
        <v>1.7291328115213698</v>
      </c>
      <c r="K52" s="8"/>
    </row>
    <row r="53" spans="1:11" x14ac:dyDescent="0.25">
      <c r="A53" s="8" t="s">
        <v>602</v>
      </c>
      <c r="B53" s="8">
        <v>1.224974491100575E-4</v>
      </c>
      <c r="C53" s="8"/>
      <c r="E53" s="8" t="s">
        <v>602</v>
      </c>
      <c r="F53" s="8">
        <v>8.3694100812178041E-3</v>
      </c>
      <c r="G53" s="8"/>
      <c r="I53" s="8" t="s">
        <v>602</v>
      </c>
      <c r="J53" s="8">
        <v>2.8368928143668874E-2</v>
      </c>
      <c r="K53" s="8"/>
    </row>
    <row r="54" spans="1:11" ht="15.75" thickBot="1" x14ac:dyDescent="0.3">
      <c r="A54" s="9" t="s">
        <v>603</v>
      </c>
      <c r="B54" s="9">
        <v>2.0930240544083096</v>
      </c>
      <c r="C54" s="9"/>
      <c r="E54" s="9" t="s">
        <v>603</v>
      </c>
      <c r="F54" s="9">
        <v>2.0930240544083096</v>
      </c>
      <c r="G54" s="9"/>
      <c r="I54" s="9" t="s">
        <v>603</v>
      </c>
      <c r="J54" s="9">
        <v>2.0930240544083096</v>
      </c>
      <c r="K54" s="9"/>
    </row>
  </sheetData>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I4" sqref="I4"/>
    </sheetView>
  </sheetViews>
  <sheetFormatPr defaultRowHeight="15" x14ac:dyDescent="0.25"/>
  <cols>
    <col min="1" max="1" width="16.7109375" customWidth="1"/>
    <col min="2" max="2" width="16.28515625" customWidth="1"/>
    <col min="3" max="4" width="12" customWidth="1"/>
    <col min="5" max="5" width="29.42578125" customWidth="1"/>
    <col min="6" max="6" width="12" customWidth="1"/>
    <col min="7" max="7" width="18.140625" customWidth="1"/>
    <col min="8" max="8" width="11.7109375" customWidth="1"/>
    <col min="10" max="10" width="17.7109375" customWidth="1"/>
    <col min="13" max="13" width="15.5703125" customWidth="1"/>
  </cols>
  <sheetData>
    <row r="1" spans="1:7" x14ac:dyDescent="0.25">
      <c r="A1" t="s">
        <v>614</v>
      </c>
      <c r="B1" t="s">
        <v>609</v>
      </c>
      <c r="C1" t="s">
        <v>615</v>
      </c>
      <c r="E1" t="s">
        <v>591</v>
      </c>
    </row>
    <row r="2" spans="1:7" ht="15.75" thickBot="1" x14ac:dyDescent="0.3">
      <c r="A2" s="12">
        <v>1</v>
      </c>
      <c r="B2" s="11">
        <v>11.830500006675651</v>
      </c>
      <c r="C2" s="11">
        <v>8.5418461469503377</v>
      </c>
    </row>
    <row r="3" spans="1:7" x14ac:dyDescent="0.25">
      <c r="A3" s="12">
        <v>2</v>
      </c>
      <c r="B3" s="11">
        <v>21.039749979972811</v>
      </c>
      <c r="C3" s="11">
        <v>7.0543846167050726</v>
      </c>
      <c r="E3" s="10"/>
      <c r="F3" s="10" t="s">
        <v>592</v>
      </c>
      <c r="G3" s="10" t="s">
        <v>593</v>
      </c>
    </row>
    <row r="4" spans="1:7" x14ac:dyDescent="0.25">
      <c r="A4" s="12">
        <v>3</v>
      </c>
      <c r="B4" s="11">
        <v>14.259749948978392</v>
      </c>
      <c r="C4" s="11">
        <v>6.0393077226785392</v>
      </c>
      <c r="E4" s="8" t="s">
        <v>590</v>
      </c>
      <c r="F4" s="8">
        <v>23.260427500009492</v>
      </c>
      <c r="G4" s="8">
        <v>13.443135265280016</v>
      </c>
    </row>
    <row r="5" spans="1:7" x14ac:dyDescent="0.25">
      <c r="A5" s="12">
        <v>4</v>
      </c>
      <c r="B5" s="11">
        <v>16.654600000381436</v>
      </c>
      <c r="C5" s="11">
        <v>7.9645833174387493</v>
      </c>
      <c r="E5" s="8" t="s">
        <v>594</v>
      </c>
      <c r="F5" s="8">
        <v>188.96926827706039</v>
      </c>
      <c r="G5" s="8">
        <v>51.609646813157099</v>
      </c>
    </row>
    <row r="6" spans="1:7" x14ac:dyDescent="0.25">
      <c r="A6" s="12">
        <v>5</v>
      </c>
      <c r="B6" s="11">
        <v>16.951250076293935</v>
      </c>
      <c r="C6" s="11">
        <v>14.577923114483143</v>
      </c>
      <c r="E6" s="8" t="s">
        <v>595</v>
      </c>
      <c r="F6" s="8">
        <v>20</v>
      </c>
      <c r="G6" s="8">
        <v>20</v>
      </c>
    </row>
    <row r="7" spans="1:7" x14ac:dyDescent="0.25">
      <c r="A7" s="12">
        <v>6</v>
      </c>
      <c r="B7" s="11">
        <v>60.709249973296849</v>
      </c>
      <c r="C7" s="11">
        <v>29.111692263529815</v>
      </c>
      <c r="E7" s="8" t="s">
        <v>596</v>
      </c>
      <c r="F7" s="8">
        <v>0.83735219733340904</v>
      </c>
      <c r="G7" s="8"/>
    </row>
    <row r="8" spans="1:7" x14ac:dyDescent="0.25">
      <c r="A8" s="12">
        <v>7</v>
      </c>
      <c r="B8" s="11">
        <v>4.1537500023841805</v>
      </c>
      <c r="C8" s="11">
        <v>6.5356923250051597</v>
      </c>
      <c r="E8" s="8" t="s">
        <v>597</v>
      </c>
      <c r="F8" s="8">
        <v>0</v>
      </c>
      <c r="G8" s="8"/>
    </row>
    <row r="9" spans="1:7" x14ac:dyDescent="0.25">
      <c r="A9" s="12">
        <v>8</v>
      </c>
      <c r="B9" s="11">
        <v>9.1579999923705788</v>
      </c>
      <c r="C9" s="11">
        <v>6.8637500405311513</v>
      </c>
      <c r="E9" s="8" t="s">
        <v>598</v>
      </c>
      <c r="F9" s="8">
        <v>19</v>
      </c>
      <c r="G9" s="8"/>
    </row>
    <row r="10" spans="1:7" x14ac:dyDescent="0.25">
      <c r="A10" s="12">
        <v>9</v>
      </c>
      <c r="B10" s="11">
        <v>23.492499947547874</v>
      </c>
      <c r="C10" s="11">
        <v>12.724153867134671</v>
      </c>
      <c r="E10" s="8" t="s">
        <v>599</v>
      </c>
      <c r="F10" s="8">
        <v>5.0631261881104379</v>
      </c>
      <c r="G10" s="8"/>
    </row>
    <row r="11" spans="1:7" x14ac:dyDescent="0.25">
      <c r="A11" s="12">
        <v>10</v>
      </c>
      <c r="B11" s="11">
        <v>15.575250029563897</v>
      </c>
      <c r="C11" s="11">
        <v>10.255153876084531</v>
      </c>
      <c r="E11" s="8" t="s">
        <v>600</v>
      </c>
      <c r="F11" s="8">
        <v>3.4530082257098685E-5</v>
      </c>
      <c r="G11" s="8"/>
    </row>
    <row r="12" spans="1:7" x14ac:dyDescent="0.25">
      <c r="A12" s="12">
        <v>11</v>
      </c>
      <c r="B12" s="11">
        <v>19.175249993801096</v>
      </c>
      <c r="C12" s="11">
        <v>10.217230796813947</v>
      </c>
      <c r="E12" s="8" t="s">
        <v>601</v>
      </c>
      <c r="F12" s="8">
        <v>1.7291328115213698</v>
      </c>
      <c r="G12" s="8"/>
    </row>
    <row r="13" spans="1:7" x14ac:dyDescent="0.25">
      <c r="A13" s="12">
        <v>12</v>
      </c>
      <c r="B13" s="11">
        <v>32.712400007247879</v>
      </c>
      <c r="C13" s="11">
        <v>16.593666692574775</v>
      </c>
      <c r="E13" s="8" t="s">
        <v>602</v>
      </c>
      <c r="F13" s="8">
        <v>6.9060164514197397E-5</v>
      </c>
      <c r="G13" s="8"/>
    </row>
    <row r="14" spans="1:7" ht="15.75" thickBot="1" x14ac:dyDescent="0.3">
      <c r="A14" s="12">
        <v>13</v>
      </c>
      <c r="B14" s="11">
        <v>32.18300002813335</v>
      </c>
      <c r="C14" s="11">
        <v>17.309846144456085</v>
      </c>
      <c r="E14" s="9" t="s">
        <v>603</v>
      </c>
      <c r="F14" s="9">
        <v>2.0930240544083096</v>
      </c>
      <c r="G14" s="9"/>
    </row>
    <row r="15" spans="1:7" x14ac:dyDescent="0.25">
      <c r="A15" s="12">
        <v>14</v>
      </c>
      <c r="B15" s="11">
        <v>38.511500000953625</v>
      </c>
      <c r="C15" s="11">
        <v>17.52569233454188</v>
      </c>
    </row>
    <row r="16" spans="1:7" x14ac:dyDescent="0.25">
      <c r="A16" s="12">
        <v>15</v>
      </c>
      <c r="B16" s="11">
        <v>14.291750013828239</v>
      </c>
      <c r="C16" s="11">
        <v>8.6696153604067092</v>
      </c>
    </row>
    <row r="17" spans="1:3" x14ac:dyDescent="0.25">
      <c r="A17" s="12">
        <v>16</v>
      </c>
      <c r="B17" s="11">
        <v>37.81020002365107</v>
      </c>
      <c r="C17" s="11">
        <v>15.230916718641893</v>
      </c>
    </row>
    <row r="18" spans="1:3" x14ac:dyDescent="0.25">
      <c r="A18" s="12">
        <v>17</v>
      </c>
      <c r="B18" s="11">
        <v>43.928250014781895</v>
      </c>
      <c r="C18" s="11">
        <v>29.905692283923766</v>
      </c>
    </row>
    <row r="19" spans="1:3" x14ac:dyDescent="0.25">
      <c r="A19" s="12">
        <v>18</v>
      </c>
      <c r="B19" s="11">
        <v>16.309749960899325</v>
      </c>
      <c r="C19" s="11">
        <v>19.841999989289491</v>
      </c>
    </row>
    <row r="20" spans="1:3" x14ac:dyDescent="0.25">
      <c r="A20" s="12">
        <v>19</v>
      </c>
      <c r="B20" s="11">
        <v>14.457249999046319</v>
      </c>
      <c r="C20" s="11">
        <v>5.3133077071263184</v>
      </c>
    </row>
    <row r="21" spans="1:3" x14ac:dyDescent="0.25">
      <c r="A21" s="12">
        <v>20</v>
      </c>
      <c r="B21" s="11">
        <v>22.004600000381437</v>
      </c>
      <c r="C21" s="11">
        <v>18.586249987284294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activeCell="F53" sqref="F53"/>
    </sheetView>
  </sheetViews>
  <sheetFormatPr defaultRowHeight="15" x14ac:dyDescent="0.25"/>
  <cols>
    <col min="1" max="1" width="28.85546875" bestFit="1" customWidth="1"/>
    <col min="2" max="2" width="16.28515625" bestFit="1" customWidth="1"/>
    <col min="3" max="3" width="7.7109375" bestFit="1" customWidth="1"/>
    <col min="4" max="4" width="12.42578125" customWidth="1"/>
    <col min="5" max="5" width="26.5703125" customWidth="1"/>
    <col min="6" max="6" width="12" bestFit="1" customWidth="1"/>
    <col min="7" max="7" width="17" customWidth="1"/>
    <col min="8" max="8" width="10.42578125" bestFit="1" customWidth="1"/>
    <col min="9" max="9" width="24.85546875" customWidth="1"/>
    <col min="10" max="10" width="13.85546875" customWidth="1"/>
    <col min="11" max="11" width="17.42578125" customWidth="1"/>
    <col min="12" max="14" width="12" bestFit="1" customWidth="1"/>
  </cols>
  <sheetData>
    <row r="1" spans="1:14" x14ac:dyDescent="0.25">
      <c r="A1" s="2" t="s">
        <v>362</v>
      </c>
      <c r="B1" s="2" t="s">
        <v>351</v>
      </c>
    </row>
    <row r="2" spans="1:14" x14ac:dyDescent="0.25">
      <c r="B2" t="s">
        <v>609</v>
      </c>
      <c r="D2" t="s">
        <v>610</v>
      </c>
      <c r="E2" t="s">
        <v>366</v>
      </c>
      <c r="G2" t="s">
        <v>611</v>
      </c>
      <c r="H2" t="s">
        <v>367</v>
      </c>
      <c r="J2" t="s">
        <v>612</v>
      </c>
      <c r="K2" t="s">
        <v>365</v>
      </c>
      <c r="M2" t="s">
        <v>613</v>
      </c>
      <c r="N2" t="s">
        <v>350</v>
      </c>
    </row>
    <row r="3" spans="1:14" x14ac:dyDescent="0.25">
      <c r="A3" s="2" t="s">
        <v>356</v>
      </c>
      <c r="B3" t="s">
        <v>354</v>
      </c>
      <c r="C3" t="s">
        <v>355</v>
      </c>
      <c r="E3" t="s">
        <v>354</v>
      </c>
      <c r="F3" t="s">
        <v>355</v>
      </c>
      <c r="H3" t="s">
        <v>354</v>
      </c>
      <c r="I3" t="s">
        <v>355</v>
      </c>
      <c r="K3" t="s">
        <v>354</v>
      </c>
      <c r="L3" t="s">
        <v>355</v>
      </c>
    </row>
    <row r="4" spans="1:14" x14ac:dyDescent="0.25">
      <c r="A4" s="3">
        <v>1</v>
      </c>
      <c r="B4" s="5"/>
      <c r="C4" s="5">
        <v>3.25</v>
      </c>
      <c r="D4" s="5">
        <v>3.25</v>
      </c>
      <c r="E4" s="5">
        <v>2</v>
      </c>
      <c r="F4" s="5">
        <v>1.25</v>
      </c>
      <c r="G4" s="5">
        <v>1.4</v>
      </c>
      <c r="H4" s="5"/>
      <c r="I4" s="5">
        <v>2.5</v>
      </c>
      <c r="J4" s="5">
        <v>2.5</v>
      </c>
      <c r="K4" s="5"/>
      <c r="L4" s="5">
        <v>3.75</v>
      </c>
      <c r="M4" s="5">
        <v>3.75</v>
      </c>
      <c r="N4" s="5">
        <v>2.6470588235294117</v>
      </c>
    </row>
    <row r="5" spans="1:14" x14ac:dyDescent="0.25">
      <c r="A5" s="3">
        <v>2</v>
      </c>
      <c r="B5" s="5"/>
      <c r="C5" s="5">
        <v>2.75</v>
      </c>
      <c r="D5" s="5">
        <v>2.75</v>
      </c>
      <c r="E5" s="5"/>
      <c r="F5" s="5">
        <v>0.25</v>
      </c>
      <c r="G5" s="5">
        <v>0.25</v>
      </c>
      <c r="H5" s="5">
        <v>4</v>
      </c>
      <c r="I5" s="5">
        <v>2.5</v>
      </c>
      <c r="J5" s="5">
        <v>2.8</v>
      </c>
      <c r="K5" s="5"/>
      <c r="L5" s="5">
        <v>4</v>
      </c>
      <c r="M5" s="5">
        <v>4</v>
      </c>
      <c r="N5" s="5">
        <v>2.4705882352941178</v>
      </c>
    </row>
    <row r="6" spans="1:14" x14ac:dyDescent="0.25">
      <c r="A6" s="3">
        <v>3</v>
      </c>
      <c r="B6" s="5"/>
      <c r="C6" s="5">
        <v>3.25</v>
      </c>
      <c r="D6" s="5">
        <v>3.25</v>
      </c>
      <c r="E6" s="5"/>
      <c r="F6" s="5">
        <v>0.75</v>
      </c>
      <c r="G6" s="5">
        <v>0.75</v>
      </c>
      <c r="H6" s="5"/>
      <c r="I6" s="5">
        <v>0.5</v>
      </c>
      <c r="J6" s="5">
        <v>0.5</v>
      </c>
      <c r="K6" s="5">
        <v>0</v>
      </c>
      <c r="L6" s="5">
        <v>2.75</v>
      </c>
      <c r="M6" s="5">
        <v>2.2000000000000002</v>
      </c>
      <c r="N6" s="5">
        <v>1.7058823529411764</v>
      </c>
    </row>
    <row r="7" spans="1:14" x14ac:dyDescent="0.25">
      <c r="A7" s="3">
        <v>4</v>
      </c>
      <c r="B7" s="5">
        <v>0</v>
      </c>
      <c r="C7" s="5">
        <v>2.75</v>
      </c>
      <c r="D7" s="5">
        <v>2.2000000000000002</v>
      </c>
      <c r="E7" s="5"/>
      <c r="F7" s="5">
        <v>1</v>
      </c>
      <c r="G7" s="5">
        <v>1</v>
      </c>
      <c r="H7" s="5"/>
      <c r="I7" s="5">
        <v>2.25</v>
      </c>
      <c r="J7" s="5">
        <v>2.25</v>
      </c>
      <c r="K7" s="5"/>
      <c r="L7" s="5">
        <v>3.25</v>
      </c>
      <c r="M7" s="5">
        <v>3.25</v>
      </c>
      <c r="N7" s="5">
        <v>2.1764705882352939</v>
      </c>
    </row>
    <row r="8" spans="1:14" x14ac:dyDescent="0.25">
      <c r="A8" s="3">
        <v>5</v>
      </c>
      <c r="B8" s="5"/>
      <c r="C8" s="5">
        <v>3.25</v>
      </c>
      <c r="D8" s="5">
        <v>3.25</v>
      </c>
      <c r="E8" s="5">
        <v>2</v>
      </c>
      <c r="F8" s="5">
        <v>0.4</v>
      </c>
      <c r="G8" s="5">
        <v>0.66666666666666663</v>
      </c>
      <c r="H8" s="5"/>
      <c r="I8" s="5">
        <v>1.75</v>
      </c>
      <c r="J8" s="5">
        <v>1.75</v>
      </c>
      <c r="K8" s="5"/>
      <c r="L8" s="5">
        <v>3.3333333333333335</v>
      </c>
      <c r="M8" s="5">
        <v>3.3333333333333335</v>
      </c>
      <c r="N8" s="5">
        <v>2</v>
      </c>
    </row>
    <row r="9" spans="1:14" x14ac:dyDescent="0.25">
      <c r="A9" s="3">
        <v>6</v>
      </c>
      <c r="B9" s="5"/>
      <c r="C9" s="5">
        <v>2.5</v>
      </c>
      <c r="D9" s="5">
        <v>2.5</v>
      </c>
      <c r="E9" s="5"/>
      <c r="F9" s="5">
        <v>1.25</v>
      </c>
      <c r="G9" s="5">
        <v>1.25</v>
      </c>
      <c r="H9" s="5">
        <v>2</v>
      </c>
      <c r="I9" s="5">
        <v>1.75</v>
      </c>
      <c r="J9" s="5">
        <v>1.8</v>
      </c>
      <c r="K9" s="5"/>
      <c r="L9" s="5">
        <v>3.5</v>
      </c>
      <c r="M9" s="5">
        <v>3.5</v>
      </c>
      <c r="N9" s="5">
        <v>2.2352941176470589</v>
      </c>
    </row>
    <row r="10" spans="1:14" x14ac:dyDescent="0.25">
      <c r="A10" s="3">
        <v>7</v>
      </c>
      <c r="B10" s="5"/>
      <c r="C10" s="5">
        <v>2</v>
      </c>
      <c r="D10" s="5">
        <v>2</v>
      </c>
      <c r="E10" s="5"/>
      <c r="F10" s="5">
        <v>1.25</v>
      </c>
      <c r="G10" s="5">
        <v>1.25</v>
      </c>
      <c r="H10" s="5"/>
      <c r="I10" s="5">
        <v>1</v>
      </c>
      <c r="J10" s="5">
        <v>1</v>
      </c>
      <c r="K10" s="5">
        <v>2</v>
      </c>
      <c r="L10" s="5">
        <v>2</v>
      </c>
      <c r="M10" s="5">
        <v>2</v>
      </c>
      <c r="N10" s="5">
        <v>1.5625</v>
      </c>
    </row>
    <row r="11" spans="1:14" x14ac:dyDescent="0.25">
      <c r="A11" s="3">
        <v>8</v>
      </c>
      <c r="B11" s="5">
        <v>1</v>
      </c>
      <c r="C11" s="5">
        <v>2.25</v>
      </c>
      <c r="D11" s="5">
        <v>2</v>
      </c>
      <c r="E11" s="5"/>
      <c r="F11" s="5">
        <v>0</v>
      </c>
      <c r="G11" s="5">
        <v>0</v>
      </c>
      <c r="H11" s="5"/>
      <c r="I11" s="5">
        <v>1</v>
      </c>
      <c r="J11" s="5">
        <v>1</v>
      </c>
      <c r="K11" s="5"/>
      <c r="L11" s="5">
        <v>2.75</v>
      </c>
      <c r="M11" s="5">
        <v>2.75</v>
      </c>
      <c r="N11" s="5">
        <v>1.4705882352941178</v>
      </c>
    </row>
    <row r="12" spans="1:14" x14ac:dyDescent="0.25">
      <c r="A12" s="3">
        <v>9</v>
      </c>
      <c r="B12" s="5"/>
      <c r="C12" s="5">
        <v>3</v>
      </c>
      <c r="D12" s="5">
        <v>3</v>
      </c>
      <c r="E12" s="5">
        <v>1</v>
      </c>
      <c r="F12" s="5">
        <v>1</v>
      </c>
      <c r="G12" s="5">
        <v>1</v>
      </c>
      <c r="H12" s="5"/>
      <c r="I12" s="5">
        <v>2.25</v>
      </c>
      <c r="J12" s="5">
        <v>2.25</v>
      </c>
      <c r="K12" s="5"/>
      <c r="L12" s="5">
        <v>3.5</v>
      </c>
      <c r="M12" s="5">
        <v>3.5</v>
      </c>
      <c r="N12" s="5">
        <v>2.3529411764705883</v>
      </c>
    </row>
    <row r="13" spans="1:14" x14ac:dyDescent="0.25">
      <c r="A13" s="3">
        <v>10</v>
      </c>
      <c r="B13" s="5"/>
      <c r="C13" s="5">
        <v>3</v>
      </c>
      <c r="D13" s="5">
        <v>3</v>
      </c>
      <c r="E13" s="5"/>
      <c r="F13" s="5">
        <v>0.75</v>
      </c>
      <c r="G13" s="5">
        <v>0.75</v>
      </c>
      <c r="H13" s="5">
        <v>1</v>
      </c>
      <c r="I13" s="5">
        <v>1.25</v>
      </c>
      <c r="J13" s="5">
        <v>1.2</v>
      </c>
      <c r="K13" s="5"/>
      <c r="L13" s="5">
        <v>4</v>
      </c>
      <c r="M13" s="5">
        <v>4</v>
      </c>
      <c r="N13" s="5">
        <v>2.1764705882352939</v>
      </c>
    </row>
    <row r="14" spans="1:14" x14ac:dyDescent="0.25">
      <c r="A14" s="3">
        <v>11</v>
      </c>
      <c r="B14" s="5"/>
      <c r="C14" s="5">
        <v>2.25</v>
      </c>
      <c r="D14" s="5">
        <v>2.25</v>
      </c>
      <c r="E14" s="5"/>
      <c r="F14" s="5">
        <v>1.25</v>
      </c>
      <c r="G14" s="5">
        <v>1.25</v>
      </c>
      <c r="H14" s="5"/>
      <c r="I14" s="5">
        <v>1.5</v>
      </c>
      <c r="J14" s="5">
        <v>1.5</v>
      </c>
      <c r="K14" s="5">
        <v>2</v>
      </c>
      <c r="L14" s="5">
        <v>2.3333333333333335</v>
      </c>
      <c r="M14" s="5">
        <v>2.25</v>
      </c>
      <c r="N14" s="5">
        <v>1.8125</v>
      </c>
    </row>
    <row r="15" spans="1:14" x14ac:dyDescent="0.25">
      <c r="A15" s="3">
        <v>12</v>
      </c>
      <c r="B15" s="5">
        <v>2</v>
      </c>
      <c r="C15" s="5">
        <v>3.25</v>
      </c>
      <c r="D15" s="5">
        <v>3</v>
      </c>
      <c r="E15" s="5"/>
      <c r="F15" s="5">
        <v>1</v>
      </c>
      <c r="G15" s="5">
        <v>1</v>
      </c>
      <c r="H15" s="5"/>
      <c r="I15" s="5">
        <v>1.75</v>
      </c>
      <c r="J15" s="5">
        <v>1.75</v>
      </c>
      <c r="K15" s="5"/>
      <c r="L15" s="5">
        <v>3.75</v>
      </c>
      <c r="M15" s="5">
        <v>3.75</v>
      </c>
      <c r="N15" s="5">
        <v>2.4117647058823528</v>
      </c>
    </row>
    <row r="16" spans="1:14" x14ac:dyDescent="0.25">
      <c r="A16" s="3">
        <v>13</v>
      </c>
      <c r="B16" s="5"/>
      <c r="C16" s="5">
        <v>2</v>
      </c>
      <c r="D16" s="5">
        <v>2</v>
      </c>
      <c r="E16" s="5">
        <v>1</v>
      </c>
      <c r="F16" s="5">
        <v>1.75</v>
      </c>
      <c r="G16" s="5">
        <v>1.6</v>
      </c>
      <c r="H16" s="5"/>
      <c r="I16" s="5">
        <v>1.5</v>
      </c>
      <c r="J16" s="5">
        <v>1.5</v>
      </c>
      <c r="K16" s="5"/>
      <c r="L16" s="5">
        <v>2.25</v>
      </c>
      <c r="M16" s="5">
        <v>2.25</v>
      </c>
      <c r="N16" s="5">
        <v>1.8235294117647058</v>
      </c>
    </row>
    <row r="17" spans="1:14" x14ac:dyDescent="0.25">
      <c r="A17" s="3">
        <v>14</v>
      </c>
      <c r="B17" s="5"/>
      <c r="C17" s="5">
        <v>2.25</v>
      </c>
      <c r="D17" s="5">
        <v>2.25</v>
      </c>
      <c r="E17" s="5"/>
      <c r="F17" s="5">
        <v>1.25</v>
      </c>
      <c r="G17" s="5">
        <v>1.25</v>
      </c>
      <c r="H17" s="5">
        <v>1</v>
      </c>
      <c r="I17" s="5">
        <v>0.75</v>
      </c>
      <c r="J17" s="5">
        <v>0.8</v>
      </c>
      <c r="K17" s="5"/>
      <c r="L17" s="5">
        <v>2.25</v>
      </c>
      <c r="M17" s="5">
        <v>2.25</v>
      </c>
      <c r="N17" s="5">
        <v>1.588235294117647</v>
      </c>
    </row>
    <row r="18" spans="1:14" x14ac:dyDescent="0.25">
      <c r="A18" s="3">
        <v>15</v>
      </c>
      <c r="B18" s="5"/>
      <c r="C18" s="5">
        <v>3</v>
      </c>
      <c r="D18" s="5">
        <v>3</v>
      </c>
      <c r="E18" s="5"/>
      <c r="F18" s="5">
        <v>1.5</v>
      </c>
      <c r="G18" s="5">
        <v>1.5</v>
      </c>
      <c r="H18" s="5"/>
      <c r="I18" s="5">
        <v>2.25</v>
      </c>
      <c r="J18" s="5">
        <v>2.25</v>
      </c>
      <c r="K18" s="5">
        <v>1</v>
      </c>
      <c r="L18" s="5">
        <v>4</v>
      </c>
      <c r="M18" s="5">
        <v>3.4</v>
      </c>
      <c r="N18" s="5">
        <v>2.5882352941176472</v>
      </c>
    </row>
    <row r="19" spans="1:14" x14ac:dyDescent="0.25">
      <c r="A19" s="3">
        <v>16</v>
      </c>
      <c r="B19" s="5">
        <v>4</v>
      </c>
      <c r="C19" s="5">
        <v>2.75</v>
      </c>
      <c r="D19" s="5">
        <v>3</v>
      </c>
      <c r="E19" s="5"/>
      <c r="F19" s="5">
        <v>0.25</v>
      </c>
      <c r="G19" s="5">
        <v>0.25</v>
      </c>
      <c r="H19" s="5"/>
      <c r="I19" s="5">
        <v>2.25</v>
      </c>
      <c r="J19" s="5">
        <v>2.25</v>
      </c>
      <c r="K19" s="5"/>
      <c r="L19" s="5">
        <v>4</v>
      </c>
      <c r="M19" s="5">
        <v>4</v>
      </c>
      <c r="N19" s="5">
        <v>2.4117647058823528</v>
      </c>
    </row>
    <row r="20" spans="1:14" x14ac:dyDescent="0.25">
      <c r="A20" s="3">
        <v>17</v>
      </c>
      <c r="B20" s="5"/>
      <c r="C20" s="5">
        <v>3</v>
      </c>
      <c r="D20" s="5">
        <v>3</v>
      </c>
      <c r="E20" s="5">
        <v>2</v>
      </c>
      <c r="F20" s="5">
        <v>0.25</v>
      </c>
      <c r="G20" s="5">
        <v>0.6</v>
      </c>
      <c r="H20" s="5"/>
      <c r="I20" s="5">
        <v>2</v>
      </c>
      <c r="J20" s="5">
        <v>2</v>
      </c>
      <c r="K20" s="5"/>
      <c r="L20" s="5">
        <v>3.75</v>
      </c>
      <c r="M20" s="5">
        <v>3.75</v>
      </c>
      <c r="N20" s="5">
        <v>2.2352941176470589</v>
      </c>
    </row>
    <row r="21" spans="1:14" x14ac:dyDescent="0.25">
      <c r="A21" s="3">
        <v>18</v>
      </c>
      <c r="B21" s="5"/>
      <c r="C21" s="5">
        <v>3.75</v>
      </c>
      <c r="D21" s="5">
        <v>3.75</v>
      </c>
      <c r="E21" s="5"/>
      <c r="F21" s="5">
        <v>2.25</v>
      </c>
      <c r="G21" s="5">
        <v>2.25</v>
      </c>
      <c r="H21" s="5">
        <v>3</v>
      </c>
      <c r="I21" s="5">
        <v>3.25</v>
      </c>
      <c r="J21" s="5">
        <v>3.2</v>
      </c>
      <c r="K21" s="5"/>
      <c r="L21" s="5">
        <v>4</v>
      </c>
      <c r="M21" s="5">
        <v>4</v>
      </c>
      <c r="N21" s="5">
        <v>3.2941176470588234</v>
      </c>
    </row>
    <row r="22" spans="1:14" x14ac:dyDescent="0.25">
      <c r="A22" s="3">
        <v>19</v>
      </c>
      <c r="B22" s="5"/>
      <c r="C22" s="5">
        <v>1.75</v>
      </c>
      <c r="D22" s="5">
        <v>1.75</v>
      </c>
      <c r="E22" s="5"/>
      <c r="F22" s="5">
        <v>0.5</v>
      </c>
      <c r="G22" s="5">
        <v>0.5</v>
      </c>
      <c r="H22" s="5"/>
      <c r="I22" s="5">
        <v>1.6666666666666667</v>
      </c>
      <c r="J22" s="5">
        <v>1.6666666666666667</v>
      </c>
      <c r="K22" s="5">
        <v>0</v>
      </c>
      <c r="L22" s="5">
        <v>3.25</v>
      </c>
      <c r="M22" s="5">
        <v>2.6</v>
      </c>
      <c r="N22" s="5">
        <v>1.6875</v>
      </c>
    </row>
    <row r="23" spans="1:14" x14ac:dyDescent="0.25">
      <c r="A23" s="3">
        <v>20</v>
      </c>
      <c r="B23" s="5">
        <v>2</v>
      </c>
      <c r="C23" s="5">
        <v>2</v>
      </c>
      <c r="D23" s="5">
        <v>2</v>
      </c>
      <c r="E23" s="5"/>
      <c r="F23" s="5">
        <v>1.5</v>
      </c>
      <c r="G23" s="5">
        <v>1.5</v>
      </c>
      <c r="H23" s="5"/>
      <c r="I23" s="5">
        <v>2.25</v>
      </c>
      <c r="J23" s="5">
        <v>2.25</v>
      </c>
      <c r="K23" s="5"/>
      <c r="L23" s="5">
        <v>3.5</v>
      </c>
      <c r="M23" s="5">
        <v>3.5</v>
      </c>
      <c r="N23" s="5">
        <v>2.2941176470588234</v>
      </c>
    </row>
    <row r="24" spans="1:14" x14ac:dyDescent="0.25">
      <c r="A24" s="3" t="s">
        <v>350</v>
      </c>
      <c r="B24" s="5">
        <v>1.8</v>
      </c>
      <c r="C24" s="5">
        <v>2.7</v>
      </c>
      <c r="D24" s="5">
        <v>2.6470588235294117</v>
      </c>
      <c r="E24" s="5">
        <v>1.6</v>
      </c>
      <c r="F24" s="5">
        <v>0.96296296296296291</v>
      </c>
      <c r="G24" s="5">
        <v>1</v>
      </c>
      <c r="H24" s="5">
        <v>2.2000000000000002</v>
      </c>
      <c r="I24" s="5">
        <v>1.7974683544303798</v>
      </c>
      <c r="J24" s="5">
        <v>1.8214285714285714</v>
      </c>
      <c r="K24" s="5">
        <v>1</v>
      </c>
      <c r="L24" s="5">
        <v>3.3246753246753249</v>
      </c>
      <c r="M24" s="5">
        <v>3.1829268292682928</v>
      </c>
      <c r="N24" s="5">
        <v>2.1513353115727001</v>
      </c>
    </row>
    <row r="26" spans="1:14" x14ac:dyDescent="0.25">
      <c r="A26" t="s">
        <v>604</v>
      </c>
      <c r="E26" t="s">
        <v>604</v>
      </c>
      <c r="I26" t="s">
        <v>604</v>
      </c>
    </row>
    <row r="27" spans="1:14" ht="15.75" thickBot="1" x14ac:dyDescent="0.3"/>
    <row r="28" spans="1:14" x14ac:dyDescent="0.25">
      <c r="A28" s="10"/>
      <c r="B28" s="10" t="s">
        <v>592</v>
      </c>
      <c r="C28" s="10" t="s">
        <v>593</v>
      </c>
      <c r="E28" s="10"/>
      <c r="F28" s="10" t="s">
        <v>592</v>
      </c>
      <c r="G28" s="10" t="s">
        <v>593</v>
      </c>
      <c r="I28" s="10"/>
      <c r="J28" s="10" t="s">
        <v>592</v>
      </c>
      <c r="K28" s="10" t="s">
        <v>593</v>
      </c>
    </row>
    <row r="29" spans="1:14" x14ac:dyDescent="0.25">
      <c r="A29" s="8" t="s">
        <v>590</v>
      </c>
      <c r="B29" s="8">
        <v>1.8</v>
      </c>
      <c r="C29" s="8">
        <v>1.6</v>
      </c>
      <c r="E29" s="8" t="s">
        <v>590</v>
      </c>
      <c r="F29" s="8">
        <v>1.8</v>
      </c>
      <c r="G29" s="8">
        <v>2.2000000000000002</v>
      </c>
      <c r="I29" s="8" t="s">
        <v>590</v>
      </c>
      <c r="J29" s="8">
        <v>1.8</v>
      </c>
      <c r="K29" s="8">
        <v>1</v>
      </c>
    </row>
    <row r="30" spans="1:14" x14ac:dyDescent="0.25">
      <c r="A30" s="8" t="s">
        <v>594</v>
      </c>
      <c r="B30" s="8">
        <v>2.2000000000000002</v>
      </c>
      <c r="C30" s="8">
        <v>0.29999999999999982</v>
      </c>
      <c r="E30" s="8" t="s">
        <v>594</v>
      </c>
      <c r="F30" s="8">
        <v>2.2000000000000002</v>
      </c>
      <c r="G30" s="8">
        <v>1.7000000000000002</v>
      </c>
      <c r="I30" s="8" t="s">
        <v>594</v>
      </c>
      <c r="J30" s="8">
        <v>2.2000000000000002</v>
      </c>
      <c r="K30" s="8">
        <v>1</v>
      </c>
    </row>
    <row r="31" spans="1:14" x14ac:dyDescent="0.25">
      <c r="A31" s="8" t="s">
        <v>595</v>
      </c>
      <c r="B31" s="8">
        <v>5</v>
      </c>
      <c r="C31" s="8">
        <v>5</v>
      </c>
      <c r="E31" s="8" t="s">
        <v>595</v>
      </c>
      <c r="F31" s="8">
        <v>5</v>
      </c>
      <c r="G31" s="8">
        <v>5</v>
      </c>
      <c r="I31" s="8" t="s">
        <v>595</v>
      </c>
      <c r="J31" s="8">
        <v>5</v>
      </c>
      <c r="K31" s="8">
        <v>5</v>
      </c>
    </row>
    <row r="32" spans="1:14" x14ac:dyDescent="0.25">
      <c r="A32" s="8" t="s">
        <v>605</v>
      </c>
      <c r="B32" s="8">
        <v>1.25</v>
      </c>
      <c r="C32" s="8"/>
      <c r="E32" s="8" t="s">
        <v>605</v>
      </c>
      <c r="F32" s="8">
        <v>1.9500000000000002</v>
      </c>
      <c r="G32" s="8"/>
      <c r="I32" s="8" t="s">
        <v>605</v>
      </c>
      <c r="J32" s="8">
        <v>1.6</v>
      </c>
      <c r="K32" s="8"/>
    </row>
    <row r="33" spans="1:11" x14ac:dyDescent="0.25">
      <c r="A33" s="8" t="s">
        <v>597</v>
      </c>
      <c r="B33" s="8">
        <v>0</v>
      </c>
      <c r="C33" s="8"/>
      <c r="E33" s="8" t="s">
        <v>597</v>
      </c>
      <c r="F33" s="8">
        <v>0</v>
      </c>
      <c r="G33" s="8"/>
      <c r="I33" s="8" t="s">
        <v>597</v>
      </c>
      <c r="J33" s="8">
        <v>0</v>
      </c>
      <c r="K33" s="8"/>
    </row>
    <row r="34" spans="1:11" x14ac:dyDescent="0.25">
      <c r="A34" s="8" t="s">
        <v>598</v>
      </c>
      <c r="B34" s="8">
        <v>8</v>
      </c>
      <c r="C34" s="8"/>
      <c r="E34" s="8" t="s">
        <v>598</v>
      </c>
      <c r="F34" s="8">
        <v>8</v>
      </c>
      <c r="G34" s="8"/>
      <c r="I34" s="8" t="s">
        <v>598</v>
      </c>
      <c r="J34" s="8">
        <v>8</v>
      </c>
      <c r="K34" s="8"/>
    </row>
    <row r="35" spans="1:11" x14ac:dyDescent="0.25">
      <c r="A35" s="8" t="s">
        <v>599</v>
      </c>
      <c r="B35" s="8">
        <v>0.28284271247461895</v>
      </c>
      <c r="C35" s="8"/>
      <c r="E35" s="8" t="s">
        <v>599</v>
      </c>
      <c r="F35" s="8">
        <v>-0.45291081365783842</v>
      </c>
      <c r="G35" s="8"/>
      <c r="I35" s="8" t="s">
        <v>599</v>
      </c>
      <c r="J35" s="8">
        <v>1</v>
      </c>
      <c r="K35" s="8"/>
    </row>
    <row r="36" spans="1:11" x14ac:dyDescent="0.25">
      <c r="A36" s="8" t="s">
        <v>600</v>
      </c>
      <c r="B36" s="8">
        <v>0.39223896760704868</v>
      </c>
      <c r="C36" s="8"/>
      <c r="E36" s="8" t="s">
        <v>600</v>
      </c>
      <c r="F36" s="8">
        <v>0.33132190157094765</v>
      </c>
      <c r="G36" s="8"/>
      <c r="I36" s="8" t="s">
        <v>600</v>
      </c>
      <c r="J36" s="8">
        <v>0.17329675354366708</v>
      </c>
      <c r="K36" s="8"/>
    </row>
    <row r="37" spans="1:11" x14ac:dyDescent="0.25">
      <c r="A37" s="8" t="s">
        <v>601</v>
      </c>
      <c r="B37" s="8">
        <v>1.8595480375308981</v>
      </c>
      <c r="C37" s="8"/>
      <c r="E37" s="8" t="s">
        <v>601</v>
      </c>
      <c r="F37" s="8">
        <v>1.8595480375308981</v>
      </c>
      <c r="G37" s="8"/>
      <c r="I37" s="8" t="s">
        <v>601</v>
      </c>
      <c r="J37" s="8">
        <v>1.8595480375308981</v>
      </c>
      <c r="K37" s="8"/>
    </row>
    <row r="38" spans="1:11" x14ac:dyDescent="0.25">
      <c r="A38" s="8" t="s">
        <v>602</v>
      </c>
      <c r="B38" s="8">
        <v>0.78447793521409737</v>
      </c>
      <c r="C38" s="8"/>
      <c r="E38" s="8" t="s">
        <v>602</v>
      </c>
      <c r="F38" s="8">
        <v>0.6626438031418953</v>
      </c>
      <c r="G38" s="8"/>
      <c r="I38" s="8" t="s">
        <v>602</v>
      </c>
      <c r="J38" s="8">
        <v>0.34659350708733416</v>
      </c>
      <c r="K38" s="8"/>
    </row>
    <row r="39" spans="1:11" ht="15.75" thickBot="1" x14ac:dyDescent="0.3">
      <c r="A39" s="9" t="s">
        <v>603</v>
      </c>
      <c r="B39" s="9">
        <v>2.3060041352041671</v>
      </c>
      <c r="C39" s="9"/>
      <c r="E39" s="9" t="s">
        <v>603</v>
      </c>
      <c r="F39" s="9">
        <v>2.3060041352041671</v>
      </c>
      <c r="G39" s="9"/>
      <c r="I39" s="9" t="s">
        <v>603</v>
      </c>
      <c r="J39" s="9">
        <v>2.3060041352041671</v>
      </c>
      <c r="K39" s="9"/>
    </row>
    <row r="41" spans="1:11" x14ac:dyDescent="0.25">
      <c r="A41" t="s">
        <v>591</v>
      </c>
      <c r="E41" t="s">
        <v>591</v>
      </c>
      <c r="I41" t="s">
        <v>591</v>
      </c>
    </row>
    <row r="42" spans="1:11" ht="15.75" thickBot="1" x14ac:dyDescent="0.3"/>
    <row r="43" spans="1:11" x14ac:dyDescent="0.25">
      <c r="A43" s="10"/>
      <c r="B43" s="10" t="s">
        <v>592</v>
      </c>
      <c r="C43" s="10" t="s">
        <v>593</v>
      </c>
      <c r="E43" s="10"/>
      <c r="F43" s="10" t="s">
        <v>592</v>
      </c>
      <c r="G43" s="10" t="s">
        <v>593</v>
      </c>
      <c r="I43" s="10"/>
      <c r="J43" s="10" t="s">
        <v>592</v>
      </c>
      <c r="K43" s="10" t="s">
        <v>593</v>
      </c>
    </row>
    <row r="44" spans="1:11" x14ac:dyDescent="0.25">
      <c r="A44" s="8" t="s">
        <v>590</v>
      </c>
      <c r="B44" s="8">
        <v>2.7</v>
      </c>
      <c r="C44" s="8">
        <v>0.97</v>
      </c>
      <c r="E44" s="8" t="s">
        <v>590</v>
      </c>
      <c r="F44" s="8">
        <v>2.7</v>
      </c>
      <c r="G44" s="8">
        <v>1.7958333333333332</v>
      </c>
      <c r="I44" s="8" t="s">
        <v>590</v>
      </c>
      <c r="J44" s="8">
        <v>2.7</v>
      </c>
      <c r="K44" s="8">
        <v>3.2958333333333329</v>
      </c>
    </row>
    <row r="45" spans="1:11" x14ac:dyDescent="0.25">
      <c r="A45" s="8" t="s">
        <v>594</v>
      </c>
      <c r="B45" s="8">
        <v>0.29999999999999938</v>
      </c>
      <c r="C45" s="8">
        <v>0.33378947368421064</v>
      </c>
      <c r="E45" s="8" t="s">
        <v>594</v>
      </c>
      <c r="F45" s="8">
        <v>0.29999999999999938</v>
      </c>
      <c r="G45" s="8">
        <v>0.45868055555555548</v>
      </c>
      <c r="I45" s="8" t="s">
        <v>594</v>
      </c>
      <c r="J45" s="8">
        <v>0.29999999999999938</v>
      </c>
      <c r="K45" s="8">
        <v>0.45356359649123068</v>
      </c>
    </row>
    <row r="46" spans="1:11" x14ac:dyDescent="0.25">
      <c r="A46" s="8" t="s">
        <v>595</v>
      </c>
      <c r="B46" s="8">
        <v>20</v>
      </c>
      <c r="C46" s="8">
        <v>20</v>
      </c>
      <c r="E46" s="8" t="s">
        <v>595</v>
      </c>
      <c r="F46" s="8">
        <v>20</v>
      </c>
      <c r="G46" s="8">
        <v>20</v>
      </c>
      <c r="I46" s="8" t="s">
        <v>595</v>
      </c>
      <c r="J46" s="8">
        <v>20</v>
      </c>
      <c r="K46" s="8">
        <v>20</v>
      </c>
    </row>
    <row r="47" spans="1:11" x14ac:dyDescent="0.25">
      <c r="A47" s="8" t="s">
        <v>596</v>
      </c>
      <c r="B47" s="8">
        <v>5.9460081405896259E-2</v>
      </c>
      <c r="C47" s="8"/>
      <c r="E47" s="8" t="s">
        <v>596</v>
      </c>
      <c r="F47" s="8">
        <v>0.41737272621811816</v>
      </c>
      <c r="G47" s="8"/>
      <c r="I47" s="8" t="s">
        <v>596</v>
      </c>
      <c r="J47" s="8">
        <v>0.61293454670271785</v>
      </c>
      <c r="K47" s="8"/>
    </row>
    <row r="48" spans="1:11" x14ac:dyDescent="0.25">
      <c r="A48" s="8" t="s">
        <v>597</v>
      </c>
      <c r="B48" s="8">
        <v>0</v>
      </c>
      <c r="C48" s="8"/>
      <c r="E48" s="8" t="s">
        <v>597</v>
      </c>
      <c r="F48" s="8">
        <v>0</v>
      </c>
      <c r="G48" s="8"/>
      <c r="I48" s="8" t="s">
        <v>597</v>
      </c>
      <c r="J48" s="8">
        <v>0</v>
      </c>
      <c r="K48" s="8"/>
    </row>
    <row r="49" spans="1:11" x14ac:dyDescent="0.25">
      <c r="A49" s="8" t="s">
        <v>598</v>
      </c>
      <c r="B49" s="8">
        <v>19</v>
      </c>
      <c r="C49" s="8"/>
      <c r="E49" s="8" t="s">
        <v>598</v>
      </c>
      <c r="F49" s="8">
        <v>19</v>
      </c>
      <c r="G49" s="8"/>
      <c r="I49" s="8" t="s">
        <v>598</v>
      </c>
      <c r="J49" s="8">
        <v>19</v>
      </c>
      <c r="K49" s="8"/>
    </row>
    <row r="50" spans="1:11" x14ac:dyDescent="0.25">
      <c r="A50" s="8" t="s">
        <v>599</v>
      </c>
      <c r="B50" s="8">
        <v>10.020293701565379</v>
      </c>
      <c r="C50" s="8"/>
      <c r="E50" s="8" t="s">
        <v>599</v>
      </c>
      <c r="F50" s="8">
        <v>6.0342752774975752</v>
      </c>
      <c r="G50" s="8"/>
      <c r="I50" s="8" t="s">
        <v>599</v>
      </c>
      <c r="J50" s="8">
        <v>-4.8538834290673867</v>
      </c>
      <c r="K50" s="8"/>
    </row>
    <row r="51" spans="1:11" x14ac:dyDescent="0.25">
      <c r="A51" s="8" t="s">
        <v>600</v>
      </c>
      <c r="B51" s="8">
        <v>2.5469376666707768E-9</v>
      </c>
      <c r="C51" s="8"/>
      <c r="E51" s="8" t="s">
        <v>600</v>
      </c>
      <c r="F51" s="8">
        <v>4.1748717607549991E-6</v>
      </c>
      <c r="G51" s="8"/>
      <c r="I51" s="8" t="s">
        <v>600</v>
      </c>
      <c r="J51" s="8">
        <v>5.5135343282528597E-5</v>
      </c>
      <c r="K51" s="8"/>
    </row>
    <row r="52" spans="1:11" x14ac:dyDescent="0.25">
      <c r="A52" s="8" t="s">
        <v>601</v>
      </c>
      <c r="B52" s="8">
        <v>1.7291328115213698</v>
      </c>
      <c r="C52" s="8"/>
      <c r="E52" s="8" t="s">
        <v>601</v>
      </c>
      <c r="F52" s="8">
        <v>1.7291328115213698</v>
      </c>
      <c r="G52" s="8"/>
      <c r="I52" s="8" t="s">
        <v>601</v>
      </c>
      <c r="J52" s="8">
        <v>1.7291328115213698</v>
      </c>
      <c r="K52" s="8"/>
    </row>
    <row r="53" spans="1:11" x14ac:dyDescent="0.25">
      <c r="A53" s="8" t="s">
        <v>602</v>
      </c>
      <c r="B53" s="8">
        <v>5.0938753333415535E-9</v>
      </c>
      <c r="C53" s="8"/>
      <c r="E53" s="8" t="s">
        <v>602</v>
      </c>
      <c r="F53" s="8">
        <v>8.3497435215099982E-6</v>
      </c>
      <c r="G53" s="8"/>
      <c r="I53" s="8" t="s">
        <v>602</v>
      </c>
      <c r="J53" s="8">
        <v>1.1027068656505719E-4</v>
      </c>
      <c r="K53" s="8"/>
    </row>
    <row r="54" spans="1:11" ht="15.75" thickBot="1" x14ac:dyDescent="0.3">
      <c r="A54" s="9" t="s">
        <v>603</v>
      </c>
      <c r="B54" s="9">
        <v>2.0930240544083096</v>
      </c>
      <c r="C54" s="9"/>
      <c r="E54" s="9" t="s">
        <v>603</v>
      </c>
      <c r="F54" s="9">
        <v>2.0930240544083096</v>
      </c>
      <c r="G54" s="9"/>
      <c r="I54" s="9" t="s">
        <v>603</v>
      </c>
      <c r="J54" s="9">
        <v>2.0930240544083096</v>
      </c>
      <c r="K5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Metrics</vt:lpstr>
      <vt:lpstr>Questionnaires</vt:lpstr>
      <vt:lpstr>Metrics Graphcs</vt:lpstr>
      <vt:lpstr>Adherence Rate Stats</vt:lpstr>
      <vt:lpstr>Time Taken Stats</vt:lpstr>
      <vt:lpstr>Severity Rating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2017-04-14T18:10:44Z</dcterms:modified>
</cp:coreProperties>
</file>