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.OoBDev\Sandbox\OoBDev.ScoreMachine\Notes\"/>
    </mc:Choice>
  </mc:AlternateContent>
  <xr:revisionPtr revIDLastSave="0" documentId="13_ncr:1_{14B1E556-F65D-444B-A900-B99BA882DC05}" xr6:coauthVersionLast="40" xr6:coauthVersionMax="40" xr10:uidLastSave="{00000000-0000-0000-0000-000000000000}"/>
  <bookViews>
    <workbookView xWindow="285" yWindow="23" windowWidth="18195" windowHeight="7072" activeTab="1" xr2:uid="{DDF96FDE-AFD5-40D0-BA47-4F57853D75A0}"/>
  </bookViews>
  <sheets>
    <sheet name="Command Network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N2" i="3"/>
  <c r="O2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" i="3"/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<sst xmlns="http://schemas.openxmlformats.org/spreadsheetml/2006/main" count="214" uniqueCount="53">
  <si>
    <t>IP Address</t>
  </si>
  <si>
    <t>Device Name</t>
  </si>
  <si>
    <t>Network Address</t>
  </si>
  <si>
    <t>172.29.75.</t>
  </si>
  <si>
    <t>Broadcast</t>
  </si>
  <si>
    <t>Raspberry Pi</t>
  </si>
  <si>
    <t>Matt's Laptop</t>
  </si>
  <si>
    <t>Hex</t>
  </si>
  <si>
    <t>0x00</t>
  </si>
  <si>
    <t>0x01</t>
  </si>
  <si>
    <t>0x02</t>
  </si>
  <si>
    <t>0x21</t>
  </si>
  <si>
    <t>0x22</t>
  </si>
  <si>
    <t>0x23</t>
  </si>
  <si>
    <t>0x24</t>
  </si>
  <si>
    <t>0xff</t>
  </si>
  <si>
    <t>Master Control</t>
  </si>
  <si>
    <t>-</t>
  </si>
  <si>
    <t>Device Type</t>
  </si>
  <si>
    <t>Decimal Address</t>
  </si>
  <si>
    <t>E810-DTU</t>
  </si>
  <si>
    <t>Surface Book</t>
  </si>
  <si>
    <t>Video Record (V1)</t>
  </si>
  <si>
    <t>Camera (V2)</t>
  </si>
  <si>
    <t>Other Notes</t>
  </si>
  <si>
    <t>LANC Bridge, 9600 Baud, RS-485</t>
  </si>
  <si>
    <t>(Toggle record with 0x18,0x33… should add status request)</t>
  </si>
  <si>
    <t>this still needs written</t>
  </si>
  <si>
    <t>H4N? (A1)</t>
  </si>
  <si>
    <t>H4N Bridge, 9600 Baud, RS-485</t>
  </si>
  <si>
    <t>SG Bridge, 9600 Buad, RS-485</t>
  </si>
  <si>
    <t>SG Machine (SM)</t>
  </si>
  <si>
    <t>E0</t>
  </si>
  <si>
    <t>FF</t>
  </si>
  <si>
    <t>B0</t>
  </si>
  <si>
    <t>if byte 3 is 0 then photo</t>
  </si>
  <si>
    <t>if byte 3 is 14 then standby</t>
  </si>
  <si>
    <t>if byte 3 is 4 then record</t>
  </si>
  <si>
    <t>Column8</t>
  </si>
  <si>
    <t>Column9</t>
  </si>
  <si>
    <t>odd/even</t>
  </si>
  <si>
    <t>time from last</t>
  </si>
  <si>
    <t>Column10</t>
  </si>
  <si>
    <t>Column11</t>
  </si>
  <si>
    <t>Column12</t>
  </si>
  <si>
    <t>Column13</t>
  </si>
  <si>
    <t>byte2</t>
  </si>
  <si>
    <t>byte3</t>
  </si>
  <si>
    <t>byte4</t>
  </si>
  <si>
    <t>byte5</t>
  </si>
  <si>
    <t>byte6</t>
  </si>
  <si>
    <t>byte7</t>
  </si>
  <si>
    <t>byte8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</si>
</sst>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FF504-FE79-4CAD-918A-9F8BE5302C83}" name="Table1" displayName="Table1" ref="B1:P51" totalsRowShown="0">
  <autoFilter ref="B1:P51" xr:uid="{F8681D8B-9515-407F-A81E-074DD8908E43}"/>
  <tableColumns count="15">
    <tableColumn id="1" xr3:uid="{ACED76DB-0AA2-446E-9E1B-93FA53310547}" name="byte2"/>
    <tableColumn id="2" xr3:uid="{AD2DCC2F-61FF-46A6-885E-0A33D9893517}" name="byte3"/>
    <tableColumn id="3" xr3:uid="{DCCC936C-DFA5-48DB-96ED-7677853AF622}" name="byte4"/>
    <tableColumn id="4" xr3:uid="{930C95E9-8B35-469F-B638-E51E34B38F81}" name="byte5"/>
    <tableColumn id="5" xr3:uid="{74F48088-D618-4E0E-80B4-64F81C3BC181}" name="byte6"/>
    <tableColumn id="6" xr3:uid="{C516D7AD-27D5-4FC9-BAA8-BA34D411AB42}" name="byte7"/>
    <tableColumn id="7" xr3:uid="{DA87A430-8097-469C-BAB2-6B4357B45604}" name="byte8"/>
    <tableColumn id="8" xr3:uid="{986A738B-3218-499A-BFBF-31826E56FE65}" name="odd/even">
      <calculatedColumnFormula>MOD(ROW(),2)</calculatedColumnFormula>
    </tableColumn>
    <tableColumn id="9" xr3:uid="{88EDAA49-9898-438F-B9E5-778563F13F57}" name="time from last">
      <calculatedColumnFormula>H2-H1</calculatedColumnFormula>
    </tableColumn>
    <tableColumn id="10" xr3:uid="{E6BC6539-F150-43EF-B2D3-59C1D6F6FBE0}" name="Column8" dataDxfId="0">
      <calculatedColumnFormula>HEX2BIN(Table1[[#This Row],[byte2]],8)</calculatedColumnFormula>
    </tableColumn>
    <tableColumn id="11" xr3:uid="{7D1DD443-1E48-4148-AA6D-404800833802}" name="Column9">
      <calculatedColumnFormula>HEX2BIN(Table1[[#This Row],[byte3]],8)</calculatedColumnFormula>
    </tableColumn>
    <tableColumn id="12" xr3:uid="{7F381D25-5C15-43EB-9A33-4E2225262B34}" name="Column10">
      <calculatedColumnFormula>HEX2BIN(Table1[[#This Row],[byte4]],8)</calculatedColumnFormula>
    </tableColumn>
    <tableColumn id="13" xr3:uid="{56B5C9E2-AEB7-4992-8319-62DF0E5D7266}" name="Column11">
      <calculatedColumnFormula>HEX2BIN(Table1[[#This Row],[byte5]],8)</calculatedColumnFormula>
    </tableColumn>
    <tableColumn id="14" xr3:uid="{9AB4D9FA-B170-4508-B672-A8B728354BB5}" name="Column12">
      <calculatedColumnFormula>HEX2BIN(Table1[[#This Row],[byte6]],8)</calculatedColumnFormula>
    </tableColumn>
    <tableColumn id="15" xr3:uid="{24BDDB9E-83C5-4A1E-A65C-01F914494DC0}" name="Column13">
      <calculatedColumnFormula>HEX2BIN(Table1[[#This Row],[byte7]],8)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FD18-C053-44D8-BBA0-DD8B10F17A9F}">
  <dimension ref="A1:G15"/>
  <sheetViews>
    <sheetView zoomScaleNormal="100" workbookViewId="0">
      <selection activeCell="C5" sqref="C5"/>
    </sheetView>
  </sheetViews>
  <sheetFormatPr defaultRowHeight="14.25" x14ac:dyDescent="0.45"/>
  <cols>
    <col min="1" max="1" width="9.1328125" bestFit="1" customWidth="1"/>
    <col min="2" max="2" width="4.59765625" bestFit="1" customWidth="1"/>
    <col min="3" max="3" width="14.9296875" bestFit="1" customWidth="1"/>
    <col min="4" max="4" width="10.9296875" bestFit="1" customWidth="1"/>
    <col min="5" max="5" width="13.796875" bestFit="1" customWidth="1"/>
    <col min="6" max="6" width="26.59765625" bestFit="1" customWidth="1"/>
    <col min="7" max="7" width="47.9296875" bestFit="1" customWidth="1"/>
  </cols>
  <sheetData>
    <row r="1" spans="1:7" x14ac:dyDescent="0.45">
      <c r="B1" t="s">
        <v>7</v>
      </c>
    </row>
    <row r="3" spans="1:7" s="3" customFormat="1" x14ac:dyDescent="0.45">
      <c r="A3" s="4" t="s">
        <v>0</v>
      </c>
      <c r="B3" s="4"/>
      <c r="C3" s="3" t="s">
        <v>1</v>
      </c>
      <c r="D3" s="3" t="s">
        <v>18</v>
      </c>
      <c r="E3" s="3" t="s">
        <v>19</v>
      </c>
      <c r="F3" s="3" t="s">
        <v>24</v>
      </c>
    </row>
    <row r="4" spans="1:7" x14ac:dyDescent="0.45">
      <c r="A4" s="1" t="s">
        <v>3</v>
      </c>
      <c r="B4" t="s">
        <v>8</v>
      </c>
      <c r="C4" t="s">
        <v>2</v>
      </c>
      <c r="D4" t="s">
        <v>17</v>
      </c>
      <c r="E4" s="2" t="str">
        <f>TRIM(A4&amp;HEX2DEC(MID(B4,3,2)))</f>
        <v>172.29.75.0</v>
      </c>
    </row>
    <row r="5" spans="1:7" x14ac:dyDescent="0.45">
      <c r="A5" s="1" t="s">
        <v>3</v>
      </c>
      <c r="B5" t="s">
        <v>9</v>
      </c>
      <c r="C5" t="s">
        <v>16</v>
      </c>
      <c r="D5" t="s">
        <v>5</v>
      </c>
      <c r="E5" s="2" t="str">
        <f t="shared" ref="E5:E15" si="0">TRIM(A5&amp;HEX2DEC(MID(B5,3,2)))</f>
        <v>172.29.75.1</v>
      </c>
    </row>
    <row r="6" spans="1:7" x14ac:dyDescent="0.45">
      <c r="A6" s="1" t="s">
        <v>3</v>
      </c>
      <c r="B6" t="s">
        <v>10</v>
      </c>
      <c r="C6" t="s">
        <v>6</v>
      </c>
      <c r="D6" t="s">
        <v>21</v>
      </c>
      <c r="E6" s="2" t="str">
        <f t="shared" si="0"/>
        <v>172.29.75.2</v>
      </c>
    </row>
    <row r="7" spans="1:7" x14ac:dyDescent="0.45">
      <c r="A7" s="1" t="s">
        <v>3</v>
      </c>
      <c r="B7" t="s">
        <v>11</v>
      </c>
      <c r="C7" t="s">
        <v>31</v>
      </c>
      <c r="D7" t="s">
        <v>20</v>
      </c>
      <c r="E7" s="2" t="str">
        <f t="shared" si="0"/>
        <v>172.29.75.33</v>
      </c>
      <c r="F7" t="s">
        <v>30</v>
      </c>
    </row>
    <row r="8" spans="1:7" x14ac:dyDescent="0.45">
      <c r="A8" s="1" t="s">
        <v>3</v>
      </c>
      <c r="B8" t="s">
        <v>12</v>
      </c>
      <c r="C8" t="s">
        <v>22</v>
      </c>
      <c r="D8" t="s">
        <v>20</v>
      </c>
      <c r="E8" s="2" t="str">
        <f t="shared" si="0"/>
        <v>172.29.75.34</v>
      </c>
      <c r="F8" t="s">
        <v>25</v>
      </c>
      <c r="G8" t="s">
        <v>27</v>
      </c>
    </row>
    <row r="9" spans="1:7" x14ac:dyDescent="0.45">
      <c r="A9" s="1" t="s">
        <v>3</v>
      </c>
      <c r="B9" t="s">
        <v>13</v>
      </c>
      <c r="C9" t="s">
        <v>23</v>
      </c>
      <c r="D9" t="s">
        <v>20</v>
      </c>
      <c r="E9" s="2" t="str">
        <f t="shared" si="0"/>
        <v>172.29.75.35</v>
      </c>
      <c r="F9" t="s">
        <v>25</v>
      </c>
      <c r="G9" t="s">
        <v>26</v>
      </c>
    </row>
    <row r="10" spans="1:7" x14ac:dyDescent="0.45">
      <c r="A10" s="1" t="s">
        <v>3</v>
      </c>
      <c r="B10" t="s">
        <v>14</v>
      </c>
      <c r="C10" t="s">
        <v>28</v>
      </c>
      <c r="D10" t="s">
        <v>20</v>
      </c>
      <c r="E10" s="2" t="str">
        <f t="shared" si="0"/>
        <v>172.29.75.36</v>
      </c>
      <c r="F10" t="s">
        <v>29</v>
      </c>
    </row>
    <row r="11" spans="1:7" x14ac:dyDescent="0.45">
      <c r="A11" s="1" t="s">
        <v>3</v>
      </c>
      <c r="E11" s="2" t="str">
        <f t="shared" si="0"/>
        <v>172.29.75.0</v>
      </c>
    </row>
    <row r="12" spans="1:7" x14ac:dyDescent="0.45">
      <c r="A12" s="1" t="s">
        <v>3</v>
      </c>
      <c r="E12" s="2" t="str">
        <f t="shared" si="0"/>
        <v>172.29.75.0</v>
      </c>
    </row>
    <row r="13" spans="1:7" x14ac:dyDescent="0.45">
      <c r="A13" s="1" t="s">
        <v>3</v>
      </c>
      <c r="E13" s="2" t="str">
        <f t="shared" si="0"/>
        <v>172.29.75.0</v>
      </c>
    </row>
    <row r="14" spans="1:7" x14ac:dyDescent="0.45">
      <c r="A14" s="1" t="s">
        <v>3</v>
      </c>
      <c r="E14" s="2" t="str">
        <f t="shared" si="0"/>
        <v>172.29.75.0</v>
      </c>
    </row>
    <row r="15" spans="1:7" x14ac:dyDescent="0.45">
      <c r="A15" s="1" t="s">
        <v>3</v>
      </c>
      <c r="B15" t="s">
        <v>15</v>
      </c>
      <c r="C15" t="s">
        <v>4</v>
      </c>
      <c r="D15" s="1" t="s">
        <v>17</v>
      </c>
      <c r="E15" s="2" t="str">
        <f t="shared" si="0"/>
        <v>172.29.75.255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320A-B967-4F3D-A264-485759D3845B}">
  <dimension ref="A1:AD51"/>
  <sheetViews>
    <sheetView tabSelected="1" workbookViewId="0">
      <selection activeCell="B25" sqref="B25"/>
    </sheetView>
  </sheetViews>
  <sheetFormatPr defaultRowHeight="14.25" x14ac:dyDescent="0.45"/>
  <cols>
    <col min="1" max="1" width="22.265625" bestFit="1" customWidth="1"/>
    <col min="2" max="4" width="10.19921875" bestFit="1" customWidth="1"/>
    <col min="5" max="5" width="7.59765625" bestFit="1" customWidth="1"/>
    <col min="6" max="8" width="10.19921875" bestFit="1" customWidth="1"/>
    <col min="9" max="9" width="10.9296875" bestFit="1" customWidth="1"/>
    <col min="10" max="10" width="14.3984375" bestFit="1" customWidth="1"/>
    <col min="11" max="12" width="10.19921875" bestFit="1" customWidth="1"/>
    <col min="13" max="16" width="11.19921875" bestFit="1" customWidth="1"/>
    <col min="18" max="21" width="2.73046875" bestFit="1" customWidth="1"/>
    <col min="22" max="23" width="2.46484375" bestFit="1" customWidth="1"/>
    <col min="25" max="27" width="2.73046875" bestFit="1" customWidth="1"/>
    <col min="28" max="28" width="2.796875" bestFit="1" customWidth="1"/>
    <col min="29" max="29" width="2.46484375" bestFit="1" customWidth="1"/>
    <col min="30" max="30" width="2.73046875" bestFit="1" customWidth="1"/>
  </cols>
  <sheetData>
    <row r="1" spans="1:30" x14ac:dyDescent="0.45">
      <c r="A1" t="s">
        <v>35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40</v>
      </c>
      <c r="J1" t="s">
        <v>41</v>
      </c>
      <c r="K1" t="s">
        <v>38</v>
      </c>
      <c r="L1" t="s">
        <v>39</v>
      </c>
      <c r="M1" t="s">
        <v>42</v>
      </c>
      <c r="N1" t="s">
        <v>43</v>
      </c>
      <c r="O1" t="s">
        <v>44</v>
      </c>
      <c r="P1" t="s">
        <v>45</v>
      </c>
      <c r="R1">
        <v>0</v>
      </c>
      <c r="S1">
        <v>0</v>
      </c>
      <c r="T1">
        <v>14</v>
      </c>
      <c r="U1" t="s">
        <v>32</v>
      </c>
      <c r="V1">
        <v>0</v>
      </c>
      <c r="W1">
        <v>0</v>
      </c>
      <c r="Y1">
        <v>0</v>
      </c>
      <c r="Z1">
        <v>0</v>
      </c>
      <c r="AA1">
        <v>14</v>
      </c>
      <c r="AB1" t="s">
        <v>34</v>
      </c>
      <c r="AC1">
        <v>1</v>
      </c>
      <c r="AD1">
        <v>80</v>
      </c>
    </row>
    <row r="2" spans="1:30" x14ac:dyDescent="0.45">
      <c r="A2" t="s">
        <v>36</v>
      </c>
      <c r="B2">
        <v>0</v>
      </c>
      <c r="C2">
        <v>0</v>
      </c>
      <c r="D2">
        <v>14</v>
      </c>
      <c r="E2" t="s">
        <v>34</v>
      </c>
      <c r="F2">
        <v>1</v>
      </c>
      <c r="G2">
        <v>80</v>
      </c>
      <c r="H2">
        <v>3847</v>
      </c>
      <c r="I2">
        <f>MOD(ROW(),2)</f>
        <v>0</v>
      </c>
      <c r="K2" t="str">
        <f>HEX2BIN(Table1[[#This Row],[byte2]],8)</f>
        <v>00000000</v>
      </c>
      <c r="L2" t="str">
        <f>HEX2BIN(Table1[[#This Row],[byte3]],8)</f>
        <v>00000000</v>
      </c>
      <c r="M2" t="str">
        <f>HEX2BIN(Table1[[#This Row],[byte4]],8)</f>
        <v>00010100</v>
      </c>
      <c r="N2" t="str">
        <f>HEX2BIN(Table1[[#This Row],[byte5]],8)</f>
        <v>10110000</v>
      </c>
      <c r="O2" t="str">
        <f>HEX2BIN(Table1[[#This Row],[byte6]],8)</f>
        <v>00000001</v>
      </c>
      <c r="P2" t="str">
        <f>HEX2BIN(Table1[[#This Row],[byte7]],8)</f>
        <v>10000000</v>
      </c>
      <c r="R2">
        <v>0</v>
      </c>
      <c r="S2">
        <v>0</v>
      </c>
      <c r="T2">
        <v>14</v>
      </c>
      <c r="U2">
        <v>30</v>
      </c>
      <c r="V2" t="s">
        <v>33</v>
      </c>
      <c r="W2" t="s">
        <v>33</v>
      </c>
      <c r="Y2">
        <v>0</v>
      </c>
      <c r="Z2">
        <v>0</v>
      </c>
      <c r="AA2">
        <v>14</v>
      </c>
      <c r="AB2">
        <v>40</v>
      </c>
      <c r="AC2" t="s">
        <v>33</v>
      </c>
      <c r="AD2" t="s">
        <v>33</v>
      </c>
    </row>
    <row r="3" spans="1:30" x14ac:dyDescent="0.45">
      <c r="A3" t="s">
        <v>37</v>
      </c>
      <c r="B3">
        <v>0</v>
      </c>
      <c r="C3">
        <v>0</v>
      </c>
      <c r="D3">
        <v>14</v>
      </c>
      <c r="E3" t="s">
        <v>32</v>
      </c>
      <c r="F3">
        <v>0</v>
      </c>
      <c r="G3">
        <v>0</v>
      </c>
      <c r="H3">
        <v>3864</v>
      </c>
      <c r="I3">
        <f t="shared" ref="I3:I51" si="0">MOD(ROW(),2)</f>
        <v>1</v>
      </c>
      <c r="J3">
        <f>H3-H2</f>
        <v>17</v>
      </c>
      <c r="K3" t="str">
        <f>HEX2BIN(Table1[[#This Row],[byte2]],8)</f>
        <v>00000000</v>
      </c>
      <c r="L3" t="str">
        <f>HEX2BIN(Table1[[#This Row],[byte3]],8)</f>
        <v>00000000</v>
      </c>
      <c r="M3" t="str">
        <f>HEX2BIN(Table1[[#This Row],[byte4]],8)</f>
        <v>00010100</v>
      </c>
      <c r="N3" t="str">
        <f>HEX2BIN(Table1[[#This Row],[byte5]],8)</f>
        <v>11100000</v>
      </c>
      <c r="O3" t="str">
        <f>HEX2BIN(Table1[[#This Row],[byte6]],8)</f>
        <v>00000000</v>
      </c>
      <c r="P3" t="str">
        <f>HEX2BIN(Table1[[#This Row],[byte7]],8)</f>
        <v>00000000</v>
      </c>
      <c r="R3">
        <v>0</v>
      </c>
      <c r="S3">
        <v>0</v>
      </c>
      <c r="T3">
        <v>14</v>
      </c>
      <c r="U3" t="s">
        <v>32</v>
      </c>
      <c r="V3">
        <v>0</v>
      </c>
      <c r="W3">
        <v>0</v>
      </c>
      <c r="Y3">
        <v>0</v>
      </c>
      <c r="Z3">
        <v>0</v>
      </c>
      <c r="AA3">
        <v>14</v>
      </c>
      <c r="AB3" t="s">
        <v>34</v>
      </c>
      <c r="AC3">
        <v>1</v>
      </c>
      <c r="AD3">
        <v>80</v>
      </c>
    </row>
    <row r="4" spans="1:30" x14ac:dyDescent="0.45">
      <c r="B4">
        <v>0</v>
      </c>
      <c r="C4">
        <v>0</v>
      </c>
      <c r="D4">
        <v>14</v>
      </c>
      <c r="E4">
        <v>40</v>
      </c>
      <c r="F4" t="s">
        <v>33</v>
      </c>
      <c r="G4" t="s">
        <v>33</v>
      </c>
      <c r="H4">
        <v>3880</v>
      </c>
      <c r="I4">
        <f t="shared" si="0"/>
        <v>0</v>
      </c>
      <c r="J4">
        <f t="shared" ref="J4:J51" si="1">H4-H3</f>
        <v>16</v>
      </c>
      <c r="K4" t="str">
        <f>HEX2BIN(Table1[[#This Row],[byte2]],8)</f>
        <v>00000000</v>
      </c>
      <c r="L4" t="str">
        <f>HEX2BIN(Table1[[#This Row],[byte3]],8)</f>
        <v>00000000</v>
      </c>
      <c r="M4" t="str">
        <f>HEX2BIN(Table1[[#This Row],[byte4]],8)</f>
        <v>00010100</v>
      </c>
      <c r="N4" t="str">
        <f>HEX2BIN(Table1[[#This Row],[byte5]],8)</f>
        <v>01000000</v>
      </c>
      <c r="O4" t="str">
        <f>HEX2BIN(Table1[[#This Row],[byte6]],8)</f>
        <v>11111111</v>
      </c>
      <c r="P4" t="str">
        <f>HEX2BIN(Table1[[#This Row],[byte7]],8)</f>
        <v>11111111</v>
      </c>
      <c r="R4">
        <v>0</v>
      </c>
      <c r="S4">
        <v>0</v>
      </c>
      <c r="T4">
        <v>14</v>
      </c>
      <c r="U4">
        <v>30</v>
      </c>
      <c r="V4" t="s">
        <v>33</v>
      </c>
      <c r="W4" t="s">
        <v>33</v>
      </c>
      <c r="Y4">
        <v>0</v>
      </c>
      <c r="Z4">
        <v>0</v>
      </c>
      <c r="AA4">
        <v>14</v>
      </c>
      <c r="AB4">
        <v>40</v>
      </c>
      <c r="AC4" t="s">
        <v>33</v>
      </c>
      <c r="AD4" t="s">
        <v>33</v>
      </c>
    </row>
    <row r="5" spans="1:30" x14ac:dyDescent="0.45">
      <c r="B5">
        <v>0</v>
      </c>
      <c r="C5">
        <v>0</v>
      </c>
      <c r="D5">
        <v>14</v>
      </c>
      <c r="E5">
        <v>30</v>
      </c>
      <c r="F5" t="s">
        <v>33</v>
      </c>
      <c r="G5" t="s">
        <v>33</v>
      </c>
      <c r="H5">
        <v>3897</v>
      </c>
      <c r="I5">
        <f t="shared" si="0"/>
        <v>1</v>
      </c>
      <c r="J5">
        <f t="shared" si="1"/>
        <v>17</v>
      </c>
      <c r="K5" t="str">
        <f>HEX2BIN(Table1[[#This Row],[byte2]],8)</f>
        <v>00000000</v>
      </c>
      <c r="L5" t="str">
        <f>HEX2BIN(Table1[[#This Row],[byte3]],8)</f>
        <v>00000000</v>
      </c>
      <c r="M5" t="str">
        <f>HEX2BIN(Table1[[#This Row],[byte4]],8)</f>
        <v>00010100</v>
      </c>
      <c r="N5" t="str">
        <f>HEX2BIN(Table1[[#This Row],[byte5]],8)</f>
        <v>00110000</v>
      </c>
      <c r="O5" t="str">
        <f>HEX2BIN(Table1[[#This Row],[byte6]],8)</f>
        <v>11111111</v>
      </c>
      <c r="P5" t="str">
        <f>HEX2BIN(Table1[[#This Row],[byte7]],8)</f>
        <v>11111111</v>
      </c>
      <c r="R5">
        <v>0</v>
      </c>
      <c r="S5">
        <v>0</v>
      </c>
      <c r="T5">
        <v>14</v>
      </c>
      <c r="U5" t="s">
        <v>32</v>
      </c>
      <c r="V5">
        <v>0</v>
      </c>
      <c r="W5">
        <v>0</v>
      </c>
      <c r="Y5">
        <v>0</v>
      </c>
      <c r="Z5">
        <v>0</v>
      </c>
      <c r="AA5">
        <v>14</v>
      </c>
      <c r="AB5" t="s">
        <v>34</v>
      </c>
      <c r="AC5">
        <v>1</v>
      </c>
      <c r="AD5">
        <v>80</v>
      </c>
    </row>
    <row r="6" spans="1:30" x14ac:dyDescent="0.45">
      <c r="B6">
        <v>0</v>
      </c>
      <c r="C6">
        <v>0</v>
      </c>
      <c r="D6">
        <v>14</v>
      </c>
      <c r="E6" t="s">
        <v>34</v>
      </c>
      <c r="F6">
        <v>1</v>
      </c>
      <c r="G6">
        <v>80</v>
      </c>
      <c r="H6">
        <v>3914</v>
      </c>
      <c r="I6">
        <f t="shared" si="0"/>
        <v>0</v>
      </c>
      <c r="J6">
        <f t="shared" si="1"/>
        <v>17</v>
      </c>
      <c r="K6" t="str">
        <f>HEX2BIN(Table1[[#This Row],[byte2]],8)</f>
        <v>00000000</v>
      </c>
      <c r="L6" t="str">
        <f>HEX2BIN(Table1[[#This Row],[byte3]],8)</f>
        <v>00000000</v>
      </c>
      <c r="M6" t="str">
        <f>HEX2BIN(Table1[[#This Row],[byte4]],8)</f>
        <v>00010100</v>
      </c>
      <c r="N6" t="str">
        <f>HEX2BIN(Table1[[#This Row],[byte5]],8)</f>
        <v>10110000</v>
      </c>
      <c r="O6" t="str">
        <f>HEX2BIN(Table1[[#This Row],[byte6]],8)</f>
        <v>00000001</v>
      </c>
      <c r="P6" t="str">
        <f>HEX2BIN(Table1[[#This Row],[byte7]],8)</f>
        <v>10000000</v>
      </c>
      <c r="R6">
        <v>0</v>
      </c>
      <c r="S6">
        <v>0</v>
      </c>
      <c r="T6">
        <v>14</v>
      </c>
      <c r="U6">
        <v>30</v>
      </c>
      <c r="V6" t="s">
        <v>33</v>
      </c>
      <c r="W6" t="s">
        <v>33</v>
      </c>
      <c r="Y6">
        <v>0</v>
      </c>
      <c r="Z6">
        <v>0</v>
      </c>
      <c r="AA6">
        <v>14</v>
      </c>
      <c r="AB6">
        <v>40</v>
      </c>
      <c r="AC6" t="s">
        <v>33</v>
      </c>
      <c r="AD6" t="s">
        <v>33</v>
      </c>
    </row>
    <row r="7" spans="1:30" x14ac:dyDescent="0.45">
      <c r="B7">
        <v>0</v>
      </c>
      <c r="C7">
        <v>0</v>
      </c>
      <c r="D7">
        <v>14</v>
      </c>
      <c r="E7" t="s">
        <v>32</v>
      </c>
      <c r="F7">
        <v>0</v>
      </c>
      <c r="G7">
        <v>0</v>
      </c>
      <c r="H7">
        <v>3931</v>
      </c>
      <c r="I7">
        <f t="shared" si="0"/>
        <v>1</v>
      </c>
      <c r="J7">
        <f t="shared" si="1"/>
        <v>17</v>
      </c>
      <c r="K7" t="str">
        <f>HEX2BIN(Table1[[#This Row],[byte2]],8)</f>
        <v>00000000</v>
      </c>
      <c r="L7" t="str">
        <f>HEX2BIN(Table1[[#This Row],[byte3]],8)</f>
        <v>00000000</v>
      </c>
      <c r="M7" t="str">
        <f>HEX2BIN(Table1[[#This Row],[byte4]],8)</f>
        <v>00010100</v>
      </c>
      <c r="N7" t="str">
        <f>HEX2BIN(Table1[[#This Row],[byte5]],8)</f>
        <v>11100000</v>
      </c>
      <c r="O7" t="str">
        <f>HEX2BIN(Table1[[#This Row],[byte6]],8)</f>
        <v>00000000</v>
      </c>
      <c r="P7" t="str">
        <f>HEX2BIN(Table1[[#This Row],[byte7]],8)</f>
        <v>00000000</v>
      </c>
      <c r="R7">
        <v>0</v>
      </c>
      <c r="S7">
        <v>0</v>
      </c>
      <c r="T7">
        <v>14</v>
      </c>
      <c r="U7" t="s">
        <v>32</v>
      </c>
      <c r="V7">
        <v>0</v>
      </c>
      <c r="W7">
        <v>0</v>
      </c>
      <c r="Y7">
        <v>0</v>
      </c>
      <c r="Z7">
        <v>0</v>
      </c>
      <c r="AA7">
        <v>14</v>
      </c>
      <c r="AB7" t="s">
        <v>34</v>
      </c>
      <c r="AC7">
        <v>1</v>
      </c>
      <c r="AD7">
        <v>80</v>
      </c>
    </row>
    <row r="8" spans="1:30" x14ac:dyDescent="0.45">
      <c r="B8">
        <v>0</v>
      </c>
      <c r="C8">
        <v>0</v>
      </c>
      <c r="D8">
        <v>14</v>
      </c>
      <c r="E8">
        <v>40</v>
      </c>
      <c r="F8" t="s">
        <v>33</v>
      </c>
      <c r="G8" t="s">
        <v>33</v>
      </c>
      <c r="H8">
        <v>3947</v>
      </c>
      <c r="I8">
        <f t="shared" si="0"/>
        <v>0</v>
      </c>
      <c r="J8">
        <f t="shared" si="1"/>
        <v>16</v>
      </c>
      <c r="K8" t="str">
        <f>HEX2BIN(Table1[[#This Row],[byte2]],8)</f>
        <v>00000000</v>
      </c>
      <c r="L8" t="str">
        <f>HEX2BIN(Table1[[#This Row],[byte3]],8)</f>
        <v>00000000</v>
      </c>
      <c r="M8" t="str">
        <f>HEX2BIN(Table1[[#This Row],[byte4]],8)</f>
        <v>00010100</v>
      </c>
      <c r="N8" t="str">
        <f>HEX2BIN(Table1[[#This Row],[byte5]],8)</f>
        <v>01000000</v>
      </c>
      <c r="O8" t="str">
        <f>HEX2BIN(Table1[[#This Row],[byte6]],8)</f>
        <v>11111111</v>
      </c>
      <c r="P8" t="str">
        <f>HEX2BIN(Table1[[#This Row],[byte7]],8)</f>
        <v>11111111</v>
      </c>
      <c r="R8">
        <v>0</v>
      </c>
      <c r="S8">
        <v>0</v>
      </c>
      <c r="T8">
        <v>14</v>
      </c>
      <c r="U8">
        <v>30</v>
      </c>
      <c r="V8" t="s">
        <v>33</v>
      </c>
      <c r="W8" t="s">
        <v>33</v>
      </c>
      <c r="Y8">
        <v>0</v>
      </c>
      <c r="Z8">
        <v>0</v>
      </c>
      <c r="AA8">
        <v>14</v>
      </c>
      <c r="AB8">
        <v>40</v>
      </c>
      <c r="AC8" t="s">
        <v>33</v>
      </c>
      <c r="AD8" t="s">
        <v>33</v>
      </c>
    </row>
    <row r="9" spans="1:30" x14ac:dyDescent="0.45">
      <c r="B9">
        <v>0</v>
      </c>
      <c r="C9">
        <v>0</v>
      </c>
      <c r="D9">
        <v>14</v>
      </c>
      <c r="E9">
        <v>30</v>
      </c>
      <c r="F9" t="s">
        <v>33</v>
      </c>
      <c r="G9" t="s">
        <v>33</v>
      </c>
      <c r="H9">
        <v>3963</v>
      </c>
      <c r="I9">
        <f t="shared" si="0"/>
        <v>1</v>
      </c>
      <c r="J9">
        <f t="shared" si="1"/>
        <v>16</v>
      </c>
      <c r="K9" t="str">
        <f>HEX2BIN(Table1[[#This Row],[byte2]],8)</f>
        <v>00000000</v>
      </c>
      <c r="L9" t="str">
        <f>HEX2BIN(Table1[[#This Row],[byte3]],8)</f>
        <v>00000000</v>
      </c>
      <c r="M9" t="str">
        <f>HEX2BIN(Table1[[#This Row],[byte4]],8)</f>
        <v>00010100</v>
      </c>
      <c r="N9" t="str">
        <f>HEX2BIN(Table1[[#This Row],[byte5]],8)</f>
        <v>00110000</v>
      </c>
      <c r="O9" t="str">
        <f>HEX2BIN(Table1[[#This Row],[byte6]],8)</f>
        <v>11111111</v>
      </c>
      <c r="P9" t="str">
        <f>HEX2BIN(Table1[[#This Row],[byte7]],8)</f>
        <v>11111111</v>
      </c>
      <c r="R9">
        <v>0</v>
      </c>
      <c r="S9">
        <v>0</v>
      </c>
      <c r="T9">
        <v>14</v>
      </c>
      <c r="U9" t="s">
        <v>32</v>
      </c>
      <c r="V9">
        <v>0</v>
      </c>
      <c r="W9">
        <v>0</v>
      </c>
      <c r="Y9">
        <v>0</v>
      </c>
      <c r="Z9">
        <v>0</v>
      </c>
      <c r="AA9">
        <v>14</v>
      </c>
      <c r="AB9" t="s">
        <v>34</v>
      </c>
      <c r="AC9">
        <v>1</v>
      </c>
      <c r="AD9">
        <v>80</v>
      </c>
    </row>
    <row r="10" spans="1:30" x14ac:dyDescent="0.45">
      <c r="B10">
        <v>0</v>
      </c>
      <c r="C10">
        <v>0</v>
      </c>
      <c r="D10">
        <v>14</v>
      </c>
      <c r="E10" t="s">
        <v>34</v>
      </c>
      <c r="F10">
        <v>1</v>
      </c>
      <c r="G10">
        <v>80</v>
      </c>
      <c r="H10">
        <v>3981</v>
      </c>
      <c r="I10">
        <f t="shared" si="0"/>
        <v>0</v>
      </c>
      <c r="J10">
        <f t="shared" si="1"/>
        <v>18</v>
      </c>
      <c r="K10" t="str">
        <f>HEX2BIN(Table1[[#This Row],[byte2]],8)</f>
        <v>00000000</v>
      </c>
      <c r="L10" t="str">
        <f>HEX2BIN(Table1[[#This Row],[byte3]],8)</f>
        <v>00000000</v>
      </c>
      <c r="M10" t="str">
        <f>HEX2BIN(Table1[[#This Row],[byte4]],8)</f>
        <v>00010100</v>
      </c>
      <c r="N10" t="str">
        <f>HEX2BIN(Table1[[#This Row],[byte5]],8)</f>
        <v>10110000</v>
      </c>
      <c r="O10" t="str">
        <f>HEX2BIN(Table1[[#This Row],[byte6]],8)</f>
        <v>00000001</v>
      </c>
      <c r="P10" t="str">
        <f>HEX2BIN(Table1[[#This Row],[byte7]],8)</f>
        <v>10000000</v>
      </c>
      <c r="R10">
        <v>0</v>
      </c>
      <c r="S10">
        <v>0</v>
      </c>
      <c r="T10">
        <v>14</v>
      </c>
      <c r="U10">
        <v>30</v>
      </c>
      <c r="V10" t="s">
        <v>33</v>
      </c>
      <c r="W10" t="s">
        <v>33</v>
      </c>
      <c r="Y10">
        <v>0</v>
      </c>
      <c r="Z10">
        <v>0</v>
      </c>
      <c r="AA10">
        <v>14</v>
      </c>
      <c r="AB10">
        <v>40</v>
      </c>
      <c r="AC10" t="s">
        <v>33</v>
      </c>
      <c r="AD10" t="s">
        <v>33</v>
      </c>
    </row>
    <row r="11" spans="1:30" x14ac:dyDescent="0.45">
      <c r="B11">
        <v>0</v>
      </c>
      <c r="C11">
        <v>0</v>
      </c>
      <c r="D11">
        <v>14</v>
      </c>
      <c r="E11" t="s">
        <v>32</v>
      </c>
      <c r="F11">
        <v>0</v>
      </c>
      <c r="G11">
        <v>0</v>
      </c>
      <c r="H11">
        <v>3997</v>
      </c>
      <c r="I11">
        <f t="shared" si="0"/>
        <v>1</v>
      </c>
      <c r="J11">
        <f t="shared" si="1"/>
        <v>16</v>
      </c>
      <c r="K11" t="str">
        <f>HEX2BIN(Table1[[#This Row],[byte2]],8)</f>
        <v>00000000</v>
      </c>
      <c r="L11" t="str">
        <f>HEX2BIN(Table1[[#This Row],[byte3]],8)</f>
        <v>00000000</v>
      </c>
      <c r="M11" t="str">
        <f>HEX2BIN(Table1[[#This Row],[byte4]],8)</f>
        <v>00010100</v>
      </c>
      <c r="N11" t="str">
        <f>HEX2BIN(Table1[[#This Row],[byte5]],8)</f>
        <v>11100000</v>
      </c>
      <c r="O11" t="str">
        <f>HEX2BIN(Table1[[#This Row],[byte6]],8)</f>
        <v>00000000</v>
      </c>
      <c r="P11" t="str">
        <f>HEX2BIN(Table1[[#This Row],[byte7]],8)</f>
        <v>00000000</v>
      </c>
      <c r="R11">
        <v>49</v>
      </c>
      <c r="S11">
        <v>51</v>
      </c>
      <c r="T11">
        <v>14</v>
      </c>
      <c r="U11" t="s">
        <v>32</v>
      </c>
      <c r="V11">
        <v>0</v>
      </c>
      <c r="W11">
        <v>0</v>
      </c>
      <c r="Y11">
        <v>0</v>
      </c>
      <c r="Z11">
        <v>0</v>
      </c>
      <c r="AA11">
        <v>14</v>
      </c>
      <c r="AB11" t="s">
        <v>34</v>
      </c>
      <c r="AC11">
        <v>1</v>
      </c>
      <c r="AD11">
        <v>80</v>
      </c>
    </row>
    <row r="12" spans="1:30" x14ac:dyDescent="0.45">
      <c r="B12">
        <v>0</v>
      </c>
      <c r="C12">
        <v>0</v>
      </c>
      <c r="D12">
        <v>14</v>
      </c>
      <c r="E12">
        <v>40</v>
      </c>
      <c r="F12" t="s">
        <v>33</v>
      </c>
      <c r="G12" t="s">
        <v>33</v>
      </c>
      <c r="H12">
        <v>4014</v>
      </c>
      <c r="I12">
        <f t="shared" si="0"/>
        <v>0</v>
      </c>
      <c r="J12">
        <f t="shared" si="1"/>
        <v>17</v>
      </c>
      <c r="K12" t="str">
        <f>HEX2BIN(Table1[[#This Row],[byte2]],8)</f>
        <v>00000000</v>
      </c>
      <c r="L12" t="str">
        <f>HEX2BIN(Table1[[#This Row],[byte3]],8)</f>
        <v>00000000</v>
      </c>
      <c r="M12" t="str">
        <f>HEX2BIN(Table1[[#This Row],[byte4]],8)</f>
        <v>00010100</v>
      </c>
      <c r="N12" t="str">
        <f>HEX2BIN(Table1[[#This Row],[byte5]],8)</f>
        <v>01000000</v>
      </c>
      <c r="O12" t="str">
        <f>HEX2BIN(Table1[[#This Row],[byte6]],8)</f>
        <v>11111111</v>
      </c>
      <c r="P12" t="str">
        <f>HEX2BIN(Table1[[#This Row],[byte7]],8)</f>
        <v>11111111</v>
      </c>
      <c r="R12">
        <v>99</v>
      </c>
      <c r="S12">
        <v>42</v>
      </c>
      <c r="T12">
        <v>14</v>
      </c>
      <c r="U12">
        <v>30</v>
      </c>
      <c r="V12" t="s">
        <v>33</v>
      </c>
      <c r="W12" t="s">
        <v>33</v>
      </c>
      <c r="Y12">
        <v>49</v>
      </c>
      <c r="Z12">
        <v>51</v>
      </c>
      <c r="AA12">
        <v>14</v>
      </c>
      <c r="AB12">
        <v>40</v>
      </c>
      <c r="AC12" t="s">
        <v>33</v>
      </c>
      <c r="AD12" t="s">
        <v>33</v>
      </c>
    </row>
    <row r="13" spans="1:30" x14ac:dyDescent="0.45">
      <c r="B13">
        <v>0</v>
      </c>
      <c r="C13">
        <v>0</v>
      </c>
      <c r="D13">
        <v>14</v>
      </c>
      <c r="E13">
        <v>30</v>
      </c>
      <c r="F13" t="s">
        <v>33</v>
      </c>
      <c r="G13" t="s">
        <v>33</v>
      </c>
      <c r="H13">
        <v>4031</v>
      </c>
      <c r="I13">
        <f t="shared" si="0"/>
        <v>1</v>
      </c>
      <c r="J13">
        <f t="shared" si="1"/>
        <v>17</v>
      </c>
      <c r="K13" t="str">
        <f>HEX2BIN(Table1[[#This Row],[byte2]],8)</f>
        <v>00000000</v>
      </c>
      <c r="L13" t="str">
        <f>HEX2BIN(Table1[[#This Row],[byte3]],8)</f>
        <v>00000000</v>
      </c>
      <c r="M13" t="str">
        <f>HEX2BIN(Table1[[#This Row],[byte4]],8)</f>
        <v>00010100</v>
      </c>
      <c r="N13" t="str">
        <f>HEX2BIN(Table1[[#This Row],[byte5]],8)</f>
        <v>00110000</v>
      </c>
      <c r="O13" t="str">
        <f>HEX2BIN(Table1[[#This Row],[byte6]],8)</f>
        <v>11111111</v>
      </c>
      <c r="P13" t="str">
        <f>HEX2BIN(Table1[[#This Row],[byte7]],8)</f>
        <v>11111111</v>
      </c>
      <c r="R13">
        <v>0</v>
      </c>
      <c r="S13">
        <v>0</v>
      </c>
      <c r="T13">
        <v>14</v>
      </c>
      <c r="U13" t="s">
        <v>32</v>
      </c>
      <c r="V13">
        <v>0</v>
      </c>
      <c r="W13">
        <v>0</v>
      </c>
      <c r="Y13">
        <v>99</v>
      </c>
      <c r="Z13">
        <v>42</v>
      </c>
      <c r="AA13">
        <v>14</v>
      </c>
      <c r="AB13" t="s">
        <v>34</v>
      </c>
      <c r="AC13">
        <v>1</v>
      </c>
      <c r="AD13">
        <v>80</v>
      </c>
    </row>
    <row r="14" spans="1:30" x14ac:dyDescent="0.45">
      <c r="B14">
        <v>0</v>
      </c>
      <c r="C14">
        <v>0</v>
      </c>
      <c r="D14">
        <v>14</v>
      </c>
      <c r="E14" t="s">
        <v>34</v>
      </c>
      <c r="F14">
        <v>1</v>
      </c>
      <c r="G14">
        <v>80</v>
      </c>
      <c r="H14">
        <v>4047</v>
      </c>
      <c r="I14">
        <f t="shared" si="0"/>
        <v>0</v>
      </c>
      <c r="J14">
        <f t="shared" si="1"/>
        <v>16</v>
      </c>
      <c r="K14" t="str">
        <f>HEX2BIN(Table1[[#This Row],[byte2]],8)</f>
        <v>00000000</v>
      </c>
      <c r="L14" t="str">
        <f>HEX2BIN(Table1[[#This Row],[byte3]],8)</f>
        <v>00000000</v>
      </c>
      <c r="M14" t="str">
        <f>HEX2BIN(Table1[[#This Row],[byte4]],8)</f>
        <v>00010100</v>
      </c>
      <c r="N14" t="str">
        <f>HEX2BIN(Table1[[#This Row],[byte5]],8)</f>
        <v>10110000</v>
      </c>
      <c r="O14" t="str">
        <f>HEX2BIN(Table1[[#This Row],[byte6]],8)</f>
        <v>00000001</v>
      </c>
      <c r="P14" t="str">
        <f>HEX2BIN(Table1[[#This Row],[byte7]],8)</f>
        <v>10000000</v>
      </c>
      <c r="R14">
        <v>0</v>
      </c>
      <c r="S14">
        <v>0</v>
      </c>
      <c r="T14">
        <v>14</v>
      </c>
      <c r="U14">
        <v>30</v>
      </c>
      <c r="V14" t="s">
        <v>33</v>
      </c>
      <c r="W14" t="s">
        <v>33</v>
      </c>
      <c r="Y14">
        <v>0</v>
      </c>
      <c r="Z14">
        <v>0</v>
      </c>
      <c r="AA14">
        <v>14</v>
      </c>
      <c r="AB14">
        <v>40</v>
      </c>
      <c r="AC14" t="s">
        <v>33</v>
      </c>
      <c r="AD14" t="s">
        <v>33</v>
      </c>
    </row>
    <row r="15" spans="1:30" x14ac:dyDescent="0.45">
      <c r="B15">
        <v>0</v>
      </c>
      <c r="C15">
        <v>0</v>
      </c>
      <c r="D15">
        <v>14</v>
      </c>
      <c r="E15" t="s">
        <v>32</v>
      </c>
      <c r="F15">
        <v>0</v>
      </c>
      <c r="G15">
        <v>0</v>
      </c>
      <c r="H15">
        <v>4064</v>
      </c>
      <c r="I15">
        <f t="shared" si="0"/>
        <v>1</v>
      </c>
      <c r="J15">
        <f t="shared" si="1"/>
        <v>17</v>
      </c>
      <c r="K15" t="str">
        <f>HEX2BIN(Table1[[#This Row],[byte2]],8)</f>
        <v>00000000</v>
      </c>
      <c r="L15" t="str">
        <f>HEX2BIN(Table1[[#This Row],[byte3]],8)</f>
        <v>00000000</v>
      </c>
      <c r="M15" t="str">
        <f>HEX2BIN(Table1[[#This Row],[byte4]],8)</f>
        <v>00010100</v>
      </c>
      <c r="N15" t="str">
        <f>HEX2BIN(Table1[[#This Row],[byte5]],8)</f>
        <v>11100000</v>
      </c>
      <c r="O15" t="str">
        <f>HEX2BIN(Table1[[#This Row],[byte6]],8)</f>
        <v>00000000</v>
      </c>
      <c r="P15" t="str">
        <f>HEX2BIN(Table1[[#This Row],[byte7]],8)</f>
        <v>00000000</v>
      </c>
      <c r="R15">
        <v>0</v>
      </c>
      <c r="S15">
        <v>0</v>
      </c>
      <c r="T15">
        <v>14</v>
      </c>
      <c r="U15" t="s">
        <v>32</v>
      </c>
      <c r="V15">
        <v>0</v>
      </c>
      <c r="W15">
        <v>0</v>
      </c>
      <c r="Y15">
        <v>0</v>
      </c>
      <c r="Z15">
        <v>0</v>
      </c>
      <c r="AA15">
        <v>14</v>
      </c>
      <c r="AB15" t="s">
        <v>34</v>
      </c>
      <c r="AC15">
        <v>1</v>
      </c>
      <c r="AD15">
        <v>80</v>
      </c>
    </row>
    <row r="16" spans="1:30" x14ac:dyDescent="0.45">
      <c r="B16">
        <v>0</v>
      </c>
      <c r="C16">
        <v>0</v>
      </c>
      <c r="D16">
        <v>14</v>
      </c>
      <c r="E16">
        <v>40</v>
      </c>
      <c r="F16" t="s">
        <v>33</v>
      </c>
      <c r="G16" t="s">
        <v>33</v>
      </c>
      <c r="H16">
        <v>4081</v>
      </c>
      <c r="I16">
        <f t="shared" si="0"/>
        <v>0</v>
      </c>
      <c r="J16">
        <f t="shared" si="1"/>
        <v>17</v>
      </c>
      <c r="K16" t="str">
        <f>HEX2BIN(Table1[[#This Row],[byte2]],8)</f>
        <v>00000000</v>
      </c>
      <c r="L16" t="str">
        <f>HEX2BIN(Table1[[#This Row],[byte3]],8)</f>
        <v>00000000</v>
      </c>
      <c r="M16" t="str">
        <f>HEX2BIN(Table1[[#This Row],[byte4]],8)</f>
        <v>00010100</v>
      </c>
      <c r="N16" t="str">
        <f>HEX2BIN(Table1[[#This Row],[byte5]],8)</f>
        <v>01000000</v>
      </c>
      <c r="O16" t="str">
        <f>HEX2BIN(Table1[[#This Row],[byte6]],8)</f>
        <v>11111111</v>
      </c>
      <c r="P16" t="str">
        <f>HEX2BIN(Table1[[#This Row],[byte7]],8)</f>
        <v>11111111</v>
      </c>
      <c r="R16">
        <v>0</v>
      </c>
      <c r="S16">
        <v>0</v>
      </c>
      <c r="T16">
        <v>14</v>
      </c>
      <c r="U16">
        <v>30</v>
      </c>
      <c r="V16" t="s">
        <v>33</v>
      </c>
      <c r="W16" t="s">
        <v>33</v>
      </c>
      <c r="Y16">
        <v>0</v>
      </c>
      <c r="Z16">
        <v>0</v>
      </c>
      <c r="AA16">
        <v>14</v>
      </c>
      <c r="AB16">
        <v>40</v>
      </c>
      <c r="AC16" t="s">
        <v>33</v>
      </c>
      <c r="AD16" t="s">
        <v>33</v>
      </c>
    </row>
    <row r="17" spans="2:30" x14ac:dyDescent="0.45">
      <c r="B17">
        <v>0</v>
      </c>
      <c r="C17">
        <v>0</v>
      </c>
      <c r="D17">
        <v>14</v>
      </c>
      <c r="E17">
        <v>30</v>
      </c>
      <c r="F17" t="s">
        <v>33</v>
      </c>
      <c r="G17" t="s">
        <v>33</v>
      </c>
      <c r="H17">
        <v>4098</v>
      </c>
      <c r="I17">
        <f t="shared" si="0"/>
        <v>1</v>
      </c>
      <c r="J17">
        <f t="shared" si="1"/>
        <v>17</v>
      </c>
      <c r="K17" t="str">
        <f>HEX2BIN(Table1[[#This Row],[byte2]],8)</f>
        <v>00000000</v>
      </c>
      <c r="L17" t="str">
        <f>HEX2BIN(Table1[[#This Row],[byte3]],8)</f>
        <v>00000000</v>
      </c>
      <c r="M17" t="str">
        <f>HEX2BIN(Table1[[#This Row],[byte4]],8)</f>
        <v>00010100</v>
      </c>
      <c r="N17" t="str">
        <f>HEX2BIN(Table1[[#This Row],[byte5]],8)</f>
        <v>00110000</v>
      </c>
      <c r="O17" t="str">
        <f>HEX2BIN(Table1[[#This Row],[byte6]],8)</f>
        <v>11111111</v>
      </c>
      <c r="P17" t="str">
        <f>HEX2BIN(Table1[[#This Row],[byte7]],8)</f>
        <v>11111111</v>
      </c>
      <c r="R17">
        <v>0</v>
      </c>
      <c r="S17">
        <v>0</v>
      </c>
      <c r="T17">
        <v>14</v>
      </c>
      <c r="U17" t="s">
        <v>32</v>
      </c>
      <c r="V17">
        <v>0</v>
      </c>
      <c r="W17">
        <v>0</v>
      </c>
      <c r="Y17">
        <v>0</v>
      </c>
      <c r="Z17">
        <v>0</v>
      </c>
      <c r="AA17">
        <v>14</v>
      </c>
      <c r="AB17" t="s">
        <v>34</v>
      </c>
      <c r="AC17">
        <v>1</v>
      </c>
      <c r="AD17">
        <v>80</v>
      </c>
    </row>
    <row r="18" spans="2:30" x14ac:dyDescent="0.45">
      <c r="B18">
        <v>0</v>
      </c>
      <c r="C18">
        <v>0</v>
      </c>
      <c r="D18">
        <v>14</v>
      </c>
      <c r="E18" t="s">
        <v>34</v>
      </c>
      <c r="F18">
        <v>1</v>
      </c>
      <c r="G18">
        <v>80</v>
      </c>
      <c r="H18">
        <v>4114</v>
      </c>
      <c r="I18">
        <f t="shared" si="0"/>
        <v>0</v>
      </c>
      <c r="J18">
        <f t="shared" si="1"/>
        <v>16</v>
      </c>
      <c r="K18" t="str">
        <f>HEX2BIN(Table1[[#This Row],[byte2]],8)</f>
        <v>00000000</v>
      </c>
      <c r="L18" t="str">
        <f>HEX2BIN(Table1[[#This Row],[byte3]],8)</f>
        <v>00000000</v>
      </c>
      <c r="M18" t="str">
        <f>HEX2BIN(Table1[[#This Row],[byte4]],8)</f>
        <v>00010100</v>
      </c>
      <c r="N18" t="str">
        <f>HEX2BIN(Table1[[#This Row],[byte5]],8)</f>
        <v>10110000</v>
      </c>
      <c r="O18" t="str">
        <f>HEX2BIN(Table1[[#This Row],[byte6]],8)</f>
        <v>00000001</v>
      </c>
      <c r="P18" t="str">
        <f>HEX2BIN(Table1[[#This Row],[byte7]],8)</f>
        <v>10000000</v>
      </c>
      <c r="R18">
        <v>0</v>
      </c>
      <c r="S18">
        <v>0</v>
      </c>
      <c r="T18">
        <v>14</v>
      </c>
      <c r="U18">
        <v>30</v>
      </c>
      <c r="V18" t="s">
        <v>33</v>
      </c>
      <c r="W18" t="s">
        <v>33</v>
      </c>
      <c r="Y18">
        <v>0</v>
      </c>
      <c r="Z18">
        <v>0</v>
      </c>
      <c r="AA18">
        <v>14</v>
      </c>
      <c r="AB18">
        <v>40</v>
      </c>
      <c r="AC18" t="s">
        <v>33</v>
      </c>
      <c r="AD18" t="s">
        <v>33</v>
      </c>
    </row>
    <row r="19" spans="2:30" x14ac:dyDescent="0.45">
      <c r="B19">
        <v>0</v>
      </c>
      <c r="C19">
        <v>0</v>
      </c>
      <c r="D19">
        <v>14</v>
      </c>
      <c r="E19" t="s">
        <v>32</v>
      </c>
      <c r="F19">
        <v>0</v>
      </c>
      <c r="G19">
        <v>0</v>
      </c>
      <c r="H19">
        <v>4130</v>
      </c>
      <c r="I19">
        <f t="shared" si="0"/>
        <v>1</v>
      </c>
      <c r="J19">
        <f t="shared" si="1"/>
        <v>16</v>
      </c>
      <c r="K19" t="str">
        <f>HEX2BIN(Table1[[#This Row],[byte2]],8)</f>
        <v>00000000</v>
      </c>
      <c r="L19" t="str">
        <f>HEX2BIN(Table1[[#This Row],[byte3]],8)</f>
        <v>00000000</v>
      </c>
      <c r="M19" t="str">
        <f>HEX2BIN(Table1[[#This Row],[byte4]],8)</f>
        <v>00010100</v>
      </c>
      <c r="N19" t="str">
        <f>HEX2BIN(Table1[[#This Row],[byte5]],8)</f>
        <v>11100000</v>
      </c>
      <c r="O19" t="str">
        <f>HEX2BIN(Table1[[#This Row],[byte6]],8)</f>
        <v>00000000</v>
      </c>
      <c r="P19" t="str">
        <f>HEX2BIN(Table1[[#This Row],[byte7]],8)</f>
        <v>00000000</v>
      </c>
      <c r="R19">
        <v>0</v>
      </c>
      <c r="S19">
        <v>0</v>
      </c>
      <c r="T19">
        <v>14</v>
      </c>
      <c r="U19" t="s">
        <v>32</v>
      </c>
      <c r="V19">
        <v>0</v>
      </c>
      <c r="W19">
        <v>0</v>
      </c>
      <c r="Y19">
        <v>0</v>
      </c>
      <c r="Z19">
        <v>0</v>
      </c>
      <c r="AA19">
        <v>14</v>
      </c>
      <c r="AB19" t="s">
        <v>34</v>
      </c>
      <c r="AC19">
        <v>1</v>
      </c>
      <c r="AD19">
        <v>80</v>
      </c>
    </row>
    <row r="20" spans="2:30" x14ac:dyDescent="0.45">
      <c r="B20">
        <v>0</v>
      </c>
      <c r="C20">
        <v>0</v>
      </c>
      <c r="D20">
        <v>14</v>
      </c>
      <c r="E20">
        <v>40</v>
      </c>
      <c r="F20" t="s">
        <v>33</v>
      </c>
      <c r="G20" t="s">
        <v>33</v>
      </c>
      <c r="H20">
        <v>4148</v>
      </c>
      <c r="I20">
        <f t="shared" si="0"/>
        <v>0</v>
      </c>
      <c r="J20">
        <f t="shared" si="1"/>
        <v>18</v>
      </c>
      <c r="K20" t="str">
        <f>HEX2BIN(Table1[[#This Row],[byte2]],8)</f>
        <v>00000000</v>
      </c>
      <c r="L20" t="str">
        <f>HEX2BIN(Table1[[#This Row],[byte3]],8)</f>
        <v>00000000</v>
      </c>
      <c r="M20" t="str">
        <f>HEX2BIN(Table1[[#This Row],[byte4]],8)</f>
        <v>00010100</v>
      </c>
      <c r="N20" t="str">
        <f>HEX2BIN(Table1[[#This Row],[byte5]],8)</f>
        <v>01000000</v>
      </c>
      <c r="O20" t="str">
        <f>HEX2BIN(Table1[[#This Row],[byte6]],8)</f>
        <v>11111111</v>
      </c>
      <c r="P20" t="str">
        <f>HEX2BIN(Table1[[#This Row],[byte7]],8)</f>
        <v>11111111</v>
      </c>
      <c r="R20">
        <v>0</v>
      </c>
      <c r="S20">
        <v>0</v>
      </c>
      <c r="T20">
        <v>14</v>
      </c>
      <c r="U20">
        <v>30</v>
      </c>
      <c r="V20" t="s">
        <v>33</v>
      </c>
      <c r="W20" t="s">
        <v>33</v>
      </c>
      <c r="Y20">
        <v>0</v>
      </c>
      <c r="Z20">
        <v>0</v>
      </c>
      <c r="AA20">
        <v>14</v>
      </c>
      <c r="AB20">
        <v>40</v>
      </c>
      <c r="AC20" t="s">
        <v>33</v>
      </c>
      <c r="AD20" t="s">
        <v>33</v>
      </c>
    </row>
    <row r="21" spans="2:30" x14ac:dyDescent="0.45">
      <c r="B21">
        <v>0</v>
      </c>
      <c r="C21">
        <v>0</v>
      </c>
      <c r="D21">
        <v>14</v>
      </c>
      <c r="E21">
        <v>30</v>
      </c>
      <c r="F21" t="s">
        <v>33</v>
      </c>
      <c r="G21" t="s">
        <v>33</v>
      </c>
      <c r="H21">
        <v>4164</v>
      </c>
      <c r="I21">
        <f t="shared" si="0"/>
        <v>1</v>
      </c>
      <c r="J21">
        <f t="shared" si="1"/>
        <v>16</v>
      </c>
      <c r="K21" t="str">
        <f>HEX2BIN(Table1[[#This Row],[byte2]],8)</f>
        <v>00000000</v>
      </c>
      <c r="L21" t="str">
        <f>HEX2BIN(Table1[[#This Row],[byte3]],8)</f>
        <v>00000000</v>
      </c>
      <c r="M21" t="str">
        <f>HEX2BIN(Table1[[#This Row],[byte4]],8)</f>
        <v>00010100</v>
      </c>
      <c r="N21" t="str">
        <f>HEX2BIN(Table1[[#This Row],[byte5]],8)</f>
        <v>00110000</v>
      </c>
      <c r="O21" t="str">
        <f>HEX2BIN(Table1[[#This Row],[byte6]],8)</f>
        <v>11111111</v>
      </c>
      <c r="P21" t="str">
        <f>HEX2BIN(Table1[[#This Row],[byte7]],8)</f>
        <v>11111111</v>
      </c>
      <c r="R21">
        <v>0</v>
      </c>
      <c r="S21">
        <v>0</v>
      </c>
      <c r="T21">
        <v>14</v>
      </c>
      <c r="U21" t="s">
        <v>32</v>
      </c>
      <c r="V21">
        <v>0</v>
      </c>
      <c r="W21">
        <v>0</v>
      </c>
      <c r="Y21">
        <v>0</v>
      </c>
      <c r="Z21">
        <v>0</v>
      </c>
      <c r="AA21">
        <v>14</v>
      </c>
      <c r="AB21" t="s">
        <v>34</v>
      </c>
      <c r="AC21">
        <v>1</v>
      </c>
      <c r="AD21">
        <v>80</v>
      </c>
    </row>
    <row r="22" spans="2:30" x14ac:dyDescent="0.45">
      <c r="B22">
        <v>0</v>
      </c>
      <c r="C22">
        <v>0</v>
      </c>
      <c r="D22">
        <v>14</v>
      </c>
      <c r="E22" t="s">
        <v>34</v>
      </c>
      <c r="F22">
        <v>1</v>
      </c>
      <c r="G22">
        <v>80</v>
      </c>
      <c r="H22">
        <v>4180</v>
      </c>
      <c r="I22">
        <f t="shared" si="0"/>
        <v>0</v>
      </c>
      <c r="J22">
        <f t="shared" si="1"/>
        <v>16</v>
      </c>
      <c r="K22" t="str">
        <f>HEX2BIN(Table1[[#This Row],[byte2]],8)</f>
        <v>00000000</v>
      </c>
      <c r="L22" t="str">
        <f>HEX2BIN(Table1[[#This Row],[byte3]],8)</f>
        <v>00000000</v>
      </c>
      <c r="M22" t="str">
        <f>HEX2BIN(Table1[[#This Row],[byte4]],8)</f>
        <v>00010100</v>
      </c>
      <c r="N22" t="str">
        <f>HEX2BIN(Table1[[#This Row],[byte5]],8)</f>
        <v>10110000</v>
      </c>
      <c r="O22" t="str">
        <f>HEX2BIN(Table1[[#This Row],[byte6]],8)</f>
        <v>00000001</v>
      </c>
      <c r="P22" t="str">
        <f>HEX2BIN(Table1[[#This Row],[byte7]],8)</f>
        <v>10000000</v>
      </c>
      <c r="R22">
        <v>0</v>
      </c>
      <c r="S22">
        <v>0</v>
      </c>
      <c r="T22">
        <v>14</v>
      </c>
      <c r="U22">
        <v>30</v>
      </c>
      <c r="V22" t="s">
        <v>33</v>
      </c>
      <c r="W22" t="s">
        <v>33</v>
      </c>
      <c r="Y22">
        <v>0</v>
      </c>
      <c r="Z22">
        <v>0</v>
      </c>
      <c r="AA22">
        <v>14</v>
      </c>
      <c r="AB22">
        <v>40</v>
      </c>
      <c r="AC22" t="s">
        <v>33</v>
      </c>
      <c r="AD22" t="s">
        <v>33</v>
      </c>
    </row>
    <row r="23" spans="2:30" x14ac:dyDescent="0.45">
      <c r="B23">
        <v>49</v>
      </c>
      <c r="C23">
        <v>51</v>
      </c>
      <c r="D23">
        <v>14</v>
      </c>
      <c r="E23" t="s">
        <v>32</v>
      </c>
      <c r="F23">
        <v>0</v>
      </c>
      <c r="G23">
        <v>0</v>
      </c>
      <c r="H23">
        <v>4198</v>
      </c>
      <c r="I23">
        <f t="shared" si="0"/>
        <v>1</v>
      </c>
      <c r="J23">
        <f t="shared" si="1"/>
        <v>18</v>
      </c>
      <c r="K23" t="str">
        <f>HEX2BIN(Table1[[#This Row],[byte2]],8)</f>
        <v>01001001</v>
      </c>
      <c r="L23" t="str">
        <f>HEX2BIN(Table1[[#This Row],[byte3]],8)</f>
        <v>01010001</v>
      </c>
      <c r="M23" t="str">
        <f>HEX2BIN(Table1[[#This Row],[byte4]],8)</f>
        <v>00010100</v>
      </c>
      <c r="N23" t="str">
        <f>HEX2BIN(Table1[[#This Row],[byte5]],8)</f>
        <v>11100000</v>
      </c>
      <c r="O23" t="str">
        <f>HEX2BIN(Table1[[#This Row],[byte6]],8)</f>
        <v>00000000</v>
      </c>
      <c r="P23" t="str">
        <f>HEX2BIN(Table1[[#This Row],[byte7]],8)</f>
        <v>00000000</v>
      </c>
      <c r="R23">
        <v>0</v>
      </c>
      <c r="S23">
        <v>0</v>
      </c>
      <c r="T23">
        <v>14</v>
      </c>
      <c r="U23" t="s">
        <v>32</v>
      </c>
      <c r="V23">
        <v>0</v>
      </c>
      <c r="W23">
        <v>0</v>
      </c>
      <c r="Y23">
        <v>0</v>
      </c>
      <c r="Z23">
        <v>0</v>
      </c>
      <c r="AA23">
        <v>14</v>
      </c>
      <c r="AB23" t="s">
        <v>34</v>
      </c>
      <c r="AC23">
        <v>1</v>
      </c>
      <c r="AD23">
        <v>80</v>
      </c>
    </row>
    <row r="24" spans="2:30" x14ac:dyDescent="0.45">
      <c r="B24">
        <v>49</v>
      </c>
      <c r="C24">
        <v>51</v>
      </c>
      <c r="D24">
        <v>14</v>
      </c>
      <c r="E24">
        <v>40</v>
      </c>
      <c r="F24" t="s">
        <v>33</v>
      </c>
      <c r="G24" t="s">
        <v>33</v>
      </c>
      <c r="H24">
        <v>4214</v>
      </c>
      <c r="I24">
        <f t="shared" si="0"/>
        <v>0</v>
      </c>
      <c r="J24">
        <f t="shared" si="1"/>
        <v>16</v>
      </c>
      <c r="K24" t="str">
        <f>HEX2BIN(Table1[[#This Row],[byte2]],8)</f>
        <v>01001001</v>
      </c>
      <c r="L24" t="str">
        <f>HEX2BIN(Table1[[#This Row],[byte3]],8)</f>
        <v>01010001</v>
      </c>
      <c r="M24" t="str">
        <f>HEX2BIN(Table1[[#This Row],[byte4]],8)</f>
        <v>00010100</v>
      </c>
      <c r="N24" t="str">
        <f>HEX2BIN(Table1[[#This Row],[byte5]],8)</f>
        <v>01000000</v>
      </c>
      <c r="O24" t="str">
        <f>HEX2BIN(Table1[[#This Row],[byte6]],8)</f>
        <v>11111111</v>
      </c>
      <c r="P24" t="str">
        <f>HEX2BIN(Table1[[#This Row],[byte7]],8)</f>
        <v>11111111</v>
      </c>
      <c r="R24">
        <v>49</v>
      </c>
      <c r="S24">
        <v>51</v>
      </c>
      <c r="T24">
        <v>14</v>
      </c>
      <c r="U24">
        <v>30</v>
      </c>
      <c r="V24" t="s">
        <v>33</v>
      </c>
      <c r="W24" t="s">
        <v>33</v>
      </c>
      <c r="Y24">
        <v>49</v>
      </c>
      <c r="Z24">
        <v>51</v>
      </c>
      <c r="AA24">
        <v>14</v>
      </c>
      <c r="AB24">
        <v>40</v>
      </c>
      <c r="AC24" t="s">
        <v>33</v>
      </c>
      <c r="AD24" t="s">
        <v>33</v>
      </c>
    </row>
    <row r="25" spans="2:30" x14ac:dyDescent="0.45">
      <c r="B25">
        <v>99</v>
      </c>
      <c r="C25">
        <v>42</v>
      </c>
      <c r="D25">
        <v>14</v>
      </c>
      <c r="E25">
        <v>30</v>
      </c>
      <c r="F25" t="s">
        <v>33</v>
      </c>
      <c r="G25" t="s">
        <v>33</v>
      </c>
      <c r="H25">
        <v>4232</v>
      </c>
      <c r="I25">
        <f t="shared" si="0"/>
        <v>1</v>
      </c>
      <c r="J25">
        <f t="shared" si="1"/>
        <v>18</v>
      </c>
      <c r="K25" t="str">
        <f>HEX2BIN(Table1[[#This Row],[byte2]],8)</f>
        <v>10011001</v>
      </c>
      <c r="L25" t="str">
        <f>HEX2BIN(Table1[[#This Row],[byte3]],8)</f>
        <v>01000010</v>
      </c>
      <c r="M25" t="str">
        <f>HEX2BIN(Table1[[#This Row],[byte4]],8)</f>
        <v>00010100</v>
      </c>
      <c r="N25" t="str">
        <f>HEX2BIN(Table1[[#This Row],[byte5]],8)</f>
        <v>00110000</v>
      </c>
      <c r="O25" t="str">
        <f>HEX2BIN(Table1[[#This Row],[byte6]],8)</f>
        <v>11111111</v>
      </c>
      <c r="P25" t="str">
        <f>HEX2BIN(Table1[[#This Row],[byte7]],8)</f>
        <v>11111111</v>
      </c>
      <c r="R25">
        <v>99</v>
      </c>
      <c r="S25">
        <v>42</v>
      </c>
      <c r="T25">
        <v>14</v>
      </c>
      <c r="U25" t="s">
        <v>32</v>
      </c>
      <c r="V25">
        <v>0</v>
      </c>
      <c r="W25">
        <v>0</v>
      </c>
      <c r="Y25">
        <v>99</v>
      </c>
      <c r="Z25">
        <v>42</v>
      </c>
      <c r="AA25">
        <v>14</v>
      </c>
      <c r="AB25" t="s">
        <v>34</v>
      </c>
      <c r="AC25">
        <v>1</v>
      </c>
      <c r="AD25">
        <v>80</v>
      </c>
    </row>
    <row r="26" spans="2:30" x14ac:dyDescent="0.45">
      <c r="B26">
        <v>99</v>
      </c>
      <c r="C26">
        <v>42</v>
      </c>
      <c r="D26">
        <v>14</v>
      </c>
      <c r="E26" t="s">
        <v>34</v>
      </c>
      <c r="F26">
        <v>1</v>
      </c>
      <c r="G26">
        <v>80</v>
      </c>
      <c r="H26">
        <v>4248</v>
      </c>
      <c r="I26">
        <f t="shared" si="0"/>
        <v>0</v>
      </c>
      <c r="J26">
        <f t="shared" si="1"/>
        <v>16</v>
      </c>
      <c r="K26" t="str">
        <f>HEX2BIN(Table1[[#This Row],[byte2]],8)</f>
        <v>10011001</v>
      </c>
      <c r="L26" t="str">
        <f>HEX2BIN(Table1[[#This Row],[byte3]],8)</f>
        <v>01000010</v>
      </c>
      <c r="M26" t="str">
        <f>HEX2BIN(Table1[[#This Row],[byte4]],8)</f>
        <v>00010100</v>
      </c>
      <c r="N26" t="str">
        <f>HEX2BIN(Table1[[#This Row],[byte5]],8)</f>
        <v>10110000</v>
      </c>
      <c r="O26" t="str">
        <f>HEX2BIN(Table1[[#This Row],[byte6]],8)</f>
        <v>00000001</v>
      </c>
      <c r="P26" t="str">
        <f>HEX2BIN(Table1[[#This Row],[byte7]],8)</f>
        <v>10000000</v>
      </c>
    </row>
    <row r="27" spans="2:30" x14ac:dyDescent="0.45">
      <c r="B27">
        <v>0</v>
      </c>
      <c r="C27">
        <v>0</v>
      </c>
      <c r="D27">
        <v>14</v>
      </c>
      <c r="E27" t="s">
        <v>32</v>
      </c>
      <c r="F27">
        <v>0</v>
      </c>
      <c r="G27">
        <v>0</v>
      </c>
      <c r="H27">
        <v>4264</v>
      </c>
      <c r="I27">
        <f t="shared" si="0"/>
        <v>1</v>
      </c>
      <c r="J27">
        <f t="shared" si="1"/>
        <v>16</v>
      </c>
      <c r="K27" t="str">
        <f>HEX2BIN(Table1[[#This Row],[byte2]],8)</f>
        <v>00000000</v>
      </c>
      <c r="L27" t="str">
        <f>HEX2BIN(Table1[[#This Row],[byte3]],8)</f>
        <v>00000000</v>
      </c>
      <c r="M27" t="str">
        <f>HEX2BIN(Table1[[#This Row],[byte4]],8)</f>
        <v>00010100</v>
      </c>
      <c r="N27" t="str">
        <f>HEX2BIN(Table1[[#This Row],[byte5]],8)</f>
        <v>11100000</v>
      </c>
      <c r="O27" t="str">
        <f>HEX2BIN(Table1[[#This Row],[byte6]],8)</f>
        <v>00000000</v>
      </c>
      <c r="P27" t="str">
        <f>HEX2BIN(Table1[[#This Row],[byte7]],8)</f>
        <v>00000000</v>
      </c>
    </row>
    <row r="28" spans="2:30" x14ac:dyDescent="0.45">
      <c r="B28">
        <v>0</v>
      </c>
      <c r="C28">
        <v>0</v>
      </c>
      <c r="D28">
        <v>14</v>
      </c>
      <c r="E28">
        <v>40</v>
      </c>
      <c r="F28" t="s">
        <v>33</v>
      </c>
      <c r="G28" t="s">
        <v>33</v>
      </c>
      <c r="H28">
        <v>4282</v>
      </c>
      <c r="I28">
        <f t="shared" si="0"/>
        <v>0</v>
      </c>
      <c r="J28">
        <f t="shared" si="1"/>
        <v>18</v>
      </c>
      <c r="K28" t="str">
        <f>HEX2BIN(Table1[[#This Row],[byte2]],8)</f>
        <v>00000000</v>
      </c>
      <c r="L28" t="str">
        <f>HEX2BIN(Table1[[#This Row],[byte3]],8)</f>
        <v>00000000</v>
      </c>
      <c r="M28" t="str">
        <f>HEX2BIN(Table1[[#This Row],[byte4]],8)</f>
        <v>00010100</v>
      </c>
      <c r="N28" t="str">
        <f>HEX2BIN(Table1[[#This Row],[byte5]],8)</f>
        <v>01000000</v>
      </c>
      <c r="O28" t="str">
        <f>HEX2BIN(Table1[[#This Row],[byte6]],8)</f>
        <v>11111111</v>
      </c>
      <c r="P28" t="str">
        <f>HEX2BIN(Table1[[#This Row],[byte7]],8)</f>
        <v>11111111</v>
      </c>
    </row>
    <row r="29" spans="2:30" x14ac:dyDescent="0.45">
      <c r="B29">
        <v>0</v>
      </c>
      <c r="C29">
        <v>0</v>
      </c>
      <c r="D29">
        <v>14</v>
      </c>
      <c r="E29">
        <v>30</v>
      </c>
      <c r="F29" t="s">
        <v>33</v>
      </c>
      <c r="G29" t="s">
        <v>33</v>
      </c>
      <c r="H29">
        <v>4298</v>
      </c>
      <c r="I29">
        <f t="shared" si="0"/>
        <v>1</v>
      </c>
      <c r="J29">
        <f t="shared" si="1"/>
        <v>16</v>
      </c>
      <c r="K29" t="str">
        <f>HEX2BIN(Table1[[#This Row],[byte2]],8)</f>
        <v>00000000</v>
      </c>
      <c r="L29" t="str">
        <f>HEX2BIN(Table1[[#This Row],[byte3]],8)</f>
        <v>00000000</v>
      </c>
      <c r="M29" t="str">
        <f>HEX2BIN(Table1[[#This Row],[byte4]],8)</f>
        <v>00010100</v>
      </c>
      <c r="N29" t="str">
        <f>HEX2BIN(Table1[[#This Row],[byte5]],8)</f>
        <v>00110000</v>
      </c>
      <c r="O29" t="str">
        <f>HEX2BIN(Table1[[#This Row],[byte6]],8)</f>
        <v>11111111</v>
      </c>
      <c r="P29" t="str">
        <f>HEX2BIN(Table1[[#This Row],[byte7]],8)</f>
        <v>11111111</v>
      </c>
    </row>
    <row r="30" spans="2:30" x14ac:dyDescent="0.45">
      <c r="B30">
        <v>0</v>
      </c>
      <c r="C30">
        <v>0</v>
      </c>
      <c r="D30">
        <v>14</v>
      </c>
      <c r="E30" t="s">
        <v>34</v>
      </c>
      <c r="F30">
        <v>1</v>
      </c>
      <c r="G30">
        <v>80</v>
      </c>
      <c r="H30">
        <v>4315</v>
      </c>
      <c r="I30">
        <f t="shared" si="0"/>
        <v>0</v>
      </c>
      <c r="J30">
        <f t="shared" si="1"/>
        <v>17</v>
      </c>
      <c r="K30" t="str">
        <f>HEX2BIN(Table1[[#This Row],[byte2]],8)</f>
        <v>00000000</v>
      </c>
      <c r="L30" t="str">
        <f>HEX2BIN(Table1[[#This Row],[byte3]],8)</f>
        <v>00000000</v>
      </c>
      <c r="M30" t="str">
        <f>HEX2BIN(Table1[[#This Row],[byte4]],8)</f>
        <v>00010100</v>
      </c>
      <c r="N30" t="str">
        <f>HEX2BIN(Table1[[#This Row],[byte5]],8)</f>
        <v>10110000</v>
      </c>
      <c r="O30" t="str">
        <f>HEX2BIN(Table1[[#This Row],[byte6]],8)</f>
        <v>00000001</v>
      </c>
      <c r="P30" t="str">
        <f>HEX2BIN(Table1[[#This Row],[byte7]],8)</f>
        <v>10000000</v>
      </c>
    </row>
    <row r="31" spans="2:30" x14ac:dyDescent="0.45">
      <c r="B31">
        <v>0</v>
      </c>
      <c r="C31">
        <v>0</v>
      </c>
      <c r="D31">
        <v>14</v>
      </c>
      <c r="E31" t="s">
        <v>32</v>
      </c>
      <c r="F31">
        <v>0</v>
      </c>
      <c r="G31">
        <v>0</v>
      </c>
      <c r="H31">
        <v>4331</v>
      </c>
      <c r="I31">
        <f t="shared" si="0"/>
        <v>1</v>
      </c>
      <c r="J31">
        <f t="shared" si="1"/>
        <v>16</v>
      </c>
      <c r="K31" t="str">
        <f>HEX2BIN(Table1[[#This Row],[byte2]],8)</f>
        <v>00000000</v>
      </c>
      <c r="L31" t="str">
        <f>HEX2BIN(Table1[[#This Row],[byte3]],8)</f>
        <v>00000000</v>
      </c>
      <c r="M31" t="str">
        <f>HEX2BIN(Table1[[#This Row],[byte4]],8)</f>
        <v>00010100</v>
      </c>
      <c r="N31" t="str">
        <f>HEX2BIN(Table1[[#This Row],[byte5]],8)</f>
        <v>11100000</v>
      </c>
      <c r="O31" t="str">
        <f>HEX2BIN(Table1[[#This Row],[byte6]],8)</f>
        <v>00000000</v>
      </c>
      <c r="P31" t="str">
        <f>HEX2BIN(Table1[[#This Row],[byte7]],8)</f>
        <v>00000000</v>
      </c>
    </row>
    <row r="32" spans="2:30" x14ac:dyDescent="0.45">
      <c r="B32">
        <v>0</v>
      </c>
      <c r="C32">
        <v>0</v>
      </c>
      <c r="D32">
        <v>14</v>
      </c>
      <c r="E32">
        <v>40</v>
      </c>
      <c r="F32" t="s">
        <v>33</v>
      </c>
      <c r="G32" t="s">
        <v>33</v>
      </c>
      <c r="H32">
        <v>4347</v>
      </c>
      <c r="I32">
        <f t="shared" si="0"/>
        <v>0</v>
      </c>
      <c r="J32">
        <f t="shared" si="1"/>
        <v>16</v>
      </c>
      <c r="K32" t="str">
        <f>HEX2BIN(Table1[[#This Row],[byte2]],8)</f>
        <v>00000000</v>
      </c>
      <c r="L32" t="str">
        <f>HEX2BIN(Table1[[#This Row],[byte3]],8)</f>
        <v>00000000</v>
      </c>
      <c r="M32" t="str">
        <f>HEX2BIN(Table1[[#This Row],[byte4]],8)</f>
        <v>00010100</v>
      </c>
      <c r="N32" t="str">
        <f>HEX2BIN(Table1[[#This Row],[byte5]],8)</f>
        <v>01000000</v>
      </c>
      <c r="O32" t="str">
        <f>HEX2BIN(Table1[[#This Row],[byte6]],8)</f>
        <v>11111111</v>
      </c>
      <c r="P32" t="str">
        <f>HEX2BIN(Table1[[#This Row],[byte7]],8)</f>
        <v>11111111</v>
      </c>
    </row>
    <row r="33" spans="2:16" x14ac:dyDescent="0.45">
      <c r="B33">
        <v>0</v>
      </c>
      <c r="C33">
        <v>0</v>
      </c>
      <c r="D33">
        <v>14</v>
      </c>
      <c r="E33">
        <v>30</v>
      </c>
      <c r="F33" t="s">
        <v>33</v>
      </c>
      <c r="G33" t="s">
        <v>33</v>
      </c>
      <c r="H33">
        <v>4365</v>
      </c>
      <c r="I33">
        <f t="shared" si="0"/>
        <v>1</v>
      </c>
      <c r="J33">
        <f t="shared" si="1"/>
        <v>18</v>
      </c>
      <c r="K33" t="str">
        <f>HEX2BIN(Table1[[#This Row],[byte2]],8)</f>
        <v>00000000</v>
      </c>
      <c r="L33" t="str">
        <f>HEX2BIN(Table1[[#This Row],[byte3]],8)</f>
        <v>00000000</v>
      </c>
      <c r="M33" t="str">
        <f>HEX2BIN(Table1[[#This Row],[byte4]],8)</f>
        <v>00010100</v>
      </c>
      <c r="N33" t="str">
        <f>HEX2BIN(Table1[[#This Row],[byte5]],8)</f>
        <v>00110000</v>
      </c>
      <c r="O33" t="str">
        <f>HEX2BIN(Table1[[#This Row],[byte6]],8)</f>
        <v>11111111</v>
      </c>
      <c r="P33" t="str">
        <f>HEX2BIN(Table1[[#This Row],[byte7]],8)</f>
        <v>11111111</v>
      </c>
    </row>
    <row r="34" spans="2:16" x14ac:dyDescent="0.45">
      <c r="B34">
        <v>0</v>
      </c>
      <c r="C34">
        <v>0</v>
      </c>
      <c r="D34">
        <v>14</v>
      </c>
      <c r="E34" t="s">
        <v>34</v>
      </c>
      <c r="F34">
        <v>1</v>
      </c>
      <c r="G34">
        <v>80</v>
      </c>
      <c r="H34">
        <v>4381</v>
      </c>
      <c r="I34">
        <f t="shared" si="0"/>
        <v>0</v>
      </c>
      <c r="J34">
        <f t="shared" si="1"/>
        <v>16</v>
      </c>
      <c r="K34" t="str">
        <f>HEX2BIN(Table1[[#This Row],[byte2]],8)</f>
        <v>00000000</v>
      </c>
      <c r="L34" t="str">
        <f>HEX2BIN(Table1[[#This Row],[byte3]],8)</f>
        <v>00000000</v>
      </c>
      <c r="M34" t="str">
        <f>HEX2BIN(Table1[[#This Row],[byte4]],8)</f>
        <v>00010100</v>
      </c>
      <c r="N34" t="str">
        <f>HEX2BIN(Table1[[#This Row],[byte5]],8)</f>
        <v>10110000</v>
      </c>
      <c r="O34" t="str">
        <f>HEX2BIN(Table1[[#This Row],[byte6]],8)</f>
        <v>00000001</v>
      </c>
      <c r="P34" t="str">
        <f>HEX2BIN(Table1[[#This Row],[byte7]],8)</f>
        <v>10000000</v>
      </c>
    </row>
    <row r="35" spans="2:16" x14ac:dyDescent="0.45">
      <c r="B35">
        <v>0</v>
      </c>
      <c r="C35">
        <v>0</v>
      </c>
      <c r="D35">
        <v>14</v>
      </c>
      <c r="E35" t="s">
        <v>32</v>
      </c>
      <c r="F35">
        <v>0</v>
      </c>
      <c r="G35">
        <v>0</v>
      </c>
      <c r="H35">
        <v>4398</v>
      </c>
      <c r="I35">
        <f t="shared" si="0"/>
        <v>1</v>
      </c>
      <c r="J35">
        <f t="shared" si="1"/>
        <v>17</v>
      </c>
      <c r="K35" t="str">
        <f>HEX2BIN(Table1[[#This Row],[byte2]],8)</f>
        <v>00000000</v>
      </c>
      <c r="L35" t="str">
        <f>HEX2BIN(Table1[[#This Row],[byte3]],8)</f>
        <v>00000000</v>
      </c>
      <c r="M35" t="str">
        <f>HEX2BIN(Table1[[#This Row],[byte4]],8)</f>
        <v>00010100</v>
      </c>
      <c r="N35" t="str">
        <f>HEX2BIN(Table1[[#This Row],[byte5]],8)</f>
        <v>11100000</v>
      </c>
      <c r="O35" t="str">
        <f>HEX2BIN(Table1[[#This Row],[byte6]],8)</f>
        <v>00000000</v>
      </c>
      <c r="P35" t="str">
        <f>HEX2BIN(Table1[[#This Row],[byte7]],8)</f>
        <v>00000000</v>
      </c>
    </row>
    <row r="36" spans="2:16" x14ac:dyDescent="0.45">
      <c r="B36">
        <v>0</v>
      </c>
      <c r="C36">
        <v>0</v>
      </c>
      <c r="D36">
        <v>14</v>
      </c>
      <c r="E36">
        <v>40</v>
      </c>
      <c r="F36" t="s">
        <v>33</v>
      </c>
      <c r="G36" t="s">
        <v>33</v>
      </c>
      <c r="H36">
        <v>4415</v>
      </c>
      <c r="I36">
        <f t="shared" si="0"/>
        <v>0</v>
      </c>
      <c r="J36">
        <f t="shared" si="1"/>
        <v>17</v>
      </c>
      <c r="K36" t="str">
        <f>HEX2BIN(Table1[[#This Row],[byte2]],8)</f>
        <v>00000000</v>
      </c>
      <c r="L36" t="str">
        <f>HEX2BIN(Table1[[#This Row],[byte3]],8)</f>
        <v>00000000</v>
      </c>
      <c r="M36" t="str">
        <f>HEX2BIN(Table1[[#This Row],[byte4]],8)</f>
        <v>00010100</v>
      </c>
      <c r="N36" t="str">
        <f>HEX2BIN(Table1[[#This Row],[byte5]],8)</f>
        <v>01000000</v>
      </c>
      <c r="O36" t="str">
        <f>HEX2BIN(Table1[[#This Row],[byte6]],8)</f>
        <v>11111111</v>
      </c>
      <c r="P36" t="str">
        <f>HEX2BIN(Table1[[#This Row],[byte7]],8)</f>
        <v>11111111</v>
      </c>
    </row>
    <row r="37" spans="2:16" x14ac:dyDescent="0.45">
      <c r="B37">
        <v>0</v>
      </c>
      <c r="C37">
        <v>0</v>
      </c>
      <c r="D37">
        <v>14</v>
      </c>
      <c r="E37">
        <v>30</v>
      </c>
      <c r="F37" t="s">
        <v>33</v>
      </c>
      <c r="G37" t="s">
        <v>33</v>
      </c>
      <c r="H37">
        <v>4431</v>
      </c>
      <c r="I37">
        <f t="shared" si="0"/>
        <v>1</v>
      </c>
      <c r="J37">
        <f t="shared" si="1"/>
        <v>16</v>
      </c>
      <c r="K37" t="str">
        <f>HEX2BIN(Table1[[#This Row],[byte2]],8)</f>
        <v>00000000</v>
      </c>
      <c r="L37" t="str">
        <f>HEX2BIN(Table1[[#This Row],[byte3]],8)</f>
        <v>00000000</v>
      </c>
      <c r="M37" t="str">
        <f>HEX2BIN(Table1[[#This Row],[byte4]],8)</f>
        <v>00010100</v>
      </c>
      <c r="N37" t="str">
        <f>HEX2BIN(Table1[[#This Row],[byte5]],8)</f>
        <v>00110000</v>
      </c>
      <c r="O37" t="str">
        <f>HEX2BIN(Table1[[#This Row],[byte6]],8)</f>
        <v>11111111</v>
      </c>
      <c r="P37" t="str">
        <f>HEX2BIN(Table1[[#This Row],[byte7]],8)</f>
        <v>11111111</v>
      </c>
    </row>
    <row r="38" spans="2:16" x14ac:dyDescent="0.45">
      <c r="B38">
        <v>0</v>
      </c>
      <c r="C38">
        <v>0</v>
      </c>
      <c r="D38">
        <v>14</v>
      </c>
      <c r="E38" t="s">
        <v>34</v>
      </c>
      <c r="F38">
        <v>1</v>
      </c>
      <c r="G38">
        <v>80</v>
      </c>
      <c r="H38">
        <v>4448</v>
      </c>
      <c r="I38">
        <f t="shared" si="0"/>
        <v>0</v>
      </c>
      <c r="J38">
        <f t="shared" si="1"/>
        <v>17</v>
      </c>
      <c r="K38" t="str">
        <f>HEX2BIN(Table1[[#This Row],[byte2]],8)</f>
        <v>00000000</v>
      </c>
      <c r="L38" t="str">
        <f>HEX2BIN(Table1[[#This Row],[byte3]],8)</f>
        <v>00000000</v>
      </c>
      <c r="M38" t="str">
        <f>HEX2BIN(Table1[[#This Row],[byte4]],8)</f>
        <v>00010100</v>
      </c>
      <c r="N38" t="str">
        <f>HEX2BIN(Table1[[#This Row],[byte5]],8)</f>
        <v>10110000</v>
      </c>
      <c r="O38" t="str">
        <f>HEX2BIN(Table1[[#This Row],[byte6]],8)</f>
        <v>00000001</v>
      </c>
      <c r="P38" t="str">
        <f>HEX2BIN(Table1[[#This Row],[byte7]],8)</f>
        <v>10000000</v>
      </c>
    </row>
    <row r="39" spans="2:16" x14ac:dyDescent="0.45">
      <c r="B39">
        <v>0</v>
      </c>
      <c r="C39">
        <v>0</v>
      </c>
      <c r="D39">
        <v>14</v>
      </c>
      <c r="E39" t="s">
        <v>32</v>
      </c>
      <c r="F39">
        <v>0</v>
      </c>
      <c r="G39">
        <v>0</v>
      </c>
      <c r="H39">
        <v>4465</v>
      </c>
      <c r="I39">
        <f t="shared" si="0"/>
        <v>1</v>
      </c>
      <c r="J39">
        <f t="shared" si="1"/>
        <v>17</v>
      </c>
      <c r="K39" t="str">
        <f>HEX2BIN(Table1[[#This Row],[byte2]],8)</f>
        <v>00000000</v>
      </c>
      <c r="L39" t="str">
        <f>HEX2BIN(Table1[[#This Row],[byte3]],8)</f>
        <v>00000000</v>
      </c>
      <c r="M39" t="str">
        <f>HEX2BIN(Table1[[#This Row],[byte4]],8)</f>
        <v>00010100</v>
      </c>
      <c r="N39" t="str">
        <f>HEX2BIN(Table1[[#This Row],[byte5]],8)</f>
        <v>11100000</v>
      </c>
      <c r="O39" t="str">
        <f>HEX2BIN(Table1[[#This Row],[byte6]],8)</f>
        <v>00000000</v>
      </c>
      <c r="P39" t="str">
        <f>HEX2BIN(Table1[[#This Row],[byte7]],8)</f>
        <v>00000000</v>
      </c>
    </row>
    <row r="40" spans="2:16" x14ac:dyDescent="0.45">
      <c r="B40">
        <v>0</v>
      </c>
      <c r="C40">
        <v>0</v>
      </c>
      <c r="D40">
        <v>14</v>
      </c>
      <c r="E40">
        <v>40</v>
      </c>
      <c r="F40" t="s">
        <v>33</v>
      </c>
      <c r="G40" t="s">
        <v>33</v>
      </c>
      <c r="H40">
        <v>4482</v>
      </c>
      <c r="I40">
        <f t="shared" si="0"/>
        <v>0</v>
      </c>
      <c r="J40">
        <f t="shared" si="1"/>
        <v>17</v>
      </c>
      <c r="K40" t="str">
        <f>HEX2BIN(Table1[[#This Row],[byte2]],8)</f>
        <v>00000000</v>
      </c>
      <c r="L40" t="str">
        <f>HEX2BIN(Table1[[#This Row],[byte3]],8)</f>
        <v>00000000</v>
      </c>
      <c r="M40" t="str">
        <f>HEX2BIN(Table1[[#This Row],[byte4]],8)</f>
        <v>00010100</v>
      </c>
      <c r="N40" t="str">
        <f>HEX2BIN(Table1[[#This Row],[byte5]],8)</f>
        <v>01000000</v>
      </c>
      <c r="O40" t="str">
        <f>HEX2BIN(Table1[[#This Row],[byte6]],8)</f>
        <v>11111111</v>
      </c>
      <c r="P40" t="str">
        <f>HEX2BIN(Table1[[#This Row],[byte7]],8)</f>
        <v>11111111</v>
      </c>
    </row>
    <row r="41" spans="2:16" x14ac:dyDescent="0.45">
      <c r="B41">
        <v>0</v>
      </c>
      <c r="C41">
        <v>0</v>
      </c>
      <c r="D41">
        <v>14</v>
      </c>
      <c r="E41">
        <v>30</v>
      </c>
      <c r="F41" t="s">
        <v>33</v>
      </c>
      <c r="G41" t="s">
        <v>33</v>
      </c>
      <c r="H41">
        <v>4499</v>
      </c>
      <c r="I41">
        <f t="shared" si="0"/>
        <v>1</v>
      </c>
      <c r="J41">
        <f t="shared" si="1"/>
        <v>17</v>
      </c>
      <c r="K41" t="str">
        <f>HEX2BIN(Table1[[#This Row],[byte2]],8)</f>
        <v>00000000</v>
      </c>
      <c r="L41" t="str">
        <f>HEX2BIN(Table1[[#This Row],[byte3]],8)</f>
        <v>00000000</v>
      </c>
      <c r="M41" t="str">
        <f>HEX2BIN(Table1[[#This Row],[byte4]],8)</f>
        <v>00010100</v>
      </c>
      <c r="N41" t="str">
        <f>HEX2BIN(Table1[[#This Row],[byte5]],8)</f>
        <v>00110000</v>
      </c>
      <c r="O41" t="str">
        <f>HEX2BIN(Table1[[#This Row],[byte6]],8)</f>
        <v>11111111</v>
      </c>
      <c r="P41" t="str">
        <f>HEX2BIN(Table1[[#This Row],[byte7]],8)</f>
        <v>11111111</v>
      </c>
    </row>
    <row r="42" spans="2:16" x14ac:dyDescent="0.45">
      <c r="B42">
        <v>0</v>
      </c>
      <c r="C42">
        <v>0</v>
      </c>
      <c r="D42">
        <v>14</v>
      </c>
      <c r="E42" t="s">
        <v>34</v>
      </c>
      <c r="F42">
        <v>1</v>
      </c>
      <c r="G42">
        <v>80</v>
      </c>
      <c r="H42">
        <v>4514</v>
      </c>
      <c r="I42">
        <f t="shared" si="0"/>
        <v>0</v>
      </c>
      <c r="J42">
        <f t="shared" si="1"/>
        <v>15</v>
      </c>
      <c r="K42" t="str">
        <f>HEX2BIN(Table1[[#This Row],[byte2]],8)</f>
        <v>00000000</v>
      </c>
      <c r="L42" t="str">
        <f>HEX2BIN(Table1[[#This Row],[byte3]],8)</f>
        <v>00000000</v>
      </c>
      <c r="M42" t="str">
        <f>HEX2BIN(Table1[[#This Row],[byte4]],8)</f>
        <v>00010100</v>
      </c>
      <c r="N42" t="str">
        <f>HEX2BIN(Table1[[#This Row],[byte5]],8)</f>
        <v>10110000</v>
      </c>
      <c r="O42" t="str">
        <f>HEX2BIN(Table1[[#This Row],[byte6]],8)</f>
        <v>00000001</v>
      </c>
      <c r="P42" t="str">
        <f>HEX2BIN(Table1[[#This Row],[byte7]],8)</f>
        <v>10000000</v>
      </c>
    </row>
    <row r="43" spans="2:16" x14ac:dyDescent="0.45">
      <c r="B43">
        <v>0</v>
      </c>
      <c r="C43">
        <v>0</v>
      </c>
      <c r="D43">
        <v>14</v>
      </c>
      <c r="E43" t="s">
        <v>32</v>
      </c>
      <c r="F43">
        <v>0</v>
      </c>
      <c r="G43">
        <v>0</v>
      </c>
      <c r="H43">
        <v>4532</v>
      </c>
      <c r="I43">
        <f t="shared" si="0"/>
        <v>1</v>
      </c>
      <c r="J43">
        <f t="shared" si="1"/>
        <v>18</v>
      </c>
      <c r="K43" t="str">
        <f>HEX2BIN(Table1[[#This Row],[byte2]],8)</f>
        <v>00000000</v>
      </c>
      <c r="L43" t="str">
        <f>HEX2BIN(Table1[[#This Row],[byte3]],8)</f>
        <v>00000000</v>
      </c>
      <c r="M43" t="str">
        <f>HEX2BIN(Table1[[#This Row],[byte4]],8)</f>
        <v>00010100</v>
      </c>
      <c r="N43" t="str">
        <f>HEX2BIN(Table1[[#This Row],[byte5]],8)</f>
        <v>11100000</v>
      </c>
      <c r="O43" t="str">
        <f>HEX2BIN(Table1[[#This Row],[byte6]],8)</f>
        <v>00000000</v>
      </c>
      <c r="P43" t="str">
        <f>HEX2BIN(Table1[[#This Row],[byte7]],8)</f>
        <v>00000000</v>
      </c>
    </row>
    <row r="44" spans="2:16" x14ac:dyDescent="0.45">
      <c r="B44">
        <v>0</v>
      </c>
      <c r="C44">
        <v>0</v>
      </c>
      <c r="D44">
        <v>14</v>
      </c>
      <c r="E44">
        <v>40</v>
      </c>
      <c r="F44" t="s">
        <v>33</v>
      </c>
      <c r="G44" t="s">
        <v>33</v>
      </c>
      <c r="H44">
        <v>4548</v>
      </c>
      <c r="I44">
        <f t="shared" si="0"/>
        <v>0</v>
      </c>
      <c r="J44">
        <f t="shared" si="1"/>
        <v>16</v>
      </c>
      <c r="K44" t="str">
        <f>HEX2BIN(Table1[[#This Row],[byte2]],8)</f>
        <v>00000000</v>
      </c>
      <c r="L44" t="str">
        <f>HEX2BIN(Table1[[#This Row],[byte3]],8)</f>
        <v>00000000</v>
      </c>
      <c r="M44" t="str">
        <f>HEX2BIN(Table1[[#This Row],[byte4]],8)</f>
        <v>00010100</v>
      </c>
      <c r="N44" t="str">
        <f>HEX2BIN(Table1[[#This Row],[byte5]],8)</f>
        <v>01000000</v>
      </c>
      <c r="O44" t="str">
        <f>HEX2BIN(Table1[[#This Row],[byte6]],8)</f>
        <v>11111111</v>
      </c>
      <c r="P44" t="str">
        <f>HEX2BIN(Table1[[#This Row],[byte7]],8)</f>
        <v>11111111</v>
      </c>
    </row>
    <row r="45" spans="2:16" x14ac:dyDescent="0.45">
      <c r="B45">
        <v>0</v>
      </c>
      <c r="C45">
        <v>0</v>
      </c>
      <c r="D45">
        <v>14</v>
      </c>
      <c r="E45">
        <v>30</v>
      </c>
      <c r="F45" t="s">
        <v>33</v>
      </c>
      <c r="G45" t="s">
        <v>33</v>
      </c>
      <c r="H45">
        <v>4564</v>
      </c>
      <c r="I45">
        <f t="shared" si="0"/>
        <v>1</v>
      </c>
      <c r="J45">
        <f t="shared" si="1"/>
        <v>16</v>
      </c>
      <c r="K45" t="str">
        <f>HEX2BIN(Table1[[#This Row],[byte2]],8)</f>
        <v>00000000</v>
      </c>
      <c r="L45" t="str">
        <f>HEX2BIN(Table1[[#This Row],[byte3]],8)</f>
        <v>00000000</v>
      </c>
      <c r="M45" t="str">
        <f>HEX2BIN(Table1[[#This Row],[byte4]],8)</f>
        <v>00010100</v>
      </c>
      <c r="N45" t="str">
        <f>HEX2BIN(Table1[[#This Row],[byte5]],8)</f>
        <v>00110000</v>
      </c>
      <c r="O45" t="str">
        <f>HEX2BIN(Table1[[#This Row],[byte6]],8)</f>
        <v>11111111</v>
      </c>
      <c r="P45" t="str">
        <f>HEX2BIN(Table1[[#This Row],[byte7]],8)</f>
        <v>11111111</v>
      </c>
    </row>
    <row r="46" spans="2:16" x14ac:dyDescent="0.45">
      <c r="B46">
        <v>0</v>
      </c>
      <c r="C46">
        <v>0</v>
      </c>
      <c r="D46">
        <v>14</v>
      </c>
      <c r="E46" t="s">
        <v>34</v>
      </c>
      <c r="F46">
        <v>1</v>
      </c>
      <c r="G46">
        <v>80</v>
      </c>
      <c r="H46">
        <v>4582</v>
      </c>
      <c r="I46">
        <f t="shared" si="0"/>
        <v>0</v>
      </c>
      <c r="J46">
        <f t="shared" si="1"/>
        <v>18</v>
      </c>
      <c r="K46" t="str">
        <f>HEX2BIN(Table1[[#This Row],[byte2]],8)</f>
        <v>00000000</v>
      </c>
      <c r="L46" t="str">
        <f>HEX2BIN(Table1[[#This Row],[byte3]],8)</f>
        <v>00000000</v>
      </c>
      <c r="M46" t="str">
        <f>HEX2BIN(Table1[[#This Row],[byte4]],8)</f>
        <v>00010100</v>
      </c>
      <c r="N46" t="str">
        <f>HEX2BIN(Table1[[#This Row],[byte5]],8)</f>
        <v>10110000</v>
      </c>
      <c r="O46" t="str">
        <f>HEX2BIN(Table1[[#This Row],[byte6]],8)</f>
        <v>00000001</v>
      </c>
      <c r="P46" t="str">
        <f>HEX2BIN(Table1[[#This Row],[byte7]],8)</f>
        <v>10000000</v>
      </c>
    </row>
    <row r="47" spans="2:16" x14ac:dyDescent="0.45">
      <c r="B47">
        <v>0</v>
      </c>
      <c r="C47">
        <v>0</v>
      </c>
      <c r="D47">
        <v>14</v>
      </c>
      <c r="E47" t="s">
        <v>32</v>
      </c>
      <c r="F47">
        <v>0</v>
      </c>
      <c r="G47">
        <v>0</v>
      </c>
      <c r="H47">
        <v>4598</v>
      </c>
      <c r="I47">
        <f t="shared" si="0"/>
        <v>1</v>
      </c>
      <c r="J47">
        <f t="shared" si="1"/>
        <v>16</v>
      </c>
      <c r="K47" t="str">
        <f>HEX2BIN(Table1[[#This Row],[byte2]],8)</f>
        <v>00000000</v>
      </c>
      <c r="L47" t="str">
        <f>HEX2BIN(Table1[[#This Row],[byte3]],8)</f>
        <v>00000000</v>
      </c>
      <c r="M47" t="str">
        <f>HEX2BIN(Table1[[#This Row],[byte4]],8)</f>
        <v>00010100</v>
      </c>
      <c r="N47" t="str">
        <f>HEX2BIN(Table1[[#This Row],[byte5]],8)</f>
        <v>11100000</v>
      </c>
      <c r="O47" t="str">
        <f>HEX2BIN(Table1[[#This Row],[byte6]],8)</f>
        <v>00000000</v>
      </c>
      <c r="P47" t="str">
        <f>HEX2BIN(Table1[[#This Row],[byte7]],8)</f>
        <v>00000000</v>
      </c>
    </row>
    <row r="48" spans="2:16" x14ac:dyDescent="0.45">
      <c r="B48">
        <v>49</v>
      </c>
      <c r="C48">
        <v>51</v>
      </c>
      <c r="D48">
        <v>14</v>
      </c>
      <c r="E48">
        <v>40</v>
      </c>
      <c r="F48" t="s">
        <v>33</v>
      </c>
      <c r="G48" t="s">
        <v>33</v>
      </c>
      <c r="H48">
        <v>4615</v>
      </c>
      <c r="I48">
        <f t="shared" si="0"/>
        <v>0</v>
      </c>
      <c r="J48">
        <f t="shared" si="1"/>
        <v>17</v>
      </c>
      <c r="K48" t="str">
        <f>HEX2BIN(Table1[[#This Row],[byte2]],8)</f>
        <v>01001001</v>
      </c>
      <c r="L48" t="str">
        <f>HEX2BIN(Table1[[#This Row],[byte3]],8)</f>
        <v>01010001</v>
      </c>
      <c r="M48" t="str">
        <f>HEX2BIN(Table1[[#This Row],[byte4]],8)</f>
        <v>00010100</v>
      </c>
      <c r="N48" t="str">
        <f>HEX2BIN(Table1[[#This Row],[byte5]],8)</f>
        <v>01000000</v>
      </c>
      <c r="O48" t="str">
        <f>HEX2BIN(Table1[[#This Row],[byte6]],8)</f>
        <v>11111111</v>
      </c>
      <c r="P48" t="str">
        <f>HEX2BIN(Table1[[#This Row],[byte7]],8)</f>
        <v>11111111</v>
      </c>
    </row>
    <row r="49" spans="2:16" x14ac:dyDescent="0.45">
      <c r="B49">
        <v>49</v>
      </c>
      <c r="C49">
        <v>51</v>
      </c>
      <c r="D49">
        <v>14</v>
      </c>
      <c r="E49">
        <v>30</v>
      </c>
      <c r="F49" t="s">
        <v>33</v>
      </c>
      <c r="G49" t="s">
        <v>33</v>
      </c>
      <c r="H49">
        <v>4632</v>
      </c>
      <c r="I49">
        <f t="shared" si="0"/>
        <v>1</v>
      </c>
      <c r="J49">
        <f t="shared" si="1"/>
        <v>17</v>
      </c>
      <c r="K49" t="str">
        <f>HEX2BIN(Table1[[#This Row],[byte2]],8)</f>
        <v>01001001</v>
      </c>
      <c r="L49" t="str">
        <f>HEX2BIN(Table1[[#This Row],[byte3]],8)</f>
        <v>01010001</v>
      </c>
      <c r="M49" t="str">
        <f>HEX2BIN(Table1[[#This Row],[byte4]],8)</f>
        <v>00010100</v>
      </c>
      <c r="N49" t="str">
        <f>HEX2BIN(Table1[[#This Row],[byte5]],8)</f>
        <v>00110000</v>
      </c>
      <c r="O49" t="str">
        <f>HEX2BIN(Table1[[#This Row],[byte6]],8)</f>
        <v>11111111</v>
      </c>
      <c r="P49" t="str">
        <f>HEX2BIN(Table1[[#This Row],[byte7]],8)</f>
        <v>11111111</v>
      </c>
    </row>
    <row r="50" spans="2:16" x14ac:dyDescent="0.45">
      <c r="B50">
        <v>99</v>
      </c>
      <c r="C50">
        <v>42</v>
      </c>
      <c r="D50">
        <v>14</v>
      </c>
      <c r="E50" t="s">
        <v>34</v>
      </c>
      <c r="F50">
        <v>1</v>
      </c>
      <c r="G50">
        <v>80</v>
      </c>
      <c r="H50">
        <v>4648</v>
      </c>
      <c r="I50">
        <f t="shared" si="0"/>
        <v>0</v>
      </c>
      <c r="J50">
        <f t="shared" si="1"/>
        <v>16</v>
      </c>
      <c r="K50" t="str">
        <f>HEX2BIN(Table1[[#This Row],[byte2]],8)</f>
        <v>10011001</v>
      </c>
      <c r="L50" t="str">
        <f>HEX2BIN(Table1[[#This Row],[byte3]],8)</f>
        <v>01000010</v>
      </c>
      <c r="M50" t="str">
        <f>HEX2BIN(Table1[[#This Row],[byte4]],8)</f>
        <v>00010100</v>
      </c>
      <c r="N50" t="str">
        <f>HEX2BIN(Table1[[#This Row],[byte5]],8)</f>
        <v>10110000</v>
      </c>
      <c r="O50" t="str">
        <f>HEX2BIN(Table1[[#This Row],[byte6]],8)</f>
        <v>00000001</v>
      </c>
      <c r="P50" t="str">
        <f>HEX2BIN(Table1[[#This Row],[byte7]],8)</f>
        <v>10000000</v>
      </c>
    </row>
    <row r="51" spans="2:16" x14ac:dyDescent="0.45">
      <c r="B51">
        <v>99</v>
      </c>
      <c r="C51">
        <v>42</v>
      </c>
      <c r="D51">
        <v>14</v>
      </c>
      <c r="E51" t="s">
        <v>32</v>
      </c>
      <c r="F51">
        <v>0</v>
      </c>
      <c r="G51">
        <v>0</v>
      </c>
      <c r="H51">
        <v>4665</v>
      </c>
      <c r="I51">
        <f t="shared" si="0"/>
        <v>1</v>
      </c>
      <c r="J51">
        <f t="shared" si="1"/>
        <v>17</v>
      </c>
      <c r="K51" t="str">
        <f>HEX2BIN(Table1[[#This Row],[byte2]],8)</f>
        <v>10011001</v>
      </c>
      <c r="L51" t="str">
        <f>HEX2BIN(Table1[[#This Row],[byte3]],8)</f>
        <v>01000010</v>
      </c>
      <c r="M51" t="str">
        <f>HEX2BIN(Table1[[#This Row],[byte4]],8)</f>
        <v>00010100</v>
      </c>
      <c r="N51" t="str">
        <f>HEX2BIN(Table1[[#This Row],[byte5]],8)</f>
        <v>11100000</v>
      </c>
      <c r="O51" t="str">
        <f>HEX2BIN(Table1[[#This Row],[byte6]],8)</f>
        <v>00000000</v>
      </c>
      <c r="P51" t="str">
        <f>HEX2BIN(Table1[[#This Row],[byte7]],8)</f>
        <v>00000000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 Network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2019-02-08T18:59:44Z</dcterms:created>
  <dcterms:modified xsi:type="dcterms:W3CDTF">2019-02-09T14:28:31Z</dcterms:modified>
</cp:coreProperties>
</file>