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c++\TCNV4\docx\"/>
    </mc:Choice>
  </mc:AlternateContent>
  <xr:revisionPtr revIDLastSave="0" documentId="8_{FDEF6C29-9268-4AB8-BEC5-DC0360F15255}" xr6:coauthVersionLast="47" xr6:coauthVersionMax="47" xr10:uidLastSave="{00000000-0000-0000-0000-000000000000}"/>
  <bookViews>
    <workbookView xWindow="-28920" yWindow="-135" windowWidth="29040" windowHeight="15720" xr2:uid="{CBF60A62-4AF1-487D-9D0D-182ED621CD00}"/>
  </bookViews>
  <sheets>
    <sheet name="Sizing" sheetId="1" r:id="rId1"/>
    <sheet name="Aggregation" sheetId="2" r:id="rId2"/>
  </sheets>
  <definedNames>
    <definedName name="connectioncount">Sizing!$C$28</definedName>
    <definedName name="connectionrtio">Sizing!$C$27</definedName>
    <definedName name="IT">Sizing!$C$3</definedName>
    <definedName name="L1d">Sizing!$C$9</definedName>
    <definedName name="L1w">Sizing!$C$8</definedName>
    <definedName name="layerv1">Sizing!$C$6</definedName>
    <definedName name="layerv2">Sizing!$C$5</definedName>
    <definedName name="layerv4">Sizing!$C$4</definedName>
    <definedName name="Lwd">Sizing!$C$11</definedName>
    <definedName name="Lxd">Sizing!$C$11</definedName>
    <definedName name="Lxw">Sizing!$C$10</definedName>
    <definedName name="neuroncount">Sizing!$C$24</definedName>
    <definedName name="neuronsignalratio">Sizing!$C$25</definedName>
    <definedName name="signalcount">Sizing!$C$26</definedName>
    <definedName name="sixpack">Sizing!$C$21</definedName>
    <definedName name="SixPackNeuronCount">Sizing!$D$21</definedName>
    <definedName name="soxpack">Sizing!$C$21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6" i="1"/>
  <c r="C5" i="1"/>
  <c r="C4" i="1"/>
  <c r="D19" i="1"/>
  <c r="D17" i="1"/>
  <c r="D15" i="1"/>
  <c r="D13" i="1"/>
  <c r="D11" i="1"/>
  <c r="D9" i="1"/>
  <c r="D21" i="1" s="1"/>
  <c r="A3" i="2"/>
  <c r="A4" i="2" s="1"/>
  <c r="A5" i="2" s="1"/>
  <c r="A6" i="2" s="1"/>
  <c r="A7" i="2" s="1"/>
  <c r="B3" i="2"/>
  <c r="C24" i="1" l="1"/>
  <c r="D6" i="1"/>
  <c r="D3" i="1"/>
  <c r="D5" i="1"/>
  <c r="D4" i="1"/>
  <c r="B4" i="2"/>
  <c r="B5" i="2" s="1"/>
  <c r="B6" i="2" s="1"/>
  <c r="B7" i="2" s="1"/>
  <c r="C8" i="2" s="1"/>
  <c r="F24" i="1" l="1"/>
  <c r="C28" i="1"/>
  <c r="F28" i="1" s="1"/>
  <c r="C26" i="1"/>
  <c r="F26" i="1" s="1"/>
  <c r="F30" i="1" l="1"/>
</calcChain>
</file>

<file path=xl/sharedStrings.xml><?xml version="1.0" encoding="utf-8"?>
<sst xmlns="http://schemas.openxmlformats.org/spreadsheetml/2006/main" count="30" uniqueCount="30">
  <si>
    <t>TCN Sizing</t>
  </si>
  <si>
    <t>IT</t>
  </si>
  <si>
    <t>V4</t>
  </si>
  <si>
    <t>V2</t>
  </si>
  <si>
    <t>V1</t>
  </si>
  <si>
    <t>L1_depth</t>
  </si>
  <si>
    <t>neuron_count</t>
  </si>
  <si>
    <t>signalcount</t>
  </si>
  <si>
    <t>connectionratio</t>
  </si>
  <si>
    <t>connectioncount</t>
  </si>
  <si>
    <t>neuronsignalration</t>
  </si>
  <si>
    <t>Unit size</t>
  </si>
  <si>
    <t xml:space="preserve">Memory </t>
  </si>
  <si>
    <t>Bytes</t>
  </si>
  <si>
    <t>amplitude</t>
  </si>
  <si>
    <t>signal</t>
  </si>
  <si>
    <t>Threshold</t>
  </si>
  <si>
    <t>L1_area</t>
  </si>
  <si>
    <t>L2_area</t>
  </si>
  <si>
    <t>L2_depth</t>
  </si>
  <si>
    <t>L3_area</t>
  </si>
  <si>
    <t>L3_depth</t>
  </si>
  <si>
    <t>L4_area</t>
  </si>
  <si>
    <t>L4_depth</t>
  </si>
  <si>
    <t>L5_area</t>
  </si>
  <si>
    <t>L5_depth</t>
  </si>
  <si>
    <t>L6_area</t>
  </si>
  <si>
    <t>L6_depth</t>
  </si>
  <si>
    <t>Neuron count</t>
  </si>
  <si>
    <t>six_pack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</si>
</sst>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5058-7278-42BA-8F0D-12D4C5F6D6DC}">
  <dimension ref="A1:F30"/>
  <sheetViews>
    <sheetView tabSelected="1" workbookViewId="0">
      <selection activeCell="G8" sqref="G8"/>
    </sheetView>
  </sheetViews>
  <sheetFormatPr defaultRowHeight="15.75" x14ac:dyDescent="0.25"/>
  <cols>
    <col min="1" max="1" width="16.7109375" style="1" customWidth="1"/>
    <col min="2" max="2" width="9.140625" style="1"/>
    <col min="3" max="3" width="19.7109375" style="2" customWidth="1"/>
    <col min="4" max="4" width="17.140625" style="2" customWidth="1"/>
    <col min="5" max="5" width="12.7109375" style="2" customWidth="1"/>
    <col min="6" max="6" width="22" style="2" customWidth="1"/>
    <col min="7" max="16384" width="9.140625" style="1"/>
  </cols>
  <sheetData>
    <row r="1" spans="1:6" x14ac:dyDescent="0.25">
      <c r="A1" s="1" t="s">
        <v>0</v>
      </c>
      <c r="D1" s="2" t="s">
        <v>28</v>
      </c>
      <c r="E1" s="2" t="s">
        <v>11</v>
      </c>
      <c r="F1" s="2" t="s">
        <v>12</v>
      </c>
    </row>
    <row r="2" spans="1:6" x14ac:dyDescent="0.25">
      <c r="F2" s="2" t="s">
        <v>13</v>
      </c>
    </row>
    <row r="3" spans="1:6" x14ac:dyDescent="0.25">
      <c r="A3" s="1" t="s">
        <v>1</v>
      </c>
      <c r="C3" s="2">
        <v>1</v>
      </c>
      <c r="D3" s="2">
        <f>IT*SixPackNeuronCount</f>
        <v>100000</v>
      </c>
    </row>
    <row r="4" spans="1:6" x14ac:dyDescent="0.25">
      <c r="A4" s="1" t="s">
        <v>2</v>
      </c>
      <c r="C4" s="2">
        <f>IT*5</f>
        <v>5</v>
      </c>
      <c r="D4" s="2">
        <f>layerv4*SixPackNeuronCount</f>
        <v>500000</v>
      </c>
    </row>
    <row r="5" spans="1:6" x14ac:dyDescent="0.25">
      <c r="A5" s="1" t="s">
        <v>3</v>
      </c>
      <c r="C5" s="2">
        <f>layerv4*layerv4</f>
        <v>25</v>
      </c>
      <c r="D5" s="2">
        <f>layerv2*SixPackNeuronCount</f>
        <v>2500000</v>
      </c>
    </row>
    <row r="6" spans="1:6" x14ac:dyDescent="0.25">
      <c r="A6" s="1" t="s">
        <v>4</v>
      </c>
      <c r="C6" s="2">
        <f>layerv2*layerv4</f>
        <v>125</v>
      </c>
      <c r="D6" s="2">
        <f>layerv1*SixPackNeuronCount</f>
        <v>12500000</v>
      </c>
    </row>
    <row r="7" spans="1:6" x14ac:dyDescent="0.25">
      <c r="D7" s="2">
        <f>SUM(D3:D6)</f>
        <v>15600000</v>
      </c>
    </row>
    <row r="8" spans="1:6" x14ac:dyDescent="0.25">
      <c r="A8" s="1" t="s">
        <v>17</v>
      </c>
      <c r="C8" s="2">
        <v>1000</v>
      </c>
    </row>
    <row r="9" spans="1:6" x14ac:dyDescent="0.25">
      <c r="A9" s="1" t="s">
        <v>5</v>
      </c>
      <c r="C9" s="2">
        <v>2</v>
      </c>
      <c r="D9" s="2">
        <f>L1w*L1d</f>
        <v>2000</v>
      </c>
    </row>
    <row r="10" spans="1:6" x14ac:dyDescent="0.25">
      <c r="A10" s="1" t="s">
        <v>18</v>
      </c>
      <c r="C10" s="2">
        <v>1000</v>
      </c>
    </row>
    <row r="11" spans="1:6" x14ac:dyDescent="0.25">
      <c r="A11" s="1" t="s">
        <v>19</v>
      </c>
      <c r="C11" s="2">
        <v>30</v>
      </c>
      <c r="D11" s="2">
        <f>Lxw*Lwd</f>
        <v>30000</v>
      </c>
    </row>
    <row r="12" spans="1:6" x14ac:dyDescent="0.25">
      <c r="A12" s="1" t="s">
        <v>20</v>
      </c>
      <c r="C12" s="2">
        <v>1000</v>
      </c>
    </row>
    <row r="13" spans="1:6" x14ac:dyDescent="0.25">
      <c r="A13" s="1" t="s">
        <v>21</v>
      </c>
      <c r="C13" s="2">
        <v>30</v>
      </c>
      <c r="D13" s="2">
        <f>C12*C13</f>
        <v>30000</v>
      </c>
    </row>
    <row r="14" spans="1:6" x14ac:dyDescent="0.25">
      <c r="A14" s="1" t="s">
        <v>22</v>
      </c>
      <c r="C14" s="2">
        <v>1000</v>
      </c>
    </row>
    <row r="15" spans="1:6" x14ac:dyDescent="0.25">
      <c r="A15" s="1" t="s">
        <v>23</v>
      </c>
      <c r="C15" s="2">
        <v>30</v>
      </c>
      <c r="D15" s="2">
        <f>C14*C15</f>
        <v>30000</v>
      </c>
    </row>
    <row r="16" spans="1:6" x14ac:dyDescent="0.25">
      <c r="A16" s="1" t="s">
        <v>24</v>
      </c>
      <c r="C16" s="2">
        <v>1000</v>
      </c>
    </row>
    <row r="17" spans="1:6" x14ac:dyDescent="0.25">
      <c r="A17" s="1" t="s">
        <v>25</v>
      </c>
      <c r="C17" s="2">
        <v>4</v>
      </c>
      <c r="D17" s="2">
        <f>C16*C17</f>
        <v>4000</v>
      </c>
    </row>
    <row r="18" spans="1:6" x14ac:dyDescent="0.25">
      <c r="A18" s="1" t="s">
        <v>26</v>
      </c>
      <c r="C18" s="2">
        <v>1000</v>
      </c>
    </row>
    <row r="19" spans="1:6" x14ac:dyDescent="0.25">
      <c r="A19" s="1" t="s">
        <v>27</v>
      </c>
      <c r="C19" s="2">
        <v>4</v>
      </c>
      <c r="D19" s="2">
        <f>C18*C19</f>
        <v>4000</v>
      </c>
    </row>
    <row r="21" spans="1:6" x14ac:dyDescent="0.25">
      <c r="A21" s="1" t="s">
        <v>29</v>
      </c>
      <c r="C21" s="2">
        <v>156</v>
      </c>
      <c r="D21" s="2">
        <f>SUM(D9:D19)</f>
        <v>100000</v>
      </c>
    </row>
    <row r="24" spans="1:6" x14ac:dyDescent="0.25">
      <c r="A24" s="1" t="s">
        <v>6</v>
      </c>
      <c r="C24" s="2">
        <f>SixPackNeuronCount*(IT +layerv4+layerv2+layerv1)</f>
        <v>15600000</v>
      </c>
      <c r="E24" s="2">
        <v>12</v>
      </c>
      <c r="F24" s="2">
        <f>E24*neuroncount</f>
        <v>187200000</v>
      </c>
    </row>
    <row r="25" spans="1:6" x14ac:dyDescent="0.25">
      <c r="A25" s="1" t="s">
        <v>10</v>
      </c>
      <c r="C25" s="2">
        <v>10</v>
      </c>
    </row>
    <row r="26" spans="1:6" x14ac:dyDescent="0.25">
      <c r="A26" s="1" t="s">
        <v>7</v>
      </c>
      <c r="C26" s="2">
        <f>neuroncount*neuronsignalratio</f>
        <v>156000000</v>
      </c>
      <c r="E26" s="2">
        <v>12</v>
      </c>
      <c r="F26" s="2">
        <f>E26*signalcount</f>
        <v>1872000000</v>
      </c>
    </row>
    <row r="27" spans="1:6" x14ac:dyDescent="0.25">
      <c r="A27" s="1" t="s">
        <v>8</v>
      </c>
      <c r="C27" s="2">
        <v>50</v>
      </c>
    </row>
    <row r="28" spans="1:6" x14ac:dyDescent="0.25">
      <c r="A28" s="1" t="s">
        <v>9</v>
      </c>
      <c r="C28" s="2">
        <f>neuroncount*connectionrtio</f>
        <v>780000000</v>
      </c>
      <c r="E28" s="2">
        <v>20</v>
      </c>
      <c r="F28" s="2">
        <f>E28*connectioncount</f>
        <v>15600000000</v>
      </c>
    </row>
    <row r="30" spans="1:6" x14ac:dyDescent="0.25">
      <c r="F30" s="2">
        <f>SUM(F24:F28)</f>
        <v>17659200000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E98C-BBBA-4537-B8D7-022247918625}">
  <dimension ref="A1:D10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6000</v>
      </c>
      <c r="B1">
        <v>2</v>
      </c>
      <c r="C1">
        <v>12000</v>
      </c>
    </row>
    <row r="3" spans="1:4" x14ac:dyDescent="0.25">
      <c r="A3">
        <f>A1/$B$1</f>
        <v>3000</v>
      </c>
      <c r="B3">
        <f>A1+A3</f>
        <v>9000</v>
      </c>
    </row>
    <row r="4" spans="1:4" x14ac:dyDescent="0.25">
      <c r="A4">
        <f>A3/$B$1</f>
        <v>1500</v>
      </c>
      <c r="B4">
        <f>B3+A4</f>
        <v>10500</v>
      </c>
    </row>
    <row r="5" spans="1:4" x14ac:dyDescent="0.25">
      <c r="A5">
        <f>A4/$B$1</f>
        <v>750</v>
      </c>
      <c r="B5">
        <f>B4+A5</f>
        <v>11250</v>
      </c>
    </row>
    <row r="6" spans="1:4" x14ac:dyDescent="0.25">
      <c r="A6">
        <f>A5/$B$1</f>
        <v>375</v>
      </c>
      <c r="B6">
        <f>B5+A6</f>
        <v>11625</v>
      </c>
    </row>
    <row r="7" spans="1:4" x14ac:dyDescent="0.25">
      <c r="A7" s="3">
        <f>A6/$B$1</f>
        <v>187.5</v>
      </c>
      <c r="B7" s="3">
        <f>B6+A7</f>
        <v>11812.5</v>
      </c>
    </row>
    <row r="8" spans="1:4" x14ac:dyDescent="0.25">
      <c r="C8" s="3">
        <f>C1-B7</f>
        <v>187.5</v>
      </c>
      <c r="D8" t="s">
        <v>16</v>
      </c>
    </row>
    <row r="9" spans="1:4" x14ac:dyDescent="0.25">
      <c r="D9" t="s">
        <v>15</v>
      </c>
    </row>
    <row r="10" spans="1:4" x14ac:dyDescent="0.25">
      <c r="D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Sizing</vt:lpstr>
      <vt:lpstr>Aggregation</vt:lpstr>
      <vt:lpstr>connectioncount</vt:lpstr>
      <vt:lpstr>connectionrtio</vt:lpstr>
      <vt:lpstr>IT</vt:lpstr>
      <vt:lpstr>L1d</vt:lpstr>
      <vt:lpstr>L1w</vt:lpstr>
      <vt:lpstr>layerv1</vt:lpstr>
      <vt:lpstr>layerv2</vt:lpstr>
      <vt:lpstr>layerv4</vt:lpstr>
      <vt:lpstr>Lwd</vt:lpstr>
      <vt:lpstr>Lxd</vt:lpstr>
      <vt:lpstr>Lxw</vt:lpstr>
      <vt:lpstr>neuroncount</vt:lpstr>
      <vt:lpstr>neuronsignalratio</vt:lpstr>
      <vt:lpstr>signalcount</vt:lpstr>
      <vt:lpstr>sixpack</vt:lpstr>
      <vt:lpstr>SixPackNeuronCount</vt:lpstr>
      <vt:lpstr>soxpack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Rogers</dc:creator>
  <cp:lastModifiedBy>Michael Rogers</cp:lastModifiedBy>
  <dcterms:created xsi:type="dcterms:W3CDTF">2025-07-09T22:17:24Z</dcterms:created>
  <dcterms:modified xsi:type="dcterms:W3CDTF">2025-07-30T06:02:07Z</dcterms:modified>
</cp:coreProperties>
</file>