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onnebowers/Desktop/"/>
    </mc:Choice>
  </mc:AlternateContent>
  <xr:revisionPtr revIDLastSave="0" documentId="13_ncr:1_{6A86141B-FC29-7A44-A53B-B39997FFB5F5}" xr6:coauthVersionLast="47" xr6:coauthVersionMax="47" xr10:uidLastSave="{00000000-0000-0000-0000-000000000000}"/>
  <bookViews>
    <workbookView xWindow="9660" yWindow="580" windowWidth="29940" windowHeight="25660" xr2:uid="{14005FEE-5DA5-D147-B320-66DA4A2D7EAE}"/>
  </bookViews>
  <sheets>
    <sheet name="Registration" sheetId="1" r:id="rId1"/>
    <sheet name="Sheet1" sheetId="5" r:id="rId2"/>
    <sheet name="Recap" sheetId="2" r:id="rId3"/>
    <sheet name="Cash Breakd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B7" i="2" l="1"/>
  <c r="B8" i="2"/>
  <c r="H21" i="2"/>
  <c r="H29" i="2" l="1"/>
  <c r="H31" i="2"/>
  <c r="G21" i="2"/>
  <c r="F21" i="2"/>
  <c r="E21" i="2"/>
  <c r="D10" i="4" l="1"/>
  <c r="L9" i="4"/>
  <c r="H9" i="4"/>
  <c r="D9" i="4"/>
  <c r="L8" i="4"/>
  <c r="H8" i="4"/>
  <c r="D8" i="4"/>
  <c r="L7" i="4"/>
  <c r="H7" i="4"/>
  <c r="D7" i="4"/>
  <c r="L6" i="4"/>
  <c r="H6" i="4"/>
  <c r="H10" i="4" s="1"/>
  <c r="D6" i="4"/>
  <c r="L5" i="4"/>
  <c r="H5" i="4"/>
  <c r="D5" i="4"/>
  <c r="D11" i="4" s="1"/>
  <c r="D24" i="2"/>
  <c r="D25" i="2" s="1"/>
  <c r="D26" i="2" s="1"/>
  <c r="D27" i="2" s="1"/>
  <c r="D28" i="2" s="1"/>
  <c r="D33" i="2"/>
  <c r="D38" i="2"/>
  <c r="C37" i="2"/>
  <c r="D37" i="2" s="1"/>
  <c r="C20" i="2"/>
  <c r="C19" i="2"/>
  <c r="D35" i="2"/>
  <c r="D36" i="2"/>
  <c r="D3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L10" i="4" l="1"/>
  <c r="D39" i="2"/>
  <c r="D41" i="2" s="1"/>
  <c r="A5" i="4" l="1"/>
</calcChain>
</file>

<file path=xl/sharedStrings.xml><?xml version="1.0" encoding="utf-8"?>
<sst xmlns="http://schemas.openxmlformats.org/spreadsheetml/2006/main" count="225" uniqueCount="178">
  <si>
    <t>First Name</t>
  </si>
  <si>
    <t>Last Name</t>
  </si>
  <si>
    <t>Main $70</t>
  </si>
  <si>
    <t>Equal Q $10</t>
  </si>
  <si>
    <t>Grad Pool $20</t>
  </si>
  <si>
    <t>ACC #</t>
  </si>
  <si>
    <t>Judge</t>
  </si>
  <si>
    <t>Andrew</t>
  </si>
  <si>
    <t>Laurence</t>
  </si>
  <si>
    <t>CA2929</t>
  </si>
  <si>
    <t>N</t>
  </si>
  <si>
    <t>Peter</t>
  </si>
  <si>
    <t>Jackson</t>
  </si>
  <si>
    <t>CA4206</t>
  </si>
  <si>
    <t>Terry</t>
  </si>
  <si>
    <t>Higgins</t>
  </si>
  <si>
    <t>CA6372</t>
  </si>
  <si>
    <t>Shea</t>
  </si>
  <si>
    <t>Tom</t>
  </si>
  <si>
    <t>Highshoe</t>
  </si>
  <si>
    <t>CA6443</t>
  </si>
  <si>
    <t>Rick</t>
  </si>
  <si>
    <t>CA4103</t>
  </si>
  <si>
    <t>Peggy</t>
  </si>
  <si>
    <t>CA3048</t>
  </si>
  <si>
    <t>Bill</t>
  </si>
  <si>
    <t>Jones</t>
  </si>
  <si>
    <t>Hom</t>
  </si>
  <si>
    <t>CA925</t>
  </si>
  <si>
    <t>Anchor Seats Required</t>
  </si>
  <si>
    <t>Robert</t>
  </si>
  <si>
    <t>Cox</t>
  </si>
  <si>
    <t>CA6616</t>
  </si>
  <si>
    <t>Jim</t>
  </si>
  <si>
    <t>Chris</t>
  </si>
  <si>
    <t>Branson</t>
  </si>
  <si>
    <t>CA7304</t>
  </si>
  <si>
    <t>Denny</t>
  </si>
  <si>
    <t>Moore</t>
  </si>
  <si>
    <t>CA793</t>
  </si>
  <si>
    <t>Michael</t>
  </si>
  <si>
    <t>Rogers</t>
  </si>
  <si>
    <t>CA6999</t>
  </si>
  <si>
    <t>Yvonne</t>
  </si>
  <si>
    <t>Cheryl</t>
  </si>
  <si>
    <t>Van Scyoc</t>
  </si>
  <si>
    <t>Garrett</t>
  </si>
  <si>
    <t>Roland</t>
  </si>
  <si>
    <t>Hall</t>
  </si>
  <si>
    <t>Richard</t>
  </si>
  <si>
    <t>Eiffert</t>
  </si>
  <si>
    <t>Boyd</t>
  </si>
  <si>
    <t>CA2306</t>
  </si>
  <si>
    <t>CA1638</t>
  </si>
  <si>
    <t>CA5859</t>
  </si>
  <si>
    <t>CA5849</t>
  </si>
  <si>
    <t>Allen</t>
  </si>
  <si>
    <t>Possible Cash Breakdown</t>
  </si>
  <si>
    <t>Alice</t>
  </si>
  <si>
    <t>Souza</t>
  </si>
  <si>
    <t>AK449</t>
  </si>
  <si>
    <t>Oct 2018 - no. players 50 - probably too much!</t>
  </si>
  <si>
    <t>April 2017 tourney - worked well for 74 players!!</t>
  </si>
  <si>
    <t>Denny History…</t>
  </si>
  <si>
    <t>CA1222L</t>
  </si>
  <si>
    <t>Tournament Finances Recap</t>
  </si>
  <si>
    <t>INCOME</t>
  </si>
  <si>
    <t>EXPENSES</t>
  </si>
  <si>
    <t>BALANCE</t>
  </si>
  <si>
    <t>Prepaid Main Registrations</t>
  </si>
  <si>
    <t>Moose Lodge Insurance</t>
  </si>
  <si>
    <t>Trophy Boards</t>
  </si>
  <si>
    <t>Wine Raffle - Paradise Fire</t>
  </si>
  <si>
    <t>Cash Raffle - Grand National</t>
  </si>
  <si>
    <t>Cash Raffle Payout</t>
  </si>
  <si>
    <t>Carolyn Washington</t>
  </si>
  <si>
    <t>ACC</t>
  </si>
  <si>
    <t>Consolation Payout</t>
  </si>
  <si>
    <t>Main Payout</t>
  </si>
  <si>
    <t>Sandwiches, Chips, Waters + Jackie $10</t>
  </si>
  <si>
    <t>Raffles</t>
  </si>
  <si>
    <t>ACC Sanctioning Fee - Con $1.00 x 35</t>
  </si>
  <si>
    <t>ACC Sanctioning Fee - Main $3.00 x 60</t>
  </si>
  <si>
    <t>Reimburse</t>
  </si>
  <si>
    <t>Total</t>
  </si>
  <si>
    <t>Moose Rental $5.00 x 61 (inc Fanucchi)</t>
  </si>
  <si>
    <t xml:space="preserve">Equal </t>
  </si>
  <si>
    <t>Grad</t>
  </si>
  <si>
    <t>Cash</t>
  </si>
  <si>
    <t>Duplicate Payment to Roland</t>
  </si>
  <si>
    <t xml:space="preserve">Admin Expense </t>
  </si>
  <si>
    <t>Consolation Entries 35 x $30</t>
  </si>
  <si>
    <t>Inc. Paul's $20</t>
  </si>
  <si>
    <t>Roland Hall</t>
  </si>
  <si>
    <t>Equal  34 x $10</t>
  </si>
  <si>
    <t>Refund Main Registrations 4 x $70</t>
  </si>
  <si>
    <t>Refund Equal. 4 x $10</t>
  </si>
  <si>
    <t>Refund Grad 4 x $20</t>
  </si>
  <si>
    <t>Grad Pool $10</t>
  </si>
  <si>
    <t>Grad Pool $50</t>
  </si>
  <si>
    <t xml:space="preserve">Jennifer </t>
  </si>
  <si>
    <t>Bolles</t>
  </si>
  <si>
    <t>CA3939</t>
  </si>
  <si>
    <t>Bob</t>
  </si>
  <si>
    <t>Bartosh</t>
  </si>
  <si>
    <t>CA4898</t>
  </si>
  <si>
    <t>Judith</t>
  </si>
  <si>
    <t>Whitfield</t>
  </si>
  <si>
    <t>CA7555</t>
  </si>
  <si>
    <t>Tracy</t>
  </si>
  <si>
    <t>Yott</t>
  </si>
  <si>
    <t>CA5332</t>
  </si>
  <si>
    <t>Schlabes</t>
  </si>
  <si>
    <t>CA5515</t>
  </si>
  <si>
    <t>Ellie</t>
  </si>
  <si>
    <t>CA07950</t>
  </si>
  <si>
    <t>Dennis</t>
  </si>
  <si>
    <t>Dennis "Slick"</t>
  </si>
  <si>
    <t>Johnston</t>
  </si>
  <si>
    <t>Art</t>
  </si>
  <si>
    <t>Watkins</t>
  </si>
  <si>
    <t>Annett</t>
  </si>
  <si>
    <t>Randy</t>
  </si>
  <si>
    <t>Azelton</t>
  </si>
  <si>
    <t>CA7571</t>
  </si>
  <si>
    <t>Lloyd</t>
  </si>
  <si>
    <t>CA6785</t>
  </si>
  <si>
    <t>Al</t>
  </si>
  <si>
    <t>Silva</t>
  </si>
  <si>
    <t>CA7781</t>
  </si>
  <si>
    <t>Sandra</t>
  </si>
  <si>
    <t>Plake</t>
  </si>
  <si>
    <t>CA3823</t>
  </si>
  <si>
    <t>Crystal</t>
  </si>
  <si>
    <t>Patzer</t>
  </si>
  <si>
    <t>CA6981</t>
  </si>
  <si>
    <t>Flatto</t>
  </si>
  <si>
    <t>CA735</t>
  </si>
  <si>
    <t>Kimsal</t>
  </si>
  <si>
    <t>Wilder</t>
  </si>
  <si>
    <t>CA7932</t>
  </si>
  <si>
    <t>Lisa</t>
  </si>
  <si>
    <t>Humiston</t>
  </si>
  <si>
    <t>Scott</t>
  </si>
  <si>
    <t>Donald</t>
  </si>
  <si>
    <t>Spurgeon</t>
  </si>
  <si>
    <t>Jamison</t>
  </si>
  <si>
    <t>Kaboli</t>
  </si>
  <si>
    <t>NV1067</t>
  </si>
  <si>
    <t>Aram</t>
  </si>
  <si>
    <t>Chakerian</t>
  </si>
  <si>
    <t>CA06512</t>
  </si>
  <si>
    <t xml:space="preserve">Bud </t>
  </si>
  <si>
    <t>Yepson</t>
  </si>
  <si>
    <t>Barbara</t>
  </si>
  <si>
    <t>Tellez</t>
  </si>
  <si>
    <t>Steve</t>
  </si>
  <si>
    <t>Hastie</t>
  </si>
  <si>
    <t>CA3822</t>
  </si>
  <si>
    <t>John</t>
  </si>
  <si>
    <t>Fritschen</t>
  </si>
  <si>
    <t>CA6363</t>
  </si>
  <si>
    <t>Stephen</t>
  </si>
  <si>
    <t>Ryan</t>
  </si>
  <si>
    <t>Haley</t>
  </si>
  <si>
    <t>CA8060</t>
  </si>
  <si>
    <t>PENDING</t>
  </si>
  <si>
    <t>Rich</t>
  </si>
  <si>
    <t>Doyle</t>
  </si>
  <si>
    <t>CA4412</t>
  </si>
  <si>
    <t>CA8018</t>
  </si>
  <si>
    <t>CA6371</t>
  </si>
  <si>
    <t>CA4893</t>
  </si>
  <si>
    <t>CA7257</t>
  </si>
  <si>
    <t>CA6348</t>
  </si>
  <si>
    <t>CA7974</t>
  </si>
  <si>
    <t>CA5378</t>
  </si>
  <si>
    <t>CA5454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</si>
</sst>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6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2" fillId="0" borderId="0" xfId="0" applyNumberFormat="1" applyFont="1"/>
    <xf numFmtId="166" fontId="0" fillId="0" borderId="0" xfId="0" applyNumberFormat="1" applyAlignment="1">
      <alignment horizontal="left"/>
    </xf>
    <xf numFmtId="166" fontId="0" fillId="0" borderId="3" xfId="0" applyNumberFormat="1" applyBorder="1" applyAlignment="1">
      <alignment horizontal="left"/>
    </xf>
    <xf numFmtId="1" fontId="0" fillId="0" borderId="0" xfId="0" applyNumberFormat="1"/>
    <xf numFmtId="166" fontId="0" fillId="0" borderId="0" xfId="0" applyNumberFormat="1"/>
    <xf numFmtId="3" fontId="0" fillId="0" borderId="0" xfId="0" applyNumberFormat="1"/>
    <xf numFmtId="166" fontId="2" fillId="0" borderId="2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166" fontId="5" fillId="0" borderId="0" xfId="0" applyNumberFormat="1" applyFont="1"/>
    <xf numFmtId="166" fontId="0" fillId="0" borderId="1" xfId="0" applyNumberFormat="1" applyBorder="1"/>
    <xf numFmtId="166" fontId="2" fillId="0" borderId="1" xfId="0" applyNumberFormat="1" applyFont="1" applyBorder="1"/>
    <xf numFmtId="166" fontId="0" fillId="2" borderId="1" xfId="0" applyNumberFormat="1" applyFill="1" applyBorder="1"/>
    <xf numFmtId="0" fontId="0" fillId="2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3F73-C65D-F945-9850-B753F66B2BAC}">
  <dimension ref="A1:J61"/>
  <sheetViews>
    <sheetView tabSelected="1" zoomScaleNormal="100" workbookViewId="0">
      <pane ySplit="1" topLeftCell="A2" activePane="bottomLeft" state="frozen"/>
      <selection pane="bottomLeft" activeCell="L4" sqref="L4"/>
    </sheetView>
  </sheetViews>
  <sheetFormatPr baseColWidth="10" defaultRowHeight="16" x14ac:dyDescent="0.2"/>
  <cols>
    <col min="1" max="2" width="17" customWidth="1"/>
    <col min="3" max="3" width="7.6640625" customWidth="1"/>
    <col min="4" max="4" width="8.33203125" customWidth="1"/>
    <col min="5" max="5" width="8.83203125" customWidth="1"/>
    <col min="6" max="6" width="7.6640625" customWidth="1"/>
    <col min="7" max="7" width="9.83203125" customWidth="1"/>
    <col min="8" max="8" width="13.6640625" style="3" customWidth="1"/>
    <col min="9" max="9" width="8.1640625" style="3" customWidth="1"/>
    <col min="10" max="10" width="11.5" style="3" customWidth="1"/>
  </cols>
  <sheetData>
    <row r="1" spans="1:10" ht="60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98</v>
      </c>
      <c r="F1" s="8" t="s">
        <v>4</v>
      </c>
      <c r="G1" s="8" t="s">
        <v>99</v>
      </c>
      <c r="H1" s="9" t="s">
        <v>5</v>
      </c>
      <c r="I1" s="9" t="s">
        <v>6</v>
      </c>
      <c r="J1" s="40" t="s">
        <v>29</v>
      </c>
    </row>
    <row r="2" spans="1:10" x14ac:dyDescent="0.2">
      <c r="A2" s="35" t="s">
        <v>116</v>
      </c>
      <c r="B2" s="35" t="s">
        <v>56</v>
      </c>
      <c r="C2" s="36">
        <v>70</v>
      </c>
      <c r="D2" s="36">
        <v>10</v>
      </c>
      <c r="E2" s="36"/>
      <c r="F2" s="36"/>
      <c r="G2" s="36"/>
      <c r="H2" s="37" t="s">
        <v>171</v>
      </c>
      <c r="I2" s="37" t="s">
        <v>10</v>
      </c>
      <c r="J2" s="38">
        <v>0</v>
      </c>
    </row>
    <row r="3" spans="1:10" x14ac:dyDescent="0.2">
      <c r="A3" s="35" t="s">
        <v>122</v>
      </c>
      <c r="B3" s="35" t="s">
        <v>123</v>
      </c>
      <c r="C3" s="36">
        <v>70</v>
      </c>
      <c r="D3" s="36">
        <v>10</v>
      </c>
      <c r="E3" s="36">
        <v>10</v>
      </c>
      <c r="F3" s="36">
        <v>20</v>
      </c>
      <c r="G3" s="36"/>
      <c r="H3" s="37" t="s">
        <v>124</v>
      </c>
      <c r="I3" s="37">
        <v>1</v>
      </c>
      <c r="J3" s="38">
        <v>0</v>
      </c>
    </row>
    <row r="4" spans="1:10" x14ac:dyDescent="0.2">
      <c r="A4" s="35" t="s">
        <v>103</v>
      </c>
      <c r="B4" s="35" t="s">
        <v>104</v>
      </c>
      <c r="C4" s="36">
        <v>70</v>
      </c>
      <c r="D4" s="36">
        <v>10</v>
      </c>
      <c r="E4" s="36">
        <v>10</v>
      </c>
      <c r="F4" s="36">
        <v>20</v>
      </c>
      <c r="G4" s="36">
        <v>50</v>
      </c>
      <c r="H4" s="37" t="s">
        <v>105</v>
      </c>
      <c r="I4" s="37">
        <v>1</v>
      </c>
      <c r="J4" s="38">
        <v>0</v>
      </c>
    </row>
    <row r="5" spans="1:10" x14ac:dyDescent="0.2">
      <c r="A5" s="35" t="s">
        <v>143</v>
      </c>
      <c r="B5" s="35" t="s">
        <v>104</v>
      </c>
      <c r="C5" s="36">
        <v>70</v>
      </c>
      <c r="D5" s="36">
        <v>10</v>
      </c>
      <c r="E5" s="36">
        <v>10</v>
      </c>
      <c r="F5" s="36">
        <v>20</v>
      </c>
      <c r="G5" s="36">
        <v>50</v>
      </c>
      <c r="H5" s="39" t="s">
        <v>172</v>
      </c>
      <c r="I5" s="37">
        <v>1</v>
      </c>
      <c r="J5" s="38">
        <v>0</v>
      </c>
    </row>
    <row r="6" spans="1:10" x14ac:dyDescent="0.2">
      <c r="A6" s="35" t="s">
        <v>100</v>
      </c>
      <c r="B6" s="35" t="s">
        <v>101</v>
      </c>
      <c r="C6" s="36">
        <v>70</v>
      </c>
      <c r="D6" s="36">
        <v>10</v>
      </c>
      <c r="E6" s="36">
        <v>10</v>
      </c>
      <c r="F6" s="36">
        <v>20</v>
      </c>
      <c r="G6" s="36">
        <v>50</v>
      </c>
      <c r="H6" s="37" t="s">
        <v>102</v>
      </c>
      <c r="I6" s="37" t="s">
        <v>10</v>
      </c>
      <c r="J6" s="38">
        <v>1</v>
      </c>
    </row>
    <row r="7" spans="1:10" x14ac:dyDescent="0.2">
      <c r="A7" s="35" t="s">
        <v>125</v>
      </c>
      <c r="B7" s="35" t="s">
        <v>51</v>
      </c>
      <c r="C7" s="36">
        <v>70</v>
      </c>
      <c r="D7" s="36">
        <v>10</v>
      </c>
      <c r="E7" s="36">
        <v>10</v>
      </c>
      <c r="F7" s="36">
        <v>20</v>
      </c>
      <c r="G7" s="36">
        <v>50</v>
      </c>
      <c r="H7" s="37" t="s">
        <v>126</v>
      </c>
      <c r="I7" s="37" t="s">
        <v>10</v>
      </c>
      <c r="J7" s="38">
        <v>0</v>
      </c>
    </row>
    <row r="8" spans="1:10" x14ac:dyDescent="0.2">
      <c r="A8" s="35" t="s">
        <v>34</v>
      </c>
      <c r="B8" s="35" t="s">
        <v>35</v>
      </c>
      <c r="C8" s="36">
        <v>70</v>
      </c>
      <c r="D8" s="36">
        <v>10</v>
      </c>
      <c r="E8" s="36">
        <v>10</v>
      </c>
      <c r="F8" s="36">
        <v>20</v>
      </c>
      <c r="G8" s="36"/>
      <c r="H8" s="37" t="s">
        <v>36</v>
      </c>
      <c r="I8" s="37" t="s">
        <v>10</v>
      </c>
      <c r="J8" s="38">
        <v>0</v>
      </c>
    </row>
    <row r="9" spans="1:10" x14ac:dyDescent="0.2">
      <c r="A9" s="35" t="s">
        <v>162</v>
      </c>
      <c r="B9" s="35" t="s">
        <v>35</v>
      </c>
      <c r="C9" s="36">
        <v>70</v>
      </c>
      <c r="D9" s="36">
        <v>10</v>
      </c>
      <c r="E9" s="36">
        <v>10</v>
      </c>
      <c r="F9" s="36"/>
      <c r="G9" s="36"/>
      <c r="H9" s="37" t="s">
        <v>170</v>
      </c>
      <c r="I9" s="37" t="s">
        <v>10</v>
      </c>
      <c r="J9" s="38">
        <v>0</v>
      </c>
    </row>
    <row r="10" spans="1:10" x14ac:dyDescent="0.2">
      <c r="A10" s="35" t="s">
        <v>149</v>
      </c>
      <c r="B10" s="35" t="s">
        <v>150</v>
      </c>
      <c r="C10" s="36">
        <v>70</v>
      </c>
      <c r="D10" s="36"/>
      <c r="E10" s="36"/>
      <c r="F10" s="36"/>
      <c r="G10" s="36"/>
      <c r="H10" s="37" t="s">
        <v>151</v>
      </c>
      <c r="I10" s="37" t="s">
        <v>10</v>
      </c>
      <c r="J10" s="38">
        <v>0</v>
      </c>
    </row>
    <row r="11" spans="1:10" x14ac:dyDescent="0.2">
      <c r="A11" s="35" t="s">
        <v>30</v>
      </c>
      <c r="B11" s="35" t="s">
        <v>31</v>
      </c>
      <c r="C11" s="36">
        <v>70</v>
      </c>
      <c r="D11" s="36">
        <v>10</v>
      </c>
      <c r="E11" s="36">
        <v>0</v>
      </c>
      <c r="F11" s="36"/>
      <c r="G11" s="36"/>
      <c r="H11" s="37" t="s">
        <v>32</v>
      </c>
      <c r="I11" s="37">
        <v>1</v>
      </c>
      <c r="J11" s="38">
        <v>0</v>
      </c>
    </row>
    <row r="12" spans="1:10" x14ac:dyDescent="0.2">
      <c r="A12" s="35" t="s">
        <v>167</v>
      </c>
      <c r="B12" s="35" t="s">
        <v>168</v>
      </c>
      <c r="C12" s="36">
        <v>70</v>
      </c>
      <c r="D12" s="36">
        <v>0</v>
      </c>
      <c r="E12" s="36"/>
      <c r="F12" s="36"/>
      <c r="G12" s="36"/>
      <c r="H12" s="39" t="s">
        <v>169</v>
      </c>
      <c r="I12" s="37" t="s">
        <v>10</v>
      </c>
      <c r="J12" s="38">
        <v>0</v>
      </c>
    </row>
    <row r="13" spans="1:10" x14ac:dyDescent="0.2">
      <c r="A13" s="35" t="s">
        <v>121</v>
      </c>
      <c r="B13" s="35" t="s">
        <v>50</v>
      </c>
      <c r="C13" s="36">
        <v>70</v>
      </c>
      <c r="D13" s="36">
        <v>10</v>
      </c>
      <c r="E13" s="36">
        <v>20</v>
      </c>
      <c r="F13" s="36"/>
      <c r="G13" s="36"/>
      <c r="H13" s="37" t="s">
        <v>52</v>
      </c>
      <c r="I13" s="37">
        <v>1</v>
      </c>
      <c r="J13" s="38">
        <v>0</v>
      </c>
    </row>
    <row r="14" spans="1:10" x14ac:dyDescent="0.2">
      <c r="A14" s="35" t="s">
        <v>49</v>
      </c>
      <c r="B14" s="35" t="s">
        <v>136</v>
      </c>
      <c r="C14" s="36">
        <v>70</v>
      </c>
      <c r="D14" s="36">
        <v>10</v>
      </c>
      <c r="E14" s="36">
        <v>10</v>
      </c>
      <c r="F14" s="36">
        <v>20</v>
      </c>
      <c r="G14" s="36">
        <v>50</v>
      </c>
      <c r="H14" s="37" t="s">
        <v>137</v>
      </c>
      <c r="I14" s="37" t="s">
        <v>10</v>
      </c>
      <c r="J14" s="38">
        <v>0</v>
      </c>
    </row>
    <row r="15" spans="1:10" x14ac:dyDescent="0.2">
      <c r="A15" s="35" t="s">
        <v>159</v>
      </c>
      <c r="B15" s="35" t="s">
        <v>160</v>
      </c>
      <c r="C15" s="36">
        <v>70</v>
      </c>
      <c r="D15" s="36">
        <v>0</v>
      </c>
      <c r="E15" s="36">
        <v>0</v>
      </c>
      <c r="F15" s="36">
        <v>0</v>
      </c>
      <c r="G15" s="36">
        <v>0</v>
      </c>
      <c r="H15" s="37" t="s">
        <v>161</v>
      </c>
      <c r="I15" s="37" t="s">
        <v>10</v>
      </c>
      <c r="J15" s="38">
        <v>0</v>
      </c>
    </row>
    <row r="16" spans="1:10" x14ac:dyDescent="0.2">
      <c r="A16" s="35" t="s">
        <v>163</v>
      </c>
      <c r="B16" s="35" t="s">
        <v>164</v>
      </c>
      <c r="C16" s="36">
        <v>70</v>
      </c>
      <c r="D16" s="36">
        <v>0</v>
      </c>
      <c r="E16" s="36">
        <v>0</v>
      </c>
      <c r="F16" s="36">
        <v>0</v>
      </c>
      <c r="G16" s="36">
        <v>0</v>
      </c>
      <c r="H16" s="37" t="s">
        <v>165</v>
      </c>
      <c r="I16" s="37" t="s">
        <v>10</v>
      </c>
      <c r="J16" s="38">
        <v>0</v>
      </c>
    </row>
    <row r="17" spans="1:10" x14ac:dyDescent="0.2">
      <c r="A17" s="35" t="s">
        <v>114</v>
      </c>
      <c r="B17" s="35" t="s">
        <v>48</v>
      </c>
      <c r="C17" s="36">
        <v>70</v>
      </c>
      <c r="D17" s="36">
        <v>0</v>
      </c>
      <c r="E17" s="36">
        <v>0</v>
      </c>
      <c r="F17" s="36"/>
      <c r="G17" s="36"/>
      <c r="H17" s="37" t="s">
        <v>115</v>
      </c>
      <c r="I17" s="37" t="s">
        <v>10</v>
      </c>
      <c r="J17" s="38">
        <v>0</v>
      </c>
    </row>
    <row r="18" spans="1:10" x14ac:dyDescent="0.2">
      <c r="A18" s="35" t="s">
        <v>40</v>
      </c>
      <c r="B18" s="35" t="s">
        <v>48</v>
      </c>
      <c r="C18" s="36">
        <v>70</v>
      </c>
      <c r="D18" s="36">
        <v>0</v>
      </c>
      <c r="E18" s="36">
        <v>0</v>
      </c>
      <c r="F18" s="36"/>
      <c r="G18" s="36"/>
      <c r="H18" s="37" t="s">
        <v>166</v>
      </c>
      <c r="I18" s="37" t="s">
        <v>10</v>
      </c>
      <c r="J18" s="38">
        <v>0</v>
      </c>
    </row>
    <row r="19" spans="1:10" x14ac:dyDescent="0.2">
      <c r="A19" s="35" t="s">
        <v>47</v>
      </c>
      <c r="B19" s="35" t="s">
        <v>48</v>
      </c>
      <c r="C19" s="36">
        <v>70</v>
      </c>
      <c r="D19" s="36">
        <v>10</v>
      </c>
      <c r="E19" s="36">
        <v>10</v>
      </c>
      <c r="F19" s="36">
        <v>20</v>
      </c>
      <c r="G19" s="36">
        <v>50</v>
      </c>
      <c r="H19" s="37" t="s">
        <v>64</v>
      </c>
      <c r="I19" s="37">
        <v>1</v>
      </c>
      <c r="J19" s="38">
        <v>0</v>
      </c>
    </row>
    <row r="20" spans="1:10" x14ac:dyDescent="0.2">
      <c r="A20" s="35" t="s">
        <v>156</v>
      </c>
      <c r="B20" s="35" t="s">
        <v>157</v>
      </c>
      <c r="C20" s="36">
        <v>70</v>
      </c>
      <c r="D20" s="36">
        <v>10</v>
      </c>
      <c r="E20" s="36">
        <v>10</v>
      </c>
      <c r="F20" s="36">
        <v>20</v>
      </c>
      <c r="G20" s="36">
        <v>50</v>
      </c>
      <c r="H20" s="37" t="s">
        <v>158</v>
      </c>
      <c r="I20" s="37">
        <v>1</v>
      </c>
      <c r="J20" s="38">
        <v>0</v>
      </c>
    </row>
    <row r="21" spans="1:10" x14ac:dyDescent="0.2">
      <c r="A21" s="35" t="s">
        <v>14</v>
      </c>
      <c r="B21" s="35" t="s">
        <v>15</v>
      </c>
      <c r="C21" s="36">
        <v>70</v>
      </c>
      <c r="D21" s="36">
        <v>10</v>
      </c>
      <c r="E21" s="36">
        <v>30</v>
      </c>
      <c r="F21" s="36"/>
      <c r="G21" s="36"/>
      <c r="H21" s="37" t="s">
        <v>16</v>
      </c>
      <c r="I21" s="37">
        <v>1</v>
      </c>
      <c r="J21" s="38">
        <v>0</v>
      </c>
    </row>
    <row r="22" spans="1:10" x14ac:dyDescent="0.2">
      <c r="A22" s="35" t="s">
        <v>18</v>
      </c>
      <c r="B22" s="35" t="s">
        <v>19</v>
      </c>
      <c r="C22" s="36">
        <v>70</v>
      </c>
      <c r="D22" s="36">
        <v>10</v>
      </c>
      <c r="E22" s="36">
        <v>0</v>
      </c>
      <c r="F22" s="36">
        <v>20</v>
      </c>
      <c r="G22" s="36"/>
      <c r="H22" s="37" t="s">
        <v>20</v>
      </c>
      <c r="I22" s="37" t="s">
        <v>10</v>
      </c>
      <c r="J22" s="38">
        <v>1</v>
      </c>
    </row>
    <row r="23" spans="1:10" x14ac:dyDescent="0.2">
      <c r="A23" s="35" t="s">
        <v>26</v>
      </c>
      <c r="B23" s="35" t="s">
        <v>27</v>
      </c>
      <c r="C23" s="36">
        <v>70</v>
      </c>
      <c r="D23" s="36">
        <v>10</v>
      </c>
      <c r="E23" s="36">
        <v>0</v>
      </c>
      <c r="F23" s="36"/>
      <c r="G23" s="36"/>
      <c r="H23" s="37" t="s">
        <v>28</v>
      </c>
      <c r="I23" s="37" t="s">
        <v>10</v>
      </c>
      <c r="J23" s="38">
        <v>0</v>
      </c>
    </row>
    <row r="24" spans="1:10" x14ac:dyDescent="0.2">
      <c r="A24" s="35" t="s">
        <v>141</v>
      </c>
      <c r="B24" s="35" t="s">
        <v>142</v>
      </c>
      <c r="C24" s="36">
        <v>70</v>
      </c>
      <c r="D24" s="36">
        <v>10</v>
      </c>
      <c r="E24" s="36">
        <v>10</v>
      </c>
      <c r="F24" s="36">
        <v>20</v>
      </c>
      <c r="G24" s="36">
        <v>50</v>
      </c>
      <c r="H24" s="37" t="s">
        <v>173</v>
      </c>
      <c r="I24" s="37" t="s">
        <v>10</v>
      </c>
      <c r="J24" s="38">
        <v>0</v>
      </c>
    </row>
    <row r="25" spans="1:10" x14ac:dyDescent="0.2">
      <c r="A25" s="35" t="s">
        <v>11</v>
      </c>
      <c r="B25" s="35" t="s">
        <v>12</v>
      </c>
      <c r="C25" s="36">
        <v>70</v>
      </c>
      <c r="D25" s="36">
        <v>10</v>
      </c>
      <c r="E25" s="36">
        <v>10</v>
      </c>
      <c r="F25" s="36">
        <v>20</v>
      </c>
      <c r="G25" s="36"/>
      <c r="H25" s="37" t="s">
        <v>13</v>
      </c>
      <c r="I25" s="37" t="s">
        <v>10</v>
      </c>
      <c r="J25" s="38">
        <v>0</v>
      </c>
    </row>
    <row r="26" spans="1:10" x14ac:dyDescent="0.2">
      <c r="A26" s="35" t="s">
        <v>117</v>
      </c>
      <c r="B26" s="35" t="s">
        <v>118</v>
      </c>
      <c r="C26" s="36">
        <v>70</v>
      </c>
      <c r="D26" s="36">
        <v>10</v>
      </c>
      <c r="E26" s="36"/>
      <c r="F26" s="36"/>
      <c r="G26" s="36"/>
      <c r="H26" s="37" t="s">
        <v>55</v>
      </c>
      <c r="I26" s="37" t="s">
        <v>10</v>
      </c>
      <c r="J26" s="38">
        <v>0</v>
      </c>
    </row>
    <row r="27" spans="1:10" x14ac:dyDescent="0.2">
      <c r="A27" s="35" t="s">
        <v>146</v>
      </c>
      <c r="B27" s="35" t="s">
        <v>147</v>
      </c>
      <c r="C27" s="36">
        <v>70</v>
      </c>
      <c r="D27" s="36">
        <v>0</v>
      </c>
      <c r="E27" s="36"/>
      <c r="F27" s="36"/>
      <c r="G27" s="36"/>
      <c r="H27" s="37" t="s">
        <v>148</v>
      </c>
      <c r="I27" s="37" t="s">
        <v>10</v>
      </c>
      <c r="J27" s="38">
        <v>0</v>
      </c>
    </row>
    <row r="28" spans="1:10" x14ac:dyDescent="0.2">
      <c r="A28" s="35" t="s">
        <v>40</v>
      </c>
      <c r="B28" s="35" t="s">
        <v>138</v>
      </c>
      <c r="C28" s="36">
        <v>70</v>
      </c>
      <c r="D28" s="36">
        <v>10</v>
      </c>
      <c r="E28" s="36"/>
      <c r="F28" s="36"/>
      <c r="G28" s="36"/>
      <c r="H28" s="37" t="s">
        <v>174</v>
      </c>
      <c r="I28" s="37" t="s">
        <v>10</v>
      </c>
      <c r="J28" s="38">
        <v>0</v>
      </c>
    </row>
    <row r="29" spans="1:10" x14ac:dyDescent="0.2">
      <c r="A29" s="35" t="s">
        <v>7</v>
      </c>
      <c r="B29" s="35" t="s">
        <v>8</v>
      </c>
      <c r="C29" s="36">
        <v>70</v>
      </c>
      <c r="D29" s="36">
        <v>10</v>
      </c>
      <c r="E29" s="36">
        <v>10</v>
      </c>
      <c r="F29" s="36">
        <v>20</v>
      </c>
      <c r="G29" s="36"/>
      <c r="H29" s="37" t="s">
        <v>9</v>
      </c>
      <c r="I29" s="37" t="s">
        <v>10</v>
      </c>
      <c r="J29" s="38">
        <v>0</v>
      </c>
    </row>
    <row r="30" spans="1:10" x14ac:dyDescent="0.2">
      <c r="A30" s="35" t="s">
        <v>37</v>
      </c>
      <c r="B30" s="35" t="s">
        <v>38</v>
      </c>
      <c r="C30" s="36">
        <v>70</v>
      </c>
      <c r="D30" s="36">
        <v>10</v>
      </c>
      <c r="E30" s="36">
        <v>10</v>
      </c>
      <c r="F30" s="36">
        <v>20</v>
      </c>
      <c r="G30" s="36">
        <v>50</v>
      </c>
      <c r="H30" s="37" t="s">
        <v>39</v>
      </c>
      <c r="I30" s="37" t="s">
        <v>10</v>
      </c>
      <c r="J30" s="38">
        <v>0</v>
      </c>
    </row>
    <row r="31" spans="1:10" x14ac:dyDescent="0.2">
      <c r="A31" s="35" t="s">
        <v>133</v>
      </c>
      <c r="B31" s="35" t="s">
        <v>134</v>
      </c>
      <c r="C31" s="36">
        <v>70</v>
      </c>
      <c r="D31" s="36">
        <v>10</v>
      </c>
      <c r="E31" s="36">
        <v>0</v>
      </c>
      <c r="F31" s="36">
        <v>0</v>
      </c>
      <c r="G31" s="36">
        <v>0</v>
      </c>
      <c r="H31" s="37" t="s">
        <v>135</v>
      </c>
      <c r="I31" s="37" t="s">
        <v>10</v>
      </c>
      <c r="J31" s="38">
        <v>0</v>
      </c>
    </row>
    <row r="32" spans="1:10" x14ac:dyDescent="0.2">
      <c r="A32" s="35" t="s">
        <v>130</v>
      </c>
      <c r="B32" s="35" t="s">
        <v>131</v>
      </c>
      <c r="C32" s="36">
        <v>70</v>
      </c>
      <c r="D32" s="36">
        <v>0</v>
      </c>
      <c r="E32" s="36">
        <v>0</v>
      </c>
      <c r="F32" s="36"/>
      <c r="G32" s="36"/>
      <c r="H32" s="37" t="s">
        <v>132</v>
      </c>
      <c r="I32" s="37" t="s">
        <v>10</v>
      </c>
      <c r="J32" s="38">
        <v>0</v>
      </c>
    </row>
    <row r="33" spans="1:10" x14ac:dyDescent="0.2">
      <c r="A33" s="35" t="s">
        <v>40</v>
      </c>
      <c r="B33" s="35" t="s">
        <v>41</v>
      </c>
      <c r="C33" s="36">
        <v>70</v>
      </c>
      <c r="D33" s="36">
        <v>10</v>
      </c>
      <c r="E33" s="36">
        <v>10</v>
      </c>
      <c r="F33" s="36">
        <v>20</v>
      </c>
      <c r="G33" s="36"/>
      <c r="H33" s="37" t="s">
        <v>42</v>
      </c>
      <c r="I33" s="37">
        <v>1</v>
      </c>
      <c r="J33" s="38">
        <v>0</v>
      </c>
    </row>
    <row r="34" spans="1:10" x14ac:dyDescent="0.2">
      <c r="A34" s="35" t="s">
        <v>25</v>
      </c>
      <c r="B34" s="35" t="s">
        <v>112</v>
      </c>
      <c r="C34" s="36">
        <v>70</v>
      </c>
      <c r="D34" s="36">
        <v>10</v>
      </c>
      <c r="E34" s="36">
        <v>10</v>
      </c>
      <c r="F34" s="36">
        <v>20</v>
      </c>
      <c r="G34" s="36">
        <v>50</v>
      </c>
      <c r="H34" s="37" t="s">
        <v>113</v>
      </c>
      <c r="I34" s="37" t="s">
        <v>10</v>
      </c>
      <c r="J34" s="38">
        <v>0</v>
      </c>
    </row>
    <row r="35" spans="1:10" x14ac:dyDescent="0.2">
      <c r="A35" s="35" t="s">
        <v>23</v>
      </c>
      <c r="B35" s="35" t="s">
        <v>17</v>
      </c>
      <c r="C35" s="36">
        <v>70</v>
      </c>
      <c r="D35" s="36">
        <v>10</v>
      </c>
      <c r="E35" s="36">
        <v>10</v>
      </c>
      <c r="F35" s="36">
        <v>20</v>
      </c>
      <c r="G35" s="36">
        <v>50</v>
      </c>
      <c r="H35" s="37" t="s">
        <v>24</v>
      </c>
      <c r="I35" s="37">
        <v>1</v>
      </c>
      <c r="J35" s="38">
        <v>0</v>
      </c>
    </row>
    <row r="36" spans="1:10" x14ac:dyDescent="0.2">
      <c r="A36" s="35" t="s">
        <v>21</v>
      </c>
      <c r="B36" s="35" t="s">
        <v>17</v>
      </c>
      <c r="C36" s="36">
        <v>70</v>
      </c>
      <c r="D36" s="36">
        <v>10</v>
      </c>
      <c r="E36" s="36">
        <v>10</v>
      </c>
      <c r="F36" s="36">
        <v>20</v>
      </c>
      <c r="G36" s="36">
        <v>50</v>
      </c>
      <c r="H36" s="37" t="s">
        <v>22</v>
      </c>
      <c r="I36" s="37">
        <v>1</v>
      </c>
      <c r="J36" s="38">
        <v>0</v>
      </c>
    </row>
    <row r="37" spans="1:10" x14ac:dyDescent="0.2">
      <c r="A37" s="35" t="s">
        <v>127</v>
      </c>
      <c r="B37" s="35" t="s">
        <v>128</v>
      </c>
      <c r="C37" s="36">
        <v>70</v>
      </c>
      <c r="D37" s="36">
        <v>10</v>
      </c>
      <c r="E37" s="36">
        <v>10</v>
      </c>
      <c r="F37" s="36">
        <v>20</v>
      </c>
      <c r="G37" s="36">
        <v>50</v>
      </c>
      <c r="H37" s="37" t="s">
        <v>129</v>
      </c>
      <c r="I37" s="37" t="s">
        <v>10</v>
      </c>
      <c r="J37" s="38">
        <v>0</v>
      </c>
    </row>
    <row r="38" spans="1:10" x14ac:dyDescent="0.2">
      <c r="A38" s="35" t="s">
        <v>58</v>
      </c>
      <c r="B38" s="35" t="s">
        <v>59</v>
      </c>
      <c r="C38" s="36">
        <v>70</v>
      </c>
      <c r="D38" s="36">
        <v>10</v>
      </c>
      <c r="E38" s="36">
        <v>10</v>
      </c>
      <c r="F38" s="36">
        <v>20</v>
      </c>
      <c r="G38" s="36">
        <v>50</v>
      </c>
      <c r="H38" s="37" t="s">
        <v>60</v>
      </c>
      <c r="I38" s="37">
        <v>1</v>
      </c>
      <c r="J38" s="38">
        <v>0</v>
      </c>
    </row>
    <row r="39" spans="1:10" x14ac:dyDescent="0.2">
      <c r="A39" s="35" t="s">
        <v>144</v>
      </c>
      <c r="B39" s="35" t="s">
        <v>145</v>
      </c>
      <c r="C39" s="36">
        <v>70</v>
      </c>
      <c r="D39" s="36">
        <v>10</v>
      </c>
      <c r="E39" s="36">
        <v>10</v>
      </c>
      <c r="F39" s="36">
        <v>20</v>
      </c>
      <c r="G39" s="36">
        <v>0</v>
      </c>
      <c r="H39" s="37" t="s">
        <v>175</v>
      </c>
      <c r="I39" s="37" t="s">
        <v>10</v>
      </c>
      <c r="J39" s="38">
        <v>0</v>
      </c>
    </row>
    <row r="40" spans="1:10" x14ac:dyDescent="0.2">
      <c r="A40" s="35" t="s">
        <v>154</v>
      </c>
      <c r="B40" s="35" t="s">
        <v>155</v>
      </c>
      <c r="C40" s="36">
        <v>70</v>
      </c>
      <c r="D40" s="36">
        <v>10</v>
      </c>
      <c r="E40" s="36">
        <v>0</v>
      </c>
      <c r="F40" s="36">
        <v>0</v>
      </c>
      <c r="G40" s="36">
        <v>0</v>
      </c>
      <c r="H40" s="37" t="s">
        <v>176</v>
      </c>
      <c r="I40" s="37" t="s">
        <v>10</v>
      </c>
      <c r="J40" s="38">
        <v>0</v>
      </c>
    </row>
    <row r="41" spans="1:10" x14ac:dyDescent="0.2">
      <c r="A41" s="35" t="s">
        <v>44</v>
      </c>
      <c r="B41" s="35" t="s">
        <v>45</v>
      </c>
      <c r="C41" s="36">
        <v>70</v>
      </c>
      <c r="D41" s="36">
        <v>10</v>
      </c>
      <c r="E41" s="36">
        <v>10</v>
      </c>
      <c r="F41" s="36">
        <v>20</v>
      </c>
      <c r="G41" s="36"/>
      <c r="H41" s="37" t="s">
        <v>53</v>
      </c>
      <c r="I41" s="37" t="s">
        <v>10</v>
      </c>
      <c r="J41" s="38">
        <v>0</v>
      </c>
    </row>
    <row r="42" spans="1:10" x14ac:dyDescent="0.2">
      <c r="A42" s="35" t="s">
        <v>46</v>
      </c>
      <c r="B42" s="35" t="s">
        <v>45</v>
      </c>
      <c r="C42" s="36">
        <v>70</v>
      </c>
      <c r="D42" s="36">
        <v>10</v>
      </c>
      <c r="E42" s="36">
        <v>10</v>
      </c>
      <c r="F42" s="36">
        <v>20</v>
      </c>
      <c r="G42" s="36"/>
      <c r="H42" s="37" t="s">
        <v>54</v>
      </c>
      <c r="I42" s="37" t="s">
        <v>10</v>
      </c>
      <c r="J42" s="38">
        <v>1</v>
      </c>
    </row>
    <row r="43" spans="1:10" x14ac:dyDescent="0.2">
      <c r="A43" s="35" t="s">
        <v>119</v>
      </c>
      <c r="B43" s="35" t="s">
        <v>120</v>
      </c>
      <c r="C43" s="36">
        <v>70</v>
      </c>
      <c r="D43" s="36">
        <v>10</v>
      </c>
      <c r="E43" s="36"/>
      <c r="F43" s="36"/>
      <c r="G43" s="36"/>
      <c r="H43" s="37" t="s">
        <v>54</v>
      </c>
      <c r="I43" s="37" t="s">
        <v>10</v>
      </c>
      <c r="J43" s="38">
        <v>0</v>
      </c>
    </row>
    <row r="44" spans="1:10" x14ac:dyDescent="0.2">
      <c r="A44" s="35" t="s">
        <v>106</v>
      </c>
      <c r="B44" s="35" t="s">
        <v>107</v>
      </c>
      <c r="C44" s="36">
        <v>70</v>
      </c>
      <c r="D44" s="36">
        <v>0</v>
      </c>
      <c r="E44" s="36">
        <v>0</v>
      </c>
      <c r="F44" s="36"/>
      <c r="G44" s="36"/>
      <c r="H44" s="37" t="s">
        <v>108</v>
      </c>
      <c r="I44" s="37" t="s">
        <v>10</v>
      </c>
      <c r="J44" s="38">
        <v>0</v>
      </c>
    </row>
    <row r="45" spans="1:10" x14ac:dyDescent="0.2">
      <c r="A45" s="35" t="s">
        <v>33</v>
      </c>
      <c r="B45" s="35" t="s">
        <v>139</v>
      </c>
      <c r="C45" s="36">
        <v>70</v>
      </c>
      <c r="D45" s="36">
        <v>0</v>
      </c>
      <c r="E45" s="36">
        <v>0</v>
      </c>
      <c r="F45" s="36"/>
      <c r="G45" s="36"/>
      <c r="H45" s="37" t="s">
        <v>140</v>
      </c>
      <c r="I45" s="37" t="s">
        <v>10</v>
      </c>
      <c r="J45" s="38">
        <v>0</v>
      </c>
    </row>
    <row r="46" spans="1:10" x14ac:dyDescent="0.2">
      <c r="A46" s="35" t="s">
        <v>152</v>
      </c>
      <c r="B46" s="35" t="s">
        <v>153</v>
      </c>
      <c r="C46" s="36">
        <v>70</v>
      </c>
      <c r="D46" s="36">
        <v>10</v>
      </c>
      <c r="E46" s="36">
        <v>10</v>
      </c>
      <c r="F46" s="36">
        <v>20</v>
      </c>
      <c r="G46" s="36">
        <v>50</v>
      </c>
      <c r="H46" s="37" t="s">
        <v>177</v>
      </c>
      <c r="I46" s="37" t="s">
        <v>10</v>
      </c>
      <c r="J46" s="38">
        <v>0</v>
      </c>
    </row>
    <row r="47" spans="1:10" x14ac:dyDescent="0.2">
      <c r="A47" s="35" t="s">
        <v>109</v>
      </c>
      <c r="B47" s="35" t="s">
        <v>110</v>
      </c>
      <c r="C47" s="36">
        <v>70</v>
      </c>
      <c r="D47" s="36">
        <v>10</v>
      </c>
      <c r="E47" s="36">
        <v>80</v>
      </c>
      <c r="F47" s="36"/>
      <c r="G47" s="36"/>
      <c r="H47" s="37" t="s">
        <v>111</v>
      </c>
      <c r="I47" s="37">
        <v>1</v>
      </c>
      <c r="J47" s="38">
        <v>0</v>
      </c>
    </row>
    <row r="48" spans="1:10" x14ac:dyDescent="0.2">
      <c r="C48" s="1"/>
      <c r="D48" s="1"/>
      <c r="E48" s="1"/>
      <c r="F48" s="1"/>
      <c r="G48" s="1"/>
      <c r="H48" s="11"/>
      <c r="I48" s="11"/>
    </row>
    <row r="49" spans="3:7" x14ac:dyDescent="0.2">
      <c r="C49" s="1"/>
      <c r="D49" s="1"/>
      <c r="E49" s="1"/>
      <c r="F49" s="1"/>
      <c r="G49" s="1"/>
    </row>
    <row r="50" spans="3:7" x14ac:dyDescent="0.2">
      <c r="C50" s="1"/>
      <c r="D50" s="1"/>
      <c r="E50" s="1"/>
      <c r="F50" s="1"/>
      <c r="G50" s="1"/>
    </row>
    <row r="51" spans="3:7" x14ac:dyDescent="0.2">
      <c r="C51" s="1"/>
      <c r="D51" s="1"/>
      <c r="E51" s="1"/>
      <c r="F51" s="1"/>
      <c r="G51" s="1"/>
    </row>
    <row r="52" spans="3:7" x14ac:dyDescent="0.2">
      <c r="C52" s="1"/>
      <c r="D52" s="1"/>
      <c r="E52" s="1"/>
      <c r="F52" s="1"/>
      <c r="G52" s="1"/>
    </row>
    <row r="53" spans="3:7" x14ac:dyDescent="0.2">
      <c r="C53" s="1"/>
      <c r="D53" s="1"/>
      <c r="E53" s="1"/>
      <c r="F53" s="1"/>
      <c r="G53" s="1"/>
    </row>
    <row r="54" spans="3:7" x14ac:dyDescent="0.2">
      <c r="C54" s="1"/>
      <c r="D54" s="1"/>
      <c r="E54" s="1"/>
      <c r="F54" s="1"/>
      <c r="G54" s="1"/>
    </row>
    <row r="55" spans="3:7" x14ac:dyDescent="0.2">
      <c r="C55" s="1"/>
      <c r="D55" s="1"/>
      <c r="E55" s="1"/>
      <c r="F55" s="1"/>
      <c r="G55" s="1"/>
    </row>
    <row r="56" spans="3:7" x14ac:dyDescent="0.2">
      <c r="C56" s="1"/>
      <c r="D56" s="1"/>
      <c r="E56" s="1"/>
      <c r="F56" s="1"/>
      <c r="G56" s="1"/>
    </row>
    <row r="57" spans="3:7" x14ac:dyDescent="0.2">
      <c r="C57" s="1"/>
      <c r="D57" s="1"/>
      <c r="E57" s="1"/>
      <c r="F57" s="1"/>
      <c r="G57" s="1"/>
    </row>
    <row r="58" spans="3:7" x14ac:dyDescent="0.2">
      <c r="C58" s="1"/>
      <c r="D58" s="1"/>
      <c r="E58" s="1"/>
      <c r="F58" s="1"/>
      <c r="G58" s="1"/>
    </row>
    <row r="59" spans="3:7" x14ac:dyDescent="0.2">
      <c r="C59" s="1"/>
      <c r="D59" s="1"/>
      <c r="E59" s="1"/>
      <c r="F59" s="1"/>
      <c r="G59" s="1"/>
    </row>
    <row r="60" spans="3:7" x14ac:dyDescent="0.2">
      <c r="C60" s="1"/>
      <c r="D60" s="1"/>
      <c r="E60" s="1"/>
      <c r="F60" s="1"/>
      <c r="G60" s="1"/>
    </row>
    <row r="61" spans="3:7" x14ac:dyDescent="0.2">
      <c r="C61" s="1"/>
      <c r="D61" s="1"/>
      <c r="E61" s="1"/>
      <c r="F61" s="1"/>
      <c r="G61" s="1"/>
    </row>
  </sheetData>
  <sortState xmlns:xlrd2="http://schemas.microsoft.com/office/spreadsheetml/2017/richdata2" ref="A2:J47">
    <sortCondition ref="B2:B47"/>
    <sortCondition ref="A2:A47"/>
  </sortState>
  <pageMargins left="0.7" right="0.7" top="0.75" bottom="0.75" header="0.3" footer="0.3"/>
  <pageSetup scale="82" orientation="portrait" horizontalDpi="0" verticalDpi="0"/>
  <headerFooter>
    <oddHeader>&amp;C&amp;"Calibri,Regular"&amp;K000000TOURNAMENT REGISTRANTS
DECEMBER 10, 2022</oddHeader>
    <oddFooter>&amp;LYvonne Bowers&amp;CPage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222B-C49F-644D-9D0B-25273EBF427F}">
  <dimension ref="A1"/>
  <sheetViews>
    <sheetView topLeftCell="C1" zoomScaleNormal="100" workbookViewId="0">
      <selection activeCell="A7" sqref="A7"/>
    </sheetView>
  </sheetViews>
  <sheetFormatPr baseColWidth="10" defaultRowHeight="16" x14ac:dyDescent="0.2"/>
  <cols>
    <col min="1" max="1" width="20.33203125" customWidth="1"/>
    <col min="2" max="2" width="18.83203125" customWidth="1"/>
    <col min="3" max="3" width="23.1640625" customWidth="1"/>
  </cols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4937-4958-F04B-9D89-B43137E3B813}">
  <dimension ref="A1:M46"/>
  <sheetViews>
    <sheetView zoomScaleNormal="100" workbookViewId="0">
      <selection activeCell="A14" sqref="A14"/>
    </sheetView>
  </sheetViews>
  <sheetFormatPr baseColWidth="10" defaultRowHeight="16" x14ac:dyDescent="0.2"/>
  <cols>
    <col min="1" max="1" width="48.6640625" customWidth="1"/>
    <col min="2" max="2" width="15.1640625" customWidth="1"/>
    <col min="3" max="3" width="14" customWidth="1"/>
    <col min="4" max="4" width="16.1640625" customWidth="1"/>
    <col min="5" max="5" width="12.33203125" customWidth="1"/>
    <col min="8" max="8" width="14.5" customWidth="1"/>
    <col min="9" max="9" width="4.83203125" customWidth="1"/>
  </cols>
  <sheetData>
    <row r="1" spans="1:13" x14ac:dyDescent="0.2">
      <c r="A1" s="2"/>
      <c r="D1" s="1"/>
      <c r="E1" s="1"/>
      <c r="F1" s="21"/>
      <c r="G1" s="1"/>
      <c r="I1" s="3"/>
      <c r="J1" s="3"/>
      <c r="K1" s="3"/>
      <c r="L1" s="3"/>
      <c r="M1" s="3"/>
    </row>
    <row r="2" spans="1:13" ht="21" x14ac:dyDescent="0.25">
      <c r="A2" s="28" t="s">
        <v>65</v>
      </c>
      <c r="B2" s="29" t="s">
        <v>66</v>
      </c>
      <c r="C2" s="29" t="s">
        <v>67</v>
      </c>
      <c r="D2" s="29" t="s">
        <v>68</v>
      </c>
      <c r="E2" s="29" t="s">
        <v>47</v>
      </c>
      <c r="F2" s="29" t="s">
        <v>44</v>
      </c>
      <c r="G2" s="29" t="s">
        <v>40</v>
      </c>
      <c r="H2" s="29" t="s">
        <v>43</v>
      </c>
    </row>
    <row r="3" spans="1:13" x14ac:dyDescent="0.2">
      <c r="B3" s="25"/>
      <c r="C3" s="25"/>
      <c r="D3" s="25"/>
    </row>
    <row r="4" spans="1:13" x14ac:dyDescent="0.2">
      <c r="A4" s="4" t="s">
        <v>69</v>
      </c>
      <c r="B4" s="31">
        <v>4480</v>
      </c>
      <c r="C4" s="31"/>
      <c r="D4" s="31">
        <f>B4-C4</f>
        <v>4480</v>
      </c>
      <c r="E4" s="31"/>
      <c r="F4" s="31"/>
      <c r="G4" s="31"/>
      <c r="H4" s="31"/>
    </row>
    <row r="5" spans="1:13" x14ac:dyDescent="0.2">
      <c r="A5" s="4" t="s">
        <v>86</v>
      </c>
      <c r="B5" s="31">
        <v>570</v>
      </c>
      <c r="C5" s="31"/>
      <c r="D5" s="31">
        <f>D4+(B5-C5)</f>
        <v>5050</v>
      </c>
      <c r="E5" s="31"/>
      <c r="F5" s="31"/>
      <c r="G5" s="31"/>
      <c r="H5" s="31"/>
    </row>
    <row r="6" spans="1:13" x14ac:dyDescent="0.2">
      <c r="A6" s="4" t="s">
        <v>87</v>
      </c>
      <c r="B6" s="33">
        <v>920</v>
      </c>
      <c r="C6" s="31"/>
      <c r="D6" s="31">
        <f t="shared" ref="D6:D20" si="0">D5+(B6-C6)</f>
        <v>5970</v>
      </c>
      <c r="E6" s="31"/>
      <c r="F6" s="31"/>
      <c r="G6" s="31"/>
      <c r="H6" s="31"/>
    </row>
    <row r="7" spans="1:13" x14ac:dyDescent="0.2">
      <c r="A7" s="4" t="s">
        <v>91</v>
      </c>
      <c r="B7" s="31">
        <f>35*30</f>
        <v>1050</v>
      </c>
      <c r="C7" s="31"/>
      <c r="D7" s="31">
        <f t="shared" si="0"/>
        <v>7020</v>
      </c>
      <c r="E7" s="31"/>
      <c r="F7" s="31"/>
      <c r="G7" s="31"/>
      <c r="H7" s="31"/>
    </row>
    <row r="8" spans="1:13" x14ac:dyDescent="0.2">
      <c r="A8" s="4" t="s">
        <v>94</v>
      </c>
      <c r="B8" s="31">
        <f>34*10</f>
        <v>340</v>
      </c>
      <c r="C8" s="31"/>
      <c r="D8" s="31">
        <f t="shared" si="0"/>
        <v>7360</v>
      </c>
      <c r="E8" s="31"/>
      <c r="F8" s="31"/>
      <c r="G8" s="31"/>
      <c r="H8" s="31"/>
    </row>
    <row r="9" spans="1:13" x14ac:dyDescent="0.2">
      <c r="A9" s="4" t="s">
        <v>70</v>
      </c>
      <c r="B9" s="31"/>
      <c r="C9" s="31">
        <v>185</v>
      </c>
      <c r="D9" s="31">
        <f t="shared" si="0"/>
        <v>7175</v>
      </c>
      <c r="E9" s="31"/>
      <c r="F9" s="31"/>
      <c r="G9" s="31"/>
      <c r="H9" s="31">
        <v>185</v>
      </c>
    </row>
    <row r="10" spans="1:13" x14ac:dyDescent="0.2">
      <c r="A10" s="4" t="s">
        <v>85</v>
      </c>
      <c r="B10" s="31"/>
      <c r="C10" s="31">
        <v>305</v>
      </c>
      <c r="D10" s="31">
        <f t="shared" si="0"/>
        <v>6870</v>
      </c>
      <c r="E10" s="31"/>
      <c r="F10" s="31"/>
      <c r="G10" s="31"/>
      <c r="H10" s="31">
        <v>305</v>
      </c>
    </row>
    <row r="11" spans="1:13" x14ac:dyDescent="0.2">
      <c r="A11" s="4" t="s">
        <v>95</v>
      </c>
      <c r="B11" s="31"/>
      <c r="C11" s="31">
        <v>280</v>
      </c>
      <c r="D11" s="31">
        <f t="shared" si="0"/>
        <v>6590</v>
      </c>
      <c r="E11" s="31"/>
      <c r="F11" s="31"/>
      <c r="G11" s="31"/>
      <c r="H11" s="31">
        <v>300</v>
      </c>
    </row>
    <row r="12" spans="1:13" x14ac:dyDescent="0.2">
      <c r="A12" s="4" t="s">
        <v>96</v>
      </c>
      <c r="B12" s="31"/>
      <c r="C12" s="31">
        <v>40</v>
      </c>
      <c r="D12" s="31">
        <f t="shared" si="0"/>
        <v>6550</v>
      </c>
      <c r="E12" s="31"/>
      <c r="F12" s="31"/>
      <c r="G12" s="31"/>
      <c r="H12" s="31"/>
    </row>
    <row r="13" spans="1:13" x14ac:dyDescent="0.2">
      <c r="A13" s="4" t="s">
        <v>97</v>
      </c>
      <c r="B13" s="31"/>
      <c r="C13" s="31">
        <v>80</v>
      </c>
      <c r="D13" s="31">
        <f t="shared" si="0"/>
        <v>6470</v>
      </c>
      <c r="E13" s="31"/>
      <c r="F13" s="31"/>
      <c r="G13" s="31"/>
      <c r="H13" s="31"/>
    </row>
    <row r="14" spans="1:13" x14ac:dyDescent="0.2">
      <c r="A14" s="4" t="s">
        <v>90</v>
      </c>
      <c r="B14" s="31"/>
      <c r="C14" s="31">
        <v>15</v>
      </c>
      <c r="D14" s="31">
        <f t="shared" si="0"/>
        <v>6455</v>
      </c>
      <c r="E14" s="31"/>
      <c r="F14" s="31"/>
      <c r="G14" s="31">
        <v>15</v>
      </c>
      <c r="H14" s="31"/>
    </row>
    <row r="15" spans="1:13" x14ac:dyDescent="0.2">
      <c r="A15" s="4" t="s">
        <v>71</v>
      </c>
      <c r="B15" s="31"/>
      <c r="C15" s="31">
        <v>184</v>
      </c>
      <c r="D15" s="31">
        <f t="shared" si="0"/>
        <v>6271</v>
      </c>
      <c r="E15" s="31">
        <v>184</v>
      </c>
      <c r="F15" s="31"/>
      <c r="G15" s="31"/>
      <c r="H15" s="31"/>
    </row>
    <row r="16" spans="1:13" x14ac:dyDescent="0.2">
      <c r="A16" s="4" t="s">
        <v>79</v>
      </c>
      <c r="B16" s="31"/>
      <c r="C16" s="31">
        <f>301.74+15</f>
        <v>316.74</v>
      </c>
      <c r="D16" s="31">
        <f t="shared" si="0"/>
        <v>5954.26</v>
      </c>
      <c r="E16" s="31"/>
      <c r="F16" s="31">
        <v>301.74</v>
      </c>
      <c r="G16" s="31"/>
      <c r="H16" s="31">
        <v>15</v>
      </c>
      <c r="K16" s="25"/>
    </row>
    <row r="17" spans="1:8" x14ac:dyDescent="0.2">
      <c r="A17" s="4" t="s">
        <v>82</v>
      </c>
      <c r="B17" s="31"/>
      <c r="C17" s="31">
        <v>180</v>
      </c>
      <c r="D17" s="31">
        <f t="shared" si="0"/>
        <v>5774.26</v>
      </c>
      <c r="E17" s="31"/>
      <c r="F17" s="31"/>
      <c r="G17" s="31"/>
      <c r="H17" s="31">
        <v>180</v>
      </c>
    </row>
    <row r="18" spans="1:8" x14ac:dyDescent="0.2">
      <c r="A18" s="4" t="s">
        <v>81</v>
      </c>
      <c r="B18" s="31"/>
      <c r="C18" s="31">
        <v>35</v>
      </c>
      <c r="D18" s="31">
        <f t="shared" si="0"/>
        <v>5739.26</v>
      </c>
      <c r="E18" s="31"/>
      <c r="F18" s="31"/>
      <c r="G18" s="31"/>
      <c r="H18" s="31">
        <v>35</v>
      </c>
    </row>
    <row r="19" spans="1:8" x14ac:dyDescent="0.2">
      <c r="A19" s="4" t="s">
        <v>77</v>
      </c>
      <c r="B19" s="31"/>
      <c r="C19" s="31">
        <f>82+92+92+92+92+142+142+222+300</f>
        <v>1256</v>
      </c>
      <c r="D19" s="31">
        <f t="shared" si="0"/>
        <v>4483.26</v>
      </c>
      <c r="E19" s="31"/>
      <c r="F19" s="31"/>
      <c r="G19" s="31"/>
      <c r="H19" s="31"/>
    </row>
    <row r="20" spans="1:8" x14ac:dyDescent="0.2">
      <c r="A20" s="4" t="s">
        <v>78</v>
      </c>
      <c r="B20" s="31"/>
      <c r="C20" s="31">
        <f>85+250+120+195+120+240+185+180+290+355+280+425+340+580+814</f>
        <v>4459</v>
      </c>
      <c r="D20" s="32">
        <f t="shared" si="0"/>
        <v>24.260000000000218</v>
      </c>
      <c r="E20" s="31"/>
      <c r="F20" s="31"/>
      <c r="G20" s="31"/>
      <c r="H20" s="31"/>
    </row>
    <row r="21" spans="1:8" ht="17" thickBot="1" x14ac:dyDescent="0.25">
      <c r="A21" s="10" t="s">
        <v>83</v>
      </c>
      <c r="B21" s="25"/>
      <c r="C21" s="25"/>
      <c r="D21" s="25"/>
      <c r="E21" s="27">
        <f>SUM(E15:E20)</f>
        <v>184</v>
      </c>
      <c r="F21" s="27">
        <f>SUM(F16:F20)</f>
        <v>301.74</v>
      </c>
      <c r="G21" s="27">
        <f>SUM(G14:G20)</f>
        <v>15</v>
      </c>
      <c r="H21" s="27">
        <f>SUM(H4:H20)</f>
        <v>1020</v>
      </c>
    </row>
    <row r="22" spans="1:8" ht="17" thickTop="1" x14ac:dyDescent="0.2">
      <c r="E22" s="25"/>
      <c r="F22" s="25"/>
      <c r="G22" s="25"/>
      <c r="H22" s="25"/>
    </row>
    <row r="23" spans="1:8" x14ac:dyDescent="0.2">
      <c r="A23" s="10" t="s">
        <v>80</v>
      </c>
      <c r="B23" s="25"/>
      <c r="C23" s="25"/>
      <c r="D23" s="25"/>
      <c r="E23" s="25"/>
      <c r="F23" s="25"/>
      <c r="G23" s="25"/>
      <c r="H23" s="25"/>
    </row>
    <row r="24" spans="1:8" x14ac:dyDescent="0.2">
      <c r="A24" s="4" t="s">
        <v>72</v>
      </c>
      <c r="B24" s="31">
        <v>320</v>
      </c>
      <c r="C24" s="31">
        <v>320</v>
      </c>
      <c r="D24" s="31">
        <f>B24-C24</f>
        <v>0</v>
      </c>
      <c r="E24" s="31" t="s">
        <v>76</v>
      </c>
      <c r="F24" s="31"/>
      <c r="G24" s="31"/>
      <c r="H24" s="31">
        <v>320</v>
      </c>
    </row>
    <row r="25" spans="1:8" x14ac:dyDescent="0.2">
      <c r="A25" s="4" t="s">
        <v>73</v>
      </c>
      <c r="B25" s="31">
        <v>315</v>
      </c>
      <c r="C25" s="31"/>
      <c r="D25" s="31">
        <f>D24+(B25-C25)</f>
        <v>315</v>
      </c>
      <c r="E25" s="31"/>
      <c r="F25" s="31"/>
      <c r="G25" s="31"/>
      <c r="H25" s="31"/>
    </row>
    <row r="26" spans="1:8" x14ac:dyDescent="0.2">
      <c r="A26" s="4" t="s">
        <v>74</v>
      </c>
      <c r="B26" s="31"/>
      <c r="C26" s="31">
        <v>75</v>
      </c>
      <c r="D26" s="31">
        <f t="shared" ref="D26:D28" si="1">D25+(B26-C26)</f>
        <v>240</v>
      </c>
      <c r="E26" s="4" t="s">
        <v>93</v>
      </c>
      <c r="F26" s="4"/>
      <c r="G26" s="31"/>
      <c r="H26" s="31"/>
    </row>
    <row r="27" spans="1:8" x14ac:dyDescent="0.2">
      <c r="A27" s="4" t="s">
        <v>74</v>
      </c>
      <c r="B27" s="31"/>
      <c r="C27" s="31">
        <v>75</v>
      </c>
      <c r="D27" s="31">
        <f t="shared" si="1"/>
        <v>165</v>
      </c>
      <c r="E27" s="4" t="s">
        <v>75</v>
      </c>
      <c r="F27" s="4"/>
      <c r="G27" s="31"/>
      <c r="H27" s="31"/>
    </row>
    <row r="28" spans="1:8" x14ac:dyDescent="0.2">
      <c r="A28" s="4" t="s">
        <v>74</v>
      </c>
      <c r="B28" s="31"/>
      <c r="C28" s="31">
        <v>165</v>
      </c>
      <c r="D28" s="31">
        <f t="shared" si="1"/>
        <v>0</v>
      </c>
      <c r="E28" s="4" t="s">
        <v>76</v>
      </c>
      <c r="F28" s="4"/>
      <c r="G28" s="31"/>
      <c r="H28" s="31">
        <v>165</v>
      </c>
    </row>
    <row r="29" spans="1:8" ht="17" thickBot="1" x14ac:dyDescent="0.25">
      <c r="B29" s="25"/>
      <c r="C29" s="25"/>
      <c r="D29" s="25"/>
      <c r="G29" s="25"/>
      <c r="H29" s="27">
        <f>SUM(H24:H28)</f>
        <v>485</v>
      </c>
    </row>
    <row r="30" spans="1:8" ht="17" thickTop="1" x14ac:dyDescent="0.2">
      <c r="A30" s="34" t="s">
        <v>92</v>
      </c>
      <c r="B30" s="25"/>
      <c r="C30" s="25"/>
      <c r="D30" s="25"/>
      <c r="G30" s="25"/>
      <c r="H30" s="12"/>
    </row>
    <row r="31" spans="1:8" ht="17" thickBot="1" x14ac:dyDescent="0.25">
      <c r="B31" s="25"/>
      <c r="C31" s="25"/>
      <c r="D31" s="25"/>
      <c r="G31" s="12" t="s">
        <v>84</v>
      </c>
      <c r="H31" s="27">
        <f>H21+H29</f>
        <v>1505</v>
      </c>
    </row>
    <row r="32" spans="1:8" ht="17" thickTop="1" x14ac:dyDescent="0.2">
      <c r="B32" s="12" t="s">
        <v>88</v>
      </c>
      <c r="C32" s="25"/>
      <c r="D32" s="25"/>
      <c r="G32" s="25"/>
      <c r="H32" s="25"/>
    </row>
    <row r="33" spans="2:8" x14ac:dyDescent="0.2">
      <c r="B33" s="25">
        <v>100</v>
      </c>
      <c r="C33" s="26">
        <v>2</v>
      </c>
      <c r="D33" s="25">
        <f>B33*C33</f>
        <v>200</v>
      </c>
      <c r="G33" s="25"/>
      <c r="H33" s="25"/>
    </row>
    <row r="34" spans="2:8" x14ac:dyDescent="0.2">
      <c r="B34" s="25">
        <v>50</v>
      </c>
      <c r="C34" s="24">
        <v>2</v>
      </c>
      <c r="D34" s="25">
        <f>B34*C34</f>
        <v>100</v>
      </c>
    </row>
    <row r="35" spans="2:8" x14ac:dyDescent="0.2">
      <c r="B35" s="25">
        <v>20</v>
      </c>
      <c r="C35" s="24">
        <v>25</v>
      </c>
      <c r="D35" s="25">
        <f t="shared" ref="D35:D38" si="2">B35*C35</f>
        <v>500</v>
      </c>
    </row>
    <row r="36" spans="2:8" x14ac:dyDescent="0.2">
      <c r="B36" s="25">
        <v>10</v>
      </c>
      <c r="C36" s="24">
        <v>14</v>
      </c>
      <c r="D36" s="25">
        <f t="shared" si="2"/>
        <v>140</v>
      </c>
    </row>
    <row r="37" spans="2:8" x14ac:dyDescent="0.2">
      <c r="B37" s="25">
        <v>5</v>
      </c>
      <c r="C37" s="24">
        <f>30+30+6</f>
        <v>66</v>
      </c>
      <c r="D37" s="25">
        <f t="shared" si="2"/>
        <v>330</v>
      </c>
    </row>
    <row r="38" spans="2:8" x14ac:dyDescent="0.2">
      <c r="B38" s="25">
        <v>1</v>
      </c>
      <c r="C38" s="24">
        <v>47</v>
      </c>
      <c r="D38" s="30">
        <f t="shared" si="2"/>
        <v>47</v>
      </c>
    </row>
    <row r="39" spans="2:8" x14ac:dyDescent="0.2">
      <c r="B39" s="25"/>
      <c r="C39" s="25"/>
      <c r="D39" s="12">
        <f>SUM(D33:D38)</f>
        <v>1317</v>
      </c>
    </row>
    <row r="40" spans="2:8" x14ac:dyDescent="0.2">
      <c r="B40" s="25" t="s">
        <v>89</v>
      </c>
      <c r="C40" s="25"/>
      <c r="D40" s="25">
        <v>184</v>
      </c>
    </row>
    <row r="41" spans="2:8" ht="17" thickBot="1" x14ac:dyDescent="0.25">
      <c r="B41" s="25"/>
      <c r="C41" s="25"/>
      <c r="D41" s="27">
        <f>D39+D40</f>
        <v>1501</v>
      </c>
    </row>
    <row r="42" spans="2:8" ht="17" thickTop="1" x14ac:dyDescent="0.2">
      <c r="B42" s="25"/>
      <c r="C42" s="25"/>
      <c r="D42" s="25"/>
    </row>
    <row r="43" spans="2:8" x14ac:dyDescent="0.2">
      <c r="B43" s="25"/>
      <c r="C43" s="25"/>
      <c r="D43" s="25"/>
    </row>
    <row r="44" spans="2:8" x14ac:dyDescent="0.2">
      <c r="B44" s="25"/>
      <c r="C44" s="25"/>
      <c r="D44" s="25"/>
    </row>
    <row r="45" spans="2:8" x14ac:dyDescent="0.2">
      <c r="B45" s="25"/>
      <c r="C45" s="25"/>
      <c r="D45" s="25"/>
    </row>
    <row r="46" spans="2:8" x14ac:dyDescent="0.2">
      <c r="B46" s="25"/>
      <c r="C46" s="25"/>
      <c r="D46" s="25"/>
    </row>
  </sheetData>
  <pageMargins left="0.7" right="0.7" top="0.75" bottom="0.75" header="0.3" footer="0.3"/>
  <pageSetup scale="6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FC65-5B74-6C42-B760-8BA4E1DF4D9F}">
  <dimension ref="A3:M11"/>
  <sheetViews>
    <sheetView workbookViewId="0">
      <selection activeCell="C25" sqref="C25"/>
    </sheetView>
  </sheetViews>
  <sheetFormatPr baseColWidth="10" defaultRowHeight="16" x14ac:dyDescent="0.2"/>
  <sheetData>
    <row r="3" spans="1:13" x14ac:dyDescent="0.2">
      <c r="A3" s="2"/>
      <c r="D3" s="1"/>
      <c r="E3" s="1"/>
      <c r="F3" s="21" t="s">
        <v>63</v>
      </c>
      <c r="G3" s="1"/>
      <c r="I3" s="3"/>
      <c r="J3" s="3"/>
      <c r="K3" s="3"/>
      <c r="L3" s="3"/>
      <c r="M3" s="3"/>
    </row>
    <row r="4" spans="1:13" x14ac:dyDescent="0.2">
      <c r="A4" s="13" t="s">
        <v>57</v>
      </c>
      <c r="D4" s="1"/>
      <c r="E4" s="1"/>
      <c r="F4" s="14" t="s">
        <v>61</v>
      </c>
      <c r="G4" s="15"/>
      <c r="H4" s="16"/>
      <c r="I4" s="17"/>
      <c r="J4" s="14" t="s">
        <v>62</v>
      </c>
      <c r="K4" s="15"/>
      <c r="L4" s="16"/>
      <c r="M4" s="3"/>
    </row>
    <row r="5" spans="1:13" x14ac:dyDescent="0.2">
      <c r="A5" s="23" t="e">
        <f>Registration!#REF!</f>
        <v>#REF!</v>
      </c>
      <c r="B5" s="4">
        <v>10</v>
      </c>
      <c r="C5" s="5">
        <v>100</v>
      </c>
      <c r="D5" s="5">
        <f t="shared" ref="D5:D10" si="0">B5*C5</f>
        <v>1000</v>
      </c>
      <c r="F5" s="18">
        <v>30</v>
      </c>
      <c r="G5" s="19">
        <v>100</v>
      </c>
      <c r="H5" s="20">
        <f>F5*G5</f>
        <v>3000</v>
      </c>
      <c r="I5" s="17"/>
      <c r="J5" s="18">
        <v>35</v>
      </c>
      <c r="K5" s="19">
        <v>100</v>
      </c>
      <c r="L5" s="20">
        <f>J5*K5</f>
        <v>3500</v>
      </c>
      <c r="M5" s="3"/>
    </row>
    <row r="6" spans="1:13" x14ac:dyDescent="0.2">
      <c r="A6" s="22"/>
      <c r="B6" s="4">
        <v>11</v>
      </c>
      <c r="C6" s="5">
        <v>50</v>
      </c>
      <c r="D6" s="5">
        <f t="shared" si="0"/>
        <v>550</v>
      </c>
      <c r="F6" s="18">
        <v>80</v>
      </c>
      <c r="G6" s="19">
        <v>20</v>
      </c>
      <c r="H6" s="20">
        <f>F6*G6</f>
        <v>1600</v>
      </c>
      <c r="I6" s="17"/>
      <c r="J6" s="18">
        <v>80</v>
      </c>
      <c r="K6" s="19">
        <v>20</v>
      </c>
      <c r="L6" s="20">
        <f>J6*K6</f>
        <v>1600</v>
      </c>
      <c r="M6" s="3"/>
    </row>
    <row r="7" spans="1:13" x14ac:dyDescent="0.2">
      <c r="A7" s="22"/>
      <c r="B7" s="6">
        <v>90</v>
      </c>
      <c r="C7" s="5">
        <v>20</v>
      </c>
      <c r="D7" s="5">
        <f t="shared" si="0"/>
        <v>1800</v>
      </c>
      <c r="F7" s="18">
        <v>100</v>
      </c>
      <c r="G7" s="19">
        <v>10</v>
      </c>
      <c r="H7" s="20">
        <f>F7*G7</f>
        <v>1000</v>
      </c>
      <c r="I7" s="17"/>
      <c r="J7" s="18">
        <v>100</v>
      </c>
      <c r="K7" s="19">
        <v>10</v>
      </c>
      <c r="L7" s="20">
        <f>J7*K7</f>
        <v>1000</v>
      </c>
      <c r="M7" s="3"/>
    </row>
    <row r="8" spans="1:13" x14ac:dyDescent="0.2">
      <c r="A8" s="22"/>
      <c r="B8" s="6">
        <v>100</v>
      </c>
      <c r="C8" s="5">
        <v>10</v>
      </c>
      <c r="D8" s="5">
        <f t="shared" si="0"/>
        <v>1000</v>
      </c>
      <c r="F8" s="18">
        <v>100</v>
      </c>
      <c r="G8" s="19">
        <v>5</v>
      </c>
      <c r="H8" s="20">
        <f>F8*G8</f>
        <v>500</v>
      </c>
      <c r="I8" s="17"/>
      <c r="J8" s="18">
        <v>100</v>
      </c>
      <c r="K8" s="19">
        <v>5</v>
      </c>
      <c r="L8" s="20">
        <f>J8*K8</f>
        <v>500</v>
      </c>
      <c r="M8" s="3"/>
    </row>
    <row r="9" spans="1:13" x14ac:dyDescent="0.2">
      <c r="A9" s="22"/>
      <c r="B9" s="6">
        <v>98</v>
      </c>
      <c r="C9" s="5">
        <v>5</v>
      </c>
      <c r="D9" s="5">
        <f t="shared" si="0"/>
        <v>490</v>
      </c>
      <c r="F9" s="18">
        <v>200</v>
      </c>
      <c r="G9" s="19">
        <v>1</v>
      </c>
      <c r="H9" s="20">
        <f>F9*G9</f>
        <v>200</v>
      </c>
      <c r="I9" s="17"/>
      <c r="J9" s="18">
        <v>100</v>
      </c>
      <c r="K9" s="19">
        <v>1</v>
      </c>
      <c r="L9" s="20">
        <f>J9*K9</f>
        <v>100</v>
      </c>
      <c r="M9" s="3"/>
    </row>
    <row r="10" spans="1:13" x14ac:dyDescent="0.2">
      <c r="A10" s="22"/>
      <c r="B10" s="6">
        <v>150</v>
      </c>
      <c r="C10" s="5">
        <v>1</v>
      </c>
      <c r="D10" s="5">
        <f t="shared" si="0"/>
        <v>150</v>
      </c>
      <c r="F10" s="14"/>
      <c r="G10" s="15"/>
      <c r="H10" s="20">
        <f>SUM(H5:H9)</f>
        <v>6300</v>
      </c>
      <c r="I10" s="17"/>
      <c r="J10" s="14"/>
      <c r="K10" s="15"/>
      <c r="L10" s="20">
        <f>SUM(L5:L9)</f>
        <v>6700</v>
      </c>
      <c r="M10" s="3"/>
    </row>
    <row r="11" spans="1:13" x14ac:dyDescent="0.2">
      <c r="A11" s="2"/>
      <c r="B11" s="24"/>
      <c r="D11" s="21">
        <f>SUM(D5:D10)</f>
        <v>4990</v>
      </c>
      <c r="E11" s="1"/>
      <c r="I11" s="3"/>
      <c r="J11" s="3"/>
      <c r="K11" s="3"/>
      <c r="L11" s="3"/>
      <c r="M11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Registration</vt:lpstr>
      <vt:lpstr>Sheet1</vt:lpstr>
      <vt:lpstr>Recap</vt:lpstr>
      <vt:lpstr>Cash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Bowers</dc:creator>
  <cp:lastModifiedBy>Yvonne Bowers</cp:lastModifiedBy>
  <cp:lastPrinted>2022-11-30T20:08:33Z</cp:lastPrinted>
  <dcterms:created xsi:type="dcterms:W3CDTF">2019-01-22T19:43:16Z</dcterms:created>
  <dcterms:modified xsi:type="dcterms:W3CDTF">2022-12-03T01:20:00Z</dcterms:modified>
</cp:coreProperties>
</file>