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alumniuaeuac-my.sharepoint.com/personal/mamoun_awad_uaeu_ac_ae/Documents/Research/UAE-Grants/SGD-2022/paper/"/>
    </mc:Choice>
  </mc:AlternateContent>
  <xr:revisionPtr revIDLastSave="38" documentId="8_{62696B38-E221-4A8A-96BA-92CDE20421C9}" xr6:coauthVersionLast="47" xr6:coauthVersionMax="47" xr10:uidLastSave="{F91583A0-37EA-4007-B4F8-C45CA1275B05}"/>
  <bookViews>
    <workbookView xWindow="-120" yWindow="-120" windowWidth="29040" windowHeight="15840" xr2:uid="{00000000-000D-0000-FFFF-FFFF00000000}"/>
  </bookViews>
  <sheets>
    <sheet name="Survey-results" sheetId="2" r:id="rId1"/>
    <sheet name="summary1" sheetId="4" r:id="rId2"/>
    <sheet name="summary2" sheetId="3" r:id="rId3"/>
    <sheet name="Sheet3" sheetId="5" r:id="rId4"/>
  </sheets>
  <definedNames>
    <definedName name="ExternalData_1" localSheetId="0" hidden="1">'Survey-results'!$A$1:$L$34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4" l="1"/>
  <c r="L7" i="4" s="1"/>
  <c r="K6" i="4"/>
  <c r="L6" i="4" s="1"/>
  <c r="K5" i="4"/>
  <c r="L5" i="4" s="1"/>
  <c r="K4" i="4"/>
  <c r="L4" i="4" s="1"/>
  <c r="K3" i="4"/>
  <c r="L3" i="4" s="1"/>
  <c r="Y33" i="3"/>
  <c r="AC25" i="3"/>
  <c r="AC24" i="3"/>
  <c r="AC23" i="3"/>
  <c r="AC22" i="3"/>
  <c r="F27" i="5"/>
  <c r="F26" i="5"/>
  <c r="F25" i="5"/>
  <c r="F24" i="5"/>
  <c r="B35" i="5"/>
  <c r="Y17" i="3"/>
  <c r="Y16" i="3"/>
  <c r="Y15" i="3"/>
  <c r="Y14" i="3"/>
  <c r="Y13" i="3"/>
  <c r="Y12" i="3"/>
  <c r="Y11" i="3"/>
  <c r="Y10" i="3"/>
  <c r="Y9" i="3"/>
  <c r="Y8" i="3"/>
  <c r="S8" i="3"/>
  <c r="S7" i="3"/>
  <c r="S6" i="3"/>
  <c r="L6" i="3"/>
  <c r="K6" i="3"/>
  <c r="L5" i="3"/>
  <c r="K5" i="3"/>
  <c r="AA17" i="4"/>
  <c r="AA16" i="4"/>
  <c r="AA15" i="4"/>
  <c r="AA14" i="4"/>
  <c r="Z19" i="4"/>
  <c r="E52" i="4"/>
  <c r="F52" i="4" s="1"/>
  <c r="E51" i="4"/>
  <c r="F51" i="4" s="1"/>
  <c r="E50" i="4"/>
  <c r="F50" i="4" s="1"/>
  <c r="E49" i="4"/>
  <c r="F49" i="4" s="1"/>
  <c r="E48" i="4"/>
  <c r="F48" i="4" s="1"/>
  <c r="Z10" i="4"/>
  <c r="Z9" i="4"/>
  <c r="Z8" i="4"/>
  <c r="Z7" i="4"/>
  <c r="Z6" i="4"/>
  <c r="Z5" i="4"/>
  <c r="Z4" i="4"/>
  <c r="Z3" i="4"/>
  <c r="Y2" i="4"/>
  <c r="Z2" i="4" s="1"/>
  <c r="Q8" i="4"/>
  <c r="R8" i="4" s="1"/>
  <c r="Q7" i="4"/>
  <c r="R7" i="4" s="1"/>
  <c r="Q6" i="4"/>
  <c r="R6" i="4" s="1"/>
  <c r="Q5" i="4"/>
  <c r="R5" i="4" s="1"/>
  <c r="Q4" i="4"/>
  <c r="R4" i="4" s="1"/>
  <c r="E7" i="4"/>
  <c r="E6" i="4"/>
  <c r="E5" i="4"/>
  <c r="E4" i="4"/>
  <c r="E3" i="4"/>
  <c r="E8" i="3"/>
  <c r="E7" i="3"/>
  <c r="E6" i="3"/>
  <c r="E5" i="3"/>
  <c r="E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655ED8-3C9E-456E-8B11-37B807259AB0}" keepAlive="1" name="Query - Survey-results" description="Connection to the 'Survey-results' query in the workbook." type="5" refreshedVersion="7" background="1" saveData="1">
    <dbPr connection="Provider=Microsoft.Mashup.OleDb.1;Data Source=$Workbook$;Location=Survey-results;Extended Properties=&quot;&quot;" command="SELECT * FROM [Survey-results]"/>
  </connection>
</connections>
</file>

<file path=xl/sharedStrings.xml><?xml version="1.0" encoding="utf-8"?>
<sst xmlns="http://schemas.openxmlformats.org/spreadsheetml/2006/main" count="549" uniqueCount="171">
  <si>
    <t>طابع زمني</t>
  </si>
  <si>
    <t>What is your gender? 
ماهو جنسك؟</t>
  </si>
  <si>
    <t>What is your age group?
ماهي فئتك العمرية؟</t>
  </si>
  <si>
    <t>For how long have you been using the application 
منذ متى وأنت تستخدم التطبيق</t>
  </si>
  <si>
    <t xml:space="preserve">How do you rate your awareness of SDGs before using Terra Application
كيف تقيم وعيك بأهداف التنمية المستدامة قبل استخدام تطبيق " تيرا" </t>
  </si>
  <si>
    <t>How do you rate your awareness of SDGs after using Terra Application
كيف تقيم وعيك بأهداف التنمية المستدامة بعد استخدام تطبيق " تيرا "</t>
  </si>
  <si>
    <t>How do you rate the usability of the application
كيف تقيم قابلية وسهولة استخدام التطبيق</t>
  </si>
  <si>
    <t>Terra Application encouraged me to participate in achieving SDGs
شجعني تطبيق " تيرا " على المشاركة في تحقيق أهداف التنمية المستدامة</t>
  </si>
  <si>
    <t>If you agree, please choose the goals that you participated in</t>
  </si>
  <si>
    <t>How many actions did you do in that period
كم عدد المساهمات التي قمت بها في تلك الفترة</t>
  </si>
  <si>
    <t>what are the goals you are interested in
ما هي الأهداف التي تهتم بها</t>
  </si>
  <si>
    <t>How likely are you to recommend Terra application to a friend or coworker 
ما مدى احتمالية أن توصي تطبيق "تيرا" لصديق أو زميل في العمل</t>
  </si>
  <si>
    <t>2023/04/10 5:29:30 ص غرينتش+4</t>
  </si>
  <si>
    <t/>
  </si>
  <si>
    <t>2</t>
  </si>
  <si>
    <t>Easy to use</t>
  </si>
  <si>
    <t>Strongly Agree</t>
  </si>
  <si>
    <t>6</t>
  </si>
  <si>
    <t>2023/05/04 8:23:28 ص غرينتش+4</t>
  </si>
  <si>
    <t>Female / انثى</t>
  </si>
  <si>
    <t>17-30</t>
  </si>
  <si>
    <t xml:space="preserve">5 days </t>
  </si>
  <si>
    <t xml:space="preserve">Really easy I enjoyed it </t>
  </si>
  <si>
    <t>5</t>
  </si>
  <si>
    <t>Goal 1: No poverty;Goal 2: Zero Hunger;Goal 3: Good health and well being;Goal 7: Affordable and clean energy;Goal 13: Clean action;Goal 15: Life on land</t>
  </si>
  <si>
    <t>9</t>
  </si>
  <si>
    <t>Goal 1: No poverty;Goal 2: Zero Hunger;Goal 3: Good health and well being;Goal 9: Industry, innovation and infrastructure;Goal 13: Clean action;Goal 14: Life below water;Goal 15: Life on land;Goal 16: Peace, justice and strong institutions;Goal 17: Partnership for the goals</t>
  </si>
  <si>
    <t>2023/05/21 5:43:51 م غرينتش+4</t>
  </si>
  <si>
    <t>اسبوع</t>
  </si>
  <si>
    <t>سهل</t>
  </si>
  <si>
    <t>Goal 1: No poverty;Goal 3: Good health and well being;Goal 4: Quality education</t>
  </si>
  <si>
    <t>3</t>
  </si>
  <si>
    <t>Goal 1: No poverty;Goal 2: Zero Hunger;Goal 3: Good health and well being;Goal 4: Quality education;Goal 5: Gender equality;Goal 6: Clean water and sanitation;Goal 14: Life below water;Goal 15: Life on land</t>
  </si>
  <si>
    <t>2023/05/21 5:48:28 م غرينتش+4</t>
  </si>
  <si>
    <t>اسبوعان</t>
  </si>
  <si>
    <t>سهل الاستخدام</t>
  </si>
  <si>
    <t>Goal 1: No poverty;Goal 2: Zero Hunger;Goal 3: Good health and well being;Goal 4: Quality education;Goal 5: Gender equality</t>
  </si>
  <si>
    <t>Goal 1: No poverty;Goal 2: Zero Hunger;Goal 3: Good health and well being;Goal 4: Quality education</t>
  </si>
  <si>
    <t>2023/05/21 5:52:02 م غرينتش+4</t>
  </si>
  <si>
    <t>10 ايام</t>
  </si>
  <si>
    <t>ممتازة</t>
  </si>
  <si>
    <t>Goal 4: Quality education;Goal 6: Clean water and sanitation</t>
  </si>
  <si>
    <t>Goal 3: Good health and well being;Goal 4: Quality education;Goal 5: Gender equality;Goal 6: Clean water and sanitation;Goal 16: Peace, justice and strong institutions</t>
  </si>
  <si>
    <t>2023/05/21 5:53:29 م غرينتش+4</t>
  </si>
  <si>
    <t>شهر</t>
  </si>
  <si>
    <t>Goal 6: Clean water and sanitation;Goal 8: Decent work and economic growth</t>
  </si>
  <si>
    <t>Goal 1: No poverty;Goal 2: Zero Hunger;Goal 3: Good health and well being</t>
  </si>
  <si>
    <t>2023/05/21 6:04:06 م غرينتش+4</t>
  </si>
  <si>
    <t>منذ 15 يوم</t>
  </si>
  <si>
    <t>10-May</t>
  </si>
  <si>
    <t>4</t>
  </si>
  <si>
    <t>Goal 4: Quality education</t>
  </si>
  <si>
    <t>Goal 6: Clean water and sanitation</t>
  </si>
  <si>
    <t>2023/05/21 6:16:44 م غرينتش+4</t>
  </si>
  <si>
    <t xml:space="preserve">2 weeks </t>
  </si>
  <si>
    <t xml:space="preserve">Easy to use / user friendly </t>
  </si>
  <si>
    <t>Goal 1: No poverty;Goal 2: Zero Hunger;Goal 3: Good health and well being;Goal 7: Affordable and clean energy;Goal 10: Reduced inequalities;Goal 13: Clean action;Goal 14: Life below water;Goal 15: Life on land;Goal 16: Peace, justice and strong institutions;Goal 17: Partnership for the goals</t>
  </si>
  <si>
    <t>7</t>
  </si>
  <si>
    <t>Goal 13: Clean action;Goal 15: Life on land</t>
  </si>
  <si>
    <t>2023/05/21 9:01:16 م غرينتش+4</t>
  </si>
  <si>
    <t>Goal 3: Good health and well being;Goal 5: Gender equality</t>
  </si>
  <si>
    <t>Goal 5: Gender equality;Goal 6: Clean water and sanitation</t>
  </si>
  <si>
    <t>2023/05/21 9:08:37 م غرينتش+4</t>
  </si>
  <si>
    <t>1 week</t>
  </si>
  <si>
    <t>easy to use</t>
  </si>
  <si>
    <t>Goal 9: Industry, innovation and infrastructure;Goal 10: Reduced inequalities;Goal 11: Sustainable cities and communities;Goal 12: Responsible consumption and production;Goal 13: Clean action;Goal 14: Life below water;Goal 15: Life on land;Goal 16: Peace, justice and strong institutions;Goal 17: Partnership for the goals</t>
  </si>
  <si>
    <t>Goal 1: No poverty;Goal 2: Zero Hunger;Goal 3: Good health and well being;Goal 4: Quality education;Goal 6: Clean water and sanitation;Goal 11: Sustainable cities and communities;Goal 12: Responsible consumption and production;Goal 13: Clean action;Goal 14: Life below water</t>
  </si>
  <si>
    <t>2023/05/22 6:00:55 م غرينتش+4</t>
  </si>
  <si>
    <t>Not used</t>
  </si>
  <si>
    <t>8</t>
  </si>
  <si>
    <t>Goal 1: No poverty;Goal 2: Zero Hunger</t>
  </si>
  <si>
    <t>0</t>
  </si>
  <si>
    <t>Goal 1: No poverty;Goal 2: Zero Hunger;Goal 15: Life on land</t>
  </si>
  <si>
    <t>2023/05/23 3:00:18 ص غرينتش+4</t>
  </si>
  <si>
    <t>0-16</t>
  </si>
  <si>
    <t>2 weeks</t>
  </si>
  <si>
    <t>Easy</t>
  </si>
  <si>
    <t>Goal 3: Good health and well being;Goal 8: Decent work and economic growth</t>
  </si>
  <si>
    <t>Goal 1: No poverty;Goal 2: Zero Hunger;Goal 3: Good health and well being;Goal 4: Quality education;Goal 8: Decent work and economic growth;Goal 9: Industry, innovation and infrastructure</t>
  </si>
  <si>
    <t>2023/05/23 3:03:11 ص غرينتش+4</t>
  </si>
  <si>
    <t>Clear and easy to use</t>
  </si>
  <si>
    <t>Goal 3: Good health and well being;Goal 4: Quality education</t>
  </si>
  <si>
    <t>Goal 1: No poverty;Goal 2: Zero Hunger;Goal 3: Good health and well being;Goal 4: Quality education;Goal 5: Gender equality;Goal 6: Clean water and sanitation;Goal 7: Affordable and clean energy;Goal 8: Decent work and economic growth;Goal 9: Industry, innovation and infrastructure;Goal 11: Sustainable cities and communities</t>
  </si>
  <si>
    <t>2023/05/23 3:04:19 ص غرينتش+4</t>
  </si>
  <si>
    <t>Male / ذكر</t>
  </si>
  <si>
    <t>Very easy</t>
  </si>
  <si>
    <t>Goal 1: No poverty;Goal 2: Zero Hunger;Goal 3: Good health and well being;Goal 4: Quality education;Goal 5: Gender equality;Goal 14: Life below water;Goal 15: Life on land</t>
  </si>
  <si>
    <t>2023/05/23 3:05:56 ص غرينتش+4</t>
  </si>
  <si>
    <t>Goal 5: Gender equality;Goal 11: Sustainable cities and communities</t>
  </si>
  <si>
    <t>Goal 1: No poverty;Goal 2: Zero Hunger;Goal 3: Good health and well being;Goal 4: Quality education;Goal 5: Gender equality;Goal 7: Affordable and clean energy;Goal 8: Decent work and economic growth;Goal 13: Clean action;Goal 14: Life below water;Goal 15: Life on land</t>
  </si>
  <si>
    <t>2023/05/23 3:10:45 ص غرينتش+4</t>
  </si>
  <si>
    <t>31-45</t>
  </si>
  <si>
    <t>تطبيق سهل وممتع</t>
  </si>
  <si>
    <t>Goal 15: Life on land</t>
  </si>
  <si>
    <t>Goal 1: No poverty;Goal 2: Zero Hunger;Goal 3: Good health and well being;Goal 13: Clean action;Goal 14: Life below water;Goal 15: Life on land</t>
  </si>
  <si>
    <t>2023/05/23 3:11:34 ص غرينتش+4</t>
  </si>
  <si>
    <t>3 weeks</t>
  </si>
  <si>
    <t>Goal 4: Quality education;Goal 15: Life on land</t>
  </si>
  <si>
    <t>Goal 1: No poverty;Goal 2: Zero Hunger;Goal 3: Good health and well being;Goal 4: Quality education;Goal 14: Life below water;Goal 15: Life on land</t>
  </si>
  <si>
    <t>2023/05/23 3:26:29 ص غرينتش+4</t>
  </si>
  <si>
    <t>Goal 8: Decent work and economic growth;Goal 9: Industry, innovation and infrastructure</t>
  </si>
  <si>
    <t>Goal 1: No poverty;Goal 2: Zero Hunger;Goal 8: Decent work and economic growth;Goal 9: Industry, innovation and infrastructure;Goal 15: Life on land</t>
  </si>
  <si>
    <t>2023/05/23 8:43:02 ص غرينتش+4</t>
  </si>
  <si>
    <t>8 days</t>
  </si>
  <si>
    <t>سهل وبسيط</t>
  </si>
  <si>
    <t>Goal 1: No poverty;Goal 3: Good health and well being;Goal 7: Affordable and clean energy</t>
  </si>
  <si>
    <t>Goal 1: No poverty;Goal 2: Zero Hunger;Goal 3: Good health and well being;Goal 4: Quality education;Goal 6: Clean water and sanitation;Goal 7: Affordable and clean energy;Goal 16: Peace, justice and strong institutions</t>
  </si>
  <si>
    <t>2023/05/23 6:28:02 م غرينتش+4</t>
  </si>
  <si>
    <t>يوم</t>
  </si>
  <si>
    <t>Goal 2: Zero Hunger;Goal 14: Life below water</t>
  </si>
  <si>
    <t>Goal 1: No poverty;Goal 2: Zero Hunger;Goal 14: Life below water</t>
  </si>
  <si>
    <t>2023/05/23 6:29:30 م غرينتش+4</t>
  </si>
  <si>
    <t>Goal 1: No poverty;Goal 2: Zero Hunger;Goal 11: Sustainable cities and communities;Goal 13: Clean action;Goal 14: Life below water</t>
  </si>
  <si>
    <t>2023/05/23 6:30:28 م غرينتش+4</t>
  </si>
  <si>
    <t>1</t>
  </si>
  <si>
    <t>Goal 1: No poverty;Goal 2: Zero Hunger;Goal 13: Clean action;Goal 14: Life below water;Goal 15: Life on land</t>
  </si>
  <si>
    <t>2023/05/23 6:31:40 م غرينتش+4</t>
  </si>
  <si>
    <t>Goal 3: Good health and well being;Goal 4: Quality education;Goal 6: Clean water and sanitation;Goal 11: Sustainable cities and communities;Goal 12: Responsible consumption and production;Goal 13: Clean action</t>
  </si>
  <si>
    <t>2023/05/23 6:33:01 م غرينتش+4</t>
  </si>
  <si>
    <t>Goal 1: No poverty</t>
  </si>
  <si>
    <t>Goal 1: No poverty;Goal 2: Zero Hunger;Goal 4: Quality education;Goal 5: Gender equality;Goal 13: Clean action;Goal 14: Life below water;Goal 15: Life on land</t>
  </si>
  <si>
    <t>2023/05/23 6:33:53 م غرينتش+4</t>
  </si>
  <si>
    <t>2023/05/23 6:36:09 م غرينتش+4</t>
  </si>
  <si>
    <t>سهب</t>
  </si>
  <si>
    <t>Goal 3: Good health and well being;Goal 7: Affordable and clean energy</t>
  </si>
  <si>
    <t>2023/05/23 6:39:07 م غرينتش+4</t>
  </si>
  <si>
    <t>Goal 7: Affordable and clean energy</t>
  </si>
  <si>
    <t>Goal 1: No poverty;Goal 2: Zero Hunger;Goal 10: Reduced inequalities;Goal 11: Sustainable cities and communities;Goal 13: Clean action;Goal 14: Life below water;Goal 15: Life on land</t>
  </si>
  <si>
    <t>2023/05/23 6:40:02 م غرينتش+4</t>
  </si>
  <si>
    <t>Goal 9: Industry, innovation and infrastructure</t>
  </si>
  <si>
    <t>Goal 1: No poverty;Goal 2: Zero Hunger;Goal 3: Good health and well being;Goal 11: Sustainable cities and communities;Goal 13: Clean action;Goal 14: Life below water;Goal 15: Life on land</t>
  </si>
  <si>
    <t>2023/05/23 6:40:57 م غرينتش+4</t>
  </si>
  <si>
    <t>Goal 11: Sustainable cities and communities</t>
  </si>
  <si>
    <t>Goal 1: No poverty;Goal 2: Zero Hunger;Goal 11: Sustainable cities and communities;Goal 13: Clean action;Goal 14: Life below water;Goal 15: Life on land</t>
  </si>
  <si>
    <t>2023/05/23 6:42:17 م غرينتش+4</t>
  </si>
  <si>
    <t>١</t>
  </si>
  <si>
    <t>سهل الاستخدام👍🏼</t>
  </si>
  <si>
    <t>Goal 17: Partnership for the goals</t>
  </si>
  <si>
    <t>Goal 1: No poverty;Goal 3: Good health and well being;Goal 9: Industry, innovation and infrastructure;Goal 11: Sustainable cities and communities;Goal 17: Partnership for the goals</t>
  </si>
  <si>
    <t>2023/05/23 6:43:42 م غرينتش+4</t>
  </si>
  <si>
    <t>يوم واحد</t>
  </si>
  <si>
    <t>Goal 1: No poverty;Goal 2: Zero Hunger;Goal 9: Industry, innovation and infrastructure;Goal 10: Reduced inequalities;Goal 11: Sustainable cities and communities;Goal 12: Responsible consumption and production;Goal 13: Clean action;Goal 14: Life below water;Goal 15: Life on land</t>
  </si>
  <si>
    <t>2023/05/23 6:44:31 م غرينتش+4</t>
  </si>
  <si>
    <t>Goal 1: No poverty;Goal 2: Zero Hunger;Goal 6: Clean water and sanitation;Goal 7: Affordable and clean energy;Goal 12: Responsible consumption and production;Goal 13: Clean action;Goal 14: Life below water;Goal 15: Life on land;Goal 17: Partnership for the goals</t>
  </si>
  <si>
    <t>2023/05/23 6:45:19 م غرينتش+4</t>
  </si>
  <si>
    <t xml:space="preserve">سهل الاستخدام </t>
  </si>
  <si>
    <t>Goal 5: Gender equality</t>
  </si>
  <si>
    <t>Goal 1: No poverty;Goal 2: Zero Hunger;Goal 3: Good health and well being;Goal 10: Reduced inequalities;Goal 12: Responsible consumption and production;Goal 13: Clean action;Goal 14: Life below water;Goal 15: Life on land</t>
  </si>
  <si>
    <t>How do you rate your awareness of SDGs before using Terra Application</t>
  </si>
  <si>
    <t>Rank</t>
  </si>
  <si>
    <t>Count</t>
  </si>
  <si>
    <t>How do you rate your awareness of SDGs after using Terra Application</t>
  </si>
  <si>
    <t>%</t>
  </si>
  <si>
    <t>count</t>
  </si>
  <si>
    <t xml:space="preserve">How likely are you to recommend Terra application to a friend or coworker </t>
  </si>
  <si>
    <t>ما مدى احتمالية أن توصي تطبيق "تيرا" لصديق أو زميل في العمل</t>
  </si>
  <si>
    <t>1 or less</t>
  </si>
  <si>
    <t>mor than 4</t>
  </si>
  <si>
    <t>Male</t>
  </si>
  <si>
    <t>Female</t>
  </si>
  <si>
    <t>age</t>
  </si>
  <si>
    <t>Percentage</t>
  </si>
  <si>
    <t>Period</t>
  </si>
  <si>
    <t>Period (days)</t>
  </si>
  <si>
    <t>4 weeks</t>
  </si>
  <si>
    <t xml:space="preserve"> </t>
  </si>
  <si>
    <t xml:space="preserve">Easy  </t>
  </si>
  <si>
    <t>Easy to Use</t>
  </si>
  <si>
    <t>Excellent</t>
  </si>
  <si>
    <t>Easy and Enjoyable</t>
  </si>
  <si>
    <t>Easy and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</si>
</sst>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>
      <alignment wrapText="1"/>
    </xf>
    <xf numFmtId="0" fontId="1" fillId="3" borderId="1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NumberForma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/>
    </xf>
    <xf numFmtId="16" fontId="0" fillId="0" borderId="0" xfId="0" applyNumberFormat="1"/>
    <xf numFmtId="0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DD9F2B-886C-45E4-8903-F1196830C464}" autoFormatId="16" applyNumberFormats="0" applyBorderFormats="0" applyFontFormats="0" applyPatternFormats="0" applyAlignmentFormats="0" applyWidthHeightFormats="0">
  <queryTableRefresh nextId="13">
    <queryTableFields count="12">
      <queryTableField id="1" name="طابع زمني" tableColumnId="1"/>
      <queryTableField id="2" name="What is your gender? _x000a_ماهو جنسك؟" tableColumnId="2"/>
      <queryTableField id="3" name="What is your age group?_x000a_ماهي فئتك العمرية؟" tableColumnId="3"/>
      <queryTableField id="4" name="For how long have you been using the application _x000a__x000a_منذ متى وأنت تستخدم التطبيق" tableColumnId="4"/>
      <queryTableField id="5" name="How do you rate your awareness of SDGs before using Terra Application_x000a__x000a_كيف تقيم وعيك بأهداف التنمية المستدامة قبل استخدام تطبيق &quot; تيرا&quot; " tableColumnId="5"/>
      <queryTableField id="6" name="How do you rate your awareness of SDGs after using Terra Application_x000a__x000a_كيف تقيم وعيك بأهداف التنمية المستدامة بعد استخدام تطبيق &quot; تيرا &quot;" tableColumnId="6"/>
      <queryTableField id="7" name="How do you rate the usability of the application_x000a__x000a_كيف تقيم قابلية وسهولة استخدام التطبيق" tableColumnId="7"/>
      <queryTableField id="8" name="Terra Application encouraged me to participate in achieving SDGs_x000a__x000a_شجعني تطبيق &quot; تيرا &quot; على المشاركة في تحقيق أهداف التنمية المستدامة" tableColumnId="8"/>
      <queryTableField id="9" name="If you agree, please choose the goals that you participated in" tableColumnId="9"/>
      <queryTableField id="10" name="How many actions did you do in that period_x000a__x000a_كم عدد المساهمات التي قمت بها في تلك الفترة" tableColumnId="10"/>
      <queryTableField id="11" name="what are the goals you are interested in_x000a__x000a_ما هي الأهداف التي تهتم بها" tableColumnId="11"/>
      <queryTableField id="12" name="How likely are you to recommend Terra application to a friend or coworker _x000a__x000a_ما مدى احتمالية أن توصي تطبيق &quot;تيرا&quot; لصديق أو زميل في العمل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E2828-8A98-4D61-9B3C-A9C784992E3E}" name="Survey_results" displayName="Survey_results" ref="A1:L34" tableType="queryTable" totalsRowShown="0">
  <autoFilter ref="A1:L34" xr:uid="{60EE2828-8A98-4D61-9B3C-A9C784992E3E}"/>
  <tableColumns count="12">
    <tableColumn id="1" xr3:uid="{3F840CBF-35CB-492E-975A-22BC72834EF5}" uniqueName="1" name="طابع زمني" queryTableFieldId="1" dataDxfId="8"/>
    <tableColumn id="2" xr3:uid="{6A9E4671-B294-41D3-B875-EA37133945A8}" uniqueName="2" name="What is your gender? _x000a_ماهو جنسك؟" queryTableFieldId="2" dataDxfId="7"/>
    <tableColumn id="3" xr3:uid="{9C3EACAE-B3DD-4006-9E25-E655F2632F91}" uniqueName="3" name="What is your age group?_x000a_ماهي فئتك العمرية؟" queryTableFieldId="3" dataDxfId="6"/>
    <tableColumn id="4" xr3:uid="{592F0F6F-19FF-4024-973F-3357DAC4961D}" uniqueName="4" name="For how long have you been using the application _x000a__x000a_منذ متى وأنت تستخدم التطبيق" queryTableFieldId="4" dataDxfId="5"/>
    <tableColumn id="5" xr3:uid="{732F81A1-27DB-4159-85A5-F9CAE450112C}" uniqueName="5" name="How do you rate your awareness of SDGs before using Terra Application_x000a__x000a_كيف تقيم وعيك بأهداف التنمية المستدامة قبل استخدام تطبيق &quot; تيرا&quot; " queryTableFieldId="5"/>
    <tableColumn id="6" xr3:uid="{B5C82377-2478-4034-9255-A06738005034}" uniqueName="6" name="How do you rate your awareness of SDGs after using Terra Application_x000a__x000a_كيف تقيم وعيك بأهداف التنمية المستدامة بعد استخدام تطبيق &quot; تيرا &quot;" queryTableFieldId="6"/>
    <tableColumn id="7" xr3:uid="{25D3D56A-1441-4452-BD41-86650D576473}" uniqueName="7" name="How do you rate the usability of the application_x000a__x000a_كيف تقيم قابلية وسهولة استخدام التطبيق" queryTableFieldId="7" dataDxfId="4"/>
    <tableColumn id="8" xr3:uid="{616D04D9-B5D5-48E4-8130-740551310F6F}" uniqueName="8" name="Terra Application encouraged me to participate in achieving SDGs_x000a__x000a_شجعني تطبيق &quot; تيرا &quot; على المشاركة في تحقيق أهداف التنمية المستدامة" queryTableFieldId="8" dataDxfId="3"/>
    <tableColumn id="9" xr3:uid="{A70E0506-DF72-4FD7-A5AF-390B4491015C}" uniqueName="9" name="If you agree, please choose the goals that you participated in" queryTableFieldId="9" dataDxfId="2"/>
    <tableColumn id="10" xr3:uid="{EA745892-6978-4657-A325-F8E68371CF67}" uniqueName="10" name="How many actions did you do in that period_x000a__x000a_كم عدد المساهمات التي قمت بها في تلك الفترة" queryTableFieldId="10" dataDxfId="1"/>
    <tableColumn id="11" xr3:uid="{31385EDD-7894-43DF-8BE9-491CAABA2274}" uniqueName="11" name="what are the goals you are interested in_x000a__x000a_ما هي الأهداف التي تهتم بها" queryTableFieldId="11" dataDxfId="0"/>
    <tableColumn id="12" xr3:uid="{C4A68A45-D5EF-459C-9B7C-E536C5AAF9E9}" uniqueName="12" name="How likely are you to recommend Terra application to a friend or coworker _x000a__x000a_ما مدى احتمالية أن توصي تطبيق &quot;تيرا&quot; لصديق أو زميل في العمل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6AF1-563E-4E21-8E99-09BCE9E97B94}">
  <dimension ref="A1:L34"/>
  <sheetViews>
    <sheetView tabSelected="1" topLeftCell="E1" workbookViewId="0">
      <selection activeCell="G1" sqref="G1"/>
    </sheetView>
  </sheetViews>
  <sheetFormatPr defaultRowHeight="15" x14ac:dyDescent="0.25"/>
  <cols>
    <col min="1" max="1" width="28.42578125" bestFit="1" customWidth="1"/>
    <col min="2" max="2" width="33.28515625" bestFit="1" customWidth="1"/>
    <col min="3" max="3" width="40.28515625" bestFit="1" customWidth="1"/>
    <col min="4" max="4" width="72.42578125" bestFit="1" customWidth="1"/>
    <col min="5" max="6" width="81.140625" bestFit="1" customWidth="1"/>
    <col min="7" max="7" width="79" bestFit="1" customWidth="1"/>
    <col min="8" max="9" width="81.140625" bestFit="1" customWidth="1"/>
    <col min="10" max="10" width="76.5703125" bestFit="1" customWidth="1"/>
    <col min="11" max="12" width="81.140625" bestFit="1" customWidth="1"/>
  </cols>
  <sheetData>
    <row r="1" spans="1:12" ht="45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</row>
    <row r="2" spans="1:12" x14ac:dyDescent="0.25">
      <c r="A2" s="1" t="s">
        <v>12</v>
      </c>
      <c r="B2" s="1" t="s">
        <v>13</v>
      </c>
      <c r="C2" s="1" t="s">
        <v>13</v>
      </c>
      <c r="D2" s="1" t="s">
        <v>14</v>
      </c>
      <c r="E2">
        <v>2</v>
      </c>
      <c r="F2">
        <v>5</v>
      </c>
      <c r="G2" s="1" t="s">
        <v>15</v>
      </c>
      <c r="H2" s="1" t="s">
        <v>16</v>
      </c>
      <c r="I2" s="1" t="s">
        <v>13</v>
      </c>
      <c r="J2" s="1" t="s">
        <v>17</v>
      </c>
      <c r="K2" s="1" t="s">
        <v>13</v>
      </c>
      <c r="L2">
        <v>9</v>
      </c>
    </row>
    <row r="3" spans="1:12" x14ac:dyDescent="0.25">
      <c r="A3" s="1" t="s">
        <v>18</v>
      </c>
      <c r="B3" s="1" t="s">
        <v>19</v>
      </c>
      <c r="C3" s="1" t="s">
        <v>20</v>
      </c>
      <c r="D3" s="1" t="s">
        <v>21</v>
      </c>
      <c r="E3">
        <v>3</v>
      </c>
      <c r="F3">
        <v>5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>
        <v>5</v>
      </c>
    </row>
    <row r="4" spans="1:12" x14ac:dyDescent="0.25">
      <c r="A4" s="1" t="s">
        <v>27</v>
      </c>
      <c r="B4" s="1" t="s">
        <v>19</v>
      </c>
      <c r="C4" s="1" t="s">
        <v>20</v>
      </c>
      <c r="D4" s="1" t="s">
        <v>28</v>
      </c>
      <c r="E4">
        <v>2</v>
      </c>
      <c r="F4">
        <v>5</v>
      </c>
      <c r="G4" s="1" t="s">
        <v>29</v>
      </c>
      <c r="H4" s="1" t="s">
        <v>23</v>
      </c>
      <c r="I4" s="1" t="s">
        <v>30</v>
      </c>
      <c r="J4" s="1" t="s">
        <v>31</v>
      </c>
      <c r="K4" s="1" t="s">
        <v>32</v>
      </c>
      <c r="L4">
        <v>5</v>
      </c>
    </row>
    <row r="5" spans="1:12" x14ac:dyDescent="0.25">
      <c r="A5" s="1" t="s">
        <v>33</v>
      </c>
      <c r="B5" s="1" t="s">
        <v>19</v>
      </c>
      <c r="C5" s="1" t="s">
        <v>20</v>
      </c>
      <c r="D5" s="1" t="s">
        <v>34</v>
      </c>
      <c r="E5">
        <v>2</v>
      </c>
      <c r="F5">
        <v>5</v>
      </c>
      <c r="G5" s="1" t="s">
        <v>35</v>
      </c>
      <c r="H5" s="1" t="s">
        <v>23</v>
      </c>
      <c r="I5" s="1" t="s">
        <v>36</v>
      </c>
      <c r="J5" s="1" t="s">
        <v>23</v>
      </c>
      <c r="K5" s="1" t="s">
        <v>37</v>
      </c>
      <c r="L5">
        <v>5</v>
      </c>
    </row>
    <row r="6" spans="1:12" x14ac:dyDescent="0.25">
      <c r="A6" s="1" t="s">
        <v>38</v>
      </c>
      <c r="B6" s="1" t="s">
        <v>19</v>
      </c>
      <c r="C6" s="1" t="s">
        <v>20</v>
      </c>
      <c r="D6" s="1" t="s">
        <v>39</v>
      </c>
      <c r="E6">
        <v>2</v>
      </c>
      <c r="F6">
        <v>5</v>
      </c>
      <c r="G6" s="1" t="s">
        <v>40</v>
      </c>
      <c r="H6" s="1" t="s">
        <v>23</v>
      </c>
      <c r="I6" s="1" t="s">
        <v>41</v>
      </c>
      <c r="J6" s="1" t="s">
        <v>31</v>
      </c>
      <c r="K6" s="1" t="s">
        <v>42</v>
      </c>
      <c r="L6">
        <v>5</v>
      </c>
    </row>
    <row r="7" spans="1:12" x14ac:dyDescent="0.25">
      <c r="A7" s="1" t="s">
        <v>43</v>
      </c>
      <c r="B7" s="1" t="s">
        <v>19</v>
      </c>
      <c r="C7" s="1" t="s">
        <v>20</v>
      </c>
      <c r="D7" s="1" t="s">
        <v>44</v>
      </c>
      <c r="E7">
        <v>3</v>
      </c>
      <c r="F7">
        <v>5</v>
      </c>
      <c r="G7" s="1" t="s">
        <v>29</v>
      </c>
      <c r="H7" s="1" t="s">
        <v>23</v>
      </c>
      <c r="I7" s="1" t="s">
        <v>45</v>
      </c>
      <c r="J7" s="1" t="s">
        <v>14</v>
      </c>
      <c r="K7" s="1" t="s">
        <v>46</v>
      </c>
      <c r="L7">
        <v>5</v>
      </c>
    </row>
    <row r="8" spans="1:12" x14ac:dyDescent="0.25">
      <c r="A8" s="1" t="s">
        <v>47</v>
      </c>
      <c r="B8" s="1" t="s">
        <v>19</v>
      </c>
      <c r="C8" s="1" t="s">
        <v>20</v>
      </c>
      <c r="D8" s="1" t="s">
        <v>48</v>
      </c>
      <c r="E8">
        <v>2</v>
      </c>
      <c r="F8">
        <v>4</v>
      </c>
      <c r="G8" s="1" t="s">
        <v>49</v>
      </c>
      <c r="H8" s="1" t="s">
        <v>50</v>
      </c>
      <c r="I8" s="1" t="s">
        <v>51</v>
      </c>
      <c r="J8" s="1" t="s">
        <v>14</v>
      </c>
      <c r="K8" s="1" t="s">
        <v>52</v>
      </c>
      <c r="L8">
        <v>3</v>
      </c>
    </row>
    <row r="9" spans="1:12" x14ac:dyDescent="0.25">
      <c r="A9" s="1" t="s">
        <v>53</v>
      </c>
      <c r="B9" s="1" t="s">
        <v>19</v>
      </c>
      <c r="C9" s="1" t="s">
        <v>20</v>
      </c>
      <c r="D9" s="1" t="s">
        <v>54</v>
      </c>
      <c r="E9">
        <v>2</v>
      </c>
      <c r="F9">
        <v>4</v>
      </c>
      <c r="G9" s="1" t="s">
        <v>55</v>
      </c>
      <c r="H9" s="1" t="s">
        <v>23</v>
      </c>
      <c r="I9" s="1" t="s">
        <v>56</v>
      </c>
      <c r="J9" s="1" t="s">
        <v>57</v>
      </c>
      <c r="K9" s="1" t="s">
        <v>58</v>
      </c>
      <c r="L9">
        <v>4</v>
      </c>
    </row>
    <row r="10" spans="1:12" x14ac:dyDescent="0.25">
      <c r="A10" s="1" t="s">
        <v>59</v>
      </c>
      <c r="B10" s="1" t="s">
        <v>19</v>
      </c>
      <c r="C10" s="1" t="s">
        <v>20</v>
      </c>
      <c r="D10" s="1" t="s">
        <v>28</v>
      </c>
      <c r="E10">
        <v>2</v>
      </c>
      <c r="F10">
        <v>5</v>
      </c>
      <c r="G10" s="1" t="s">
        <v>29</v>
      </c>
      <c r="H10" s="1" t="s">
        <v>31</v>
      </c>
      <c r="I10" s="1" t="s">
        <v>60</v>
      </c>
      <c r="J10" s="1" t="s">
        <v>14</v>
      </c>
      <c r="K10" s="1" t="s">
        <v>61</v>
      </c>
      <c r="L10">
        <v>4</v>
      </c>
    </row>
    <row r="11" spans="1:12" x14ac:dyDescent="0.25">
      <c r="A11" s="1" t="s">
        <v>62</v>
      </c>
      <c r="B11" s="1" t="s">
        <v>19</v>
      </c>
      <c r="C11" s="1" t="s">
        <v>20</v>
      </c>
      <c r="D11" s="1" t="s">
        <v>63</v>
      </c>
      <c r="E11">
        <v>5</v>
      </c>
      <c r="F11">
        <v>2</v>
      </c>
      <c r="G11" s="1" t="s">
        <v>64</v>
      </c>
      <c r="H11" s="1" t="s">
        <v>31</v>
      </c>
      <c r="I11" s="1" t="s">
        <v>65</v>
      </c>
      <c r="J11" s="1" t="s">
        <v>14</v>
      </c>
      <c r="K11" s="1" t="s">
        <v>66</v>
      </c>
      <c r="L11">
        <v>2</v>
      </c>
    </row>
    <row r="12" spans="1:12" x14ac:dyDescent="0.25">
      <c r="A12" s="1" t="s">
        <v>67</v>
      </c>
      <c r="B12" s="1" t="s">
        <v>19</v>
      </c>
      <c r="C12" s="1" t="s">
        <v>20</v>
      </c>
      <c r="D12" s="1" t="s">
        <v>68</v>
      </c>
      <c r="E12">
        <v>2</v>
      </c>
      <c r="F12">
        <v>3</v>
      </c>
      <c r="G12" s="1" t="s">
        <v>69</v>
      </c>
      <c r="H12" s="1" t="s">
        <v>31</v>
      </c>
      <c r="I12" s="1" t="s">
        <v>70</v>
      </c>
      <c r="J12" s="1" t="s">
        <v>71</v>
      </c>
      <c r="K12" s="1" t="s">
        <v>72</v>
      </c>
      <c r="L12">
        <v>2</v>
      </c>
    </row>
    <row r="13" spans="1:12" x14ac:dyDescent="0.25">
      <c r="A13" s="1" t="s">
        <v>73</v>
      </c>
      <c r="B13" s="1" t="s">
        <v>19</v>
      </c>
      <c r="C13" s="1" t="s">
        <v>74</v>
      </c>
      <c r="D13" s="1" t="s">
        <v>75</v>
      </c>
      <c r="E13">
        <v>1</v>
      </c>
      <c r="F13">
        <v>5</v>
      </c>
      <c r="G13" s="1" t="s">
        <v>76</v>
      </c>
      <c r="H13" s="1" t="s">
        <v>23</v>
      </c>
      <c r="I13" s="1" t="s">
        <v>77</v>
      </c>
      <c r="J13" s="1" t="s">
        <v>14</v>
      </c>
      <c r="K13" s="1" t="s">
        <v>78</v>
      </c>
      <c r="L13">
        <v>5</v>
      </c>
    </row>
    <row r="14" spans="1:12" x14ac:dyDescent="0.25">
      <c r="A14" s="1" t="s">
        <v>79</v>
      </c>
      <c r="B14" s="1" t="s">
        <v>19</v>
      </c>
      <c r="C14" s="1" t="s">
        <v>20</v>
      </c>
      <c r="D14" s="1" t="s">
        <v>63</v>
      </c>
      <c r="E14">
        <v>2</v>
      </c>
      <c r="F14">
        <v>5</v>
      </c>
      <c r="G14" s="1" t="s">
        <v>80</v>
      </c>
      <c r="H14" s="1" t="s">
        <v>23</v>
      </c>
      <c r="I14" s="1" t="s">
        <v>81</v>
      </c>
      <c r="J14" s="1" t="s">
        <v>14</v>
      </c>
      <c r="K14" s="1" t="s">
        <v>82</v>
      </c>
      <c r="L14">
        <v>5</v>
      </c>
    </row>
    <row r="15" spans="1:12" x14ac:dyDescent="0.25">
      <c r="A15" s="1" t="s">
        <v>83</v>
      </c>
      <c r="B15" s="1" t="s">
        <v>84</v>
      </c>
      <c r="C15" s="1" t="s">
        <v>74</v>
      </c>
      <c r="D15" s="1" t="s">
        <v>75</v>
      </c>
      <c r="E15">
        <v>1</v>
      </c>
      <c r="F15">
        <v>4</v>
      </c>
      <c r="G15" s="1" t="s">
        <v>85</v>
      </c>
      <c r="H15" s="1" t="s">
        <v>23</v>
      </c>
      <c r="I15" s="1" t="s">
        <v>72</v>
      </c>
      <c r="J15" s="1" t="s">
        <v>31</v>
      </c>
      <c r="K15" s="1" t="s">
        <v>86</v>
      </c>
      <c r="L15">
        <v>5</v>
      </c>
    </row>
    <row r="16" spans="1:12" x14ac:dyDescent="0.25">
      <c r="A16" s="1" t="s">
        <v>87</v>
      </c>
      <c r="B16" s="1" t="s">
        <v>84</v>
      </c>
      <c r="C16" s="1" t="s">
        <v>20</v>
      </c>
      <c r="D16" s="1" t="s">
        <v>63</v>
      </c>
      <c r="E16">
        <v>1</v>
      </c>
      <c r="F16">
        <v>5</v>
      </c>
      <c r="G16" s="1" t="s">
        <v>29</v>
      </c>
      <c r="H16" s="1" t="s">
        <v>50</v>
      </c>
      <c r="I16" s="1" t="s">
        <v>88</v>
      </c>
      <c r="J16" s="1" t="s">
        <v>14</v>
      </c>
      <c r="K16" s="1" t="s">
        <v>89</v>
      </c>
      <c r="L16">
        <v>5</v>
      </c>
    </row>
    <row r="17" spans="1:12" x14ac:dyDescent="0.25">
      <c r="A17" s="1" t="s">
        <v>90</v>
      </c>
      <c r="B17" s="1" t="s">
        <v>19</v>
      </c>
      <c r="C17" s="1" t="s">
        <v>91</v>
      </c>
      <c r="D17" s="1" t="s">
        <v>75</v>
      </c>
      <c r="E17">
        <v>1</v>
      </c>
      <c r="F17">
        <v>5</v>
      </c>
      <c r="G17" s="1" t="s">
        <v>92</v>
      </c>
      <c r="H17" s="1" t="s">
        <v>23</v>
      </c>
      <c r="I17" s="1" t="s">
        <v>93</v>
      </c>
      <c r="J17" s="1" t="s">
        <v>14</v>
      </c>
      <c r="K17" s="1" t="s">
        <v>94</v>
      </c>
      <c r="L17">
        <v>5</v>
      </c>
    </row>
    <row r="18" spans="1:12" x14ac:dyDescent="0.25">
      <c r="A18" s="1" t="s">
        <v>95</v>
      </c>
      <c r="B18" s="1" t="s">
        <v>19</v>
      </c>
      <c r="C18" s="1" t="s">
        <v>74</v>
      </c>
      <c r="D18" s="1" t="s">
        <v>96</v>
      </c>
      <c r="E18">
        <v>3</v>
      </c>
      <c r="F18">
        <v>5</v>
      </c>
      <c r="G18" s="1" t="s">
        <v>76</v>
      </c>
      <c r="H18" s="1" t="s">
        <v>23</v>
      </c>
      <c r="I18" s="1" t="s">
        <v>97</v>
      </c>
      <c r="J18" s="1" t="s">
        <v>14</v>
      </c>
      <c r="K18" s="1" t="s">
        <v>98</v>
      </c>
      <c r="L18">
        <v>5</v>
      </c>
    </row>
    <row r="19" spans="1:12" x14ac:dyDescent="0.25">
      <c r="A19" s="1" t="s">
        <v>99</v>
      </c>
      <c r="B19" s="1" t="s">
        <v>19</v>
      </c>
      <c r="C19" s="1" t="s">
        <v>20</v>
      </c>
      <c r="D19" s="1" t="s">
        <v>96</v>
      </c>
      <c r="E19">
        <v>2</v>
      </c>
      <c r="F19">
        <v>5</v>
      </c>
      <c r="G19" s="1" t="s">
        <v>29</v>
      </c>
      <c r="H19" s="1" t="s">
        <v>23</v>
      </c>
      <c r="I19" s="1" t="s">
        <v>100</v>
      </c>
      <c r="J19" s="1" t="s">
        <v>14</v>
      </c>
      <c r="K19" s="1" t="s">
        <v>101</v>
      </c>
      <c r="L19">
        <v>5</v>
      </c>
    </row>
    <row r="20" spans="1:12" x14ac:dyDescent="0.25">
      <c r="A20" s="1" t="s">
        <v>102</v>
      </c>
      <c r="B20" s="1" t="s">
        <v>19</v>
      </c>
      <c r="C20" s="1" t="s">
        <v>20</v>
      </c>
      <c r="D20" s="1" t="s">
        <v>103</v>
      </c>
      <c r="E20">
        <v>2</v>
      </c>
      <c r="F20">
        <v>4</v>
      </c>
      <c r="G20" s="1" t="s">
        <v>104</v>
      </c>
      <c r="H20" s="1" t="s">
        <v>23</v>
      </c>
      <c r="I20" s="1" t="s">
        <v>105</v>
      </c>
      <c r="J20" s="1" t="s">
        <v>17</v>
      </c>
      <c r="K20" s="1" t="s">
        <v>106</v>
      </c>
      <c r="L20">
        <v>4</v>
      </c>
    </row>
    <row r="21" spans="1:12" x14ac:dyDescent="0.25">
      <c r="A21" s="1" t="s">
        <v>107</v>
      </c>
      <c r="B21" s="1" t="s">
        <v>19</v>
      </c>
      <c r="C21" s="1" t="s">
        <v>20</v>
      </c>
      <c r="D21" s="1" t="s">
        <v>108</v>
      </c>
      <c r="E21">
        <v>3</v>
      </c>
      <c r="F21">
        <v>4</v>
      </c>
      <c r="G21" s="1" t="s">
        <v>35</v>
      </c>
      <c r="H21" s="1" t="s">
        <v>50</v>
      </c>
      <c r="I21" s="1" t="s">
        <v>109</v>
      </c>
      <c r="J21" s="1" t="s">
        <v>14</v>
      </c>
      <c r="K21" s="1" t="s">
        <v>110</v>
      </c>
      <c r="L21">
        <v>5</v>
      </c>
    </row>
    <row r="22" spans="1:12" x14ac:dyDescent="0.25">
      <c r="A22" s="1" t="s">
        <v>111</v>
      </c>
      <c r="B22" s="1" t="s">
        <v>19</v>
      </c>
      <c r="C22" s="1" t="s">
        <v>20</v>
      </c>
      <c r="D22" s="1" t="s">
        <v>108</v>
      </c>
      <c r="E22">
        <v>2</v>
      </c>
      <c r="F22">
        <v>5</v>
      </c>
      <c r="G22" s="1" t="s">
        <v>29</v>
      </c>
      <c r="H22" s="1" t="s">
        <v>23</v>
      </c>
      <c r="I22" s="1" t="s">
        <v>97</v>
      </c>
      <c r="J22" s="1" t="s">
        <v>14</v>
      </c>
      <c r="K22" s="1" t="s">
        <v>112</v>
      </c>
      <c r="L22">
        <v>5</v>
      </c>
    </row>
    <row r="23" spans="1:12" x14ac:dyDescent="0.25">
      <c r="A23" s="1" t="s">
        <v>113</v>
      </c>
      <c r="B23" s="1" t="s">
        <v>19</v>
      </c>
      <c r="C23" s="1" t="s">
        <v>20</v>
      </c>
      <c r="D23" s="1" t="s">
        <v>114</v>
      </c>
      <c r="E23">
        <v>1</v>
      </c>
      <c r="F23">
        <v>5</v>
      </c>
      <c r="G23" s="1" t="s">
        <v>15</v>
      </c>
      <c r="H23" s="1" t="s">
        <v>23</v>
      </c>
      <c r="I23" s="1" t="s">
        <v>97</v>
      </c>
      <c r="J23" s="1" t="s">
        <v>14</v>
      </c>
      <c r="K23" s="1" t="s">
        <v>115</v>
      </c>
      <c r="L23">
        <v>5</v>
      </c>
    </row>
    <row r="24" spans="1:12" x14ac:dyDescent="0.25">
      <c r="A24" s="1" t="s">
        <v>116</v>
      </c>
      <c r="B24" s="1" t="s">
        <v>19</v>
      </c>
      <c r="C24" s="1" t="s">
        <v>20</v>
      </c>
      <c r="D24" s="1" t="s">
        <v>114</v>
      </c>
      <c r="E24">
        <v>4</v>
      </c>
      <c r="F24">
        <v>5</v>
      </c>
      <c r="G24" s="1" t="s">
        <v>29</v>
      </c>
      <c r="H24" s="1" t="s">
        <v>23</v>
      </c>
      <c r="I24" s="1" t="s">
        <v>81</v>
      </c>
      <c r="J24" s="1" t="s">
        <v>14</v>
      </c>
      <c r="K24" s="1" t="s">
        <v>117</v>
      </c>
      <c r="L24">
        <v>5</v>
      </c>
    </row>
    <row r="25" spans="1:12" x14ac:dyDescent="0.25">
      <c r="A25" s="1" t="s">
        <v>118</v>
      </c>
      <c r="B25" s="1" t="s">
        <v>19</v>
      </c>
      <c r="C25" s="1" t="s">
        <v>20</v>
      </c>
      <c r="D25" s="1" t="s">
        <v>114</v>
      </c>
      <c r="E25">
        <v>2</v>
      </c>
      <c r="F25">
        <v>4</v>
      </c>
      <c r="G25" s="1" t="s">
        <v>35</v>
      </c>
      <c r="H25" s="1" t="s">
        <v>23</v>
      </c>
      <c r="I25" s="1" t="s">
        <v>119</v>
      </c>
      <c r="J25" s="10">
        <v>2</v>
      </c>
      <c r="K25" s="1" t="s">
        <v>120</v>
      </c>
      <c r="L25">
        <v>5</v>
      </c>
    </row>
    <row r="26" spans="1:12" x14ac:dyDescent="0.25">
      <c r="A26" s="1" t="s">
        <v>121</v>
      </c>
      <c r="B26" s="1" t="s">
        <v>19</v>
      </c>
      <c r="C26" s="1" t="s">
        <v>20</v>
      </c>
      <c r="D26" s="1" t="s">
        <v>114</v>
      </c>
      <c r="E26">
        <v>1</v>
      </c>
      <c r="F26">
        <v>5</v>
      </c>
      <c r="G26" s="1" t="s">
        <v>76</v>
      </c>
      <c r="H26" s="1" t="s">
        <v>23</v>
      </c>
      <c r="I26" s="1" t="s">
        <v>93</v>
      </c>
      <c r="J26" s="1" t="s">
        <v>114</v>
      </c>
      <c r="K26" s="1" t="s">
        <v>115</v>
      </c>
      <c r="L26">
        <v>5</v>
      </c>
    </row>
    <row r="27" spans="1:12" x14ac:dyDescent="0.25">
      <c r="A27" s="1" t="s">
        <v>122</v>
      </c>
      <c r="B27" s="1" t="s">
        <v>19</v>
      </c>
      <c r="C27" s="1" t="s">
        <v>74</v>
      </c>
      <c r="D27" s="1" t="s">
        <v>114</v>
      </c>
      <c r="E27">
        <v>3</v>
      </c>
      <c r="F27">
        <v>4</v>
      </c>
      <c r="G27" s="1" t="s">
        <v>123</v>
      </c>
      <c r="H27" s="1" t="s">
        <v>50</v>
      </c>
      <c r="I27" s="1" t="s">
        <v>124</v>
      </c>
      <c r="J27" s="1" t="s">
        <v>14</v>
      </c>
      <c r="K27" s="1" t="s">
        <v>94</v>
      </c>
      <c r="L27">
        <v>5</v>
      </c>
    </row>
    <row r="28" spans="1:12" x14ac:dyDescent="0.25">
      <c r="A28" s="1" t="s">
        <v>125</v>
      </c>
      <c r="B28" s="1" t="s">
        <v>84</v>
      </c>
      <c r="C28" s="1" t="s">
        <v>20</v>
      </c>
      <c r="D28" s="1" t="s">
        <v>114</v>
      </c>
      <c r="E28">
        <v>1</v>
      </c>
      <c r="F28">
        <v>3</v>
      </c>
      <c r="G28" s="1" t="s">
        <v>29</v>
      </c>
      <c r="H28" s="1" t="s">
        <v>50</v>
      </c>
      <c r="I28" s="1" t="s">
        <v>126</v>
      </c>
      <c r="J28" s="1" t="s">
        <v>114</v>
      </c>
      <c r="K28" s="1" t="s">
        <v>127</v>
      </c>
      <c r="L28">
        <v>5</v>
      </c>
    </row>
    <row r="29" spans="1:12" x14ac:dyDescent="0.25">
      <c r="A29" s="1" t="s">
        <v>128</v>
      </c>
      <c r="B29" s="1" t="s">
        <v>84</v>
      </c>
      <c r="C29" s="1" t="s">
        <v>20</v>
      </c>
      <c r="D29" s="1" t="s">
        <v>14</v>
      </c>
      <c r="E29">
        <v>1</v>
      </c>
      <c r="F29">
        <v>5</v>
      </c>
      <c r="G29" s="1" t="s">
        <v>76</v>
      </c>
      <c r="H29" s="1" t="s">
        <v>23</v>
      </c>
      <c r="I29" s="1" t="s">
        <v>129</v>
      </c>
      <c r="J29" s="1" t="s">
        <v>114</v>
      </c>
      <c r="K29" s="1" t="s">
        <v>130</v>
      </c>
      <c r="L29">
        <v>5</v>
      </c>
    </row>
    <row r="30" spans="1:12" x14ac:dyDescent="0.25">
      <c r="A30" s="1" t="s">
        <v>131</v>
      </c>
      <c r="B30" s="1" t="s">
        <v>19</v>
      </c>
      <c r="C30" s="1" t="s">
        <v>20</v>
      </c>
      <c r="D30" s="1" t="s">
        <v>114</v>
      </c>
      <c r="E30">
        <v>1</v>
      </c>
      <c r="F30">
        <v>5</v>
      </c>
      <c r="G30" s="1" t="s">
        <v>29</v>
      </c>
      <c r="H30" s="1" t="s">
        <v>23</v>
      </c>
      <c r="I30" s="1" t="s">
        <v>132</v>
      </c>
      <c r="J30" s="1" t="s">
        <v>114</v>
      </c>
      <c r="K30" s="1" t="s">
        <v>133</v>
      </c>
      <c r="L30">
        <v>5</v>
      </c>
    </row>
    <row r="31" spans="1:12" x14ac:dyDescent="0.25">
      <c r="A31" s="1" t="s">
        <v>134</v>
      </c>
      <c r="B31" s="1" t="s">
        <v>19</v>
      </c>
      <c r="C31" s="1" t="s">
        <v>20</v>
      </c>
      <c r="D31" s="1" t="s">
        <v>135</v>
      </c>
      <c r="E31">
        <v>2</v>
      </c>
      <c r="F31">
        <v>4</v>
      </c>
      <c r="G31" s="1" t="s">
        <v>136</v>
      </c>
      <c r="H31" s="1" t="s">
        <v>50</v>
      </c>
      <c r="I31" s="1" t="s">
        <v>137</v>
      </c>
      <c r="J31" s="10">
        <v>1</v>
      </c>
      <c r="K31" s="1" t="s">
        <v>138</v>
      </c>
      <c r="L31">
        <v>5</v>
      </c>
    </row>
    <row r="32" spans="1:12" x14ac:dyDescent="0.25">
      <c r="A32" s="1" t="s">
        <v>139</v>
      </c>
      <c r="B32" s="1" t="s">
        <v>84</v>
      </c>
      <c r="C32" s="1" t="s">
        <v>91</v>
      </c>
      <c r="D32" s="1" t="s">
        <v>140</v>
      </c>
      <c r="E32">
        <v>1</v>
      </c>
      <c r="F32">
        <v>4</v>
      </c>
      <c r="G32" s="1" t="s">
        <v>29</v>
      </c>
      <c r="H32" s="1" t="s">
        <v>23</v>
      </c>
      <c r="I32" s="1" t="s">
        <v>119</v>
      </c>
      <c r="J32" s="10">
        <v>1</v>
      </c>
      <c r="K32" s="1" t="s">
        <v>141</v>
      </c>
      <c r="L32">
        <v>5</v>
      </c>
    </row>
    <row r="33" spans="1:12" x14ac:dyDescent="0.25">
      <c r="A33" s="1" t="s">
        <v>142</v>
      </c>
      <c r="B33" s="1" t="s">
        <v>19</v>
      </c>
      <c r="C33" s="1" t="s">
        <v>20</v>
      </c>
      <c r="D33" s="1" t="s">
        <v>108</v>
      </c>
      <c r="E33">
        <v>3</v>
      </c>
      <c r="F33">
        <v>5</v>
      </c>
      <c r="G33" s="1" t="s">
        <v>29</v>
      </c>
      <c r="H33" s="1" t="s">
        <v>50</v>
      </c>
      <c r="I33" s="1" t="s">
        <v>93</v>
      </c>
      <c r="J33" s="10">
        <v>1</v>
      </c>
      <c r="K33" s="1" t="s">
        <v>143</v>
      </c>
      <c r="L33">
        <v>5</v>
      </c>
    </row>
    <row r="34" spans="1:12" x14ac:dyDescent="0.25">
      <c r="A34" s="1" t="s">
        <v>144</v>
      </c>
      <c r="B34" s="1" t="s">
        <v>84</v>
      </c>
      <c r="C34" s="1" t="s">
        <v>74</v>
      </c>
      <c r="D34" s="1" t="s">
        <v>135</v>
      </c>
      <c r="E34">
        <v>2</v>
      </c>
      <c r="F34">
        <v>5</v>
      </c>
      <c r="G34" s="1" t="s">
        <v>145</v>
      </c>
      <c r="H34" s="1" t="s">
        <v>50</v>
      </c>
      <c r="I34" s="1" t="s">
        <v>146</v>
      </c>
      <c r="J34" s="10">
        <v>1</v>
      </c>
      <c r="K34" s="1" t="s">
        <v>147</v>
      </c>
      <c r="L34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0D1A-AC60-4919-BA9A-802EA8FA9450}">
  <dimension ref="A1:AA74"/>
  <sheetViews>
    <sheetView topLeftCell="B1" workbookViewId="0">
      <selection activeCell="I6" sqref="I6"/>
    </sheetView>
  </sheetViews>
  <sheetFormatPr defaultRowHeight="15" x14ac:dyDescent="0.25"/>
  <cols>
    <col min="14" max="14" width="21.42578125" customWidth="1"/>
    <col min="24" max="24" width="16.140625" customWidth="1"/>
  </cols>
  <sheetData>
    <row r="1" spans="1:27" s="4" customFormat="1" ht="90" customHeight="1" x14ac:dyDescent="0.25">
      <c r="A1" s="4" t="s">
        <v>151</v>
      </c>
      <c r="H1" s="13" t="s">
        <v>4</v>
      </c>
      <c r="N1" s="13" t="s">
        <v>7</v>
      </c>
      <c r="X1" s="13" t="s">
        <v>9</v>
      </c>
    </row>
    <row r="2" spans="1:27" x14ac:dyDescent="0.25">
      <c r="A2" s="2">
        <v>5</v>
      </c>
      <c r="E2" t="s">
        <v>152</v>
      </c>
      <c r="H2" s="2">
        <v>2</v>
      </c>
      <c r="L2" t="s">
        <v>152</v>
      </c>
      <c r="N2" s="8" t="s">
        <v>16</v>
      </c>
      <c r="X2" s="8" t="s">
        <v>17</v>
      </c>
      <c r="Y2">
        <f>AVERAGE(X2:X33)</f>
        <v>1.25</v>
      </c>
      <c r="Z2">
        <f>COUNTIF($X$2:$X$34,Y2)</f>
        <v>0</v>
      </c>
    </row>
    <row r="3" spans="1:27" x14ac:dyDescent="0.25">
      <c r="A3" s="3">
        <v>5</v>
      </c>
      <c r="C3">
        <v>1</v>
      </c>
      <c r="D3">
        <v>0</v>
      </c>
      <c r="E3">
        <f>D3/33</f>
        <v>0</v>
      </c>
      <c r="H3" s="3">
        <v>3</v>
      </c>
      <c r="J3">
        <v>1</v>
      </c>
      <c r="K3">
        <f>COUNTIF($H$2:$H$35,J3)</f>
        <v>10</v>
      </c>
      <c r="L3">
        <f>K3/33</f>
        <v>0.30303030303030304</v>
      </c>
      <c r="N3" s="9" t="s">
        <v>23</v>
      </c>
      <c r="Q3" t="s">
        <v>153</v>
      </c>
      <c r="R3" t="s">
        <v>152</v>
      </c>
      <c r="X3" s="9" t="s">
        <v>25</v>
      </c>
      <c r="Y3">
        <v>2</v>
      </c>
      <c r="Z3">
        <f>COUNTIF($X$2:$X$34,Y3)</f>
        <v>16</v>
      </c>
    </row>
    <row r="4" spans="1:27" x14ac:dyDescent="0.25">
      <c r="A4" s="2">
        <v>5</v>
      </c>
      <c r="C4">
        <v>2</v>
      </c>
      <c r="D4">
        <v>1</v>
      </c>
      <c r="E4">
        <f t="shared" ref="E4:E7" si="0">D4/33</f>
        <v>3.0303030303030304E-2</v>
      </c>
      <c r="H4" s="2">
        <v>2</v>
      </c>
      <c r="J4">
        <v>2</v>
      </c>
      <c r="K4">
        <f t="shared" ref="K4:K7" si="1">COUNTIF($H$2:$H$35,J4)</f>
        <v>15</v>
      </c>
      <c r="L4">
        <f t="shared" ref="L4:L7" si="2">K4/33</f>
        <v>0.45454545454545453</v>
      </c>
      <c r="N4" s="8" t="s">
        <v>23</v>
      </c>
      <c r="P4">
        <v>1</v>
      </c>
      <c r="Q4">
        <f>COUNTIF(N3:N34,P4)</f>
        <v>0</v>
      </c>
      <c r="R4">
        <f>Q4/34</f>
        <v>0</v>
      </c>
      <c r="X4" s="8" t="s">
        <v>31</v>
      </c>
      <c r="Y4">
        <v>3</v>
      </c>
      <c r="Z4">
        <f t="shared" ref="Z4:Z10" si="3">COUNTIF($X$2:$X$34,Y4)</f>
        <v>3</v>
      </c>
    </row>
    <row r="5" spans="1:27" x14ac:dyDescent="0.25">
      <c r="A5" s="3">
        <v>5</v>
      </c>
      <c r="C5">
        <v>3</v>
      </c>
      <c r="D5">
        <v>2</v>
      </c>
      <c r="E5">
        <f t="shared" si="0"/>
        <v>6.0606060606060608E-2</v>
      </c>
      <c r="H5" s="3">
        <v>2</v>
      </c>
      <c r="J5">
        <v>3</v>
      </c>
      <c r="K5">
        <f t="shared" si="1"/>
        <v>6</v>
      </c>
      <c r="L5">
        <f t="shared" si="2"/>
        <v>0.18181818181818182</v>
      </c>
      <c r="N5" s="9" t="s">
        <v>23</v>
      </c>
      <c r="P5">
        <v>2</v>
      </c>
      <c r="Q5">
        <f>COUNTIF($N$3:$N$34,P5)</f>
        <v>0</v>
      </c>
      <c r="R5">
        <f t="shared" ref="R5:R8" si="4">Q5/34</f>
        <v>0</v>
      </c>
      <c r="X5" s="9" t="s">
        <v>23</v>
      </c>
      <c r="Y5">
        <v>4</v>
      </c>
      <c r="Z5">
        <f t="shared" si="3"/>
        <v>0</v>
      </c>
    </row>
    <row r="6" spans="1:27" x14ac:dyDescent="0.25">
      <c r="A6" s="2">
        <v>5</v>
      </c>
      <c r="C6">
        <v>4</v>
      </c>
      <c r="D6">
        <v>9</v>
      </c>
      <c r="E6">
        <f t="shared" si="0"/>
        <v>0.27272727272727271</v>
      </c>
      <c r="H6" s="2">
        <v>2</v>
      </c>
      <c r="J6">
        <v>4</v>
      </c>
      <c r="K6">
        <f t="shared" si="1"/>
        <v>1</v>
      </c>
      <c r="L6">
        <f t="shared" si="2"/>
        <v>3.0303030303030304E-2</v>
      </c>
      <c r="N6" s="8" t="s">
        <v>23</v>
      </c>
      <c r="P6">
        <v>3</v>
      </c>
      <c r="Q6">
        <f t="shared" ref="Q6:Q8" si="5">COUNTIF($N$3:$N$34,P6)</f>
        <v>3</v>
      </c>
      <c r="R6">
        <f t="shared" si="4"/>
        <v>8.8235294117647065E-2</v>
      </c>
      <c r="X6" s="8" t="s">
        <v>31</v>
      </c>
      <c r="Y6">
        <v>5</v>
      </c>
      <c r="Z6">
        <f t="shared" si="3"/>
        <v>1</v>
      </c>
    </row>
    <row r="7" spans="1:27" x14ac:dyDescent="0.25">
      <c r="A7" s="3">
        <v>5</v>
      </c>
      <c r="C7">
        <v>5</v>
      </c>
      <c r="D7">
        <v>22</v>
      </c>
      <c r="E7">
        <f t="shared" si="0"/>
        <v>0.66666666666666663</v>
      </c>
      <c r="H7" s="3">
        <v>3</v>
      </c>
      <c r="J7">
        <v>5</v>
      </c>
      <c r="K7">
        <f t="shared" si="1"/>
        <v>1</v>
      </c>
      <c r="L7">
        <f t="shared" si="2"/>
        <v>3.0303030303030304E-2</v>
      </c>
      <c r="N7" s="9" t="s">
        <v>23</v>
      </c>
      <c r="P7">
        <v>4</v>
      </c>
      <c r="Q7">
        <f t="shared" si="5"/>
        <v>8</v>
      </c>
      <c r="R7">
        <f t="shared" si="4"/>
        <v>0.23529411764705882</v>
      </c>
      <c r="X7" s="9" t="s">
        <v>14</v>
      </c>
      <c r="Y7">
        <v>6</v>
      </c>
      <c r="Z7">
        <f t="shared" si="3"/>
        <v>2</v>
      </c>
    </row>
    <row r="8" spans="1:27" x14ac:dyDescent="0.25">
      <c r="A8" s="2">
        <v>4</v>
      </c>
      <c r="H8" s="2">
        <v>2</v>
      </c>
      <c r="N8" s="8" t="s">
        <v>50</v>
      </c>
      <c r="P8">
        <v>5</v>
      </c>
      <c r="Q8">
        <f t="shared" si="5"/>
        <v>21</v>
      </c>
      <c r="R8">
        <f t="shared" si="4"/>
        <v>0.61764705882352944</v>
      </c>
      <c r="X8" s="8" t="s">
        <v>14</v>
      </c>
      <c r="Y8">
        <v>7</v>
      </c>
      <c r="Z8">
        <f t="shared" si="3"/>
        <v>1</v>
      </c>
    </row>
    <row r="9" spans="1:27" x14ac:dyDescent="0.25">
      <c r="A9" s="3">
        <v>4</v>
      </c>
      <c r="H9" s="3">
        <v>2</v>
      </c>
      <c r="N9" s="9" t="s">
        <v>23</v>
      </c>
      <c r="X9" s="9" t="s">
        <v>57</v>
      </c>
      <c r="Y9">
        <v>8</v>
      </c>
      <c r="Z9">
        <f t="shared" si="3"/>
        <v>0</v>
      </c>
    </row>
    <row r="10" spans="1:27" x14ac:dyDescent="0.25">
      <c r="A10" s="2">
        <v>5</v>
      </c>
      <c r="H10" s="2">
        <v>2</v>
      </c>
      <c r="N10" s="8" t="s">
        <v>31</v>
      </c>
      <c r="X10" s="8" t="s">
        <v>14</v>
      </c>
      <c r="Y10">
        <v>9</v>
      </c>
      <c r="Z10">
        <f t="shared" si="3"/>
        <v>1</v>
      </c>
    </row>
    <row r="11" spans="1:27" x14ac:dyDescent="0.25">
      <c r="A11" s="3">
        <v>2</v>
      </c>
      <c r="H11" s="3">
        <v>5</v>
      </c>
      <c r="N11" s="9" t="s">
        <v>31</v>
      </c>
      <c r="X11" s="9" t="s">
        <v>14</v>
      </c>
    </row>
    <row r="12" spans="1:27" x14ac:dyDescent="0.25">
      <c r="A12" s="2">
        <v>3</v>
      </c>
      <c r="H12" s="2">
        <v>2</v>
      </c>
      <c r="N12" s="8" t="s">
        <v>31</v>
      </c>
      <c r="X12" s="8" t="s">
        <v>71</v>
      </c>
    </row>
    <row r="13" spans="1:27" x14ac:dyDescent="0.25">
      <c r="A13" s="3">
        <v>5</v>
      </c>
      <c r="H13" s="3">
        <v>1</v>
      </c>
      <c r="N13" s="9" t="s">
        <v>23</v>
      </c>
      <c r="X13" s="9" t="s">
        <v>14</v>
      </c>
    </row>
    <row r="14" spans="1:27" x14ac:dyDescent="0.25">
      <c r="A14" s="2">
        <v>5</v>
      </c>
      <c r="H14" s="2">
        <v>2</v>
      </c>
      <c r="N14" s="8" t="s">
        <v>23</v>
      </c>
      <c r="X14" s="8" t="s">
        <v>14</v>
      </c>
      <c r="Y14" t="s">
        <v>156</v>
      </c>
      <c r="Z14">
        <v>9</v>
      </c>
      <c r="AA14">
        <f>Z14/33</f>
        <v>0.27272727272727271</v>
      </c>
    </row>
    <row r="15" spans="1:27" x14ac:dyDescent="0.25">
      <c r="A15" s="3">
        <v>4</v>
      </c>
      <c r="H15" s="3">
        <v>1</v>
      </c>
      <c r="N15" s="9" t="s">
        <v>23</v>
      </c>
      <c r="X15" s="9" t="s">
        <v>31</v>
      </c>
      <c r="Y15">
        <v>2</v>
      </c>
      <c r="Z15">
        <v>16</v>
      </c>
      <c r="AA15">
        <f t="shared" ref="AA15:AA17" si="6">Z15/33</f>
        <v>0.48484848484848486</v>
      </c>
    </row>
    <row r="16" spans="1:27" x14ac:dyDescent="0.25">
      <c r="A16" s="2">
        <v>5</v>
      </c>
      <c r="H16" s="2">
        <v>1</v>
      </c>
      <c r="N16" s="8" t="s">
        <v>50</v>
      </c>
      <c r="X16" s="8" t="s">
        <v>14</v>
      </c>
      <c r="Y16">
        <v>3</v>
      </c>
      <c r="Z16">
        <v>3</v>
      </c>
      <c r="AA16">
        <f t="shared" si="6"/>
        <v>9.0909090909090912E-2</v>
      </c>
    </row>
    <row r="17" spans="1:27" x14ac:dyDescent="0.25">
      <c r="A17" s="3">
        <v>5</v>
      </c>
      <c r="H17" s="3">
        <v>1</v>
      </c>
      <c r="N17" s="9" t="s">
        <v>23</v>
      </c>
      <c r="X17" s="9" t="s">
        <v>14</v>
      </c>
      <c r="Y17" t="s">
        <v>157</v>
      </c>
      <c r="Z17">
        <v>5</v>
      </c>
      <c r="AA17">
        <f t="shared" si="6"/>
        <v>0.15151515151515152</v>
      </c>
    </row>
    <row r="18" spans="1:27" x14ac:dyDescent="0.25">
      <c r="A18" s="2">
        <v>5</v>
      </c>
      <c r="H18" s="2">
        <v>3</v>
      </c>
      <c r="N18" s="8" t="s">
        <v>23</v>
      </c>
      <c r="X18" s="8" t="s">
        <v>14</v>
      </c>
    </row>
    <row r="19" spans="1:27" x14ac:dyDescent="0.25">
      <c r="A19" s="3">
        <v>5</v>
      </c>
      <c r="H19" s="3">
        <v>2</v>
      </c>
      <c r="N19" s="9" t="s">
        <v>23</v>
      </c>
      <c r="X19" s="9" t="s">
        <v>14</v>
      </c>
      <c r="Z19">
        <f>SUM(Z14:Z17)</f>
        <v>33</v>
      </c>
    </row>
    <row r="20" spans="1:27" x14ac:dyDescent="0.25">
      <c r="A20" s="2">
        <v>4</v>
      </c>
      <c r="H20" s="2">
        <v>2</v>
      </c>
      <c r="N20" s="8" t="s">
        <v>23</v>
      </c>
      <c r="X20" s="8" t="s">
        <v>17</v>
      </c>
    </row>
    <row r="21" spans="1:27" x14ac:dyDescent="0.25">
      <c r="A21" s="3">
        <v>4</v>
      </c>
      <c r="H21" s="3">
        <v>3</v>
      </c>
      <c r="N21" s="9" t="s">
        <v>50</v>
      </c>
      <c r="X21" s="9" t="s">
        <v>14</v>
      </c>
    </row>
    <row r="22" spans="1:27" x14ac:dyDescent="0.25">
      <c r="A22" s="2">
        <v>5</v>
      </c>
      <c r="H22" s="2">
        <v>2</v>
      </c>
      <c r="N22" s="8" t="s">
        <v>23</v>
      </c>
      <c r="X22" s="8" t="s">
        <v>14</v>
      </c>
    </row>
    <row r="23" spans="1:27" x14ac:dyDescent="0.25">
      <c r="A23" s="3">
        <v>5</v>
      </c>
      <c r="H23" s="3">
        <v>1</v>
      </c>
      <c r="N23" s="9" t="s">
        <v>23</v>
      </c>
      <c r="X23" s="9" t="s">
        <v>14</v>
      </c>
    </row>
    <row r="24" spans="1:27" x14ac:dyDescent="0.25">
      <c r="A24" s="2">
        <v>5</v>
      </c>
      <c r="H24" s="2">
        <v>4</v>
      </c>
      <c r="N24" s="8" t="s">
        <v>23</v>
      </c>
      <c r="X24" s="8" t="s">
        <v>14</v>
      </c>
    </row>
    <row r="25" spans="1:27" x14ac:dyDescent="0.25">
      <c r="A25" s="3">
        <v>4</v>
      </c>
      <c r="H25" s="3">
        <v>2</v>
      </c>
      <c r="N25" s="9" t="s">
        <v>23</v>
      </c>
      <c r="X25" s="11">
        <v>2</v>
      </c>
    </row>
    <row r="26" spans="1:27" x14ac:dyDescent="0.25">
      <c r="A26" s="2">
        <v>5</v>
      </c>
      <c r="H26" s="2">
        <v>1</v>
      </c>
      <c r="N26" s="8" t="s">
        <v>23</v>
      </c>
      <c r="X26" s="8" t="s">
        <v>114</v>
      </c>
    </row>
    <row r="27" spans="1:27" x14ac:dyDescent="0.25">
      <c r="A27" s="3">
        <v>4</v>
      </c>
      <c r="H27" s="3">
        <v>3</v>
      </c>
      <c r="N27" s="9" t="s">
        <v>50</v>
      </c>
      <c r="X27" s="9" t="s">
        <v>14</v>
      </c>
    </row>
    <row r="28" spans="1:27" x14ac:dyDescent="0.25">
      <c r="A28" s="2">
        <v>3</v>
      </c>
      <c r="H28" s="2">
        <v>1</v>
      </c>
      <c r="N28" s="8" t="s">
        <v>50</v>
      </c>
      <c r="X28" s="8" t="s">
        <v>114</v>
      </c>
    </row>
    <row r="29" spans="1:27" x14ac:dyDescent="0.25">
      <c r="A29" s="3">
        <v>5</v>
      </c>
      <c r="H29" s="3">
        <v>1</v>
      </c>
      <c r="N29" s="9" t="s">
        <v>23</v>
      </c>
      <c r="X29" s="9" t="s">
        <v>114</v>
      </c>
    </row>
    <row r="30" spans="1:27" x14ac:dyDescent="0.25">
      <c r="A30" s="2">
        <v>5</v>
      </c>
      <c r="H30" s="2">
        <v>1</v>
      </c>
      <c r="N30" s="8" t="s">
        <v>23</v>
      </c>
      <c r="X30" s="8" t="s">
        <v>114</v>
      </c>
    </row>
    <row r="31" spans="1:27" x14ac:dyDescent="0.25">
      <c r="A31" s="3">
        <v>4</v>
      </c>
      <c r="H31" s="3">
        <v>2</v>
      </c>
      <c r="N31" s="9" t="s">
        <v>50</v>
      </c>
      <c r="X31" s="11">
        <v>1</v>
      </c>
    </row>
    <row r="32" spans="1:27" x14ac:dyDescent="0.25">
      <c r="A32" s="2">
        <v>4</v>
      </c>
      <c r="H32" s="2">
        <v>1</v>
      </c>
      <c r="N32" s="8" t="s">
        <v>23</v>
      </c>
      <c r="X32" s="12">
        <v>1</v>
      </c>
    </row>
    <row r="33" spans="1:24" x14ac:dyDescent="0.25">
      <c r="A33" s="3">
        <v>5</v>
      </c>
      <c r="H33" s="3">
        <v>3</v>
      </c>
      <c r="N33" s="9" t="s">
        <v>50</v>
      </c>
      <c r="X33" s="11">
        <v>1</v>
      </c>
    </row>
    <row r="34" spans="1:24" x14ac:dyDescent="0.25">
      <c r="A34" s="2">
        <v>5</v>
      </c>
      <c r="H34" s="2">
        <v>2</v>
      </c>
      <c r="N34" s="8" t="s">
        <v>50</v>
      </c>
      <c r="X34" s="12">
        <v>1</v>
      </c>
    </row>
    <row r="41" spans="1:24" x14ac:dyDescent="0.25">
      <c r="B41" t="s">
        <v>154</v>
      </c>
    </row>
    <row r="42" spans="1:24" x14ac:dyDescent="0.25">
      <c r="B42" s="6"/>
    </row>
    <row r="43" spans="1:24" x14ac:dyDescent="0.25">
      <c r="B43" s="7" t="s">
        <v>155</v>
      </c>
    </row>
    <row r="44" spans="1:24" x14ac:dyDescent="0.25">
      <c r="B44" s="6">
        <v>5</v>
      </c>
    </row>
    <row r="45" spans="1:24" x14ac:dyDescent="0.25">
      <c r="B45" s="7">
        <v>5</v>
      </c>
    </row>
    <row r="46" spans="1:24" x14ac:dyDescent="0.25">
      <c r="B46" s="6">
        <v>5</v>
      </c>
    </row>
    <row r="47" spans="1:24" x14ac:dyDescent="0.25">
      <c r="B47" s="7">
        <v>5</v>
      </c>
      <c r="E47" t="s">
        <v>153</v>
      </c>
      <c r="F47" t="s">
        <v>152</v>
      </c>
    </row>
    <row r="48" spans="1:24" x14ac:dyDescent="0.25">
      <c r="B48" s="6">
        <v>3</v>
      </c>
      <c r="D48">
        <v>1</v>
      </c>
      <c r="E48">
        <f>COUNTIF($B$44:$B$74,D48)</f>
        <v>0</v>
      </c>
      <c r="F48">
        <f>E48/34</f>
        <v>0</v>
      </c>
    </row>
    <row r="49" spans="2:6" x14ac:dyDescent="0.25">
      <c r="B49" s="7">
        <v>4</v>
      </c>
      <c r="D49">
        <v>2</v>
      </c>
      <c r="E49">
        <f t="shared" ref="E49:E52" si="7">COUNTIF($B$44:$B$74,D49)</f>
        <v>2</v>
      </c>
      <c r="F49">
        <f t="shared" ref="F49:F52" si="8">E49/34</f>
        <v>5.8823529411764705E-2</v>
      </c>
    </row>
    <row r="50" spans="2:6" x14ac:dyDescent="0.25">
      <c r="B50" s="6">
        <v>4</v>
      </c>
      <c r="D50">
        <v>3</v>
      </c>
      <c r="E50">
        <f t="shared" si="7"/>
        <v>1</v>
      </c>
      <c r="F50">
        <f t="shared" si="8"/>
        <v>2.9411764705882353E-2</v>
      </c>
    </row>
    <row r="51" spans="2:6" x14ac:dyDescent="0.25">
      <c r="B51" s="7">
        <v>2</v>
      </c>
      <c r="D51">
        <v>4</v>
      </c>
      <c r="E51">
        <f t="shared" si="7"/>
        <v>3</v>
      </c>
      <c r="F51">
        <f t="shared" si="8"/>
        <v>8.8235294117647065E-2</v>
      </c>
    </row>
    <row r="52" spans="2:6" x14ac:dyDescent="0.25">
      <c r="B52" s="6">
        <v>2</v>
      </c>
      <c r="D52">
        <v>5</v>
      </c>
      <c r="E52">
        <f t="shared" si="7"/>
        <v>25</v>
      </c>
      <c r="F52">
        <f t="shared" si="8"/>
        <v>0.73529411764705888</v>
      </c>
    </row>
    <row r="53" spans="2:6" x14ac:dyDescent="0.25">
      <c r="B53" s="7">
        <v>5</v>
      </c>
    </row>
    <row r="54" spans="2:6" x14ac:dyDescent="0.25">
      <c r="B54" s="6">
        <v>5</v>
      </c>
    </row>
    <row r="55" spans="2:6" x14ac:dyDescent="0.25">
      <c r="B55" s="7">
        <v>5</v>
      </c>
    </row>
    <row r="56" spans="2:6" x14ac:dyDescent="0.25">
      <c r="B56" s="6">
        <v>5</v>
      </c>
    </row>
    <row r="57" spans="2:6" x14ac:dyDescent="0.25">
      <c r="B57" s="7">
        <v>5</v>
      </c>
    </row>
    <row r="58" spans="2:6" x14ac:dyDescent="0.25">
      <c r="B58" s="6">
        <v>5</v>
      </c>
    </row>
    <row r="59" spans="2:6" x14ac:dyDescent="0.25">
      <c r="B59" s="7">
        <v>5</v>
      </c>
    </row>
    <row r="60" spans="2:6" x14ac:dyDescent="0.25">
      <c r="B60" s="6">
        <v>4</v>
      </c>
    </row>
    <row r="61" spans="2:6" x14ac:dyDescent="0.25">
      <c r="B61" s="7">
        <v>5</v>
      </c>
    </row>
    <row r="62" spans="2:6" x14ac:dyDescent="0.25">
      <c r="B62" s="6">
        <v>5</v>
      </c>
    </row>
    <row r="63" spans="2:6" x14ac:dyDescent="0.25">
      <c r="B63" s="7">
        <v>5</v>
      </c>
    </row>
    <row r="64" spans="2:6" x14ac:dyDescent="0.25">
      <c r="B64" s="6">
        <v>5</v>
      </c>
    </row>
    <row r="65" spans="2:2" x14ac:dyDescent="0.25">
      <c r="B65" s="7">
        <v>5</v>
      </c>
    </row>
    <row r="66" spans="2:2" x14ac:dyDescent="0.25">
      <c r="B66" s="6">
        <v>5</v>
      </c>
    </row>
    <row r="67" spans="2:2" x14ac:dyDescent="0.25">
      <c r="B67" s="7">
        <v>5</v>
      </c>
    </row>
    <row r="68" spans="2:2" x14ac:dyDescent="0.25">
      <c r="B68" s="6">
        <v>5</v>
      </c>
    </row>
    <row r="69" spans="2:2" x14ac:dyDescent="0.25">
      <c r="B69" s="7">
        <v>5</v>
      </c>
    </row>
    <row r="70" spans="2:2" x14ac:dyDescent="0.25">
      <c r="B70" s="6">
        <v>5</v>
      </c>
    </row>
    <row r="71" spans="2:2" x14ac:dyDescent="0.25">
      <c r="B71" s="7">
        <v>5</v>
      </c>
    </row>
    <row r="72" spans="2:2" x14ac:dyDescent="0.25">
      <c r="B72" s="6">
        <v>5</v>
      </c>
    </row>
    <row r="73" spans="2:2" x14ac:dyDescent="0.25">
      <c r="B73" s="7">
        <v>5</v>
      </c>
    </row>
    <row r="74" spans="2:2" x14ac:dyDescent="0.25">
      <c r="B74" s="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8391-CB62-4628-98CA-C86908DEC30E}">
  <dimension ref="A1:AF34"/>
  <sheetViews>
    <sheetView topLeftCell="K1" workbookViewId="0">
      <selection activeCell="AF1" sqref="AF1:AF34"/>
    </sheetView>
  </sheetViews>
  <sheetFormatPr defaultRowHeight="15" x14ac:dyDescent="0.25"/>
  <cols>
    <col min="10" max="10" width="19.140625" customWidth="1"/>
    <col min="16" max="16" width="22.140625" customWidth="1"/>
    <col min="22" max="22" width="17.5703125" customWidth="1"/>
    <col min="31" max="31" width="22" customWidth="1"/>
  </cols>
  <sheetData>
    <row r="1" spans="1:32" x14ac:dyDescent="0.25">
      <c r="A1" t="s">
        <v>148</v>
      </c>
      <c r="J1" s="5" t="s">
        <v>1</v>
      </c>
      <c r="P1" s="5" t="s">
        <v>2</v>
      </c>
      <c r="V1" s="5" t="s">
        <v>3</v>
      </c>
      <c r="AE1" s="14" t="s">
        <v>6</v>
      </c>
      <c r="AF1" s="14" t="s">
        <v>6</v>
      </c>
    </row>
    <row r="2" spans="1:32" x14ac:dyDescent="0.25">
      <c r="A2" s="2">
        <v>2</v>
      </c>
      <c r="J2" s="8" t="s">
        <v>13</v>
      </c>
      <c r="P2" s="8" t="s">
        <v>13</v>
      </c>
      <c r="V2" s="8">
        <v>2</v>
      </c>
      <c r="AE2" s="12" t="s">
        <v>15</v>
      </c>
      <c r="AF2" s="12" t="s">
        <v>15</v>
      </c>
    </row>
    <row r="3" spans="1:32" x14ac:dyDescent="0.25">
      <c r="A3" s="3">
        <v>3</v>
      </c>
      <c r="D3" t="s">
        <v>149</v>
      </c>
      <c r="E3" t="s">
        <v>150</v>
      </c>
      <c r="J3" s="9" t="s">
        <v>19</v>
      </c>
      <c r="P3" s="9" t="s">
        <v>20</v>
      </c>
      <c r="V3" s="9">
        <v>5</v>
      </c>
      <c r="AE3" s="11" t="s">
        <v>22</v>
      </c>
      <c r="AF3" s="11" t="s">
        <v>22</v>
      </c>
    </row>
    <row r="4" spans="1:32" x14ac:dyDescent="0.25">
      <c r="A4" s="2">
        <v>2</v>
      </c>
      <c r="D4">
        <v>1</v>
      </c>
      <c r="E4">
        <f>COUNTIF(A2:A34,"1")</f>
        <v>10</v>
      </c>
      <c r="J4" s="8" t="s">
        <v>19</v>
      </c>
      <c r="K4" t="s">
        <v>158</v>
      </c>
      <c r="L4" t="s">
        <v>159</v>
      </c>
      <c r="P4" s="8" t="s">
        <v>20</v>
      </c>
      <c r="V4" s="8">
        <v>7</v>
      </c>
      <c r="AE4" s="12" t="s">
        <v>29</v>
      </c>
      <c r="AF4" t="s">
        <v>166</v>
      </c>
    </row>
    <row r="5" spans="1:32" x14ac:dyDescent="0.25">
      <c r="A5" s="3">
        <v>2</v>
      </c>
      <c r="D5">
        <v>2</v>
      </c>
      <c r="E5">
        <f>COUNTIF(A2:A34,"2")</f>
        <v>15</v>
      </c>
      <c r="J5" s="9" t="s">
        <v>19</v>
      </c>
      <c r="K5">
        <f>COUNTIF(J2:J35,"Female / انثى")</f>
        <v>26</v>
      </c>
      <c r="L5">
        <f>COUNTIF(J2:J35,"Male / ذكر")</f>
        <v>6</v>
      </c>
      <c r="P5" s="9" t="s">
        <v>20</v>
      </c>
      <c r="R5" t="s">
        <v>160</v>
      </c>
      <c r="S5" t="s">
        <v>161</v>
      </c>
      <c r="V5" s="9">
        <v>14</v>
      </c>
      <c r="AE5" s="11" t="s">
        <v>35</v>
      </c>
      <c r="AF5" t="s">
        <v>167</v>
      </c>
    </row>
    <row r="6" spans="1:32" x14ac:dyDescent="0.25">
      <c r="A6" s="2">
        <v>2</v>
      </c>
      <c r="D6">
        <v>3</v>
      </c>
      <c r="E6">
        <f>COUNTIF(A2:A34,"3")</f>
        <v>6</v>
      </c>
      <c r="J6" s="8" t="s">
        <v>19</v>
      </c>
      <c r="K6">
        <f>26/32</f>
        <v>0.8125</v>
      </c>
      <c r="L6">
        <f>6/32</f>
        <v>0.1875</v>
      </c>
      <c r="P6" s="8" t="s">
        <v>20</v>
      </c>
      <c r="R6" s="8" t="s">
        <v>20</v>
      </c>
      <c r="S6">
        <f>COUNTIF(P2:P36,"17-30")</f>
        <v>25</v>
      </c>
      <c r="V6" s="8">
        <v>0</v>
      </c>
      <c r="AE6" s="12" t="s">
        <v>40</v>
      </c>
      <c r="AF6" t="s">
        <v>168</v>
      </c>
    </row>
    <row r="7" spans="1:32" x14ac:dyDescent="0.25">
      <c r="A7" s="3">
        <v>3</v>
      </c>
      <c r="D7">
        <v>4</v>
      </c>
      <c r="E7">
        <f>COUNTIF(A2:A34,"4")</f>
        <v>1</v>
      </c>
      <c r="J7" s="9" t="s">
        <v>19</v>
      </c>
      <c r="P7" s="9" t="s">
        <v>20</v>
      </c>
      <c r="R7" s="9" t="s">
        <v>74</v>
      </c>
      <c r="S7">
        <f>COUNTIF(P2:P35,"0-16")</f>
        <v>5</v>
      </c>
      <c r="V7" s="9">
        <v>30</v>
      </c>
      <c r="X7" t="s">
        <v>162</v>
      </c>
      <c r="AE7" s="11" t="s">
        <v>29</v>
      </c>
      <c r="AF7" t="s">
        <v>76</v>
      </c>
    </row>
    <row r="8" spans="1:32" x14ac:dyDescent="0.25">
      <c r="A8" s="2">
        <v>2</v>
      </c>
      <c r="D8">
        <v>5</v>
      </c>
      <c r="E8">
        <f>COUNTIF(A2:A34,"5")</f>
        <v>1</v>
      </c>
      <c r="J8" s="8" t="s">
        <v>19</v>
      </c>
      <c r="P8" s="8" t="s">
        <v>20</v>
      </c>
      <c r="R8" s="9" t="s">
        <v>91</v>
      </c>
      <c r="S8">
        <f>COUNTIF(P2:P36,"31-45")</f>
        <v>2</v>
      </c>
      <c r="V8" s="8">
        <v>15</v>
      </c>
      <c r="X8" s="8">
        <v>2</v>
      </c>
      <c r="Y8">
        <f>COUNTIF($V$2:$V$36,X10)</f>
        <v>5</v>
      </c>
      <c r="AE8" s="12" t="s">
        <v>49</v>
      </c>
      <c r="AF8" s="15">
        <v>45056</v>
      </c>
    </row>
    <row r="9" spans="1:32" x14ac:dyDescent="0.25">
      <c r="A9" s="3">
        <v>2</v>
      </c>
      <c r="J9" s="9" t="s">
        <v>19</v>
      </c>
      <c r="P9" s="9" t="s">
        <v>20</v>
      </c>
      <c r="V9" s="9">
        <v>14</v>
      </c>
      <c r="X9" s="9">
        <v>5</v>
      </c>
      <c r="Y9">
        <f t="shared" ref="Y9:Y17" si="0">COUNTIF($V$2:$V$36,X11)</f>
        <v>5</v>
      </c>
      <c r="AE9" s="11" t="s">
        <v>55</v>
      </c>
      <c r="AF9" s="11" t="s">
        <v>55</v>
      </c>
    </row>
    <row r="10" spans="1:32" x14ac:dyDescent="0.25">
      <c r="A10" s="2">
        <v>2</v>
      </c>
      <c r="J10" s="8" t="s">
        <v>19</v>
      </c>
      <c r="P10" s="8" t="s">
        <v>20</v>
      </c>
      <c r="V10" s="8">
        <v>7</v>
      </c>
      <c r="X10" s="8">
        <v>7</v>
      </c>
      <c r="Y10">
        <f t="shared" si="0"/>
        <v>2</v>
      </c>
      <c r="AE10" s="12" t="s">
        <v>29</v>
      </c>
      <c r="AF10" t="s">
        <v>76</v>
      </c>
    </row>
    <row r="11" spans="1:32" x14ac:dyDescent="0.25">
      <c r="A11" s="3">
        <v>5</v>
      </c>
      <c r="J11" s="9" t="s">
        <v>19</v>
      </c>
      <c r="P11" s="9" t="s">
        <v>20</v>
      </c>
      <c r="V11" s="9">
        <v>7</v>
      </c>
      <c r="X11" s="9">
        <v>14</v>
      </c>
      <c r="Y11">
        <f t="shared" si="0"/>
        <v>1</v>
      </c>
      <c r="AE11" s="11" t="s">
        <v>64</v>
      </c>
      <c r="AF11" s="11" t="s">
        <v>64</v>
      </c>
    </row>
    <row r="12" spans="1:32" x14ac:dyDescent="0.25">
      <c r="A12" s="2">
        <v>2</v>
      </c>
      <c r="J12" s="8" t="s">
        <v>19</v>
      </c>
      <c r="P12" s="8" t="s">
        <v>20</v>
      </c>
      <c r="V12" s="8">
        <v>0</v>
      </c>
      <c r="X12" s="8">
        <v>0</v>
      </c>
      <c r="Y12">
        <f t="shared" si="0"/>
        <v>1</v>
      </c>
      <c r="AE12" s="12" t="s">
        <v>69</v>
      </c>
      <c r="AF12">
        <v>8</v>
      </c>
    </row>
    <row r="13" spans="1:32" x14ac:dyDescent="0.25">
      <c r="A13" s="3">
        <v>1</v>
      </c>
      <c r="J13" s="9" t="s">
        <v>19</v>
      </c>
      <c r="P13" s="9" t="s">
        <v>74</v>
      </c>
      <c r="V13" s="9">
        <v>14</v>
      </c>
      <c r="X13" s="9">
        <v>30</v>
      </c>
      <c r="Y13">
        <f t="shared" si="0"/>
        <v>2</v>
      </c>
      <c r="AE13" s="11" t="s">
        <v>76</v>
      </c>
      <c r="AF13" s="11" t="s">
        <v>76</v>
      </c>
    </row>
    <row r="14" spans="1:32" x14ac:dyDescent="0.25">
      <c r="A14" s="2">
        <v>2</v>
      </c>
      <c r="J14" s="8" t="s">
        <v>19</v>
      </c>
      <c r="P14" s="8" t="s">
        <v>20</v>
      </c>
      <c r="V14" s="8">
        <v>7</v>
      </c>
      <c r="X14" s="8">
        <v>15</v>
      </c>
      <c r="Y14">
        <f t="shared" si="0"/>
        <v>1</v>
      </c>
      <c r="AE14" s="12" t="s">
        <v>80</v>
      </c>
      <c r="AF14" s="12" t="s">
        <v>80</v>
      </c>
    </row>
    <row r="15" spans="1:32" x14ac:dyDescent="0.25">
      <c r="A15" s="3">
        <v>1</v>
      </c>
      <c r="J15" s="9" t="s">
        <v>84</v>
      </c>
      <c r="P15" s="9" t="s">
        <v>74</v>
      </c>
      <c r="V15" s="9">
        <v>14</v>
      </c>
      <c r="X15" s="8">
        <v>21</v>
      </c>
      <c r="Y15">
        <f t="shared" si="0"/>
        <v>13</v>
      </c>
      <c r="AE15" s="11" t="s">
        <v>85</v>
      </c>
      <c r="AF15" s="11" t="s">
        <v>85</v>
      </c>
    </row>
    <row r="16" spans="1:32" x14ac:dyDescent="0.25">
      <c r="A16" s="2">
        <v>1</v>
      </c>
      <c r="J16" s="8" t="s">
        <v>84</v>
      </c>
      <c r="P16" s="8" t="s">
        <v>20</v>
      </c>
      <c r="V16" s="8">
        <v>7</v>
      </c>
      <c r="X16" s="8">
        <v>8</v>
      </c>
      <c r="Y16">
        <f t="shared" si="0"/>
        <v>2</v>
      </c>
      <c r="AE16" s="12" t="s">
        <v>29</v>
      </c>
      <c r="AF16" s="16" t="s">
        <v>76</v>
      </c>
    </row>
    <row r="17" spans="1:32" x14ac:dyDescent="0.25">
      <c r="A17" s="3">
        <v>1</v>
      </c>
      <c r="J17" s="9" t="s">
        <v>19</v>
      </c>
      <c r="P17" s="9" t="s">
        <v>91</v>
      </c>
      <c r="V17" s="9">
        <v>14</v>
      </c>
      <c r="X17" s="9">
        <v>1</v>
      </c>
      <c r="Y17">
        <f t="shared" si="0"/>
        <v>2</v>
      </c>
      <c r="AE17" s="11" t="s">
        <v>92</v>
      </c>
      <c r="AF17" s="16" t="s">
        <v>169</v>
      </c>
    </row>
    <row r="18" spans="1:32" x14ac:dyDescent="0.25">
      <c r="A18" s="2">
        <v>3</v>
      </c>
      <c r="J18" s="8" t="s">
        <v>19</v>
      </c>
      <c r="P18" s="8" t="s">
        <v>74</v>
      </c>
      <c r="V18" s="8">
        <v>21</v>
      </c>
      <c r="AE18" s="12" t="s">
        <v>76</v>
      </c>
      <c r="AF18" s="16" t="s">
        <v>76</v>
      </c>
    </row>
    <row r="19" spans="1:32" x14ac:dyDescent="0.25">
      <c r="A19" s="3">
        <v>2</v>
      </c>
      <c r="J19" s="9" t="s">
        <v>19</v>
      </c>
      <c r="P19" s="9" t="s">
        <v>20</v>
      </c>
      <c r="V19" s="9">
        <v>21</v>
      </c>
      <c r="AE19" s="11" t="s">
        <v>29</v>
      </c>
      <c r="AF19" s="16" t="s">
        <v>76</v>
      </c>
    </row>
    <row r="20" spans="1:32" x14ac:dyDescent="0.25">
      <c r="A20" s="2">
        <v>2</v>
      </c>
      <c r="J20" s="8" t="s">
        <v>19</v>
      </c>
      <c r="P20" s="8" t="s">
        <v>20</v>
      </c>
      <c r="V20" s="8">
        <v>8</v>
      </c>
      <c r="AE20" s="12" t="s">
        <v>104</v>
      </c>
      <c r="AF20" s="16" t="s">
        <v>170</v>
      </c>
    </row>
    <row r="21" spans="1:32" x14ac:dyDescent="0.25">
      <c r="A21" s="3">
        <v>3</v>
      </c>
      <c r="J21" s="9" t="s">
        <v>19</v>
      </c>
      <c r="P21" s="9" t="s">
        <v>20</v>
      </c>
      <c r="V21" s="9">
        <v>1</v>
      </c>
      <c r="X21" t="s">
        <v>163</v>
      </c>
      <c r="Y21" t="s">
        <v>150</v>
      </c>
      <c r="AA21" t="s">
        <v>163</v>
      </c>
      <c r="AB21" t="s">
        <v>150</v>
      </c>
      <c r="AC21" t="s">
        <v>161</v>
      </c>
      <c r="AE21" s="11" t="s">
        <v>35</v>
      </c>
      <c r="AF21" s="16" t="s">
        <v>167</v>
      </c>
    </row>
    <row r="22" spans="1:32" x14ac:dyDescent="0.25">
      <c r="A22" s="2">
        <v>2</v>
      </c>
      <c r="J22" s="8" t="s">
        <v>19</v>
      </c>
      <c r="P22" s="8" t="s">
        <v>20</v>
      </c>
      <c r="V22" s="8">
        <v>1</v>
      </c>
      <c r="X22">
        <v>0</v>
      </c>
      <c r="Y22">
        <v>1</v>
      </c>
      <c r="AA22" t="s">
        <v>63</v>
      </c>
      <c r="AB22">
        <v>15</v>
      </c>
      <c r="AC22">
        <f>AB22/34</f>
        <v>0.44117647058823528</v>
      </c>
      <c r="AE22" s="12" t="s">
        <v>29</v>
      </c>
      <c r="AF22" s="16" t="s">
        <v>76</v>
      </c>
    </row>
    <row r="23" spans="1:32" x14ac:dyDescent="0.25">
      <c r="A23" s="3">
        <v>1</v>
      </c>
      <c r="J23" s="9" t="s">
        <v>19</v>
      </c>
      <c r="P23" s="9" t="s">
        <v>20</v>
      </c>
      <c r="V23" s="9">
        <v>1</v>
      </c>
      <c r="X23">
        <v>1</v>
      </c>
      <c r="Y23">
        <v>2</v>
      </c>
      <c r="AA23" t="s">
        <v>75</v>
      </c>
      <c r="AB23">
        <v>3</v>
      </c>
      <c r="AC23">
        <f t="shared" ref="AC23:AC25" si="1">AB23/34</f>
        <v>8.8235294117647065E-2</v>
      </c>
      <c r="AE23" s="11" t="s">
        <v>15</v>
      </c>
      <c r="AF23" s="16" t="s">
        <v>167</v>
      </c>
    </row>
    <row r="24" spans="1:32" x14ac:dyDescent="0.25">
      <c r="A24" s="2">
        <v>4</v>
      </c>
      <c r="J24" s="8" t="s">
        <v>19</v>
      </c>
      <c r="P24" s="8" t="s">
        <v>20</v>
      </c>
      <c r="V24" s="8">
        <v>1</v>
      </c>
      <c r="X24">
        <v>2</v>
      </c>
      <c r="Y24">
        <v>5</v>
      </c>
      <c r="AA24" t="s">
        <v>96</v>
      </c>
      <c r="AB24">
        <v>14</v>
      </c>
      <c r="AC24">
        <f t="shared" si="1"/>
        <v>0.41176470588235292</v>
      </c>
      <c r="AE24" s="12" t="s">
        <v>29</v>
      </c>
      <c r="AF24" s="16" t="s">
        <v>76</v>
      </c>
    </row>
    <row r="25" spans="1:32" x14ac:dyDescent="0.25">
      <c r="A25" s="3">
        <v>2</v>
      </c>
      <c r="J25" s="9" t="s">
        <v>19</v>
      </c>
      <c r="P25" s="9" t="s">
        <v>20</v>
      </c>
      <c r="V25" s="9">
        <v>1</v>
      </c>
      <c r="X25">
        <v>5</v>
      </c>
      <c r="Y25">
        <v>5</v>
      </c>
      <c r="AA25" t="s">
        <v>164</v>
      </c>
      <c r="AB25">
        <v>2</v>
      </c>
      <c r="AC25">
        <f t="shared" si="1"/>
        <v>5.8823529411764705E-2</v>
      </c>
      <c r="AE25" s="11" t="s">
        <v>35</v>
      </c>
      <c r="AF25" s="16" t="s">
        <v>167</v>
      </c>
    </row>
    <row r="26" spans="1:32" x14ac:dyDescent="0.25">
      <c r="A26" s="2">
        <v>1</v>
      </c>
      <c r="J26" s="8" t="s">
        <v>19</v>
      </c>
      <c r="P26" s="8" t="s">
        <v>20</v>
      </c>
      <c r="V26" s="8">
        <v>1</v>
      </c>
      <c r="X26">
        <v>7</v>
      </c>
      <c r="Y26">
        <v>2</v>
      </c>
      <c r="AC26" t="s">
        <v>165</v>
      </c>
      <c r="AE26" s="12" t="s">
        <v>76</v>
      </c>
      <c r="AF26" s="12" t="s">
        <v>76</v>
      </c>
    </row>
    <row r="27" spans="1:32" x14ac:dyDescent="0.25">
      <c r="A27" s="3">
        <v>3</v>
      </c>
      <c r="J27" s="9" t="s">
        <v>19</v>
      </c>
      <c r="P27" s="9" t="s">
        <v>74</v>
      </c>
      <c r="V27" s="9">
        <v>1</v>
      </c>
      <c r="X27">
        <v>8</v>
      </c>
      <c r="Y27">
        <v>2</v>
      </c>
      <c r="AE27" s="11" t="s">
        <v>123</v>
      </c>
      <c r="AF27" s="11" t="s">
        <v>76</v>
      </c>
    </row>
    <row r="28" spans="1:32" x14ac:dyDescent="0.25">
      <c r="A28" s="2">
        <v>1</v>
      </c>
      <c r="J28" s="8" t="s">
        <v>84</v>
      </c>
      <c r="P28" s="8" t="s">
        <v>20</v>
      </c>
      <c r="V28" s="8">
        <v>1</v>
      </c>
      <c r="X28">
        <v>14</v>
      </c>
      <c r="Y28">
        <v>1</v>
      </c>
      <c r="AE28" s="12" t="s">
        <v>29</v>
      </c>
      <c r="AF28" s="11" t="s">
        <v>76</v>
      </c>
    </row>
    <row r="29" spans="1:32" x14ac:dyDescent="0.25">
      <c r="A29" s="3">
        <v>1</v>
      </c>
      <c r="J29" s="9" t="s">
        <v>84</v>
      </c>
      <c r="P29" s="9" t="s">
        <v>20</v>
      </c>
      <c r="V29" s="9">
        <v>2</v>
      </c>
      <c r="X29">
        <v>15</v>
      </c>
      <c r="Y29">
        <v>1</v>
      </c>
      <c r="AE29" s="11" t="s">
        <v>76</v>
      </c>
      <c r="AF29" s="11" t="s">
        <v>76</v>
      </c>
    </row>
    <row r="30" spans="1:32" x14ac:dyDescent="0.25">
      <c r="A30" s="2">
        <v>1</v>
      </c>
      <c r="J30" s="8" t="s">
        <v>19</v>
      </c>
      <c r="P30" s="8" t="s">
        <v>20</v>
      </c>
      <c r="V30" s="8">
        <v>1</v>
      </c>
      <c r="X30">
        <v>21</v>
      </c>
      <c r="Y30">
        <v>13</v>
      </c>
      <c r="AE30" s="12" t="s">
        <v>29</v>
      </c>
      <c r="AF30" s="11" t="s">
        <v>76</v>
      </c>
    </row>
    <row r="31" spans="1:32" x14ac:dyDescent="0.25">
      <c r="A31" s="3">
        <v>2</v>
      </c>
      <c r="J31" s="9" t="s">
        <v>19</v>
      </c>
      <c r="P31" s="9" t="s">
        <v>20</v>
      </c>
      <c r="V31" s="9">
        <v>1</v>
      </c>
      <c r="X31">
        <v>30</v>
      </c>
      <c r="Y31">
        <v>2</v>
      </c>
      <c r="AE31" s="11" t="s">
        <v>136</v>
      </c>
      <c r="AF31" s="16" t="s">
        <v>167</v>
      </c>
    </row>
    <row r="32" spans="1:32" x14ac:dyDescent="0.25">
      <c r="A32" s="2">
        <v>1</v>
      </c>
      <c r="J32" s="8" t="s">
        <v>84</v>
      </c>
      <c r="P32" s="8" t="s">
        <v>91</v>
      </c>
      <c r="V32" s="8">
        <v>1</v>
      </c>
      <c r="AE32" s="12" t="s">
        <v>29</v>
      </c>
      <c r="AF32" s="11" t="s">
        <v>76</v>
      </c>
    </row>
    <row r="33" spans="1:32" x14ac:dyDescent="0.25">
      <c r="A33" s="3">
        <v>3</v>
      </c>
      <c r="J33" s="9" t="s">
        <v>19</v>
      </c>
      <c r="P33" s="9" t="s">
        <v>20</v>
      </c>
      <c r="V33" s="9">
        <v>1</v>
      </c>
      <c r="Y33">
        <f>SUM(Y22:Y31)</f>
        <v>34</v>
      </c>
      <c r="AE33" s="11" t="s">
        <v>29</v>
      </c>
      <c r="AF33" s="11" t="s">
        <v>76</v>
      </c>
    </row>
    <row r="34" spans="1:32" x14ac:dyDescent="0.25">
      <c r="A34" s="2">
        <v>2</v>
      </c>
      <c r="J34" s="8" t="s">
        <v>84</v>
      </c>
      <c r="P34" s="8" t="s">
        <v>74</v>
      </c>
      <c r="V34" s="8">
        <v>1</v>
      </c>
      <c r="AE34" s="12" t="s">
        <v>145</v>
      </c>
      <c r="AF34" s="16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EABE-F7BD-4C82-968E-6769F72BD691}">
  <dimension ref="A1:F35"/>
  <sheetViews>
    <sheetView workbookViewId="0">
      <selection activeCell="I33" sqref="I33"/>
    </sheetView>
  </sheetViews>
  <sheetFormatPr defaultRowHeight="15" x14ac:dyDescent="0.25"/>
  <sheetData>
    <row r="1" spans="1:1" x14ac:dyDescent="0.25">
      <c r="A1" s="9" t="s">
        <v>20</v>
      </c>
    </row>
    <row r="2" spans="1:1" x14ac:dyDescent="0.25">
      <c r="A2" s="8" t="s">
        <v>20</v>
      </c>
    </row>
    <row r="3" spans="1:1" x14ac:dyDescent="0.25">
      <c r="A3" s="9" t="s">
        <v>74</v>
      </c>
    </row>
    <row r="4" spans="1:1" x14ac:dyDescent="0.25">
      <c r="A4" s="9" t="s">
        <v>91</v>
      </c>
    </row>
    <row r="10" spans="1:1" x14ac:dyDescent="0.25">
      <c r="A10" s="8">
        <v>2</v>
      </c>
    </row>
    <row r="11" spans="1:1" x14ac:dyDescent="0.25">
      <c r="A11" s="9">
        <v>5</v>
      </c>
    </row>
    <row r="12" spans="1:1" x14ac:dyDescent="0.25">
      <c r="A12" s="8">
        <v>7</v>
      </c>
    </row>
    <row r="13" spans="1:1" x14ac:dyDescent="0.25">
      <c r="A13" s="9">
        <v>14</v>
      </c>
    </row>
    <row r="14" spans="1:1" x14ac:dyDescent="0.25">
      <c r="A14" s="8">
        <v>0</v>
      </c>
    </row>
    <row r="15" spans="1:1" x14ac:dyDescent="0.25">
      <c r="A15" s="9">
        <v>30</v>
      </c>
    </row>
    <row r="16" spans="1:1" x14ac:dyDescent="0.25">
      <c r="A16" s="8">
        <v>15</v>
      </c>
    </row>
    <row r="17" spans="1:6" x14ac:dyDescent="0.25">
      <c r="A17" s="8">
        <v>21</v>
      </c>
    </row>
    <row r="18" spans="1:6" x14ac:dyDescent="0.25">
      <c r="A18" s="8">
        <v>8</v>
      </c>
    </row>
    <row r="19" spans="1:6" x14ac:dyDescent="0.25">
      <c r="A19" s="9">
        <v>1</v>
      </c>
    </row>
    <row r="20" spans="1:6" x14ac:dyDescent="0.25">
      <c r="A20" s="9">
        <v>2</v>
      </c>
    </row>
    <row r="23" spans="1:6" x14ac:dyDescent="0.25">
      <c r="A23" t="s">
        <v>163</v>
      </c>
      <c r="B23" t="s">
        <v>150</v>
      </c>
      <c r="D23" t="s">
        <v>163</v>
      </c>
      <c r="E23" t="s">
        <v>150</v>
      </c>
      <c r="F23" t="s">
        <v>161</v>
      </c>
    </row>
    <row r="24" spans="1:6" x14ac:dyDescent="0.25">
      <c r="A24">
        <v>0</v>
      </c>
      <c r="B24">
        <v>1</v>
      </c>
      <c r="D24" t="s">
        <v>63</v>
      </c>
      <c r="E24">
        <v>15</v>
      </c>
      <c r="F24">
        <f>E24/34</f>
        <v>0.44117647058823528</v>
      </c>
    </row>
    <row r="25" spans="1:6" x14ac:dyDescent="0.25">
      <c r="A25">
        <v>1</v>
      </c>
      <c r="B25">
        <v>2</v>
      </c>
      <c r="D25" t="s">
        <v>75</v>
      </c>
      <c r="E25">
        <v>3</v>
      </c>
      <c r="F25">
        <f t="shared" ref="F25:F27" si="0">E25/34</f>
        <v>8.8235294117647065E-2</v>
      </c>
    </row>
    <row r="26" spans="1:6" x14ac:dyDescent="0.25">
      <c r="A26">
        <v>2</v>
      </c>
      <c r="B26">
        <v>5</v>
      </c>
      <c r="D26" t="s">
        <v>96</v>
      </c>
      <c r="E26">
        <v>14</v>
      </c>
      <c r="F26">
        <f t="shared" si="0"/>
        <v>0.41176470588235292</v>
      </c>
    </row>
    <row r="27" spans="1:6" x14ac:dyDescent="0.25">
      <c r="A27">
        <v>5</v>
      </c>
      <c r="B27">
        <v>5</v>
      </c>
      <c r="D27" t="s">
        <v>164</v>
      </c>
      <c r="E27">
        <v>2</v>
      </c>
      <c r="F27">
        <f t="shared" si="0"/>
        <v>5.8823529411764705E-2</v>
      </c>
    </row>
    <row r="28" spans="1:6" x14ac:dyDescent="0.25">
      <c r="A28">
        <v>7</v>
      </c>
      <c r="B28">
        <v>2</v>
      </c>
      <c r="F28" t="s">
        <v>165</v>
      </c>
    </row>
    <row r="29" spans="1:6" x14ac:dyDescent="0.25">
      <c r="A29">
        <v>8</v>
      </c>
      <c r="B29">
        <v>2</v>
      </c>
    </row>
    <row r="30" spans="1:6" x14ac:dyDescent="0.25">
      <c r="A30">
        <v>14</v>
      </c>
      <c r="B30">
        <v>1</v>
      </c>
    </row>
    <row r="31" spans="1:6" x14ac:dyDescent="0.25">
      <c r="A31">
        <v>15</v>
      </c>
      <c r="B31">
        <v>1</v>
      </c>
    </row>
    <row r="32" spans="1:6" x14ac:dyDescent="0.25">
      <c r="A32">
        <v>21</v>
      </c>
      <c r="B32">
        <v>13</v>
      </c>
    </row>
    <row r="33" spans="1:2" x14ac:dyDescent="0.25">
      <c r="A33">
        <v>30</v>
      </c>
      <c r="B33">
        <v>2</v>
      </c>
    </row>
    <row r="35" spans="1:2" x14ac:dyDescent="0.25">
      <c r="B35">
        <f>SUM(B24:B33)</f>
        <v>34</v>
      </c>
    </row>
  </sheetData>
  <sortState xmlns:xlrd2="http://schemas.microsoft.com/office/spreadsheetml/2017/richdata2" ref="A24:B33">
    <sortCondition ref="A24:A3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G A A B Q S w M E F A A C A A g A o n j I V o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o n j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J 4 y F Z f l Q n z u Q M A A C s I A A A T A B w A R m 9 y b X V s Y X M v U 2 V j d G l v b j E u b S C i G A A o o B Q A A A A A A A A A A A A A A A A A A A A A A A A A A A C 9 V U 1 v 2 0 Y Q v R v w f x j Q F x m Q B d t o c 2 g g B I a c O D m 1 j W z 0 E P W w J k f S I i R X 2 C W l C k Y O l q 3 Y 1 Z / o o U D t C E l d 1 w k K / 5 P l v + l b k o F k S 3 W b S w U Q W u 7 H z H t v Z x 4 N + 4 l U M T W L / 6 3 H q y u r K 6 Y r N A e 0 5 j V T 3 e f h h m a T h o n x q E 4 h J 6 s r h F 9 T p d p n z D R M v 7 a r / D T i O K k 8 k y H X G i p O 8 G I q X u O b 1 o F h b V q R i F Q a 1 8 R A B K 1 v Y 9 7 V s s + 0 Q Q c 7 T + k g x l g b m Q x b L 9 m w 0 H 6 3 h f m N P S 0 Q o 9 X c 2 9 3 Y 3 t z e b v V E j 3 X r L q K a b / r e e v X V L o c y k g n r u l f 1 q t R Q Y R r F p r 6 1 X a W n s a 8 C G X f q j 7 7 e 3 N y q 0 v e p S r i Z D E O u z 4 Y 1 k P h x v V o w W / O + 0 y r C U k D P W Q T A 5 o j v i 0 P s K 1 f K + U o h Q p V e l f M 7 Y d j 0 R S i 0 q S c 6 5 b m Q j a 6 I O 4 i 4 P + z x L N w + O J q 2 0 l G B 2 C 2 a y p L 8 1 a M j z / 5 l L + y l v S X 7 Z z b O 3 m Y T E E 1 w g B L + K X l T p S P v h 6 5 I S B o a A h V 1 O M b R J 7 R W C d v r 2 d h e Z G f Z O d n 3 2 V t 7 k 5 3 Y X x 4 + L T p M H a 3 S 3 p P 5 8 x P K j u 1 v d p q d E N 5 P 7 S 3 m r 7 O J f b c k 3 D O l q a s G F K q 4 Q 1 2 B 6 0 Z g O m S O K T W 4 D 0 q 6 T K L X C 6 U v 8 g r M E 5 X Z A P I P Q v B p 9 j N l 5 / Z X v E / J T u 0 N n t / t V T Y u 8 k + h y W U 2 y U Y L 2 Z 8 j c 6 D y l F o k X J I a o K x j N o Z U m 5 q 7 e w Z w I D 6 X g P Z Z a 0 E 7 M 0 h z i E 6 Q 5 R g I s h E G Y 4 f p F g P I c A l w Z / Y K c I 5 L T L i a s d M k f w U H h 9 m t j z G V j Y D 3 F C u f m b h 5 m v E g z 3 N J J v b a X m A I W i / i 5 N F X N V c Y X 8 J L t N E L / x 8 t V 5 b 2 6 r / R w v j f a b n a S I 0 4 l C F s w b G 6 V y w P U B i 5 L g F C B x V 8 b l z Z A / + 7 B X Q P F 9 C C a s Q w k l Q L 1 8 Q R N i r q C Z 1 I X / Y c Y B m T 8 L u S + 0 5 x d w U z h P a j f Q 9 Z 0 b D / r A h h w y l q v d T 2 I 7 B e o 0 n B 4 L g 4 9 i G n N 6 I v u Z Y F T i / a u c K i o x m e 1 Q t Z G C a / q 5 Q p F O 8 o E R q M 4 A N u 3 x y / A A S X 9 l g k 4 i G Y O 4 E M B T L I D + I m o U c e B 5 Y t V X D n u i A 9 i i U v l x K x s x Y Y j G v x g h N 8 Z u S 6 H 4 U F u h e f V c D 2 w n j g Q l M o t 8 h w 4 H K i G e b o 5 I y 1 u y G 0 B J u C y 7 z X u P j O 2 v L c C / L m e c / w j E s w S 2 U I 5 W s O h 3 k e l w / F o d l X E T 6 J Q d l / 8 0 6 H Z U F t L d 0 q X N J X A 6 V f o 1 / v o x r D 6 V x N 2 A 8 u f 0 4 8 v 2 n Y o U N 1 b j / d r 6 k 5 7 w D 6 T z h f F s 1 5 8 d W Y w H w K M U v 7 z k 7 v N u O b 9 d U V G S / 9 a D 3 + G 1 B L A Q I t A B Q A A g A I A K J 4 y F a H I L 8 k p A A A A P U A A A A S A A A A A A A A A A A A A A A A A A A A A A B D b 2 5 m a W c v U G F j a 2 F n Z S 5 4 b W x Q S w E C L Q A U A A I A C A C i e M h W D 8 r p q 6 Q A A A D p A A A A E w A A A A A A A A A A A A A A A A D w A A A A W 0 N v b n R l b n R f V H l w Z X N d L n h t b F B L A Q I t A B Q A A g A I A K J 4 y F Z f l Q n z u Q M A A C s I A A A T A A A A A A A A A A A A A A A A A O E B A A B G b 3 J t d W x h c y 9 T Z W N 0 a W 9 u M S 5 t U E s F B g A A A A A D A A M A w g A A A O c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e A A A A A A A A U B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2 Z X k t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X J 2 Z X l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T o w N T o w N C 4 4 N D Y 4 M j k 5 W i I g L z 4 8 R W 5 0 c n k g V H l w Z T 0 i R m l s b E N v b H V t b l R 5 c G V z I i B W Y W x 1 Z T 0 i c 0 J n W U d C Z 0 1 E Q m d Z R 0 J n W U Q i I C 8 + P E V u d H J 5 I F R 5 c G U 9 I k Z p b G x D b 2 x 1 b W 5 O Y W 1 l c y I g V m F s d W U 9 I n N b J n F 1 b 3 Q 7 2 L f Y p 9 i o 2 L k g 2 L L Z h d m G 2 Y o m c X V v d D s s J n F 1 b 3 Q 7 V 2 h h d C B p c y B 5 b 3 V y I G d l b m R l c j 8 g X G 7 Z h d i n 2 Y f Z i C D Y r N m G 2 L P Z g 9 i f J n F 1 b 3 Q 7 L C Z x d W 9 0 O 1 d o Y X Q g a X M g e W 9 1 c i B h Z 2 U g Z 3 J v d X A / X G 7 Z h d i n 2 Y f Z i i D Z g d i m 2 K r Z g y D Y p 9 m E 2 L n Z h d i x 2 Y r Y q d i f J n F 1 b 3 Q 7 L C Z x d W 9 0 O 0 Z v c i B o b 3 c g b G 9 u Z y B o Y X Z l I H l v d S B i Z W V u I H V z a W 5 n I H R o Z S B h c H B s a W N h d G l v b i B c b l x u 2 Y X Z h t i w I N m F 2 K r Z i S D Z i N i j 2 Y b Y q i D Y q t i z 2 K r Y r t i v 2 Y U g 2 K f Z h N i q 2 L f Y q N m K 2 Y I m c X V v d D s s J n F 1 b 3 Q 7 S G 9 3 I G R v I H l v d S B y Y X R l I H l v d X I g Y X d h c m V u Z X N z I G 9 m I F N E R 3 M g Y m V m b 3 J l I H V z a W 5 n I F R l c n J h I E F w c G x p Y 2 F 0 a W 9 u X G 5 c b t m D 2 Y r Z g S D Y q t m C 2 Y r Z h S D Z i N i 5 2 Y r Z g y D Y q N i j 2 Y f Y r 9 i n 2 Y E g 2 K f Z h N i q 2 Y b Z h d m K 2 K k g 2 K f Z h N m F 2 L P Y q t i v 2 K f Z h d i p I N m C 2 K j Z h C D Y p 9 i z 2 K r Y r t i v 2 K f Z h S D Y q t i 3 2 K j Z i t m C I F w m c X V v d D s g 2 K r Z i t i x 2 K d c J n F 1 b 3 Q 7 I C Z x d W 9 0 O y w m c X V v d D t I b 3 c g Z G 8 g e W 9 1 I H J h d G U g e W 9 1 c i B h d 2 F y Z W 5 l c 3 M g b 2 Y g U 0 R H c y B h Z n R l c i B 1 c 2 l u Z y B U Z X J y Y S B B c H B s a W N h d G l v b l x u X G 7 Z g 9 m K 2 Y E g 2 K r Z g t m K 2 Y U g 2 Y j Y u d m K 2 Y M g 2 K j Y o 9 m H 2 K / Y p 9 m B I N i n 2 Y T Y q t m G 2 Y X Z i t i p I N i n 2 Y T Z h d i z 2 K r Y r 9 i n 2 Y X Y q S D Y q N i 5 2 K 8 g 2 K f Y s 9 i q 2 K 7 Y r 9 i n 2 Y U g 2 K r Y t 9 i o 2 Y r Z g i B c J n F 1 b 3 Q 7 I N i q 2 Y r Y s d i n I F w m c X V v d D s m c X V v d D s s J n F 1 b 3 Q 7 S G 9 3 I G R v I H l v d S B y Y X R l I H R o Z S B 1 c 2 F i a W x p d H k g b 2 Y g d G h l I G F w c G x p Y 2 F 0 a W 9 u X G 5 c b t m D 2 Y r Z g S D Y q t m C 2 Y r Z h S D Z g t i n 2 K j Z h N m K 2 K k g 2 Y j Y s 9 m H 2 Y j Z h N i p I N i n 2 L P Y q t i u 2 K / Y p 9 m F I N i n 2 Y T Y q t i 3 2 K j Z i t m C J n F 1 b 3 Q 7 L C Z x d W 9 0 O 1 R l c n J h I E F w c G x p Y 2 F 0 a W 9 u I G V u Y 2 9 1 c m F n Z W Q g b W U g d G 8 g c G F y d G l j a X B h d G U g a W 4 g Y W N o a W V 2 a W 5 n I F N E R 3 N c b l x u 2 L T Y r N i 5 2 Y b Z i i D Y q t i 3 2 K j Z i t m C I F w m c X V v d D s g 2 K r Z i t i x 2 K c g X C Z x d W 9 0 O y D Y u d m E 2 Y k g 2 K f Z h N m F 2 L T Y p 9 i x 2 Y P Y q S D Z g d m K I N i q 2 K 3 Z g t m K 2 Y I g 2 K P Z h 9 i v 2 K f Z g S D Y p 9 m E 2 K r Z h t m F 2 Y r Y q S D Y p 9 m E 2 Y X Y s 9 i q 2 K / Y p 9 m F 2 K k m c X V v d D s s J n F 1 b 3 Q 7 S W Y g e W 9 1 I G F n c m V l L C B w b G V h c 2 U g Y 2 h v b 3 N l I H R o Z S B n b 2 F s c y B 0 a G F 0 I H l v d S B w Y X J 0 a W N p c G F 0 Z W Q g a W 4 m c X V v d D s s J n F 1 b 3 Q 7 S G 9 3 I G 1 h b n k g Y W N 0 a W 9 u c y B k a W Q g e W 9 1 I G R v I G l u I H R o Y X Q g c G V y a W 9 k X G 5 c b t m D 2 Y U g 2 L n Y r 9 i v I N i n 2 Y T Z h d i z 2 K f Z h 9 m F 2 K f Y q i D Y p 9 m E 2 K r Z i i D Z g t m F 2 K o g 2 K j Z h 9 i n I N m B 2 Y o g 2 K r Z h N m D I N i n 2 Y T Z g d i q 2 L H Y q S Z x d W 9 0 O y w m c X V v d D t 3 a G F 0 I G F y Z S B 0 a G U g Z 2 9 h b H M g e W 9 1 I G F y Z S B p b n R l c m V z d G V k I G l u X G 5 c b t m F 2 K c g 2 Y f Z i i D Y p 9 m E 2 K P Z h 9 i v 2 K f Z g S D Y p 9 m E 2 K r Z i i D Y q t m H 2 K r Z h S D Y q N m H 2 K c m c X V v d D s s J n F 1 b 3 Q 7 S G 9 3 I G x p a 2 V s e S B h c m U g e W 9 1 I H R v I H J l Y 2 9 t b W V u Z C B U Z X J y Y S B h c H B s a W N h d G l v b i B 0 b y B h I G Z y a W V u Z C B v c i B j b 3 d v c m t l c i B c b l x u 2 Y X Y p y D Z h d i v 2 Y k g 2 K f Y r d i q 2 Y X Y p 9 m E 2 Y r Y q S D Y o 9 m G I N i q 2 Y j Y t d m K I N i q 2 L f Y q N m K 2 Y I g X C Z x d W 9 0 O 9 i q 2 Y r Y s d i n X C Z x d W 9 0 O y D Z h N i 1 2 K / Z i t m C I N i j 2 Y g g 2 L L Z h d m K 2 Y Q g 2 Y H Z i i D Y p 9 m E 2 L n Z h d m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n Z l e S 1 y Z X N 1 b H R z L 0 N o Y W 5 n Z W Q g V H l w Z S 5 7 2 L f Y p 9 i o 2 L k g 2 L L Z h d m G 2 Y o s M H 0 m c X V v d D s s J n F 1 b 3 Q 7 U 2 V j d G l v b j E v U 3 V y d m V 5 L X J l c 3 V s d H M v Q 2 h h b m d l Z C B U e X B l L n t X a G F 0 I G l z I H l v d X I g Z 2 V u Z G V y P y B c b t m F 2 K f Z h 9 m I I N i s 2 Y b Y s 9 m D 2 J 8 s M X 0 m c X V v d D s s J n F 1 b 3 Q 7 U 2 V j d G l v b j E v U 3 V y d m V 5 L X J l c 3 V s d H M v Q 2 h h b m d l Z C B U e X B l L n t X a G F 0 I G l z I H l v d X I g Y W d l I G d y b 3 V w P 1 x u 2 Y X Y p 9 m H 2 Y o g 2 Y H Y p t i q 2 Y M g 2 K f Z h N i 5 2 Y X Y s d m K 2 K n Y n y w y f S Z x d W 9 0 O y w m c X V v d D t T Z W N 0 a W 9 u M S 9 T d X J 2 Z X k t c m V z d W x 0 c y 9 D a G F u Z 2 V k I F R 5 c G U u e 0 Z v c i B o b 3 c g b G 9 u Z y B o Y X Z l I H l v d S B i Z W V u I H V z a W 5 n I H R o Z S B h c H B s a W N h d G l v b i B c b l x u 2 Y X Z h t i w I N m F 2 K r Z i S D Z i N i j 2 Y b Y q i D Y q t i z 2 K r Y r t i v 2 Y U g 2 K f Z h N i q 2 L f Y q N m K 2 Y I s M 3 0 m c X V v d D s s J n F 1 b 3 Q 7 U 2 V j d G l v b j E v U 3 V y d m V 5 L X J l c 3 V s d H M v Q 2 h h b m d l Z C B U e X B l L n t I b 3 c g Z G 8 g e W 9 1 I H J h d G U g e W 9 1 c i B h d 2 F y Z W 5 l c 3 M g b 2 Y g U 0 R H c y B i Z W Z v c m U g d X N p b m c g V G V y c m E g Q X B w b G l j Y X R p b 2 5 c b l x u 2 Y P Z i t m B I N i q 2 Y L Z i t m F I N m I 2 L n Z i t m D I N i o 2 K P Z h 9 i v 2 K f Z g S D Y p 9 m E 2 K r Z h t m F 2 Y r Y q S D Y p 9 m E 2 Y X Y s 9 i q 2 K / Y p 9 m F 2 K k g 2 Y L Y q N m E I N i n 2 L P Y q t i u 2 K / Y p 9 m F I N i q 2 L f Y q N m K 2 Y I g X C Z x d W 9 0 O y D Y q t m K 2 L H Y p 1 w m c X V v d D s g L D R 9 J n F 1 b 3 Q 7 L C Z x d W 9 0 O 1 N l Y 3 R p b 2 4 x L 1 N 1 c n Z l e S 1 y Z X N 1 b H R z L 0 N o Y W 5 n Z W Q g V H l w Z S 5 7 S G 9 3 I G R v I H l v d S B y Y X R l I H l v d X I g Y X d h c m V u Z X N z I G 9 m I F N E R 3 M g Y W Z 0 Z X I g d X N p b m c g V G V y c m E g Q X B w b G l j Y X R p b 2 5 c b l x u 2 Y P Z i t m B I N i q 2 Y L Z i t m F I N m I 2 L n Z i t m D I N i o 2 K P Z h 9 i v 2 K f Z g S D Y p 9 m E 2 K r Z h t m F 2 Y r Y q S D Y p 9 m E 2 Y X Y s 9 i q 2 K / Y p 9 m F 2 K k g 2 K j Y u d i v I N i n 2 L P Y q t i u 2 K / Y p 9 m F I N i q 2 L f Y q N m K 2 Y I g X C Z x d W 9 0 O y D Y q t m K 2 L H Y p y B c J n F 1 b 3 Q 7 L D V 9 J n F 1 b 3 Q 7 L C Z x d W 9 0 O 1 N l Y 3 R p b 2 4 x L 1 N 1 c n Z l e S 1 y Z X N 1 b H R z L 0 N o Y W 5 n Z W Q g V H l w Z S 5 7 S G 9 3 I G R v I H l v d S B y Y X R l I H R o Z S B 1 c 2 F i a W x p d H k g b 2 Y g d G h l I G F w c G x p Y 2 F 0 a W 9 u X G 5 c b t m D 2 Y r Z g S D Y q t m C 2 Y r Z h S D Z g t i n 2 K j Z h N m K 2 K k g 2 Y j Y s 9 m H 2 Y j Z h N i p I N i n 2 L P Y q t i u 2 K / Y p 9 m F I N i n 2 Y T Y q t i 3 2 K j Z i t m C L D Z 9 J n F 1 b 3 Q 7 L C Z x d W 9 0 O 1 N l Y 3 R p b 2 4 x L 1 N 1 c n Z l e S 1 y Z X N 1 b H R z L 0 N o Y W 5 n Z W Q g V H l w Z S 5 7 V G V y c m E g Q X B w b G l j Y X R p b 2 4 g Z W 5 j b 3 V y Y W d l Z C B t Z S B 0 b y B w Y X J 0 a W N p c G F 0 Z S B p b i B h Y 2 h p Z X Z p b m c g U 0 R H c 1 x u X G 7 Y t N i s 2 L n Z h t m K I N i q 2 L f Y q N m K 2 Y I g X C Z x d W 9 0 O y D Y q t m K 2 L H Y p y B c J n F 1 b 3 Q 7 I N i 5 2 Y T Z i S D Y p 9 m E 2 Y X Y t N i n 2 L H Z g 9 i p I N m B 2 Y o g 2 K r Y r d m C 2 Y r Z g i D Y o 9 m H 2 K / Y p 9 m B I N i n 2 Y T Y q t m G 2 Y X Z i t i p I N i n 2 Y T Z h d i z 2 K r Y r 9 i n 2 Y X Y q S w 3 f S Z x d W 9 0 O y w m c X V v d D t T Z W N 0 a W 9 u M S 9 T d X J 2 Z X k t c m V z d W x 0 c y 9 D a G F u Z 2 V k I F R 5 c G U u e 0 l m I H l v d S B h Z 3 J l Z S w g c G x l Y X N l I G N o b 2 9 z Z S B 0 a G U g Z 2 9 h b H M g d G h h d C B 5 b 3 U g c G F y d G l j a X B h d G V k I G l u L D h 9 J n F 1 b 3 Q 7 L C Z x d W 9 0 O 1 N l Y 3 R p b 2 4 x L 1 N 1 c n Z l e S 1 y Z X N 1 b H R z L 0 N o Y W 5 n Z W Q g V H l w Z S 5 7 S G 9 3 I G 1 h b n k g Y W N 0 a W 9 u c y B k a W Q g e W 9 1 I G R v I G l u I H R o Y X Q g c G V y a W 9 k X G 5 c b t m D 2 Y U g 2 L n Y r 9 i v I N i n 2 Y T Z h d i z 2 K f Z h 9 m F 2 K f Y q i D Y p 9 m E 2 K r Z i i D Z g t m F 2 K o g 2 K j Z h 9 i n I N m B 2 Y o g 2 K r Z h N m D I N i n 2 Y T Z g d i q 2 L H Y q S w 5 f S Z x d W 9 0 O y w m c X V v d D t T Z W N 0 a W 9 u M S 9 T d X J 2 Z X k t c m V z d W x 0 c y 9 D a G F u Z 2 V k I F R 5 c G U u e 3 d o Y X Q g Y X J l I H R o Z S B n b 2 F s c y B 5 b 3 U g Y X J l I G l u d G V y Z X N 0 Z W Q g a W 5 c b l x u 2 Y X Y p y D Z h 9 m K I N i n 2 Y T Y o 9 m H 2 K / Y p 9 m B I N i n 2 Y T Y q t m K I N i q 2 Y f Y q t m F I N i o 2 Y f Y p y w x M H 0 m c X V v d D s s J n F 1 b 3 Q 7 U 2 V j d G l v b j E v U 3 V y d m V 5 L X J l c 3 V s d H M v Q 2 h h b m d l Z C B U e X B l L n t I b 3 c g b G l r Z W x 5 I G F y Z S B 5 b 3 U g d G 8 g c m V j b 2 1 t Z W 5 k I F R l c n J h I G F w c G x p Y 2 F 0 a W 9 u I H R v I G E g Z n J p Z W 5 k I G 9 y I G N v d 2 9 y a 2 V y I F x u X G 7 Z h d i n I N m F 2 K / Z i S D Y p 9 i t 2 K r Z h d i n 2 Y T Z i t i p I N i j 2 Y Y g 2 K r Z i N i 1 2 Y o g 2 K r Y t 9 i o 2 Y r Z g i B c J n F 1 b 3 Q 7 2 K r Z i t i x 2 K d c J n F 1 b 3 Q 7 I N m E 2 L X Y r 9 m K 2 Y I g 2 K P Z i C D Y s t m F 2 Y r Z h C D Z g d m K I N i n 2 Y T Y u d m F 2 Y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d X J 2 Z X k t c m V z d W x 0 c y 9 D a G F u Z 2 V k I F R 5 c G U u e 9 i 3 2 K f Y q N i 5 I N i y 2 Y X Z h t m K L D B 9 J n F 1 b 3 Q 7 L C Z x d W 9 0 O 1 N l Y 3 R p b 2 4 x L 1 N 1 c n Z l e S 1 y Z X N 1 b H R z L 0 N o Y W 5 n Z W Q g V H l w Z S 5 7 V 2 h h d C B p c y B 5 b 3 V y I G d l b m R l c j 8 g X G 7 Z h d i n 2 Y f Z i C D Y r N m G 2 L P Z g 9 i f L D F 9 J n F 1 b 3 Q 7 L C Z x d W 9 0 O 1 N l Y 3 R p b 2 4 x L 1 N 1 c n Z l e S 1 y Z X N 1 b H R z L 0 N o Y W 5 n Z W Q g V H l w Z S 5 7 V 2 h h d C B p c y B 5 b 3 V y I G F n Z S B n c m 9 1 c D 9 c b t m F 2 K f Z h 9 m K I N m B 2 K b Y q t m D I N i n 2 Y T Y u d m F 2 L H Z i t i p 2 J 8 s M n 0 m c X V v d D s s J n F 1 b 3 Q 7 U 2 V j d G l v b j E v U 3 V y d m V 5 L X J l c 3 V s d H M v Q 2 h h b m d l Z C B U e X B l L n t G b 3 I g a G 9 3 I G x v b m c g a G F 2 Z S B 5 b 3 U g Y m V l b i B 1 c 2 l u Z y B 0 a G U g Y X B w b G l j Y X R p b 2 4 g X G 5 c b t m F 2 Y b Y s C D Z h d i q 2 Y k g 2 Y j Y o 9 m G 2 K o g 2 K r Y s 9 i q 2 K 7 Y r 9 m F I N i n 2 Y T Y q t i 3 2 K j Z i t m C L D N 9 J n F 1 b 3 Q 7 L C Z x d W 9 0 O 1 N l Y 3 R p b 2 4 x L 1 N 1 c n Z l e S 1 y Z X N 1 b H R z L 0 N o Y W 5 n Z W Q g V H l w Z S 5 7 S G 9 3 I G R v I H l v d S B y Y X R l I H l v d X I g Y X d h c m V u Z X N z I G 9 m I F N E R 3 M g Y m V m b 3 J l I H V z a W 5 n I F R l c n J h I E F w c G x p Y 2 F 0 a W 9 u X G 5 c b t m D 2 Y r Z g S D Y q t m C 2 Y r Z h S D Z i N i 5 2 Y r Z g y D Y q N i j 2 Y f Y r 9 i n 2 Y E g 2 K f Z h N i q 2 Y b Z h d m K 2 K k g 2 K f Z h N m F 2 L P Y q t i v 2 K f Z h d i p I N m C 2 K j Z h C D Y p 9 i z 2 K r Y r t i v 2 K f Z h S D Y q t i 3 2 K j Z i t m C I F w m c X V v d D s g 2 K r Z i t i x 2 K d c J n F 1 b 3 Q 7 I C w 0 f S Z x d W 9 0 O y w m c X V v d D t T Z W N 0 a W 9 u M S 9 T d X J 2 Z X k t c m V z d W x 0 c y 9 D a G F u Z 2 V k I F R 5 c G U u e 0 h v d y B k b y B 5 b 3 U g c m F 0 Z S B 5 b 3 V y I G F 3 Y X J l b m V z c y B v Z i B T R E d z I G F m d G V y I H V z a W 5 n I F R l c n J h I E F w c G x p Y 2 F 0 a W 9 u X G 5 c b t m D 2 Y r Z g S D Y q t m C 2 Y r Z h S D Z i N i 5 2 Y r Z g y D Y q N i j 2 Y f Y r 9 i n 2 Y E g 2 K f Z h N i q 2 Y b Z h d m K 2 K k g 2 K f Z h N m F 2 L P Y q t i v 2 K f Z h d i p I N i o 2 L n Y r y D Y p 9 i z 2 K r Y r t i v 2 K f Z h S D Y q t i 3 2 K j Z i t m C I F w m c X V v d D s g 2 K r Z i t i x 2 K c g X C Z x d W 9 0 O y w 1 f S Z x d W 9 0 O y w m c X V v d D t T Z W N 0 a W 9 u M S 9 T d X J 2 Z X k t c m V z d W x 0 c y 9 D a G F u Z 2 V k I F R 5 c G U u e 0 h v d y B k b y B 5 b 3 U g c m F 0 Z S B 0 a G U g d X N h Y m l s a X R 5 I G 9 m I H R o Z S B h c H B s a W N h d G l v b l x u X G 7 Z g 9 m K 2 Y E g 2 K r Z g t m K 2 Y U g 2 Y L Y p 9 i o 2 Y T Z i t i p I N m I 2 L P Z h 9 m I 2 Y T Y q S D Y p 9 i z 2 K r Y r t i v 2 K f Z h S D Y p 9 m E 2 K r Y t 9 i o 2 Y r Z g i w 2 f S Z x d W 9 0 O y w m c X V v d D t T Z W N 0 a W 9 u M S 9 T d X J 2 Z X k t c m V z d W x 0 c y 9 D a G F u Z 2 V k I F R 5 c G U u e 1 R l c n J h I E F w c G x p Y 2 F 0 a W 9 u I G V u Y 2 9 1 c m F n Z W Q g b W U g d G 8 g c G F y d G l j a X B h d G U g a W 4 g Y W N o a W V 2 a W 5 n I F N E R 3 N c b l x u 2 L T Y r N i 5 2 Y b Z i i D Y q t i 3 2 K j Z i t m C I F w m c X V v d D s g 2 K r Z i t i x 2 K c g X C Z x d W 9 0 O y D Y u d m E 2 Y k g 2 K f Z h N m F 2 L T Y p 9 i x 2 Y P Y q S D Z g d m K I N i q 2 K 3 Z g t m K 2 Y I g 2 K P Z h 9 i v 2 K f Z g S D Y p 9 m E 2 K r Z h t m F 2 Y r Y q S D Y p 9 m E 2 Y X Y s 9 i q 2 K / Y p 9 m F 2 K k s N 3 0 m c X V v d D s s J n F 1 b 3 Q 7 U 2 V j d G l v b j E v U 3 V y d m V 5 L X J l c 3 V s d H M v Q 2 h h b m d l Z C B U e X B l L n t J Z i B 5 b 3 U g Y W d y Z W U s I H B s Z W F z Z S B j a G 9 v c 2 U g d G h l I G d v Y W x z I H R o Y X Q g e W 9 1 I H B h c n R p Y 2 l w Y X R l Z C B p b i w 4 f S Z x d W 9 0 O y w m c X V v d D t T Z W N 0 a W 9 u M S 9 T d X J 2 Z X k t c m V z d W x 0 c y 9 D a G F u Z 2 V k I F R 5 c G U u e 0 h v d y B t Y W 5 5 I G F j d G l v b n M g Z G l k I H l v d S B k b y B p b i B 0 a G F 0 I H B l c m l v Z F x u X G 7 Z g 9 m F I N i 5 2 K / Y r y D Y p 9 m E 2 Y X Y s 9 i n 2 Y f Z h d i n 2 K o g 2 K f Z h N i q 2 Y o g 2 Y L Z h d i q I N i o 2 Y f Y p y D Z g d m K I N i q 2 Y T Z g y D Y p 9 m E 2 Y H Y q t i x 2 K k s O X 0 m c X V v d D s s J n F 1 b 3 Q 7 U 2 V j d G l v b j E v U 3 V y d m V 5 L X J l c 3 V s d H M v Q 2 h h b m d l Z C B U e X B l L n t 3 a G F 0 I G F y Z S B 0 a G U g Z 2 9 h b H M g e W 9 1 I G F y Z S B p b n R l c m V z d G V k I G l u X G 5 c b t m F 2 K c g 2 Y f Z i i D Y p 9 m E 2 K P Z h 9 i v 2 K f Z g S D Y p 9 m E 2 K r Z i i D Y q t m H 2 K r Z h S D Y q N m H 2 K c s M T B 9 J n F 1 b 3 Q 7 L C Z x d W 9 0 O 1 N l Y 3 R p b 2 4 x L 1 N 1 c n Z l e S 1 y Z X N 1 b H R z L 0 N o Y W 5 n Z W Q g V H l w Z S 5 7 S G 9 3 I G x p a 2 V s e S B h c m U g e W 9 1 I H R v I H J l Y 2 9 t b W V u Z C B U Z X J y Y S B h c H B s a W N h d G l v b i B 0 b y B h I G Z y a W V u Z C B v c i B j b 3 d v c m t l c i B c b l x u 2 Y X Y p y D Z h d i v 2 Y k g 2 K f Y r d i q 2 Y X Y p 9 m E 2 Y r Y q S D Y o 9 m G I N i q 2 Y j Y t d m K I N i q 2 L f Y q N m K 2 Y I g X C Z x d W 9 0 O 9 i q 2 Y r Y s d i n X C Z x d W 9 0 O y D Z h N i 1 2 K / Z i t m C I N i j 2 Y g g 2 L L Z h d m K 2 Y Q g 2 Y H Z i i D Y p 9 m E 2 L n Z h d m E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y d m V 5 L X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d m V 5 L X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d m V 5 L X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t 4 r 6 s H B c k K h j K G V C p s q p g A A A A A C A A A A A A A D Z g A A w A A A A B A A A A D 2 K G w d l M c m o m 3 U H j u e 9 Y 5 c A A A A A A S A A A C g A A A A E A A A A P Y G + 5 f Q D d J z L I u n b g l J W G F Q A A A A z e I m 7 f c O X b i d i J C S i s y q M D V P H L e k 9 / 2 l i J z n e e C S F z c K A L 4 6 y F I p G f E b x Z U U / o e Z d V A M y X + L v g w U k 6 B S 2 Z p k S z w X H f I S t T E v X T D a m s A s W a U U A A A A h V R b Y / f A T C Z b 9 D I h P X U S u n I W m o k = < / D a t a M a s h u p > 
</file>

<file path=customXml/itemProps1.xml><?xml version="1.0" encoding="utf-8"?>
<ds:datastoreItem xmlns:ds="http://schemas.openxmlformats.org/officeDocument/2006/customXml" ds:itemID="{C73B253D-1D4A-4B2A-89C4-155405AAB8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Survey-results</vt:lpstr>
      <vt:lpstr>summary1</vt:lpstr>
      <vt:lpstr>summary2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Mamoun Awad</dc:creator>
  <cp:lastModifiedBy>Mamoun Awad</cp:lastModifiedBy>
  <dcterms:created xsi:type="dcterms:W3CDTF">2015-06-05T18:17:20Z</dcterms:created>
  <dcterms:modified xsi:type="dcterms:W3CDTF">2023-12-11T12:12:17Z</dcterms:modified>
</cp:coreProperties>
</file>