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packets" sheetId="2" r:id="rId1"/>
    <sheet name="threshold_synthesis" sheetId="3" r:id="rId2"/>
    <sheet name="bidmc_dataset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4" l="1"/>
  <c r="P15" i="4"/>
  <c r="O15" i="4"/>
  <c r="K15" i="4"/>
  <c r="J16" i="4"/>
  <c r="F13" i="4"/>
  <c r="L45" i="2" l="1"/>
  <c r="M48" i="2"/>
  <c r="L48" i="2"/>
  <c r="K48" i="2"/>
  <c r="M46" i="2"/>
  <c r="L46" i="2"/>
  <c r="K46" i="2"/>
  <c r="M45" i="2"/>
  <c r="K45" i="2"/>
  <c r="M44" i="2"/>
  <c r="L44" i="2"/>
  <c r="K44" i="2"/>
  <c r="L38" i="2"/>
  <c r="L37" i="2"/>
  <c r="L36" i="2"/>
  <c r="L35" i="2"/>
  <c r="L34" i="2"/>
  <c r="L33" i="2"/>
  <c r="L32" i="2"/>
  <c r="L31" i="2"/>
  <c r="L30" i="2"/>
  <c r="L29" i="2"/>
  <c r="L40" i="2" s="1"/>
</calcChain>
</file>

<file path=xl/sharedStrings.xml><?xml version="1.0" encoding="utf-8"?>
<sst xmlns="http://schemas.openxmlformats.org/spreadsheetml/2006/main" count="552" uniqueCount="174">
  <si>
    <t>configuration:</t>
  </si>
  <si>
    <t>epoch_size=150</t>
  </si>
  <si>
    <t>dataset_fn=./data/fdata.csv</t>
  </si>
  <si>
    <t>output_fn=./results/svm_results3Folds2.txt</t>
  </si>
  <si>
    <t>nu=1</t>
  </si>
  <si>
    <t>kernel=rbf</t>
  </si>
  <si>
    <t>degree=2</t>
  </si>
  <si>
    <t>coef0=0.0</t>
  </si>
  <si>
    <t>gamma=auto</t>
  </si>
  <si>
    <t>max_iter=-1</t>
  </si>
  <si>
    <t>c=1.0</t>
  </si>
  <si>
    <t>verbose=1</t>
  </si>
  <si>
    <t>model=svm_models/svm_model</t>
  </si>
  <si>
    <t>cv_splits=10</t>
  </si>
  <si>
    <t>labels:</t>
  </si>
  <si>
    <t>{'Normal': 1, 'Battery Alarm': 2, 'Hardware Alarm': 3}</t>
  </si>
  <si>
    <t>--&gt;</t>
  </si>
  <si>
    <t>{1: 'Normal', 2: 'Battery Alarm', 3: 'Hardware Alarm'}</t>
  </si>
  <si>
    <t>size of data:</t>
  </si>
  <si>
    <t>model conf:</t>
  </si>
  <si>
    <t>SVC(decision_function_shape='ovo', degree=2, gamma='auto', verbose=1)</t>
  </si>
  <si>
    <t>confusion matrix</t>
  </si>
  <si>
    <t>[[ 663  153   13]</t>
  </si>
  <si>
    <t xml:space="preserve"> [   9 1841    0]</t>
  </si>
  <si>
    <t xml:space="preserve"> [  12   34  236]]</t>
  </si>
  <si>
    <t>confusion matrix:</t>
  </si>
  <si>
    <t>fold accuracy:</t>
  </si>
  <si>
    <t>fold report:</t>
  </si>
  <si>
    <t xml:space="preserve">    accuracy                           0.93      2961</t>
  </si>
  <si>
    <t xml:space="preserve">   macro avg       0.94      0.88      0.90      2961</t>
  </si>
  <si>
    <t>weighted avg       0.93      0.93      0.92      2961</t>
  </si>
  <si>
    <t>---------------------------</t>
  </si>
  <si>
    <t>[[ 663  170   11]</t>
  </si>
  <si>
    <t xml:space="preserve"> [  14 1779    2]</t>
  </si>
  <si>
    <t xml:space="preserve"> [  15   50  256]]</t>
  </si>
  <si>
    <t>true:1</t>
  </si>
  <si>
    <t>true:2</t>
  </si>
  <si>
    <t>true:3</t>
  </si>
  <si>
    <t>pred:1</t>
  </si>
  <si>
    <t>pred:2</t>
  </si>
  <si>
    <t>pred:3</t>
  </si>
  <si>
    <t>precision</t>
  </si>
  <si>
    <t>recall</t>
  </si>
  <si>
    <t>f1-score</t>
  </si>
  <si>
    <t>support</t>
  </si>
  <si>
    <t>accuracy</t>
  </si>
  <si>
    <t>degree=2,</t>
  </si>
  <si>
    <t>fold</t>
  </si>
  <si>
    <t>accuracy:</t>
  </si>
  <si>
    <t>report:</t>
  </si>
  <si>
    <t>macro</t>
  </si>
  <si>
    <t>avg</t>
  </si>
  <si>
    <t>weighted</t>
  </si>
  <si>
    <t>model</t>
  </si>
  <si>
    <t>conf:</t>
  </si>
  <si>
    <t>SVC(decision_function_shape='ovo',</t>
  </si>
  <si>
    <t>gamma='auto',</t>
  </si>
  <si>
    <t>verbose=1)</t>
  </si>
  <si>
    <t>confusion</t>
  </si>
  <si>
    <t>matrix</t>
  </si>
  <si>
    <t>[[</t>
  </si>
  <si>
    <t>20]</t>
  </si>
  <si>
    <t>[</t>
  </si>
  <si>
    <t>0]</t>
  </si>
  <si>
    <t>234]]</t>
  </si>
  <si>
    <t>matrix:</t>
  </si>
  <si>
    <t>16]</t>
  </si>
  <si>
    <t>237]]</t>
  </si>
  <si>
    <t>22]</t>
  </si>
  <si>
    <t>1]</t>
  </si>
  <si>
    <t>274]]</t>
  </si>
  <si>
    <t>8]</t>
  </si>
  <si>
    <t>246]]</t>
  </si>
  <si>
    <t>12]</t>
  </si>
  <si>
    <t>227]]</t>
  </si>
  <si>
    <t>13]</t>
  </si>
  <si>
    <t>259]]</t>
  </si>
  <si>
    <t>18]</t>
  </si>
  <si>
    <t>228]]</t>
  </si>
  <si>
    <t>208]]</t>
  </si>
  <si>
    <t>overall</t>
  </si>
  <si>
    <t>False alarms</t>
  </si>
  <si>
    <t>Average</t>
  </si>
  <si>
    <t>Overall</t>
  </si>
  <si>
    <t xml:space="preserve"> &gt;&gt;training SVM ...........................</t>
  </si>
  <si>
    <t xml:space="preserve"> &gt;&gt;saving the model...</t>
  </si>
  <si>
    <t xml:space="preserve"> &gt;&gt;model:th_svm.model</t>
  </si>
  <si>
    <t xml:space="preserve"> &gt;&gt;persisting model:th_svm.model</t>
  </si>
  <si>
    <t xml:space="preserve"> &gt;&gt;training is done ............</t>
  </si>
  <si>
    <t xml:space="preserve"> &gt;&gt;total training time:333 ms</t>
  </si>
  <si>
    <t xml:space="preserve"> &gt;&gt;testing model.................</t>
  </si>
  <si>
    <t xml:space="preserve"> &gt;&gt;size of testing set:2500</t>
  </si>
  <si>
    <t xml:space="preserve"> &gt;&gt;Stats:</t>
  </si>
  <si>
    <t>correct:2204,</t>
  </si>
  <si>
    <t>incorrect:296,</t>
  </si>
  <si>
    <t>total:2500,</t>
  </si>
  <si>
    <t>Over all Accuracy:0.8816,</t>
  </si>
  <si>
    <t>ErrRate:0.1184,</t>
  </si>
  <si>
    <t>Rate:7.4459457,</t>
  </si>
  <si>
    <t>[label:-1,correct:1362.0, total:1437.0]====&gt;Accuracy:0.9478079331941545</t>
  </si>
  <si>
    <t>[label:1,correct:842.0, total:1063.0]====&gt;Accuracy:0.7920978363123237</t>
  </si>
  <si>
    <t xml:space="preserve"> &gt;&gt;average pred time:0.1 ms</t>
  </si>
  <si>
    <t xml:space="preserve"> &gt;&gt;total training time:2775 ms</t>
  </si>
  <si>
    <t xml:space="preserve"> &gt;&gt;size of testing set:7500</t>
  </si>
  <si>
    <t>correct:6653,</t>
  </si>
  <si>
    <t>incorrect:847,</t>
  </si>
  <si>
    <t>total:7500,</t>
  </si>
  <si>
    <t>Over all Accuracy:0.88706666,</t>
  </si>
  <si>
    <t>ErrRate:0.11293333,</t>
  </si>
  <si>
    <t>Rate:7.8547816,</t>
  </si>
  <si>
    <t>[label:-1,correct:3947.0, total:4224.0]====&gt;Accuracy:0.9344223484848485</t>
  </si>
  <si>
    <t>[label:1,correct:2706.0, total:3276.0]====&gt;Accuracy:0.826007326007326</t>
  </si>
  <si>
    <t xml:space="preserve"> &gt;&gt;average pred time:0.2404 ms</t>
  </si>
  <si>
    <t xml:space="preserve"> &gt;&gt;total training time:7565 ms</t>
  </si>
  <si>
    <t xml:space="preserve"> &gt;&gt;size of testing set:12500</t>
  </si>
  <si>
    <t>correct:11195,</t>
  </si>
  <si>
    <t>incorrect:1305,</t>
  </si>
  <si>
    <t>total:12500,</t>
  </si>
  <si>
    <t>Over all Accuracy:0.8956,</t>
  </si>
  <si>
    <t>ErrRate:0.1044,</t>
  </si>
  <si>
    <t>Rate:8.578544,</t>
  </si>
  <si>
    <t>[label:-1,correct:6706.0, total:7127.0]====&gt;Accuracy:0.9409288620738039</t>
  </si>
  <si>
    <t>[label:1,correct:4489.0, total:5373.0]====&gt;Accuracy:0.8354736646193932</t>
  </si>
  <si>
    <t xml:space="preserve"> &gt;&gt;average pred time:0.33376 ms</t>
  </si>
  <si>
    <t xml:space="preserve"> &gt;&gt;total training time:77758 ms</t>
  </si>
  <si>
    <t xml:space="preserve"> &gt;&gt;size of testing set:35000</t>
  </si>
  <si>
    <t>correct:31628,</t>
  </si>
  <si>
    <t>incorrect:3372,</t>
  </si>
  <si>
    <t>total:35000,</t>
  </si>
  <si>
    <t>Over all Accuracy:0.90365714,</t>
  </si>
  <si>
    <t>ErrRate:0.096342854,</t>
  </si>
  <si>
    <t>Rate:9.379597,</t>
  </si>
  <si>
    <t>[label:-1,correct:18624.0, total:19691.0]====&gt;Accuracy:0.9458128078817734</t>
  </si>
  <si>
    <t>[label:1,correct:13004.0, total:15309.0]====&gt;Accuracy:0.8494349728917631</t>
  </si>
  <si>
    <t xml:space="preserve"> &gt;&gt;average pred time:0.81182855 ms</t>
  </si>
  <si>
    <t xml:space="preserve"> &gt;&gt;total training time:178828 ms</t>
  </si>
  <si>
    <t xml:space="preserve"> &gt;&gt;size of testing set:55000</t>
  </si>
  <si>
    <t>correct:50168,</t>
  </si>
  <si>
    <t>incorrect:4832,</t>
  </si>
  <si>
    <t>total:55000,</t>
  </si>
  <si>
    <t>Over all Accuracy:0.91214544,</t>
  </si>
  <si>
    <t>ErrRate:0.08785454,</t>
  </si>
  <si>
    <t>Rate:10.38245,</t>
  </si>
  <si>
    <t>[label:-1,correct:30288.0, total:31724.0]====&gt;Accuracy:0.954734585802547</t>
  </si>
  <si>
    <t>[label:1,correct:19880.0, total:23276.0]====&gt;Accuracy:0.8540986423784155</t>
  </si>
  <si>
    <t xml:space="preserve"> &gt;&gt;average pred time:1.5853636 ms</t>
  </si>
  <si>
    <t xml:space="preserve"> &gt;&gt;total training time:578539 ms</t>
  </si>
  <si>
    <t xml:space="preserve"> &gt;&gt;size of testing set:100000</t>
  </si>
  <si>
    <t>correct:92370,</t>
  </si>
  <si>
    <t>incorrect:7630,</t>
  </si>
  <si>
    <t>total:100000,</t>
  </si>
  <si>
    <t>Over all Accuracy:0.9237,</t>
  </si>
  <si>
    <t>ErrRate:0.0763,</t>
  </si>
  <si>
    <t>Rate:12.10616,</t>
  </si>
  <si>
    <t>[label:-1,correct:55582.0, total:57735.0]====&gt;Accuracy:0.962708928726076</t>
  </si>
  <si>
    <t>[label:1,correct:36788.0, total:42265.0]====&gt;Accuracy:0.8704128711699988</t>
  </si>
  <si>
    <t xml:space="preserve"> &gt;&gt;average pred time:2.89885 ms</t>
  </si>
  <si>
    <t xml:space="preserve"> &gt;&gt;=======================================</t>
  </si>
  <si>
    <t xml:space="preserve"> &gt;&gt;size of training set:25208</t>
  </si>
  <si>
    <t>total:25208,</t>
  </si>
  <si>
    <t>incorrect:96,</t>
  </si>
  <si>
    <t xml:space="preserve"> &gt;&gt;Cross Validation Accuracy99.58346556648684</t>
  </si>
  <si>
    <t>From Running BidmcTrainer.java</t>
  </si>
  <si>
    <t xml:space="preserve"> &gt;&gt;total training time:233315 ms</t>
  </si>
  <si>
    <t>correct:25112,</t>
  </si>
  <si>
    <t>Over all Accuracy:0.9961917,</t>
  </si>
  <si>
    <t>ErrRate:0.003808315,</t>
  </si>
  <si>
    <t>Rate:261.58334,</t>
  </si>
  <si>
    <t xml:space="preserve"> &gt;&gt;Cross Validation Accuracy99.61916851793082</t>
  </si>
  <si>
    <t>[label</t>
  </si>
  <si>
    <t>correct</t>
  </si>
  <si>
    <t xml:space="preserve"> total</t>
  </si>
  <si>
    <t>5968.0]====&gt;Accuracy</t>
  </si>
  <si>
    <t>19240.0]====&gt;Accuracy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</si>
</sst>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3"/>
  <sheetViews>
    <sheetView workbookViewId="0">
      <selection activeCell="R34" sqref="R34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6" spans="1:1" x14ac:dyDescent="0.25">
      <c r="A16" t="s">
        <v>14</v>
      </c>
    </row>
    <row r="17" spans="1:12" x14ac:dyDescent="0.25">
      <c r="A17" t="s">
        <v>15</v>
      </c>
    </row>
    <row r="18" spans="1:12" x14ac:dyDescent="0.25">
      <c r="A18" t="s">
        <v>16</v>
      </c>
    </row>
    <row r="19" spans="1:12" x14ac:dyDescent="0.25">
      <c r="A19" t="s">
        <v>17</v>
      </c>
    </row>
    <row r="20" spans="1:12" x14ac:dyDescent="0.25">
      <c r="A20" t="s">
        <v>18</v>
      </c>
    </row>
    <row r="21" spans="1:12" x14ac:dyDescent="0.25">
      <c r="A21">
        <v>29601</v>
      </c>
    </row>
    <row r="22" spans="1:12" x14ac:dyDescent="0.25">
      <c r="A22" t="s">
        <v>19</v>
      </c>
    </row>
    <row r="23" spans="1:12" x14ac:dyDescent="0.25">
      <c r="A23" t="s">
        <v>20</v>
      </c>
    </row>
    <row r="24" spans="1:12" x14ac:dyDescent="0.25">
      <c r="A24" t="s">
        <v>21</v>
      </c>
    </row>
    <row r="25" spans="1:12" x14ac:dyDescent="0.25">
      <c r="A25" t="s">
        <v>22</v>
      </c>
    </row>
    <row r="26" spans="1:12" x14ac:dyDescent="0.25">
      <c r="A26" t="s">
        <v>23</v>
      </c>
    </row>
    <row r="27" spans="1:12" x14ac:dyDescent="0.25">
      <c r="A27" t="s">
        <v>24</v>
      </c>
    </row>
    <row r="28" spans="1:12" x14ac:dyDescent="0.25">
      <c r="A28" t="s">
        <v>25</v>
      </c>
    </row>
    <row r="29" spans="1:12" x14ac:dyDescent="0.25">
      <c r="B29" t="s">
        <v>38</v>
      </c>
      <c r="C29" t="s">
        <v>39</v>
      </c>
      <c r="D29" t="s">
        <v>40</v>
      </c>
      <c r="K29" t="s">
        <v>81</v>
      </c>
      <c r="L29">
        <f>(F38+F39)/SUM(F38:F40)</f>
        <v>0.90476190476190477</v>
      </c>
    </row>
    <row r="30" spans="1:12" x14ac:dyDescent="0.25">
      <c r="A30" t="s">
        <v>35</v>
      </c>
      <c r="B30">
        <v>663</v>
      </c>
      <c r="C30">
        <v>153</v>
      </c>
      <c r="D30">
        <v>13</v>
      </c>
      <c r="L30">
        <f>(D55+D56)/SUM(D55:D57)</f>
        <v>4.8327137546468404E-2</v>
      </c>
    </row>
    <row r="31" spans="1:12" x14ac:dyDescent="0.25">
      <c r="A31" t="s">
        <v>36</v>
      </c>
      <c r="B31">
        <v>9</v>
      </c>
      <c r="C31">
        <v>1841</v>
      </c>
      <c r="D31">
        <v>0</v>
      </c>
      <c r="L31">
        <f>(D80+D81)/SUM(D80:D82)</f>
        <v>7.874015748031496E-2</v>
      </c>
    </row>
    <row r="32" spans="1:12" x14ac:dyDescent="0.25">
      <c r="A32" t="s">
        <v>37</v>
      </c>
      <c r="B32">
        <v>12</v>
      </c>
      <c r="C32">
        <v>34</v>
      </c>
      <c r="D32">
        <v>236</v>
      </c>
      <c r="L32">
        <f>(D105+D106)/SUM(D105:D107)</f>
        <v>6.3241106719367585E-2</v>
      </c>
    </row>
    <row r="33" spans="1:13" x14ac:dyDescent="0.25">
      <c r="A33" t="s">
        <v>26</v>
      </c>
      <c r="L33">
        <f>(D130+D131)/SUM(D130:D132)</f>
        <v>7.7441077441077436E-2</v>
      </c>
    </row>
    <row r="34" spans="1:13" x14ac:dyDescent="0.25">
      <c r="A34">
        <v>0.925363053022627</v>
      </c>
      <c r="L34">
        <f>(D155+D156)/SUM(D155:D157)</f>
        <v>3.5294117647058823E-2</v>
      </c>
    </row>
    <row r="35" spans="1:13" x14ac:dyDescent="0.25">
      <c r="A35" t="s">
        <v>27</v>
      </c>
      <c r="L35">
        <f>(D181+D180)/SUM(D180:D182)</f>
        <v>5.0209205020920501E-2</v>
      </c>
    </row>
    <row r="36" spans="1:13" x14ac:dyDescent="0.25">
      <c r="B36" t="s">
        <v>41</v>
      </c>
      <c r="C36" t="s">
        <v>42</v>
      </c>
      <c r="D36" t="s">
        <v>43</v>
      </c>
      <c r="E36" t="s">
        <v>44</v>
      </c>
      <c r="L36">
        <f>(D205+D206)/SUM(D205:D207)</f>
        <v>4.779411764705882E-2</v>
      </c>
      <c r="M36">
        <v>205</v>
      </c>
    </row>
    <row r="37" spans="1:13" x14ac:dyDescent="0.25">
      <c r="L37">
        <f>(D230+D231)/SUM(D230:D232)</f>
        <v>7.6923076923076927E-2</v>
      </c>
      <c r="M37">
        <v>230</v>
      </c>
    </row>
    <row r="38" spans="1:13" x14ac:dyDescent="0.25">
      <c r="B38">
        <v>1</v>
      </c>
      <c r="C38">
        <v>0.97</v>
      </c>
      <c r="D38">
        <v>0.8</v>
      </c>
      <c r="E38">
        <v>0.88</v>
      </c>
      <c r="F38">
        <v>829</v>
      </c>
      <c r="L38">
        <f>(D255+D256)/SUM(D255:D257)</f>
        <v>7.1428571428571425E-2</v>
      </c>
      <c r="M38">
        <v>255</v>
      </c>
    </row>
    <row r="39" spans="1:13" x14ac:dyDescent="0.25">
      <c r="B39">
        <v>2</v>
      </c>
      <c r="C39">
        <v>0.91</v>
      </c>
      <c r="D39">
        <v>1</v>
      </c>
      <c r="E39">
        <v>0.95</v>
      </c>
      <c r="F39">
        <v>1850</v>
      </c>
    </row>
    <row r="40" spans="1:13" x14ac:dyDescent="0.25">
      <c r="B40">
        <v>3</v>
      </c>
      <c r="C40">
        <v>0.95</v>
      </c>
      <c r="D40">
        <v>0.84</v>
      </c>
      <c r="E40">
        <v>0.89</v>
      </c>
      <c r="F40">
        <v>282</v>
      </c>
      <c r="K40" t="s">
        <v>82</v>
      </c>
      <c r="L40">
        <f>AVERAGE(L29:L38)</f>
        <v>0.14541604726158197</v>
      </c>
    </row>
    <row r="42" spans="1:13" x14ac:dyDescent="0.25">
      <c r="A42" t="s">
        <v>28</v>
      </c>
    </row>
    <row r="43" spans="1:13" x14ac:dyDescent="0.25">
      <c r="A43" t="s">
        <v>29</v>
      </c>
      <c r="K43" t="s">
        <v>41</v>
      </c>
      <c r="L43" t="s">
        <v>42</v>
      </c>
      <c r="M43" t="s">
        <v>43</v>
      </c>
    </row>
    <row r="44" spans="1:13" x14ac:dyDescent="0.25">
      <c r="A44" t="s">
        <v>30</v>
      </c>
      <c r="J44">
        <v>1</v>
      </c>
      <c r="K44">
        <f>AVERAGE(C38,C63,C88,C113,C138,C163,C188,C213,C238,C263)</f>
        <v>0.95599999999999985</v>
      </c>
      <c r="L44">
        <f t="shared" ref="L44:M44" si="0">AVERAGE(D38,D63,D88,D113,D138,D163,D188,D213,D238,D263)</f>
        <v>0.79299999999999993</v>
      </c>
      <c r="M44">
        <f t="shared" si="0"/>
        <v>0.86799999999999999</v>
      </c>
    </row>
    <row r="45" spans="1:13" x14ac:dyDescent="0.25">
      <c r="J45">
        <v>2</v>
      </c>
      <c r="K45">
        <f t="shared" ref="K45:K46" si="1">AVERAGE(C39,C64,C89,C114,C139,C164,C189,C214,C239,C264)</f>
        <v>0.90200000000000014</v>
      </c>
      <c r="L45">
        <f>AVERAGE(D39,D64,D89,D114,D139,D164,D189,D214,D239,D264)</f>
        <v>0.99099999999999999</v>
      </c>
      <c r="M45">
        <f t="shared" ref="M45:M46" si="2">AVERAGE(E39,E64,E89,E114,E139,E164,E189,E214,E239,E264)</f>
        <v>0.94299999999999995</v>
      </c>
    </row>
    <row r="46" spans="1:13" x14ac:dyDescent="0.25">
      <c r="A46" t="s">
        <v>31</v>
      </c>
      <c r="J46">
        <v>3</v>
      </c>
      <c r="K46">
        <f t="shared" si="1"/>
        <v>0.93900000000000006</v>
      </c>
      <c r="L46">
        <f t="shared" ref="L46" si="3">AVERAGE(D40,D65,D90,D115,D140,D165,D190,D215,D240,D265)</f>
        <v>0.82</v>
      </c>
      <c r="M46">
        <f t="shared" si="2"/>
        <v>0.876</v>
      </c>
    </row>
    <row r="47" spans="1:13" x14ac:dyDescent="0.25">
      <c r="A47" t="s">
        <v>19</v>
      </c>
    </row>
    <row r="48" spans="1:13" x14ac:dyDescent="0.25">
      <c r="A48" t="s">
        <v>20</v>
      </c>
      <c r="J48" t="s">
        <v>83</v>
      </c>
      <c r="K48">
        <f>AVERAGE(K44:K46)</f>
        <v>0.93233333333333335</v>
      </c>
      <c r="L48">
        <f t="shared" ref="L48:M48" si="4">AVERAGE(L44:L46)</f>
        <v>0.86799999999999988</v>
      </c>
      <c r="M48">
        <f t="shared" si="4"/>
        <v>0.89566666666666661</v>
      </c>
    </row>
    <row r="49" spans="1:6" x14ac:dyDescent="0.25">
      <c r="A49" t="s">
        <v>21</v>
      </c>
    </row>
    <row r="50" spans="1:6" x14ac:dyDescent="0.25">
      <c r="A50" t="s">
        <v>32</v>
      </c>
    </row>
    <row r="51" spans="1:6" x14ac:dyDescent="0.25">
      <c r="A51" t="s">
        <v>33</v>
      </c>
    </row>
    <row r="52" spans="1:6" x14ac:dyDescent="0.25">
      <c r="A52" t="s">
        <v>34</v>
      </c>
    </row>
    <row r="53" spans="1:6" x14ac:dyDescent="0.25">
      <c r="A53" t="s">
        <v>25</v>
      </c>
    </row>
    <row r="54" spans="1:6" x14ac:dyDescent="0.25">
      <c r="B54" t="s">
        <v>38</v>
      </c>
      <c r="C54" t="s">
        <v>39</v>
      </c>
      <c r="D54" t="s">
        <v>40</v>
      </c>
    </row>
    <row r="55" spans="1:6" x14ac:dyDescent="0.25">
      <c r="A55" t="s">
        <v>35</v>
      </c>
      <c r="B55">
        <v>663</v>
      </c>
      <c r="C55">
        <v>170</v>
      </c>
      <c r="D55">
        <v>11</v>
      </c>
    </row>
    <row r="56" spans="1:6" x14ac:dyDescent="0.25">
      <c r="A56" t="s">
        <v>36</v>
      </c>
      <c r="B56">
        <v>14</v>
      </c>
      <c r="C56">
        <v>1779</v>
      </c>
      <c r="D56">
        <v>2</v>
      </c>
    </row>
    <row r="57" spans="1:6" x14ac:dyDescent="0.25">
      <c r="A57" t="s">
        <v>37</v>
      </c>
      <c r="B57">
        <v>15</v>
      </c>
      <c r="C57">
        <v>50</v>
      </c>
      <c r="D57">
        <v>256</v>
      </c>
    </row>
    <row r="58" spans="1:6" x14ac:dyDescent="0.25">
      <c r="A58" t="s">
        <v>47</v>
      </c>
      <c r="B58" t="s">
        <v>48</v>
      </c>
    </row>
    <row r="59" spans="1:6" x14ac:dyDescent="0.25">
      <c r="A59">
        <v>0.911486486486486</v>
      </c>
    </row>
    <row r="60" spans="1:6" x14ac:dyDescent="0.25">
      <c r="A60" t="s">
        <v>47</v>
      </c>
      <c r="B60" t="s">
        <v>49</v>
      </c>
    </row>
    <row r="61" spans="1:6" x14ac:dyDescent="0.25">
      <c r="B61" t="s">
        <v>41</v>
      </c>
      <c r="C61" t="s">
        <v>42</v>
      </c>
      <c r="D61" t="s">
        <v>43</v>
      </c>
      <c r="E61" t="s">
        <v>44</v>
      </c>
    </row>
    <row r="63" spans="1:6" x14ac:dyDescent="0.25">
      <c r="B63">
        <v>1</v>
      </c>
      <c r="C63">
        <v>0.96</v>
      </c>
      <c r="D63">
        <v>0.79</v>
      </c>
      <c r="E63">
        <v>0.86</v>
      </c>
      <c r="F63">
        <v>844</v>
      </c>
    </row>
    <row r="64" spans="1:6" x14ac:dyDescent="0.25">
      <c r="B64">
        <v>2</v>
      </c>
      <c r="C64">
        <v>0.89</v>
      </c>
      <c r="D64">
        <v>0.99</v>
      </c>
      <c r="E64">
        <v>0.94</v>
      </c>
      <c r="F64">
        <v>1795</v>
      </c>
    </row>
    <row r="65" spans="1:7" x14ac:dyDescent="0.25">
      <c r="B65">
        <v>3</v>
      </c>
      <c r="C65">
        <v>0.95</v>
      </c>
      <c r="D65">
        <v>0.8</v>
      </c>
      <c r="E65">
        <v>0.87</v>
      </c>
      <c r="F65">
        <v>321</v>
      </c>
    </row>
    <row r="67" spans="1:7" x14ac:dyDescent="0.25">
      <c r="B67" t="s">
        <v>45</v>
      </c>
      <c r="C67">
        <v>0.91</v>
      </c>
      <c r="D67">
        <v>2960</v>
      </c>
    </row>
    <row r="68" spans="1:7" x14ac:dyDescent="0.25">
      <c r="B68" t="s">
        <v>50</v>
      </c>
      <c r="C68" t="s">
        <v>51</v>
      </c>
      <c r="D68">
        <v>0.93</v>
      </c>
      <c r="E68">
        <v>0.86</v>
      </c>
      <c r="F68">
        <v>0.89</v>
      </c>
      <c r="G68">
        <v>2960</v>
      </c>
    </row>
    <row r="69" spans="1:7" x14ac:dyDescent="0.25">
      <c r="A69" t="s">
        <v>52</v>
      </c>
      <c r="B69" t="s">
        <v>51</v>
      </c>
      <c r="C69">
        <v>0.92</v>
      </c>
      <c r="D69">
        <v>0.91</v>
      </c>
      <c r="E69">
        <v>0.91</v>
      </c>
      <c r="F69">
        <v>2960</v>
      </c>
    </row>
    <row r="71" spans="1:7" x14ac:dyDescent="0.25">
      <c r="A71" t="s">
        <v>31</v>
      </c>
    </row>
    <row r="72" spans="1:7" x14ac:dyDescent="0.25">
      <c r="A72" t="s">
        <v>53</v>
      </c>
      <c r="B72" t="s">
        <v>54</v>
      </c>
    </row>
    <row r="73" spans="1:7" x14ac:dyDescent="0.25">
      <c r="A73" t="s">
        <v>55</v>
      </c>
      <c r="B73" t="s">
        <v>46</v>
      </c>
      <c r="C73" t="s">
        <v>56</v>
      </c>
      <c r="D73" t="s">
        <v>57</v>
      </c>
    </row>
    <row r="74" spans="1:7" x14ac:dyDescent="0.25">
      <c r="A74" t="s">
        <v>58</v>
      </c>
      <c r="B74" t="s">
        <v>59</v>
      </c>
    </row>
    <row r="75" spans="1:7" x14ac:dyDescent="0.25">
      <c r="A75" t="s">
        <v>60</v>
      </c>
      <c r="B75">
        <v>689</v>
      </c>
      <c r="C75">
        <v>152</v>
      </c>
      <c r="D75" t="s">
        <v>61</v>
      </c>
    </row>
    <row r="76" spans="1:7" x14ac:dyDescent="0.25">
      <c r="B76" t="s">
        <v>62</v>
      </c>
      <c r="C76">
        <v>22</v>
      </c>
      <c r="D76">
        <v>1790</v>
      </c>
      <c r="E76" t="s">
        <v>63</v>
      </c>
    </row>
    <row r="77" spans="1:7" x14ac:dyDescent="0.25">
      <c r="B77" t="s">
        <v>62</v>
      </c>
      <c r="C77">
        <v>18</v>
      </c>
      <c r="D77">
        <v>35</v>
      </c>
      <c r="E77" t="s">
        <v>64</v>
      </c>
    </row>
    <row r="78" spans="1:7" x14ac:dyDescent="0.25">
      <c r="A78" t="s">
        <v>58</v>
      </c>
      <c r="B78" t="s">
        <v>65</v>
      </c>
    </row>
    <row r="79" spans="1:7" x14ac:dyDescent="0.25">
      <c r="B79" t="s">
        <v>38</v>
      </c>
      <c r="C79" t="s">
        <v>39</v>
      </c>
      <c r="D79" t="s">
        <v>40</v>
      </c>
    </row>
    <row r="80" spans="1:7" x14ac:dyDescent="0.25">
      <c r="A80" t="s">
        <v>35</v>
      </c>
      <c r="B80">
        <v>689</v>
      </c>
      <c r="C80">
        <v>152</v>
      </c>
      <c r="D80">
        <v>20</v>
      </c>
    </row>
    <row r="81" spans="1:7" x14ac:dyDescent="0.25">
      <c r="A81" t="s">
        <v>36</v>
      </c>
      <c r="B81">
        <v>22</v>
      </c>
      <c r="C81">
        <v>1790</v>
      </c>
      <c r="D81">
        <v>0</v>
      </c>
    </row>
    <row r="82" spans="1:7" x14ac:dyDescent="0.25">
      <c r="A82" t="s">
        <v>37</v>
      </c>
      <c r="B82">
        <v>18</v>
      </c>
      <c r="C82">
        <v>35</v>
      </c>
      <c r="D82">
        <v>234</v>
      </c>
    </row>
    <row r="83" spans="1:7" x14ac:dyDescent="0.25">
      <c r="A83" t="s">
        <v>47</v>
      </c>
      <c r="B83" t="s">
        <v>48</v>
      </c>
    </row>
    <row r="84" spans="1:7" x14ac:dyDescent="0.25">
      <c r="A84">
        <v>0.91655405405405399</v>
      </c>
    </row>
    <row r="85" spans="1:7" x14ac:dyDescent="0.25">
      <c r="A85" t="s">
        <v>47</v>
      </c>
      <c r="B85" t="s">
        <v>49</v>
      </c>
    </row>
    <row r="86" spans="1:7" x14ac:dyDescent="0.25">
      <c r="B86" t="s">
        <v>41</v>
      </c>
      <c r="C86" t="s">
        <v>42</v>
      </c>
      <c r="D86" t="s">
        <v>43</v>
      </c>
      <c r="E86" t="s">
        <v>44</v>
      </c>
    </row>
    <row r="88" spans="1:7" x14ac:dyDescent="0.25">
      <c r="B88">
        <v>1</v>
      </c>
      <c r="C88">
        <v>0.95</v>
      </c>
      <c r="D88">
        <v>0.8</v>
      </c>
      <c r="E88">
        <v>0.87</v>
      </c>
      <c r="F88">
        <v>861</v>
      </c>
    </row>
    <row r="89" spans="1:7" x14ac:dyDescent="0.25">
      <c r="B89">
        <v>2</v>
      </c>
      <c r="C89">
        <v>0.91</v>
      </c>
      <c r="D89">
        <v>0.99</v>
      </c>
      <c r="E89">
        <v>0.94</v>
      </c>
      <c r="F89">
        <v>1812</v>
      </c>
    </row>
    <row r="90" spans="1:7" x14ac:dyDescent="0.25">
      <c r="B90">
        <v>3</v>
      </c>
      <c r="C90">
        <v>0.92</v>
      </c>
      <c r="D90">
        <v>0.82</v>
      </c>
      <c r="E90">
        <v>0.87</v>
      </c>
      <c r="F90">
        <v>287</v>
      </c>
    </row>
    <row r="92" spans="1:7" x14ac:dyDescent="0.25">
      <c r="B92" t="s">
        <v>45</v>
      </c>
      <c r="C92">
        <v>0.92</v>
      </c>
      <c r="D92">
        <v>2960</v>
      </c>
    </row>
    <row r="93" spans="1:7" x14ac:dyDescent="0.25">
      <c r="B93" t="s">
        <v>50</v>
      </c>
      <c r="C93" t="s">
        <v>51</v>
      </c>
      <c r="D93">
        <v>0.92</v>
      </c>
      <c r="E93">
        <v>0.87</v>
      </c>
      <c r="F93">
        <v>0.89</v>
      </c>
      <c r="G93">
        <v>2960</v>
      </c>
    </row>
    <row r="94" spans="1:7" x14ac:dyDescent="0.25">
      <c r="A94" t="s">
        <v>52</v>
      </c>
      <c r="B94" t="s">
        <v>51</v>
      </c>
      <c r="C94">
        <v>0.92</v>
      </c>
      <c r="D94">
        <v>0.92</v>
      </c>
      <c r="E94">
        <v>0.91</v>
      </c>
      <c r="F94">
        <v>2960</v>
      </c>
    </row>
    <row r="96" spans="1:7" x14ac:dyDescent="0.25">
      <c r="A96" t="s">
        <v>31</v>
      </c>
    </row>
    <row r="97" spans="1:5" x14ac:dyDescent="0.25">
      <c r="A97" t="s">
        <v>53</v>
      </c>
      <c r="B97" t="s">
        <v>54</v>
      </c>
    </row>
    <row r="98" spans="1:5" x14ac:dyDescent="0.25">
      <c r="A98" t="s">
        <v>55</v>
      </c>
      <c r="B98" t="s">
        <v>46</v>
      </c>
      <c r="C98" t="s">
        <v>56</v>
      </c>
      <c r="D98" t="s">
        <v>57</v>
      </c>
    </row>
    <row r="99" spans="1:5" x14ac:dyDescent="0.25">
      <c r="A99" t="s">
        <v>58</v>
      </c>
      <c r="B99" t="s">
        <v>59</v>
      </c>
    </row>
    <row r="100" spans="1:5" x14ac:dyDescent="0.25">
      <c r="A100" t="s">
        <v>60</v>
      </c>
      <c r="B100">
        <v>656</v>
      </c>
      <c r="C100">
        <v>173</v>
      </c>
      <c r="D100" t="s">
        <v>66</v>
      </c>
    </row>
    <row r="101" spans="1:5" x14ac:dyDescent="0.25">
      <c r="B101" t="s">
        <v>62</v>
      </c>
      <c r="C101">
        <v>19</v>
      </c>
      <c r="D101">
        <v>1808</v>
      </c>
      <c r="E101" t="s">
        <v>63</v>
      </c>
    </row>
    <row r="102" spans="1:5" x14ac:dyDescent="0.25">
      <c r="B102" t="s">
        <v>62</v>
      </c>
      <c r="C102">
        <v>11</v>
      </c>
      <c r="D102">
        <v>40</v>
      </c>
      <c r="E102" t="s">
        <v>67</v>
      </c>
    </row>
    <row r="103" spans="1:5" x14ac:dyDescent="0.25">
      <c r="A103" t="s">
        <v>58</v>
      </c>
      <c r="B103" t="s">
        <v>65</v>
      </c>
    </row>
    <row r="104" spans="1:5" x14ac:dyDescent="0.25">
      <c r="B104" t="s">
        <v>38</v>
      </c>
      <c r="C104" t="s">
        <v>39</v>
      </c>
      <c r="D104" t="s">
        <v>40</v>
      </c>
    </row>
    <row r="105" spans="1:5" x14ac:dyDescent="0.25">
      <c r="A105" t="s">
        <v>35</v>
      </c>
      <c r="B105">
        <v>656</v>
      </c>
      <c r="C105">
        <v>173</v>
      </c>
      <c r="D105">
        <v>16</v>
      </c>
    </row>
    <row r="106" spans="1:5" x14ac:dyDescent="0.25">
      <c r="A106" t="s">
        <v>36</v>
      </c>
      <c r="B106">
        <v>19</v>
      </c>
      <c r="C106">
        <v>1808</v>
      </c>
      <c r="D106">
        <v>0</v>
      </c>
    </row>
    <row r="107" spans="1:5" x14ac:dyDescent="0.25">
      <c r="A107" t="s">
        <v>37</v>
      </c>
      <c r="B107">
        <v>11</v>
      </c>
      <c r="C107">
        <v>40</v>
      </c>
      <c r="D107">
        <v>237</v>
      </c>
    </row>
    <row r="108" spans="1:5" x14ac:dyDescent="0.25">
      <c r="A108" t="s">
        <v>47</v>
      </c>
      <c r="B108" t="s">
        <v>48</v>
      </c>
    </row>
    <row r="109" spans="1:5" x14ac:dyDescent="0.25">
      <c r="A109">
        <v>0.91249999999999998</v>
      </c>
    </row>
    <row r="110" spans="1:5" x14ac:dyDescent="0.25">
      <c r="A110" t="s">
        <v>47</v>
      </c>
      <c r="B110" t="s">
        <v>49</v>
      </c>
    </row>
    <row r="111" spans="1:5" x14ac:dyDescent="0.25">
      <c r="B111" t="s">
        <v>41</v>
      </c>
      <c r="C111" t="s">
        <v>42</v>
      </c>
      <c r="D111" t="s">
        <v>43</v>
      </c>
      <c r="E111" t="s">
        <v>44</v>
      </c>
    </row>
    <row r="113" spans="1:7" x14ac:dyDescent="0.25">
      <c r="B113">
        <v>1</v>
      </c>
      <c r="C113">
        <v>0.96</v>
      </c>
      <c r="D113">
        <v>0.78</v>
      </c>
      <c r="E113">
        <v>0.86</v>
      </c>
      <c r="F113">
        <v>845</v>
      </c>
    </row>
    <row r="114" spans="1:7" x14ac:dyDescent="0.25">
      <c r="B114">
        <v>2</v>
      </c>
      <c r="C114">
        <v>0.89</v>
      </c>
      <c r="D114">
        <v>0.99</v>
      </c>
      <c r="E114">
        <v>0.94</v>
      </c>
      <c r="F114">
        <v>1827</v>
      </c>
    </row>
    <row r="115" spans="1:7" x14ac:dyDescent="0.25">
      <c r="B115">
        <v>3</v>
      </c>
      <c r="C115">
        <v>0.94</v>
      </c>
      <c r="D115">
        <v>0.82</v>
      </c>
      <c r="E115">
        <v>0.88</v>
      </c>
      <c r="F115">
        <v>288</v>
      </c>
    </row>
    <row r="117" spans="1:7" x14ac:dyDescent="0.25">
      <c r="B117" t="s">
        <v>45</v>
      </c>
      <c r="C117">
        <v>0.91</v>
      </c>
      <c r="D117">
        <v>2960</v>
      </c>
    </row>
    <row r="118" spans="1:7" x14ac:dyDescent="0.25">
      <c r="B118" t="s">
        <v>50</v>
      </c>
      <c r="C118" t="s">
        <v>51</v>
      </c>
      <c r="D118">
        <v>0.93</v>
      </c>
      <c r="E118">
        <v>0.86</v>
      </c>
      <c r="F118">
        <v>0.89</v>
      </c>
      <c r="G118">
        <v>2960</v>
      </c>
    </row>
    <row r="119" spans="1:7" x14ac:dyDescent="0.25">
      <c r="A119" t="s">
        <v>52</v>
      </c>
      <c r="B119" t="s">
        <v>51</v>
      </c>
      <c r="C119">
        <v>0.92</v>
      </c>
      <c r="D119">
        <v>0.91</v>
      </c>
      <c r="E119">
        <v>0.91</v>
      </c>
      <c r="F119">
        <v>2960</v>
      </c>
    </row>
    <row r="121" spans="1:7" x14ac:dyDescent="0.25">
      <c r="A121" t="s">
        <v>31</v>
      </c>
    </row>
    <row r="122" spans="1:7" x14ac:dyDescent="0.25">
      <c r="A122" t="s">
        <v>53</v>
      </c>
      <c r="B122" t="s">
        <v>54</v>
      </c>
    </row>
    <row r="123" spans="1:7" x14ac:dyDescent="0.25">
      <c r="A123" t="s">
        <v>55</v>
      </c>
      <c r="B123" t="s">
        <v>46</v>
      </c>
      <c r="C123" t="s">
        <v>56</v>
      </c>
      <c r="D123" t="s">
        <v>57</v>
      </c>
    </row>
    <row r="124" spans="1:7" x14ac:dyDescent="0.25">
      <c r="A124" t="s">
        <v>58</v>
      </c>
      <c r="B124" t="s">
        <v>59</v>
      </c>
    </row>
    <row r="125" spans="1:7" x14ac:dyDescent="0.25">
      <c r="A125" t="s">
        <v>60</v>
      </c>
      <c r="B125">
        <v>657</v>
      </c>
      <c r="C125">
        <v>143</v>
      </c>
      <c r="D125" t="s">
        <v>68</v>
      </c>
    </row>
    <row r="126" spans="1:7" x14ac:dyDescent="0.25">
      <c r="B126" t="s">
        <v>62</v>
      </c>
      <c r="C126">
        <v>19</v>
      </c>
      <c r="D126">
        <v>1789</v>
      </c>
      <c r="E126" t="s">
        <v>69</v>
      </c>
    </row>
    <row r="127" spans="1:7" x14ac:dyDescent="0.25">
      <c r="B127" t="s">
        <v>62</v>
      </c>
      <c r="C127">
        <v>21</v>
      </c>
      <c r="D127">
        <v>34</v>
      </c>
      <c r="E127" t="s">
        <v>70</v>
      </c>
    </row>
    <row r="128" spans="1:7" x14ac:dyDescent="0.25">
      <c r="A128" t="s">
        <v>58</v>
      </c>
      <c r="B128" t="s">
        <v>65</v>
      </c>
    </row>
    <row r="129" spans="1:7" x14ac:dyDescent="0.25">
      <c r="B129" t="s">
        <v>38</v>
      </c>
      <c r="C129" t="s">
        <v>39</v>
      </c>
      <c r="D129" t="s">
        <v>40</v>
      </c>
    </row>
    <row r="130" spans="1:7" x14ac:dyDescent="0.25">
      <c r="A130" t="s">
        <v>35</v>
      </c>
      <c r="B130">
        <v>657</v>
      </c>
      <c r="C130">
        <v>143</v>
      </c>
      <c r="D130">
        <v>22</v>
      </c>
    </row>
    <row r="131" spans="1:7" x14ac:dyDescent="0.25">
      <c r="A131" t="s">
        <v>36</v>
      </c>
      <c r="B131">
        <v>19</v>
      </c>
      <c r="C131">
        <v>1789</v>
      </c>
      <c r="D131">
        <v>1</v>
      </c>
    </row>
    <row r="132" spans="1:7" x14ac:dyDescent="0.25">
      <c r="A132" t="s">
        <v>37</v>
      </c>
      <c r="B132">
        <v>21</v>
      </c>
      <c r="C132">
        <v>34</v>
      </c>
      <c r="D132">
        <v>274</v>
      </c>
    </row>
    <row r="133" spans="1:7" x14ac:dyDescent="0.25">
      <c r="A133" t="s">
        <v>47</v>
      </c>
      <c r="B133" t="s">
        <v>48</v>
      </c>
    </row>
    <row r="134" spans="1:7" x14ac:dyDescent="0.25">
      <c r="A134">
        <v>0.91891891891891897</v>
      </c>
    </row>
    <row r="135" spans="1:7" x14ac:dyDescent="0.25">
      <c r="A135" t="s">
        <v>47</v>
      </c>
      <c r="B135" t="s">
        <v>49</v>
      </c>
    </row>
    <row r="136" spans="1:7" x14ac:dyDescent="0.25">
      <c r="B136" t="s">
        <v>41</v>
      </c>
      <c r="C136" t="s">
        <v>42</v>
      </c>
      <c r="D136" t="s">
        <v>43</v>
      </c>
      <c r="E136" t="s">
        <v>44</v>
      </c>
    </row>
    <row r="138" spans="1:7" x14ac:dyDescent="0.25">
      <c r="B138">
        <v>1</v>
      </c>
      <c r="C138">
        <v>0.94</v>
      </c>
      <c r="D138">
        <v>0.8</v>
      </c>
      <c r="E138">
        <v>0.87</v>
      </c>
      <c r="F138">
        <v>822</v>
      </c>
    </row>
    <row r="139" spans="1:7" x14ac:dyDescent="0.25">
      <c r="B139">
        <v>2</v>
      </c>
      <c r="C139">
        <v>0.91</v>
      </c>
      <c r="D139">
        <v>0.99</v>
      </c>
      <c r="E139">
        <v>0.95</v>
      </c>
      <c r="F139">
        <v>1809</v>
      </c>
    </row>
    <row r="140" spans="1:7" x14ac:dyDescent="0.25">
      <c r="B140">
        <v>3</v>
      </c>
      <c r="C140">
        <v>0.92</v>
      </c>
      <c r="D140">
        <v>0.83</v>
      </c>
      <c r="E140">
        <v>0.88</v>
      </c>
      <c r="F140">
        <v>329</v>
      </c>
    </row>
    <row r="142" spans="1:7" x14ac:dyDescent="0.25">
      <c r="B142" t="s">
        <v>45</v>
      </c>
      <c r="C142">
        <v>0.92</v>
      </c>
      <c r="D142">
        <v>2960</v>
      </c>
    </row>
    <row r="143" spans="1:7" x14ac:dyDescent="0.25">
      <c r="B143" t="s">
        <v>50</v>
      </c>
      <c r="C143" t="s">
        <v>51</v>
      </c>
      <c r="D143">
        <v>0.93</v>
      </c>
      <c r="E143">
        <v>0.87</v>
      </c>
      <c r="F143">
        <v>0.9</v>
      </c>
      <c r="G143">
        <v>2960</v>
      </c>
    </row>
    <row r="144" spans="1:7" x14ac:dyDescent="0.25">
      <c r="A144" t="s">
        <v>52</v>
      </c>
      <c r="B144" t="s">
        <v>51</v>
      </c>
      <c r="C144">
        <v>0.92</v>
      </c>
      <c r="D144">
        <v>0.92</v>
      </c>
      <c r="E144">
        <v>0.92</v>
      </c>
      <c r="F144">
        <v>2960</v>
      </c>
    </row>
    <row r="146" spans="1:5" x14ac:dyDescent="0.25">
      <c r="A146" t="s">
        <v>31</v>
      </c>
    </row>
    <row r="147" spans="1:5" x14ac:dyDescent="0.25">
      <c r="A147" t="s">
        <v>53</v>
      </c>
      <c r="B147" t="s">
        <v>54</v>
      </c>
    </row>
    <row r="148" spans="1:5" x14ac:dyDescent="0.25">
      <c r="A148" t="s">
        <v>55</v>
      </c>
      <c r="B148" t="s">
        <v>46</v>
      </c>
      <c r="C148" t="s">
        <v>56</v>
      </c>
      <c r="D148" t="s">
        <v>57</v>
      </c>
    </row>
    <row r="149" spans="1:5" x14ac:dyDescent="0.25">
      <c r="A149" t="s">
        <v>58</v>
      </c>
      <c r="B149" t="s">
        <v>59</v>
      </c>
    </row>
    <row r="150" spans="1:5" x14ac:dyDescent="0.25">
      <c r="A150" t="s">
        <v>60</v>
      </c>
      <c r="B150">
        <v>670</v>
      </c>
      <c r="C150">
        <v>165</v>
      </c>
      <c r="D150" t="s">
        <v>71</v>
      </c>
    </row>
    <row r="151" spans="1:5" x14ac:dyDescent="0.25">
      <c r="B151" t="s">
        <v>62</v>
      </c>
      <c r="C151">
        <v>11</v>
      </c>
      <c r="D151">
        <v>1801</v>
      </c>
      <c r="E151" t="s">
        <v>69</v>
      </c>
    </row>
    <row r="152" spans="1:5" x14ac:dyDescent="0.25">
      <c r="B152" t="s">
        <v>62</v>
      </c>
      <c r="C152">
        <v>21</v>
      </c>
      <c r="D152">
        <v>37</v>
      </c>
      <c r="E152" t="s">
        <v>72</v>
      </c>
    </row>
    <row r="153" spans="1:5" x14ac:dyDescent="0.25">
      <c r="A153" t="s">
        <v>58</v>
      </c>
      <c r="B153" t="s">
        <v>65</v>
      </c>
    </row>
    <row r="154" spans="1:5" x14ac:dyDescent="0.25">
      <c r="B154" t="s">
        <v>38</v>
      </c>
      <c r="C154" t="s">
        <v>39</v>
      </c>
      <c r="D154" t="s">
        <v>40</v>
      </c>
    </row>
    <row r="155" spans="1:5" x14ac:dyDescent="0.25">
      <c r="A155" t="s">
        <v>35</v>
      </c>
      <c r="B155">
        <v>670</v>
      </c>
      <c r="C155">
        <v>165</v>
      </c>
      <c r="D155">
        <v>8</v>
      </c>
    </row>
    <row r="156" spans="1:5" x14ac:dyDescent="0.25">
      <c r="A156" t="s">
        <v>36</v>
      </c>
      <c r="B156">
        <v>11</v>
      </c>
      <c r="C156">
        <v>1801</v>
      </c>
      <c r="D156">
        <v>1</v>
      </c>
    </row>
    <row r="157" spans="1:5" x14ac:dyDescent="0.25">
      <c r="A157" t="s">
        <v>37</v>
      </c>
      <c r="B157">
        <v>21</v>
      </c>
      <c r="C157">
        <v>37</v>
      </c>
      <c r="D157">
        <v>246</v>
      </c>
    </row>
    <row r="158" spans="1:5" x14ac:dyDescent="0.25">
      <c r="A158" t="s">
        <v>47</v>
      </c>
      <c r="B158" t="s">
        <v>48</v>
      </c>
    </row>
    <row r="159" spans="1:5" x14ac:dyDescent="0.25">
      <c r="A159">
        <v>0.91790540540540499</v>
      </c>
    </row>
    <row r="160" spans="1:5" x14ac:dyDescent="0.25">
      <c r="A160" t="s">
        <v>47</v>
      </c>
      <c r="B160" t="s">
        <v>49</v>
      </c>
    </row>
    <row r="161" spans="1:7" x14ac:dyDescent="0.25">
      <c r="B161" t="s">
        <v>41</v>
      </c>
      <c r="C161" t="s">
        <v>42</v>
      </c>
      <c r="D161" t="s">
        <v>43</v>
      </c>
      <c r="E161" t="s">
        <v>44</v>
      </c>
    </row>
    <row r="163" spans="1:7" x14ac:dyDescent="0.25">
      <c r="B163">
        <v>1</v>
      </c>
      <c r="C163">
        <v>0.95</v>
      </c>
      <c r="D163">
        <v>0.79</v>
      </c>
      <c r="E163">
        <v>0.87</v>
      </c>
      <c r="F163">
        <v>843</v>
      </c>
    </row>
    <row r="164" spans="1:7" x14ac:dyDescent="0.25">
      <c r="B164">
        <v>2</v>
      </c>
      <c r="C164">
        <v>0.9</v>
      </c>
      <c r="D164">
        <v>0.99</v>
      </c>
      <c r="E164">
        <v>0.94</v>
      </c>
      <c r="F164">
        <v>1813</v>
      </c>
    </row>
    <row r="165" spans="1:7" x14ac:dyDescent="0.25">
      <c r="B165">
        <v>3</v>
      </c>
      <c r="C165">
        <v>0.96</v>
      </c>
      <c r="D165">
        <v>0.81</v>
      </c>
      <c r="E165">
        <v>0.88</v>
      </c>
      <c r="F165">
        <v>304</v>
      </c>
    </row>
    <row r="167" spans="1:7" x14ac:dyDescent="0.25">
      <c r="B167" t="s">
        <v>45</v>
      </c>
      <c r="C167">
        <v>0.92</v>
      </c>
      <c r="D167">
        <v>2960</v>
      </c>
    </row>
    <row r="168" spans="1:7" x14ac:dyDescent="0.25">
      <c r="B168" t="s">
        <v>50</v>
      </c>
      <c r="C168" t="s">
        <v>51</v>
      </c>
      <c r="D168">
        <v>0.94</v>
      </c>
      <c r="E168">
        <v>0.87</v>
      </c>
      <c r="F168">
        <v>0.9</v>
      </c>
      <c r="G168">
        <v>2960</v>
      </c>
    </row>
    <row r="169" spans="1:7" x14ac:dyDescent="0.25">
      <c r="A169" t="s">
        <v>52</v>
      </c>
      <c r="B169" t="s">
        <v>51</v>
      </c>
      <c r="C169">
        <v>0.92</v>
      </c>
      <c r="D169">
        <v>0.92</v>
      </c>
      <c r="E169">
        <v>0.92</v>
      </c>
      <c r="F169">
        <v>2960</v>
      </c>
    </row>
    <row r="171" spans="1:7" x14ac:dyDescent="0.25">
      <c r="A171" t="s">
        <v>31</v>
      </c>
    </row>
    <row r="172" spans="1:7" x14ac:dyDescent="0.25">
      <c r="A172" t="s">
        <v>53</v>
      </c>
      <c r="B172" t="s">
        <v>54</v>
      </c>
    </row>
    <row r="173" spans="1:7" x14ac:dyDescent="0.25">
      <c r="A173" t="s">
        <v>55</v>
      </c>
      <c r="B173" t="s">
        <v>46</v>
      </c>
      <c r="C173" t="s">
        <v>56</v>
      </c>
      <c r="D173" t="s">
        <v>57</v>
      </c>
    </row>
    <row r="174" spans="1:7" x14ac:dyDescent="0.25">
      <c r="A174" t="s">
        <v>58</v>
      </c>
      <c r="B174" t="s">
        <v>59</v>
      </c>
    </row>
    <row r="175" spans="1:7" x14ac:dyDescent="0.25">
      <c r="A175" t="s">
        <v>60</v>
      </c>
      <c r="B175">
        <v>671</v>
      </c>
      <c r="C175">
        <v>168</v>
      </c>
      <c r="D175" t="s">
        <v>73</v>
      </c>
    </row>
    <row r="176" spans="1:7" x14ac:dyDescent="0.25">
      <c r="B176" t="s">
        <v>62</v>
      </c>
      <c r="C176">
        <v>17</v>
      </c>
      <c r="D176">
        <v>1817</v>
      </c>
      <c r="E176" t="s">
        <v>63</v>
      </c>
    </row>
    <row r="177" spans="1:6" x14ac:dyDescent="0.25">
      <c r="B177" t="s">
        <v>62</v>
      </c>
      <c r="C177">
        <v>11</v>
      </c>
      <c r="D177">
        <v>37</v>
      </c>
      <c r="E177" t="s">
        <v>74</v>
      </c>
    </row>
    <row r="178" spans="1:6" x14ac:dyDescent="0.25">
      <c r="A178" t="s">
        <v>58</v>
      </c>
      <c r="B178" t="s">
        <v>65</v>
      </c>
    </row>
    <row r="179" spans="1:6" x14ac:dyDescent="0.25">
      <c r="B179" t="s">
        <v>38</v>
      </c>
      <c r="C179" t="s">
        <v>39</v>
      </c>
      <c r="D179" t="s">
        <v>40</v>
      </c>
    </row>
    <row r="180" spans="1:6" x14ac:dyDescent="0.25">
      <c r="A180" t="s">
        <v>35</v>
      </c>
      <c r="B180">
        <v>671</v>
      </c>
      <c r="C180">
        <v>168</v>
      </c>
      <c r="D180">
        <v>12</v>
      </c>
    </row>
    <row r="181" spans="1:6" x14ac:dyDescent="0.25">
      <c r="A181" t="s">
        <v>36</v>
      </c>
      <c r="B181">
        <v>17</v>
      </c>
      <c r="C181">
        <v>1817</v>
      </c>
      <c r="D181">
        <v>0</v>
      </c>
    </row>
    <row r="182" spans="1:6" x14ac:dyDescent="0.25">
      <c r="A182" t="s">
        <v>37</v>
      </c>
      <c r="B182">
        <v>11</v>
      </c>
      <c r="C182">
        <v>37</v>
      </c>
      <c r="D182">
        <v>227</v>
      </c>
    </row>
    <row r="183" spans="1:6" x14ac:dyDescent="0.25">
      <c r="A183" t="s">
        <v>47</v>
      </c>
      <c r="B183" t="s">
        <v>48</v>
      </c>
    </row>
    <row r="184" spans="1:6" x14ac:dyDescent="0.25">
      <c r="A184">
        <v>0.91722972972972905</v>
      </c>
    </row>
    <row r="185" spans="1:6" x14ac:dyDescent="0.25">
      <c r="A185" t="s">
        <v>47</v>
      </c>
      <c r="B185" t="s">
        <v>49</v>
      </c>
    </row>
    <row r="186" spans="1:6" x14ac:dyDescent="0.25">
      <c r="B186" t="s">
        <v>41</v>
      </c>
      <c r="C186" t="s">
        <v>42</v>
      </c>
      <c r="D186" t="s">
        <v>43</v>
      </c>
      <c r="E186" t="s">
        <v>44</v>
      </c>
    </row>
    <row r="188" spans="1:6" x14ac:dyDescent="0.25">
      <c r="B188">
        <v>1</v>
      </c>
      <c r="C188">
        <v>0.96</v>
      </c>
      <c r="D188">
        <v>0.79</v>
      </c>
      <c r="E188">
        <v>0.87</v>
      </c>
      <c r="F188">
        <v>851</v>
      </c>
    </row>
    <row r="189" spans="1:6" x14ac:dyDescent="0.25">
      <c r="B189">
        <v>2</v>
      </c>
      <c r="C189">
        <v>0.9</v>
      </c>
      <c r="D189">
        <v>0.99</v>
      </c>
      <c r="E189">
        <v>0.94</v>
      </c>
      <c r="F189">
        <v>1834</v>
      </c>
    </row>
    <row r="190" spans="1:6" x14ac:dyDescent="0.25">
      <c r="B190">
        <v>3</v>
      </c>
      <c r="C190">
        <v>0.95</v>
      </c>
      <c r="D190">
        <v>0.83</v>
      </c>
      <c r="E190">
        <v>0.88</v>
      </c>
      <c r="F190">
        <v>275</v>
      </c>
    </row>
    <row r="192" spans="1:6" x14ac:dyDescent="0.25">
      <c r="B192" t="s">
        <v>45</v>
      </c>
      <c r="C192">
        <v>0.92</v>
      </c>
      <c r="D192">
        <v>2960</v>
      </c>
    </row>
    <row r="193" spans="1:7" x14ac:dyDescent="0.25">
      <c r="B193" t="s">
        <v>50</v>
      </c>
      <c r="C193" t="s">
        <v>51</v>
      </c>
      <c r="D193">
        <v>0.94</v>
      </c>
      <c r="E193">
        <v>0.87</v>
      </c>
      <c r="F193">
        <v>0.9</v>
      </c>
      <c r="G193">
        <v>2960</v>
      </c>
    </row>
    <row r="194" spans="1:7" x14ac:dyDescent="0.25">
      <c r="A194" t="s">
        <v>52</v>
      </c>
      <c r="B194" t="s">
        <v>51</v>
      </c>
      <c r="C194">
        <v>0.92</v>
      </c>
      <c r="D194">
        <v>0.92</v>
      </c>
      <c r="E194">
        <v>0.91</v>
      </c>
      <c r="F194">
        <v>2960</v>
      </c>
    </row>
    <row r="196" spans="1:7" x14ac:dyDescent="0.25">
      <c r="A196" t="s">
        <v>31</v>
      </c>
    </row>
    <row r="197" spans="1:7" x14ac:dyDescent="0.25">
      <c r="A197" t="s">
        <v>53</v>
      </c>
      <c r="B197" t="s">
        <v>54</v>
      </c>
    </row>
    <row r="198" spans="1:7" x14ac:dyDescent="0.25">
      <c r="A198" t="s">
        <v>55</v>
      </c>
      <c r="B198" t="s">
        <v>46</v>
      </c>
      <c r="C198" t="s">
        <v>56</v>
      </c>
      <c r="D198" t="s">
        <v>57</v>
      </c>
    </row>
    <row r="199" spans="1:7" x14ac:dyDescent="0.25">
      <c r="A199" t="s">
        <v>58</v>
      </c>
      <c r="B199" t="s">
        <v>59</v>
      </c>
    </row>
    <row r="200" spans="1:7" x14ac:dyDescent="0.25">
      <c r="A200" t="s">
        <v>60</v>
      </c>
      <c r="B200">
        <v>684</v>
      </c>
      <c r="C200">
        <v>124</v>
      </c>
      <c r="D200" t="s">
        <v>75</v>
      </c>
    </row>
    <row r="201" spans="1:7" x14ac:dyDescent="0.25">
      <c r="B201" t="s">
        <v>62</v>
      </c>
      <c r="C201">
        <v>18</v>
      </c>
      <c r="D201">
        <v>1806</v>
      </c>
      <c r="E201" t="s">
        <v>63</v>
      </c>
    </row>
    <row r="202" spans="1:7" x14ac:dyDescent="0.25">
      <c r="B202" t="s">
        <v>62</v>
      </c>
      <c r="C202">
        <v>11</v>
      </c>
      <c r="D202">
        <v>45</v>
      </c>
      <c r="E202" t="s">
        <v>76</v>
      </c>
    </row>
    <row r="203" spans="1:7" x14ac:dyDescent="0.25">
      <c r="A203" t="s">
        <v>58</v>
      </c>
      <c r="B203" t="s">
        <v>65</v>
      </c>
    </row>
    <row r="204" spans="1:7" x14ac:dyDescent="0.25">
      <c r="B204" t="s">
        <v>38</v>
      </c>
      <c r="C204" t="s">
        <v>39</v>
      </c>
      <c r="D204" t="s">
        <v>40</v>
      </c>
    </row>
    <row r="205" spans="1:7" x14ac:dyDescent="0.25">
      <c r="A205" t="s">
        <v>35</v>
      </c>
      <c r="B205">
        <v>684</v>
      </c>
      <c r="C205">
        <v>124</v>
      </c>
      <c r="D205">
        <v>13</v>
      </c>
    </row>
    <row r="206" spans="1:7" x14ac:dyDescent="0.25">
      <c r="A206" t="s">
        <v>36</v>
      </c>
      <c r="B206">
        <v>18</v>
      </c>
      <c r="C206">
        <v>1806</v>
      </c>
      <c r="D206">
        <v>0</v>
      </c>
    </row>
    <row r="207" spans="1:7" x14ac:dyDescent="0.25">
      <c r="A207" t="s">
        <v>37</v>
      </c>
      <c r="B207">
        <v>11</v>
      </c>
      <c r="C207">
        <v>45</v>
      </c>
      <c r="D207">
        <v>259</v>
      </c>
    </row>
    <row r="208" spans="1:7" x14ac:dyDescent="0.25">
      <c r="A208" t="s">
        <v>47</v>
      </c>
      <c r="B208" t="s">
        <v>48</v>
      </c>
    </row>
    <row r="209" spans="1:7" x14ac:dyDescent="0.25">
      <c r="A209">
        <v>0.92871621621621603</v>
      </c>
    </row>
    <row r="210" spans="1:7" x14ac:dyDescent="0.25">
      <c r="A210" t="s">
        <v>47</v>
      </c>
      <c r="B210" t="s">
        <v>49</v>
      </c>
    </row>
    <row r="211" spans="1:7" x14ac:dyDescent="0.25">
      <c r="B211" t="s">
        <v>41</v>
      </c>
      <c r="C211" t="s">
        <v>42</v>
      </c>
      <c r="D211" t="s">
        <v>43</v>
      </c>
      <c r="E211" t="s">
        <v>44</v>
      </c>
    </row>
    <row r="213" spans="1:7" x14ac:dyDescent="0.25">
      <c r="B213">
        <v>1</v>
      </c>
      <c r="C213">
        <v>0.96</v>
      </c>
      <c r="D213">
        <v>0.83</v>
      </c>
      <c r="E213">
        <v>0.89</v>
      </c>
      <c r="F213">
        <v>821</v>
      </c>
    </row>
    <row r="214" spans="1:7" x14ac:dyDescent="0.25">
      <c r="B214">
        <v>2</v>
      </c>
      <c r="C214">
        <v>0.91</v>
      </c>
      <c r="D214">
        <v>0.99</v>
      </c>
      <c r="E214">
        <v>0.95</v>
      </c>
      <c r="F214">
        <v>1824</v>
      </c>
    </row>
    <row r="215" spans="1:7" x14ac:dyDescent="0.25">
      <c r="B215">
        <v>3</v>
      </c>
      <c r="C215">
        <v>0.95</v>
      </c>
      <c r="D215">
        <v>0.82</v>
      </c>
      <c r="E215">
        <v>0.88</v>
      </c>
      <c r="F215">
        <v>315</v>
      </c>
    </row>
    <row r="217" spans="1:7" x14ac:dyDescent="0.25">
      <c r="B217" t="s">
        <v>45</v>
      </c>
      <c r="C217">
        <v>0.93</v>
      </c>
      <c r="D217">
        <v>2960</v>
      </c>
    </row>
    <row r="218" spans="1:7" x14ac:dyDescent="0.25">
      <c r="B218" t="s">
        <v>50</v>
      </c>
      <c r="C218" t="s">
        <v>51</v>
      </c>
      <c r="D218">
        <v>0.94</v>
      </c>
      <c r="E218">
        <v>0.88</v>
      </c>
      <c r="F218">
        <v>0.91</v>
      </c>
      <c r="G218">
        <v>2960</v>
      </c>
    </row>
    <row r="219" spans="1:7" x14ac:dyDescent="0.25">
      <c r="A219" t="s">
        <v>52</v>
      </c>
      <c r="B219" t="s">
        <v>51</v>
      </c>
      <c r="C219">
        <v>0.93</v>
      </c>
      <c r="D219">
        <v>0.93</v>
      </c>
      <c r="E219">
        <v>0.93</v>
      </c>
      <c r="F219">
        <v>2960</v>
      </c>
    </row>
    <row r="221" spans="1:7" x14ac:dyDescent="0.25">
      <c r="A221" t="s">
        <v>31</v>
      </c>
    </row>
    <row r="222" spans="1:7" x14ac:dyDescent="0.25">
      <c r="A222" t="s">
        <v>53</v>
      </c>
      <c r="B222" t="s">
        <v>54</v>
      </c>
    </row>
    <row r="223" spans="1:7" x14ac:dyDescent="0.25">
      <c r="A223" t="s">
        <v>55</v>
      </c>
      <c r="B223" t="s">
        <v>46</v>
      </c>
      <c r="C223" t="s">
        <v>56</v>
      </c>
      <c r="D223" t="s">
        <v>57</v>
      </c>
    </row>
    <row r="224" spans="1:7" x14ac:dyDescent="0.25">
      <c r="A224" t="s">
        <v>58</v>
      </c>
      <c r="B224" t="s">
        <v>59</v>
      </c>
    </row>
    <row r="225" spans="1:6" x14ac:dyDescent="0.25">
      <c r="A225" t="s">
        <v>60</v>
      </c>
      <c r="B225">
        <v>685</v>
      </c>
      <c r="C225">
        <v>177</v>
      </c>
      <c r="D225" t="s">
        <v>77</v>
      </c>
    </row>
    <row r="226" spans="1:6" x14ac:dyDescent="0.25">
      <c r="B226" t="s">
        <v>62</v>
      </c>
      <c r="C226">
        <v>12</v>
      </c>
      <c r="D226">
        <v>1795</v>
      </c>
      <c r="E226" t="s">
        <v>69</v>
      </c>
    </row>
    <row r="227" spans="1:6" x14ac:dyDescent="0.25">
      <c r="B227" t="s">
        <v>62</v>
      </c>
      <c r="C227">
        <v>15</v>
      </c>
      <c r="D227">
        <v>29</v>
      </c>
      <c r="E227" t="s">
        <v>78</v>
      </c>
    </row>
    <row r="228" spans="1:6" x14ac:dyDescent="0.25">
      <c r="A228" t="s">
        <v>58</v>
      </c>
      <c r="B228" t="s">
        <v>65</v>
      </c>
    </row>
    <row r="229" spans="1:6" x14ac:dyDescent="0.25">
      <c r="B229" t="s">
        <v>38</v>
      </c>
      <c r="C229" t="s">
        <v>39</v>
      </c>
      <c r="D229" t="s">
        <v>40</v>
      </c>
    </row>
    <row r="230" spans="1:6" x14ac:dyDescent="0.25">
      <c r="A230" t="s">
        <v>35</v>
      </c>
      <c r="B230">
        <v>685</v>
      </c>
      <c r="C230">
        <v>177</v>
      </c>
      <c r="D230">
        <v>18</v>
      </c>
    </row>
    <row r="231" spans="1:6" x14ac:dyDescent="0.25">
      <c r="A231" t="s">
        <v>36</v>
      </c>
      <c r="B231">
        <v>12</v>
      </c>
      <c r="C231">
        <v>1795</v>
      </c>
      <c r="D231">
        <v>1</v>
      </c>
    </row>
    <row r="232" spans="1:6" x14ac:dyDescent="0.25">
      <c r="A232" t="s">
        <v>37</v>
      </c>
      <c r="B232">
        <v>15</v>
      </c>
      <c r="C232">
        <v>29</v>
      </c>
      <c r="D232">
        <v>228</v>
      </c>
    </row>
    <row r="233" spans="1:6" x14ac:dyDescent="0.25">
      <c r="A233" t="s">
        <v>47</v>
      </c>
      <c r="B233" t="s">
        <v>48</v>
      </c>
    </row>
    <row r="234" spans="1:6" x14ac:dyDescent="0.25">
      <c r="A234">
        <v>0.91486486486486396</v>
      </c>
    </row>
    <row r="235" spans="1:6" x14ac:dyDescent="0.25">
      <c r="A235" t="s">
        <v>47</v>
      </c>
      <c r="B235" t="s">
        <v>49</v>
      </c>
    </row>
    <row r="236" spans="1:6" x14ac:dyDescent="0.25">
      <c r="B236" t="s">
        <v>41</v>
      </c>
      <c r="C236" t="s">
        <v>42</v>
      </c>
      <c r="D236" t="s">
        <v>43</v>
      </c>
      <c r="E236" t="s">
        <v>44</v>
      </c>
    </row>
    <row r="238" spans="1:6" x14ac:dyDescent="0.25">
      <c r="B238">
        <v>1</v>
      </c>
      <c r="C238">
        <v>0.96</v>
      </c>
      <c r="D238">
        <v>0.78</v>
      </c>
      <c r="E238">
        <v>0.86</v>
      </c>
      <c r="F238">
        <v>880</v>
      </c>
    </row>
    <row r="239" spans="1:6" x14ac:dyDescent="0.25">
      <c r="B239">
        <v>2</v>
      </c>
      <c r="C239">
        <v>0.9</v>
      </c>
      <c r="D239">
        <v>0.99</v>
      </c>
      <c r="E239">
        <v>0.94</v>
      </c>
      <c r="F239">
        <v>1808</v>
      </c>
    </row>
    <row r="240" spans="1:6" x14ac:dyDescent="0.25">
      <c r="B240">
        <v>3</v>
      </c>
      <c r="C240">
        <v>0.92</v>
      </c>
      <c r="D240">
        <v>0.84</v>
      </c>
      <c r="E240">
        <v>0.88</v>
      </c>
      <c r="F240">
        <v>272</v>
      </c>
    </row>
    <row r="242" spans="1:7" x14ac:dyDescent="0.25">
      <c r="B242" t="s">
        <v>45</v>
      </c>
      <c r="C242">
        <v>0.91</v>
      </c>
      <c r="D242">
        <v>2960</v>
      </c>
    </row>
    <row r="243" spans="1:7" x14ac:dyDescent="0.25">
      <c r="B243" t="s">
        <v>50</v>
      </c>
      <c r="C243" t="s">
        <v>51</v>
      </c>
      <c r="D243">
        <v>0.93</v>
      </c>
      <c r="E243">
        <v>0.87</v>
      </c>
      <c r="F243">
        <v>0.89</v>
      </c>
      <c r="G243">
        <v>2960</v>
      </c>
    </row>
    <row r="244" spans="1:7" x14ac:dyDescent="0.25">
      <c r="A244" t="s">
        <v>52</v>
      </c>
      <c r="B244" t="s">
        <v>51</v>
      </c>
      <c r="C244">
        <v>0.92</v>
      </c>
      <c r="D244">
        <v>0.91</v>
      </c>
      <c r="E244">
        <v>0.91</v>
      </c>
      <c r="F244">
        <v>2960</v>
      </c>
    </row>
    <row r="246" spans="1:7" x14ac:dyDescent="0.25">
      <c r="A246" t="s">
        <v>31</v>
      </c>
    </row>
    <row r="247" spans="1:7" x14ac:dyDescent="0.25">
      <c r="A247" t="s">
        <v>53</v>
      </c>
      <c r="B247" t="s">
        <v>54</v>
      </c>
    </row>
    <row r="248" spans="1:7" x14ac:dyDescent="0.25">
      <c r="A248" t="s">
        <v>55</v>
      </c>
      <c r="B248" t="s">
        <v>46</v>
      </c>
      <c r="C248" t="s">
        <v>56</v>
      </c>
      <c r="D248" t="s">
        <v>57</v>
      </c>
    </row>
    <row r="249" spans="1:7" x14ac:dyDescent="0.25">
      <c r="A249" t="s">
        <v>58</v>
      </c>
      <c r="B249" t="s">
        <v>59</v>
      </c>
    </row>
    <row r="250" spans="1:7" x14ac:dyDescent="0.25">
      <c r="A250" t="s">
        <v>60</v>
      </c>
      <c r="B250">
        <v>657</v>
      </c>
      <c r="C250">
        <v>178</v>
      </c>
      <c r="D250" t="s">
        <v>66</v>
      </c>
    </row>
    <row r="251" spans="1:7" x14ac:dyDescent="0.25">
      <c r="B251" t="s">
        <v>62</v>
      </c>
      <c r="C251">
        <v>13</v>
      </c>
      <c r="D251">
        <v>1833</v>
      </c>
      <c r="E251" t="s">
        <v>63</v>
      </c>
    </row>
    <row r="252" spans="1:7" x14ac:dyDescent="0.25">
      <c r="B252" t="s">
        <v>62</v>
      </c>
      <c r="C252">
        <v>19</v>
      </c>
      <c r="D252">
        <v>36</v>
      </c>
      <c r="E252" t="s">
        <v>79</v>
      </c>
    </row>
    <row r="253" spans="1:7" x14ac:dyDescent="0.25">
      <c r="A253" t="s">
        <v>58</v>
      </c>
      <c r="B253" t="s">
        <v>65</v>
      </c>
    </row>
    <row r="254" spans="1:7" x14ac:dyDescent="0.25">
      <c r="B254" t="s">
        <v>38</v>
      </c>
      <c r="C254" t="s">
        <v>39</v>
      </c>
      <c r="D254" t="s">
        <v>40</v>
      </c>
    </row>
    <row r="255" spans="1:7" x14ac:dyDescent="0.25">
      <c r="A255" t="s">
        <v>35</v>
      </c>
      <c r="B255">
        <v>657</v>
      </c>
      <c r="C255">
        <v>178</v>
      </c>
      <c r="D255">
        <v>16</v>
      </c>
    </row>
    <row r="256" spans="1:7" x14ac:dyDescent="0.25">
      <c r="A256" t="s">
        <v>36</v>
      </c>
      <c r="B256">
        <v>13</v>
      </c>
      <c r="C256">
        <v>1833</v>
      </c>
      <c r="D256">
        <v>0</v>
      </c>
    </row>
    <row r="257" spans="1:7" x14ac:dyDescent="0.25">
      <c r="A257" t="s">
        <v>37</v>
      </c>
      <c r="B257">
        <v>19</v>
      </c>
      <c r="C257">
        <v>36</v>
      </c>
      <c r="D257">
        <v>208</v>
      </c>
    </row>
    <row r="258" spans="1:7" x14ac:dyDescent="0.25">
      <c r="A258" t="s">
        <v>47</v>
      </c>
      <c r="B258" t="s">
        <v>48</v>
      </c>
    </row>
    <row r="259" spans="1:7" x14ac:dyDescent="0.25">
      <c r="A259">
        <v>0.911486486486486</v>
      </c>
    </row>
    <row r="260" spans="1:7" x14ac:dyDescent="0.25">
      <c r="A260" t="s">
        <v>47</v>
      </c>
      <c r="B260" t="s">
        <v>49</v>
      </c>
    </row>
    <row r="261" spans="1:7" x14ac:dyDescent="0.25">
      <c r="B261" t="s">
        <v>41</v>
      </c>
      <c r="C261" t="s">
        <v>42</v>
      </c>
      <c r="D261" t="s">
        <v>43</v>
      </c>
      <c r="E261" t="s">
        <v>44</v>
      </c>
    </row>
    <row r="263" spans="1:7" x14ac:dyDescent="0.25">
      <c r="B263">
        <v>1</v>
      </c>
      <c r="C263">
        <v>0.95</v>
      </c>
      <c r="D263">
        <v>0.77</v>
      </c>
      <c r="E263">
        <v>0.85</v>
      </c>
      <c r="F263">
        <v>851</v>
      </c>
    </row>
    <row r="264" spans="1:7" x14ac:dyDescent="0.25">
      <c r="B264">
        <v>2</v>
      </c>
      <c r="C264">
        <v>0.9</v>
      </c>
      <c r="D264">
        <v>0.99</v>
      </c>
      <c r="E264">
        <v>0.94</v>
      </c>
      <c r="F264">
        <v>1846</v>
      </c>
    </row>
    <row r="265" spans="1:7" x14ac:dyDescent="0.25">
      <c r="B265">
        <v>3</v>
      </c>
      <c r="C265">
        <v>0.93</v>
      </c>
      <c r="D265">
        <v>0.79</v>
      </c>
      <c r="E265">
        <v>0.85</v>
      </c>
      <c r="F265">
        <v>263</v>
      </c>
    </row>
    <row r="267" spans="1:7" x14ac:dyDescent="0.25">
      <c r="B267" t="s">
        <v>45</v>
      </c>
      <c r="C267">
        <v>0.91</v>
      </c>
      <c r="D267">
        <v>2960</v>
      </c>
    </row>
    <row r="268" spans="1:7" x14ac:dyDescent="0.25">
      <c r="B268" t="s">
        <v>50</v>
      </c>
      <c r="C268" t="s">
        <v>51</v>
      </c>
      <c r="D268">
        <v>0.93</v>
      </c>
      <c r="E268">
        <v>0.85</v>
      </c>
      <c r="F268">
        <v>0.88</v>
      </c>
      <c r="G268">
        <v>2960</v>
      </c>
    </row>
    <row r="269" spans="1:7" x14ac:dyDescent="0.25">
      <c r="A269" t="s">
        <v>52</v>
      </c>
      <c r="B269" t="s">
        <v>51</v>
      </c>
      <c r="C269">
        <v>0.92</v>
      </c>
      <c r="D269">
        <v>0.91</v>
      </c>
      <c r="E269">
        <v>0.91</v>
      </c>
      <c r="F269">
        <v>2960</v>
      </c>
    </row>
    <row r="271" spans="1:7" x14ac:dyDescent="0.25">
      <c r="A271" t="s">
        <v>31</v>
      </c>
    </row>
    <row r="272" spans="1:7" x14ac:dyDescent="0.25">
      <c r="A272" t="s">
        <v>80</v>
      </c>
      <c r="B272" t="s">
        <v>48</v>
      </c>
    </row>
    <row r="273" spans="1:1" x14ac:dyDescent="0.25">
      <c r="A273">
        <v>0.917502521518479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3"/>
  <sheetViews>
    <sheetView topLeftCell="A188" workbookViewId="0">
      <selection activeCell="A208" sqref="A208"/>
    </sheetView>
  </sheetViews>
  <sheetFormatPr defaultRowHeight="15" x14ac:dyDescent="0.25"/>
  <sheetData>
    <row r="1" spans="1:1" x14ac:dyDescent="0.25">
      <c r="A1" t="s">
        <v>84</v>
      </c>
    </row>
    <row r="2" spans="1:1" x14ac:dyDescent="0.25">
      <c r="A2" t="s">
        <v>85</v>
      </c>
    </row>
    <row r="3" spans="1:1" x14ac:dyDescent="0.25">
      <c r="A3" t="s">
        <v>86</v>
      </c>
    </row>
    <row r="4" spans="1:1" x14ac:dyDescent="0.25">
      <c r="A4" t="s">
        <v>87</v>
      </c>
    </row>
    <row r="5" spans="1:1" x14ac:dyDescent="0.25">
      <c r="A5" t="s">
        <v>88</v>
      </c>
    </row>
    <row r="6" spans="1:1" x14ac:dyDescent="0.25">
      <c r="A6" t="s">
        <v>89</v>
      </c>
    </row>
    <row r="7" spans="1:1" x14ac:dyDescent="0.25">
      <c r="A7" t="s">
        <v>90</v>
      </c>
    </row>
    <row r="8" spans="1:1" x14ac:dyDescent="0.25">
      <c r="A8" t="s">
        <v>91</v>
      </c>
    </row>
    <row r="9" spans="1:1" x14ac:dyDescent="0.25">
      <c r="A9" t="s">
        <v>92</v>
      </c>
    </row>
    <row r="10" spans="1:1" x14ac:dyDescent="0.25">
      <c r="A10" t="s">
        <v>93</v>
      </c>
    </row>
    <row r="11" spans="1:1" x14ac:dyDescent="0.25">
      <c r="A11" t="s">
        <v>94</v>
      </c>
    </row>
    <row r="12" spans="1:1" x14ac:dyDescent="0.25">
      <c r="A12" t="s">
        <v>95</v>
      </c>
    </row>
    <row r="13" spans="1:1" x14ac:dyDescent="0.25">
      <c r="A13" t="s">
        <v>96</v>
      </c>
    </row>
    <row r="14" spans="1:1" x14ac:dyDescent="0.25">
      <c r="A14" t="s">
        <v>97</v>
      </c>
    </row>
    <row r="15" spans="1:1" x14ac:dyDescent="0.25">
      <c r="A15" t="s">
        <v>98</v>
      </c>
    </row>
    <row r="17" spans="1:1" x14ac:dyDescent="0.25">
      <c r="A17" t="s">
        <v>99</v>
      </c>
    </row>
    <row r="19" spans="1:1" x14ac:dyDescent="0.25">
      <c r="A19" t="s">
        <v>100</v>
      </c>
    </row>
    <row r="21" spans="1:1" x14ac:dyDescent="0.25">
      <c r="A21" t="s">
        <v>101</v>
      </c>
    </row>
    <row r="22" spans="1:1" x14ac:dyDescent="0.25">
      <c r="A22" t="s">
        <v>92</v>
      </c>
    </row>
    <row r="23" spans="1:1" x14ac:dyDescent="0.25">
      <c r="A23" t="s">
        <v>93</v>
      </c>
    </row>
    <row r="24" spans="1:1" x14ac:dyDescent="0.25">
      <c r="A24" t="s">
        <v>94</v>
      </c>
    </row>
    <row r="25" spans="1:1" x14ac:dyDescent="0.25">
      <c r="A25" t="s">
        <v>95</v>
      </c>
    </row>
    <row r="26" spans="1:1" x14ac:dyDescent="0.25">
      <c r="A26" t="s">
        <v>96</v>
      </c>
    </row>
    <row r="27" spans="1:1" x14ac:dyDescent="0.25">
      <c r="A27" t="s">
        <v>97</v>
      </c>
    </row>
    <row r="28" spans="1:1" x14ac:dyDescent="0.25">
      <c r="A28" t="s">
        <v>98</v>
      </c>
    </row>
    <row r="30" spans="1:1" x14ac:dyDescent="0.25">
      <c r="A30" t="s">
        <v>99</v>
      </c>
    </row>
    <row r="32" spans="1:1" x14ac:dyDescent="0.25">
      <c r="A32" t="s">
        <v>100</v>
      </c>
    </row>
    <row r="35" spans="1:1" x14ac:dyDescent="0.25">
      <c r="A35" t="s">
        <v>84</v>
      </c>
    </row>
    <row r="36" spans="1:1" x14ac:dyDescent="0.25">
      <c r="A36" t="s">
        <v>85</v>
      </c>
    </row>
    <row r="37" spans="1:1" x14ac:dyDescent="0.25">
      <c r="A37" t="s">
        <v>86</v>
      </c>
    </row>
    <row r="38" spans="1:1" x14ac:dyDescent="0.25">
      <c r="A38" t="s">
        <v>87</v>
      </c>
    </row>
    <row r="39" spans="1:1" x14ac:dyDescent="0.25">
      <c r="A39" t="s">
        <v>88</v>
      </c>
    </row>
    <row r="40" spans="1:1" x14ac:dyDescent="0.25">
      <c r="A40" t="s">
        <v>102</v>
      </c>
    </row>
    <row r="41" spans="1:1" x14ac:dyDescent="0.25">
      <c r="A41" t="s">
        <v>90</v>
      </c>
    </row>
    <row r="42" spans="1:1" x14ac:dyDescent="0.25">
      <c r="A42" t="s">
        <v>103</v>
      </c>
    </row>
    <row r="43" spans="1:1" x14ac:dyDescent="0.25">
      <c r="A43" t="s">
        <v>92</v>
      </c>
    </row>
    <row r="44" spans="1:1" x14ac:dyDescent="0.25">
      <c r="A44" t="s">
        <v>104</v>
      </c>
    </row>
    <row r="45" spans="1:1" x14ac:dyDescent="0.25">
      <c r="A45" t="s">
        <v>105</v>
      </c>
    </row>
    <row r="46" spans="1:1" x14ac:dyDescent="0.25">
      <c r="A46" t="s">
        <v>106</v>
      </c>
    </row>
    <row r="47" spans="1:1" x14ac:dyDescent="0.25">
      <c r="A47" t="s">
        <v>107</v>
      </c>
    </row>
    <row r="48" spans="1:1" x14ac:dyDescent="0.25">
      <c r="A48" t="s">
        <v>108</v>
      </c>
    </row>
    <row r="49" spans="1:1" x14ac:dyDescent="0.25">
      <c r="A49" t="s">
        <v>109</v>
      </c>
    </row>
    <row r="51" spans="1:1" x14ac:dyDescent="0.25">
      <c r="A51" t="s">
        <v>110</v>
      </c>
    </row>
    <row r="53" spans="1:1" x14ac:dyDescent="0.25">
      <c r="A53" t="s">
        <v>111</v>
      </c>
    </row>
    <row r="55" spans="1:1" x14ac:dyDescent="0.25">
      <c r="A55" t="s">
        <v>112</v>
      </c>
    </row>
    <row r="56" spans="1:1" x14ac:dyDescent="0.25">
      <c r="A56" t="s">
        <v>92</v>
      </c>
    </row>
    <row r="57" spans="1:1" x14ac:dyDescent="0.25">
      <c r="A57" t="s">
        <v>104</v>
      </c>
    </row>
    <row r="58" spans="1:1" x14ac:dyDescent="0.25">
      <c r="A58" t="s">
        <v>105</v>
      </c>
    </row>
    <row r="59" spans="1:1" x14ac:dyDescent="0.25">
      <c r="A59" t="s">
        <v>106</v>
      </c>
    </row>
    <row r="60" spans="1:1" x14ac:dyDescent="0.25">
      <c r="A60" t="s">
        <v>107</v>
      </c>
    </row>
    <row r="61" spans="1:1" x14ac:dyDescent="0.25">
      <c r="A61" t="s">
        <v>108</v>
      </c>
    </row>
    <row r="62" spans="1:1" x14ac:dyDescent="0.25">
      <c r="A62" t="s">
        <v>109</v>
      </c>
    </row>
    <row r="64" spans="1:1" x14ac:dyDescent="0.25">
      <c r="A64" t="s">
        <v>110</v>
      </c>
    </row>
    <row r="66" spans="1:1" x14ac:dyDescent="0.25">
      <c r="A66" t="s">
        <v>111</v>
      </c>
    </row>
    <row r="69" spans="1:1" x14ac:dyDescent="0.25">
      <c r="A69" t="s">
        <v>84</v>
      </c>
    </row>
    <row r="70" spans="1:1" x14ac:dyDescent="0.25">
      <c r="A70" t="s">
        <v>85</v>
      </c>
    </row>
    <row r="71" spans="1:1" x14ac:dyDescent="0.25">
      <c r="A71" t="s">
        <v>86</v>
      </c>
    </row>
    <row r="72" spans="1:1" x14ac:dyDescent="0.25">
      <c r="A72" t="s">
        <v>87</v>
      </c>
    </row>
    <row r="73" spans="1:1" x14ac:dyDescent="0.25">
      <c r="A73" t="s">
        <v>88</v>
      </c>
    </row>
    <row r="74" spans="1:1" x14ac:dyDescent="0.25">
      <c r="A74" t="s">
        <v>113</v>
      </c>
    </row>
    <row r="75" spans="1:1" x14ac:dyDescent="0.25">
      <c r="A75" t="s">
        <v>90</v>
      </c>
    </row>
    <row r="76" spans="1:1" x14ac:dyDescent="0.25">
      <c r="A76" t="s">
        <v>114</v>
      </c>
    </row>
    <row r="77" spans="1:1" x14ac:dyDescent="0.25">
      <c r="A77" t="s">
        <v>92</v>
      </c>
    </row>
    <row r="78" spans="1:1" x14ac:dyDescent="0.25">
      <c r="A78" t="s">
        <v>115</v>
      </c>
    </row>
    <row r="79" spans="1:1" x14ac:dyDescent="0.25">
      <c r="A79" t="s">
        <v>116</v>
      </c>
    </row>
    <row r="80" spans="1:1" x14ac:dyDescent="0.25">
      <c r="A80" t="s">
        <v>117</v>
      </c>
    </row>
    <row r="81" spans="1:1" x14ac:dyDescent="0.25">
      <c r="A81" t="s">
        <v>118</v>
      </c>
    </row>
    <row r="82" spans="1:1" x14ac:dyDescent="0.25">
      <c r="A82" t="s">
        <v>119</v>
      </c>
    </row>
    <row r="83" spans="1:1" x14ac:dyDescent="0.25">
      <c r="A83" t="s">
        <v>120</v>
      </c>
    </row>
    <row r="85" spans="1:1" x14ac:dyDescent="0.25">
      <c r="A85" t="s">
        <v>121</v>
      </c>
    </row>
    <row r="87" spans="1:1" x14ac:dyDescent="0.25">
      <c r="A87" t="s">
        <v>122</v>
      </c>
    </row>
    <row r="89" spans="1:1" x14ac:dyDescent="0.25">
      <c r="A89" t="s">
        <v>123</v>
      </c>
    </row>
    <row r="90" spans="1:1" x14ac:dyDescent="0.25">
      <c r="A90" t="s">
        <v>92</v>
      </c>
    </row>
    <row r="91" spans="1:1" x14ac:dyDescent="0.25">
      <c r="A91" t="s">
        <v>115</v>
      </c>
    </row>
    <row r="92" spans="1:1" x14ac:dyDescent="0.25">
      <c r="A92" t="s">
        <v>116</v>
      </c>
    </row>
    <row r="93" spans="1:1" x14ac:dyDescent="0.25">
      <c r="A93" t="s">
        <v>117</v>
      </c>
    </row>
    <row r="94" spans="1:1" x14ac:dyDescent="0.25">
      <c r="A94" t="s">
        <v>118</v>
      </c>
    </row>
    <row r="95" spans="1:1" x14ac:dyDescent="0.25">
      <c r="A95" t="s">
        <v>119</v>
      </c>
    </row>
    <row r="96" spans="1:1" x14ac:dyDescent="0.25">
      <c r="A96" t="s">
        <v>120</v>
      </c>
    </row>
    <row r="98" spans="1:1" x14ac:dyDescent="0.25">
      <c r="A98" t="s">
        <v>121</v>
      </c>
    </row>
    <row r="100" spans="1:1" x14ac:dyDescent="0.25">
      <c r="A100" t="s">
        <v>122</v>
      </c>
    </row>
    <row r="103" spans="1:1" x14ac:dyDescent="0.25">
      <c r="A103" t="s">
        <v>84</v>
      </c>
    </row>
    <row r="104" spans="1:1" x14ac:dyDescent="0.25">
      <c r="A104" t="s">
        <v>85</v>
      </c>
    </row>
    <row r="105" spans="1:1" x14ac:dyDescent="0.25">
      <c r="A105" t="s">
        <v>86</v>
      </c>
    </row>
    <row r="106" spans="1:1" x14ac:dyDescent="0.25">
      <c r="A106" t="s">
        <v>87</v>
      </c>
    </row>
    <row r="107" spans="1:1" x14ac:dyDescent="0.25">
      <c r="A107" t="s">
        <v>88</v>
      </c>
    </row>
    <row r="108" spans="1:1" x14ac:dyDescent="0.25">
      <c r="A108" t="s">
        <v>124</v>
      </c>
    </row>
    <row r="109" spans="1:1" x14ac:dyDescent="0.25">
      <c r="A109" t="s">
        <v>90</v>
      </c>
    </row>
    <row r="110" spans="1:1" x14ac:dyDescent="0.25">
      <c r="A110" t="s">
        <v>125</v>
      </c>
    </row>
    <row r="111" spans="1:1" x14ac:dyDescent="0.25">
      <c r="A111" t="s">
        <v>92</v>
      </c>
    </row>
    <row r="112" spans="1:1" x14ac:dyDescent="0.25">
      <c r="A112" t="s">
        <v>126</v>
      </c>
    </row>
    <row r="113" spans="1:1" x14ac:dyDescent="0.25">
      <c r="A113" t="s">
        <v>127</v>
      </c>
    </row>
    <row r="114" spans="1:1" x14ac:dyDescent="0.25">
      <c r="A114" t="s">
        <v>128</v>
      </c>
    </row>
    <row r="115" spans="1:1" x14ac:dyDescent="0.25">
      <c r="A115" t="s">
        <v>129</v>
      </c>
    </row>
    <row r="116" spans="1:1" x14ac:dyDescent="0.25">
      <c r="A116" t="s">
        <v>130</v>
      </c>
    </row>
    <row r="117" spans="1:1" x14ac:dyDescent="0.25">
      <c r="A117" t="s">
        <v>131</v>
      </c>
    </row>
    <row r="119" spans="1:1" x14ac:dyDescent="0.25">
      <c r="A119" t="s">
        <v>132</v>
      </c>
    </row>
    <row r="121" spans="1:1" x14ac:dyDescent="0.25">
      <c r="A121" t="s">
        <v>133</v>
      </c>
    </row>
    <row r="123" spans="1:1" x14ac:dyDescent="0.25">
      <c r="A123" t="s">
        <v>134</v>
      </c>
    </row>
    <row r="124" spans="1:1" x14ac:dyDescent="0.25">
      <c r="A124" t="s">
        <v>92</v>
      </c>
    </row>
    <row r="125" spans="1:1" x14ac:dyDescent="0.25">
      <c r="A125" t="s">
        <v>126</v>
      </c>
    </row>
    <row r="126" spans="1:1" x14ac:dyDescent="0.25">
      <c r="A126" t="s">
        <v>127</v>
      </c>
    </row>
    <row r="127" spans="1:1" x14ac:dyDescent="0.25">
      <c r="A127" t="s">
        <v>128</v>
      </c>
    </row>
    <row r="128" spans="1:1" x14ac:dyDescent="0.25">
      <c r="A128" t="s">
        <v>129</v>
      </c>
    </row>
    <row r="129" spans="1:1" x14ac:dyDescent="0.25">
      <c r="A129" t="s">
        <v>130</v>
      </c>
    </row>
    <row r="130" spans="1:1" x14ac:dyDescent="0.25">
      <c r="A130" t="s">
        <v>131</v>
      </c>
    </row>
    <row r="132" spans="1:1" x14ac:dyDescent="0.25">
      <c r="A132" t="s">
        <v>132</v>
      </c>
    </row>
    <row r="134" spans="1:1" x14ac:dyDescent="0.25">
      <c r="A134" t="s">
        <v>133</v>
      </c>
    </row>
    <row r="137" spans="1:1" x14ac:dyDescent="0.25">
      <c r="A137" t="s">
        <v>84</v>
      </c>
    </row>
    <row r="138" spans="1:1" x14ac:dyDescent="0.25">
      <c r="A138" t="s">
        <v>85</v>
      </c>
    </row>
    <row r="139" spans="1:1" x14ac:dyDescent="0.25">
      <c r="A139" t="s">
        <v>86</v>
      </c>
    </row>
    <row r="140" spans="1:1" x14ac:dyDescent="0.25">
      <c r="A140" t="s">
        <v>87</v>
      </c>
    </row>
    <row r="141" spans="1:1" x14ac:dyDescent="0.25">
      <c r="A141" t="s">
        <v>88</v>
      </c>
    </row>
    <row r="142" spans="1:1" x14ac:dyDescent="0.25">
      <c r="A142" t="s">
        <v>135</v>
      </c>
    </row>
    <row r="143" spans="1:1" x14ac:dyDescent="0.25">
      <c r="A143" t="s">
        <v>90</v>
      </c>
    </row>
    <row r="144" spans="1:1" x14ac:dyDescent="0.25">
      <c r="A144" t="s">
        <v>136</v>
      </c>
    </row>
    <row r="145" spans="1:1" x14ac:dyDescent="0.25">
      <c r="A145" t="s">
        <v>92</v>
      </c>
    </row>
    <row r="146" spans="1:1" x14ac:dyDescent="0.25">
      <c r="A146" t="s">
        <v>137</v>
      </c>
    </row>
    <row r="147" spans="1:1" x14ac:dyDescent="0.25">
      <c r="A147" t="s">
        <v>138</v>
      </c>
    </row>
    <row r="148" spans="1:1" x14ac:dyDescent="0.25">
      <c r="A148" t="s">
        <v>139</v>
      </c>
    </row>
    <row r="149" spans="1:1" x14ac:dyDescent="0.25">
      <c r="A149" t="s">
        <v>140</v>
      </c>
    </row>
    <row r="150" spans="1:1" x14ac:dyDescent="0.25">
      <c r="A150" t="s">
        <v>141</v>
      </c>
    </row>
    <row r="151" spans="1:1" x14ac:dyDescent="0.25">
      <c r="A151" t="s">
        <v>142</v>
      </c>
    </row>
    <row r="153" spans="1:1" x14ac:dyDescent="0.25">
      <c r="A153" t="s">
        <v>143</v>
      </c>
    </row>
    <row r="155" spans="1:1" x14ac:dyDescent="0.25">
      <c r="A155" t="s">
        <v>144</v>
      </c>
    </row>
    <row r="157" spans="1:1" x14ac:dyDescent="0.25">
      <c r="A157" t="s">
        <v>145</v>
      </c>
    </row>
    <row r="158" spans="1:1" x14ac:dyDescent="0.25">
      <c r="A158" t="s">
        <v>92</v>
      </c>
    </row>
    <row r="159" spans="1:1" x14ac:dyDescent="0.25">
      <c r="A159" t="s">
        <v>137</v>
      </c>
    </row>
    <row r="160" spans="1:1" x14ac:dyDescent="0.25">
      <c r="A160" t="s">
        <v>138</v>
      </c>
    </row>
    <row r="161" spans="1:1" x14ac:dyDescent="0.25">
      <c r="A161" t="s">
        <v>139</v>
      </c>
    </row>
    <row r="162" spans="1:1" x14ac:dyDescent="0.25">
      <c r="A162" t="s">
        <v>140</v>
      </c>
    </row>
    <row r="163" spans="1:1" x14ac:dyDescent="0.25">
      <c r="A163" t="s">
        <v>141</v>
      </c>
    </row>
    <row r="164" spans="1:1" x14ac:dyDescent="0.25">
      <c r="A164" t="s">
        <v>142</v>
      </c>
    </row>
    <row r="166" spans="1:1" x14ac:dyDescent="0.25">
      <c r="A166" t="s">
        <v>143</v>
      </c>
    </row>
    <row r="168" spans="1:1" x14ac:dyDescent="0.25">
      <c r="A168" t="s">
        <v>144</v>
      </c>
    </row>
    <row r="172" spans="1:1" x14ac:dyDescent="0.25">
      <c r="A172" t="s">
        <v>84</v>
      </c>
    </row>
    <row r="173" spans="1:1" x14ac:dyDescent="0.25">
      <c r="A173" t="s">
        <v>85</v>
      </c>
    </row>
    <row r="174" spans="1:1" x14ac:dyDescent="0.25">
      <c r="A174" t="s">
        <v>86</v>
      </c>
    </row>
    <row r="175" spans="1:1" x14ac:dyDescent="0.25">
      <c r="A175" t="s">
        <v>87</v>
      </c>
    </row>
    <row r="176" spans="1:1" x14ac:dyDescent="0.25">
      <c r="A176" t="s">
        <v>88</v>
      </c>
    </row>
    <row r="177" spans="1:1" x14ac:dyDescent="0.25">
      <c r="A177" t="s">
        <v>146</v>
      </c>
    </row>
    <row r="178" spans="1:1" x14ac:dyDescent="0.25">
      <c r="A178" t="s">
        <v>90</v>
      </c>
    </row>
    <row r="179" spans="1:1" x14ac:dyDescent="0.25">
      <c r="A179" t="s">
        <v>147</v>
      </c>
    </row>
    <row r="180" spans="1:1" x14ac:dyDescent="0.25">
      <c r="A180" t="s">
        <v>92</v>
      </c>
    </row>
    <row r="181" spans="1:1" x14ac:dyDescent="0.25">
      <c r="A181" t="s">
        <v>148</v>
      </c>
    </row>
    <row r="182" spans="1:1" x14ac:dyDescent="0.25">
      <c r="A182" t="s">
        <v>149</v>
      </c>
    </row>
    <row r="183" spans="1:1" x14ac:dyDescent="0.25">
      <c r="A183" t="s">
        <v>150</v>
      </c>
    </row>
    <row r="184" spans="1:1" x14ac:dyDescent="0.25">
      <c r="A184" t="s">
        <v>151</v>
      </c>
    </row>
    <row r="185" spans="1:1" x14ac:dyDescent="0.25">
      <c r="A185" t="s">
        <v>152</v>
      </c>
    </row>
    <row r="186" spans="1:1" x14ac:dyDescent="0.25">
      <c r="A186" t="s">
        <v>153</v>
      </c>
    </row>
    <row r="188" spans="1:1" x14ac:dyDescent="0.25">
      <c r="A188" t="s">
        <v>154</v>
      </c>
    </row>
    <row r="190" spans="1:1" x14ac:dyDescent="0.25">
      <c r="A190" t="s">
        <v>155</v>
      </c>
    </row>
    <row r="192" spans="1:1" x14ac:dyDescent="0.25">
      <c r="A192" t="s">
        <v>156</v>
      </c>
    </row>
    <row r="193" spans="1:1" x14ac:dyDescent="0.25">
      <c r="A193" t="s">
        <v>92</v>
      </c>
    </row>
    <row r="194" spans="1:1" x14ac:dyDescent="0.25">
      <c r="A194" t="s">
        <v>148</v>
      </c>
    </row>
    <row r="195" spans="1:1" x14ac:dyDescent="0.25">
      <c r="A195" t="s">
        <v>149</v>
      </c>
    </row>
    <row r="196" spans="1:1" x14ac:dyDescent="0.25">
      <c r="A196" t="s">
        <v>150</v>
      </c>
    </row>
    <row r="197" spans="1:1" x14ac:dyDescent="0.25">
      <c r="A197" t="s">
        <v>151</v>
      </c>
    </row>
    <row r="198" spans="1:1" x14ac:dyDescent="0.25">
      <c r="A198" t="s">
        <v>152</v>
      </c>
    </row>
    <row r="199" spans="1:1" x14ac:dyDescent="0.25">
      <c r="A199" t="s">
        <v>153</v>
      </c>
    </row>
    <row r="201" spans="1:1" x14ac:dyDescent="0.25">
      <c r="A201" t="s">
        <v>154</v>
      </c>
    </row>
    <row r="203" spans="1:1" x14ac:dyDescent="0.25">
      <c r="A203" t="s">
        <v>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activeCell="Q15" sqref="Q15"/>
    </sheetView>
  </sheetViews>
  <sheetFormatPr defaultRowHeight="15" x14ac:dyDescent="0.25"/>
  <cols>
    <col min="2" max="2" width="12.7109375" customWidth="1"/>
  </cols>
  <sheetData>
    <row r="1" spans="1:17" x14ac:dyDescent="0.25">
      <c r="A1" t="s">
        <v>162</v>
      </c>
    </row>
    <row r="3" spans="1:17" x14ac:dyDescent="0.25">
      <c r="A3" t="s">
        <v>161</v>
      </c>
    </row>
    <row r="4" spans="1:17" x14ac:dyDescent="0.25">
      <c r="A4" t="s">
        <v>157</v>
      </c>
    </row>
    <row r="5" spans="1:17" x14ac:dyDescent="0.25">
      <c r="A5" t="s">
        <v>158</v>
      </c>
    </row>
    <row r="6" spans="1:17" x14ac:dyDescent="0.25">
      <c r="A6" t="s">
        <v>163</v>
      </c>
    </row>
    <row r="7" spans="1:17" x14ac:dyDescent="0.25">
      <c r="A7" t="s">
        <v>92</v>
      </c>
    </row>
    <row r="8" spans="1:17" x14ac:dyDescent="0.25">
      <c r="A8" t="s">
        <v>164</v>
      </c>
    </row>
    <row r="9" spans="1:17" x14ac:dyDescent="0.25">
      <c r="A9" t="s">
        <v>160</v>
      </c>
    </row>
    <row r="10" spans="1:17" x14ac:dyDescent="0.25">
      <c r="A10" t="s">
        <v>159</v>
      </c>
    </row>
    <row r="11" spans="1:17" x14ac:dyDescent="0.25">
      <c r="A11" t="s">
        <v>165</v>
      </c>
    </row>
    <row r="12" spans="1:17" x14ac:dyDescent="0.25">
      <c r="A12" t="s">
        <v>166</v>
      </c>
    </row>
    <row r="13" spans="1:17" x14ac:dyDescent="0.25">
      <c r="A13" t="s">
        <v>167</v>
      </c>
      <c r="F13">
        <f>5968+19240</f>
        <v>25208</v>
      </c>
    </row>
    <row r="14" spans="1:17" x14ac:dyDescent="0.25">
      <c r="J14">
        <v>-1</v>
      </c>
      <c r="K14">
        <v>1</v>
      </c>
      <c r="O14" t="s">
        <v>41</v>
      </c>
      <c r="P14" t="s">
        <v>42</v>
      </c>
      <c r="Q14" t="s">
        <v>43</v>
      </c>
    </row>
    <row r="15" spans="1:17" x14ac:dyDescent="0.25">
      <c r="A15" t="s">
        <v>169</v>
      </c>
      <c r="B15">
        <v>-1</v>
      </c>
      <c r="C15" t="s">
        <v>170</v>
      </c>
      <c r="D15">
        <v>5885</v>
      </c>
      <c r="E15" t="s">
        <v>171</v>
      </c>
      <c r="F15" t="s">
        <v>172</v>
      </c>
      <c r="G15">
        <v>0.98609249329758697</v>
      </c>
      <c r="I15">
        <v>-1</v>
      </c>
      <c r="J15">
        <v>5885</v>
      </c>
      <c r="K15">
        <f>(1-0.986)*5968</f>
        <v>83.552000000000078</v>
      </c>
      <c r="O15">
        <f>K16/(K16+J16)</f>
        <v>0.99930001702661286</v>
      </c>
      <c r="P15">
        <f>K16/(K16+K15)</f>
        <v>0.99567324641988486</v>
      </c>
      <c r="Q15">
        <f>2*(O15*P15)/(O15+P15)</f>
        <v>0.99748333507128994</v>
      </c>
    </row>
    <row r="16" spans="1:17" x14ac:dyDescent="0.25">
      <c r="I16">
        <v>1</v>
      </c>
      <c r="J16">
        <f>(1-0.9993)*19240</f>
        <v>13.468000000000654</v>
      </c>
      <c r="K16">
        <v>19227</v>
      </c>
    </row>
    <row r="17" spans="1:7" x14ac:dyDescent="0.25">
      <c r="A17" t="s">
        <v>169</v>
      </c>
      <c r="B17">
        <v>1</v>
      </c>
      <c r="C17" t="s">
        <v>170</v>
      </c>
      <c r="D17">
        <v>19227</v>
      </c>
      <c r="E17" t="s">
        <v>171</v>
      </c>
      <c r="F17" t="s">
        <v>173</v>
      </c>
      <c r="G17">
        <v>0.99932432432432405</v>
      </c>
    </row>
    <row r="19" spans="1:7" x14ac:dyDescent="0.25">
      <c r="A19" t="s">
        <v>168</v>
      </c>
    </row>
    <row r="20" spans="1:7" x14ac:dyDescent="0.25">
      <c r="A20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packets</vt:lpstr>
      <vt:lpstr>threshold_synthesis</vt:lpstr>
      <vt:lpstr>bidmc_dataset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2021-04-18T06:55:55Z</dcterms:modified>
</cp:coreProperties>
</file>