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ورقة1" sheetId="1" r:id="rId1"/>
    <sheet name="ann" sheetId="2" r:id="rId2"/>
    <sheet name="tensor-ann_med" sheetId="5" r:id="rId3"/>
    <sheet name="DNN-FalseAlarm-packets" sheetId="4" r:id="rId4"/>
    <sheet name="DNN-Accuracy-packets" sheetId="3" r:id="rId5"/>
    <sheet name="DNN-BIDMC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8" i="6" l="1"/>
  <c r="J47" i="6" l="1"/>
  <c r="J46" i="6"/>
  <c r="J44" i="6"/>
  <c r="J42" i="6"/>
  <c r="J40" i="6"/>
  <c r="J38" i="6"/>
  <c r="M35" i="6" l="1"/>
  <c r="L35" i="6"/>
  <c r="K35" i="6"/>
  <c r="M41" i="5" l="1"/>
  <c r="L41" i="5"/>
  <c r="K41" i="5"/>
  <c r="L27" i="5" l="1"/>
  <c r="L26" i="5"/>
  <c r="L25" i="5"/>
  <c r="L24" i="5"/>
  <c r="L23" i="5"/>
  <c r="L22" i="5"/>
  <c r="L21" i="5"/>
  <c r="L20" i="5"/>
  <c r="L19" i="5"/>
  <c r="L18" i="5"/>
  <c r="L17" i="5"/>
  <c r="O37" i="3" l="1"/>
  <c r="N37" i="3"/>
  <c r="M37" i="3"/>
  <c r="M35" i="3"/>
  <c r="O36" i="3"/>
  <c r="N36" i="3"/>
  <c r="M36" i="3"/>
  <c r="O35" i="3"/>
  <c r="N35" i="3"/>
  <c r="O34" i="3"/>
  <c r="N34" i="3"/>
  <c r="M34" i="3"/>
  <c r="L25" i="3"/>
  <c r="F238" i="3"/>
  <c r="E238" i="3"/>
  <c r="D238" i="3"/>
  <c r="C238" i="3"/>
  <c r="F215" i="3"/>
  <c r="E215" i="3"/>
  <c r="D215" i="3"/>
  <c r="C215" i="3"/>
  <c r="F192" i="3"/>
  <c r="E192" i="3"/>
  <c r="D192" i="3"/>
  <c r="C192" i="3"/>
  <c r="F169" i="3"/>
  <c r="E169" i="3"/>
  <c r="D169" i="3"/>
  <c r="C169" i="3"/>
  <c r="F146" i="3"/>
  <c r="E146" i="3"/>
  <c r="D146" i="3"/>
  <c r="C146" i="3"/>
  <c r="F123" i="3"/>
  <c r="E123" i="3"/>
  <c r="D123" i="3"/>
  <c r="L24" i="3" s="1"/>
  <c r="L30" i="3" s="1"/>
  <c r="C123" i="3"/>
  <c r="F100" i="3"/>
  <c r="E100" i="3"/>
  <c r="D100" i="3"/>
  <c r="C100" i="3"/>
  <c r="F77" i="3"/>
  <c r="E77" i="3"/>
  <c r="D77" i="3"/>
  <c r="C77" i="3"/>
  <c r="F54" i="3"/>
  <c r="E54" i="3"/>
  <c r="D54" i="3"/>
  <c r="C54" i="3"/>
  <c r="F31" i="3"/>
  <c r="E31" i="3"/>
  <c r="D31" i="3"/>
  <c r="C31" i="3"/>
  <c r="L43" i="4"/>
  <c r="L29" i="4"/>
  <c r="L28" i="4"/>
  <c r="L27" i="4"/>
  <c r="L26" i="4"/>
  <c r="L25" i="4"/>
  <c r="L24" i="4"/>
  <c r="L23" i="4"/>
  <c r="L22" i="4"/>
  <c r="L21" i="4"/>
  <c r="L20" i="4"/>
  <c r="L30" i="4" s="1"/>
  <c r="L29" i="3"/>
  <c r="L28" i="3"/>
  <c r="L27" i="3"/>
  <c r="L26" i="3"/>
  <c r="L23" i="3"/>
  <c r="L22" i="3"/>
  <c r="L20" i="3"/>
  <c r="L21" i="3"/>
  <c r="L43" i="3"/>
  <c r="W4" i="2"/>
  <c r="T65" i="2"/>
  <c r="T58" i="2"/>
  <c r="T52" i="2"/>
  <c r="T46" i="2"/>
  <c r="T40" i="2"/>
  <c r="T34" i="2"/>
  <c r="T28" i="2"/>
  <c r="T22" i="2"/>
  <c r="T16" i="2"/>
  <c r="T7" i="2"/>
  <c r="J9" i="2"/>
  <c r="M9" i="2"/>
  <c r="L9" i="2"/>
  <c r="K9" i="2"/>
  <c r="M8" i="2"/>
  <c r="L8" i="2"/>
  <c r="K8" i="2"/>
  <c r="J8" i="2"/>
  <c r="M7" i="2"/>
  <c r="L7" i="2"/>
  <c r="K7" i="2"/>
  <c r="J7" i="2"/>
  <c r="M3" i="2"/>
  <c r="L3" i="2"/>
  <c r="K3" i="2"/>
  <c r="J3" i="2"/>
  <c r="F102" i="2"/>
  <c r="E102" i="2"/>
  <c r="D102" i="2"/>
  <c r="C102" i="2"/>
  <c r="F91" i="2"/>
  <c r="E91" i="2"/>
  <c r="D91" i="2"/>
  <c r="C91" i="2"/>
  <c r="F80" i="2"/>
  <c r="E80" i="2"/>
  <c r="D80" i="2"/>
  <c r="C80" i="2"/>
  <c r="F70" i="2"/>
  <c r="E70" i="2"/>
  <c r="D70" i="2"/>
  <c r="C70" i="2"/>
  <c r="F60" i="2"/>
  <c r="E60" i="2"/>
  <c r="D60" i="2"/>
  <c r="C60" i="2"/>
  <c r="F50" i="2"/>
  <c r="E50" i="2"/>
  <c r="D50" i="2"/>
  <c r="C50" i="2"/>
  <c r="F39" i="2"/>
  <c r="E39" i="2"/>
  <c r="D39" i="2"/>
  <c r="C39" i="2"/>
  <c r="F28" i="2"/>
  <c r="E28" i="2"/>
  <c r="D28" i="2"/>
  <c r="C28" i="2"/>
  <c r="F17" i="2"/>
  <c r="E17" i="2"/>
  <c r="D17" i="2"/>
  <c r="C17" i="2"/>
  <c r="F6" i="2"/>
  <c r="E6" i="2"/>
  <c r="D6" i="2"/>
  <c r="C6" i="2"/>
</calcChain>
</file>

<file path=xl/sharedStrings.xml><?xml version="1.0" encoding="utf-8"?>
<sst xmlns="http://schemas.openxmlformats.org/spreadsheetml/2006/main" count="1329" uniqueCount="182">
  <si>
    <t>precision</t>
  </si>
  <si>
    <t>recall</t>
  </si>
  <si>
    <t>f1-score</t>
  </si>
  <si>
    <t>support</t>
  </si>
  <si>
    <t>accuracy</t>
  </si>
  <si>
    <t>macro avg</t>
  </si>
  <si>
    <t>weighted avg</t>
  </si>
  <si>
    <t>macro</t>
  </si>
  <si>
    <t>avg</t>
  </si>
  <si>
    <t>weighted</t>
  </si>
  <si>
    <t>overall</t>
  </si>
  <si>
    <t>accuracy:</t>
  </si>
  <si>
    <t>AVG</t>
  </si>
  <si>
    <t xml:space="preserve"> </t>
  </si>
  <si>
    <t>Overall</t>
  </si>
  <si>
    <t>Per class</t>
  </si>
  <si>
    <t>pred:0</t>
  </si>
  <si>
    <t>pred:1</t>
  </si>
  <si>
    <t>pred:2</t>
  </si>
  <si>
    <t>true:0</t>
  </si>
  <si>
    <t>true:1</t>
  </si>
  <si>
    <t>true:2</t>
  </si>
  <si>
    <t>Normal</t>
  </si>
  <si>
    <t>False Alarm</t>
  </si>
  <si>
    <t>Overall False alarm</t>
  </si>
  <si>
    <t>configuration:</t>
  </si>
  <si>
    <t>in_layer=32</t>
  </si>
  <si>
    <t>relu</t>
  </si>
  <si>
    <t>out_layer=3</t>
  </si>
  <si>
    <t>softmax</t>
  </si>
  <si>
    <t>hid_layer=10</t>
  </si>
  <si>
    <t>epoch_size=250</t>
  </si>
  <si>
    <t>verbose=1</t>
  </si>
  <si>
    <t>dataset_fn=./data/fdata.csv</t>
  </si>
  <si>
    <t>output_fn=./results/dnn_results.tst</t>
  </si>
  <si>
    <t>model_fn=./ann_models/dnn_model</t>
  </si>
  <si>
    <t>splits=10</t>
  </si>
  <si>
    <t>size</t>
  </si>
  <si>
    <t>of</t>
  </si>
  <si>
    <t>data:</t>
  </si>
  <si>
    <t>confusion</t>
  </si>
  <si>
    <t>matrix</t>
  </si>
  <si>
    <t>[[1748</t>
  </si>
  <si>
    <t>74]</t>
  </si>
  <si>
    <t>[</t>
  </si>
  <si>
    <t>49]</t>
  </si>
  <si>
    <t>799]]</t>
  </si>
  <si>
    <t>matrix:</t>
  </si>
  <si>
    <t>fold</t>
  </si>
  <si>
    <t>report:</t>
  </si>
  <si>
    <t>---------------------------</t>
  </si>
  <si>
    <t>[[1759</t>
  </si>
  <si>
    <t>33]</t>
  </si>
  <si>
    <t>234]</t>
  </si>
  <si>
    <t>791]]</t>
  </si>
  <si>
    <t>[[1807</t>
  </si>
  <si>
    <t>30]</t>
  </si>
  <si>
    <t>4]</t>
  </si>
  <si>
    <t>795]]</t>
  </si>
  <si>
    <t>[[1761</t>
  </si>
  <si>
    <t>24]</t>
  </si>
  <si>
    <t>18]</t>
  </si>
  <si>
    <t>796]]</t>
  </si>
  <si>
    <t>[[1816</t>
  </si>
  <si>
    <t>32]</t>
  </si>
  <si>
    <t>776]]</t>
  </si>
  <si>
    <t>[[1800</t>
  </si>
  <si>
    <t>273]</t>
  </si>
  <si>
    <t>781]]</t>
  </si>
  <si>
    <t>[[1782</t>
  </si>
  <si>
    <t>35]</t>
  </si>
  <si>
    <t>2]</t>
  </si>
  <si>
    <t>815]]</t>
  </si>
  <si>
    <t>[[1527</t>
  </si>
  <si>
    <t>267]</t>
  </si>
  <si>
    <t>91]</t>
  </si>
  <si>
    <t>634]]</t>
  </si>
  <si>
    <t>[[1797</t>
  </si>
  <si>
    <t>23]</t>
  </si>
  <si>
    <t>826]]</t>
  </si>
  <si>
    <t>[[1806</t>
  </si>
  <si>
    <t>46]</t>
  </si>
  <si>
    <t>154]</t>
  </si>
  <si>
    <t>774]]</t>
  </si>
  <si>
    <t>Overall Measures</t>
  </si>
  <si>
    <t>3 hidden, 12/layer relu</t>
  </si>
  <si>
    <t>epoch_size=100</t>
  </si>
  <si>
    <t>dataset_fn=./data/med/bidmc_rnn_csv.csv</t>
  </si>
  <si>
    <t>output_fn=./results/rnn_results.tst</t>
  </si>
  <si>
    <t>model_fn=./ann_models/rnn_model</t>
  </si>
  <si>
    <t>out_layer=2</t>
  </si>
  <si>
    <t>hid_layer=3</t>
  </si>
  <si>
    <t>[[</t>
  </si>
  <si>
    <t>10]</t>
  </si>
  <si>
    <t>1909]]</t>
  </si>
  <si>
    <t>6]</t>
  </si>
  <si>
    <t>1913]]</t>
  </si>
  <si>
    <t>21]</t>
  </si>
  <si>
    <t>1896]]</t>
  </si>
  <si>
    <t>20]</t>
  </si>
  <si>
    <t>1926]]</t>
  </si>
  <si>
    <t>1917]]</t>
  </si>
  <si>
    <t>1875]]</t>
  </si>
  <si>
    <t>101]</t>
  </si>
  <si>
    <t>1866]]</t>
  </si>
  <si>
    <t>57]</t>
  </si>
  <si>
    <t>1919]]</t>
  </si>
  <si>
    <t>12]</t>
  </si>
  <si>
    <t>1905]]</t>
  </si>
  <si>
    <t>false Alarm</t>
  </si>
  <si>
    <t>AVERAGE</t>
  </si>
  <si>
    <t>in_layer=32 4 relu</t>
  </si>
  <si>
    <t>out_layer=2 softmax</t>
  </si>
  <si>
    <t>hid_layer=10 15 relu</t>
  </si>
  <si>
    <t>output_fn=./results/dnn_hmed_results.tst</t>
  </si>
  <si>
    <t>model_fn=./ann_models/dnn_hmed_model</t>
  </si>
  <si>
    <t>size of data:</t>
  </si>
  <si>
    <t>confusion matrix</t>
  </si>
  <si>
    <t>[[ 610    0]</t>
  </si>
  <si>
    <t xml:space="preserve"> [  10 1901]]</t>
  </si>
  <si>
    <t>confusion matrix:</t>
  </si>
  <si>
    <t xml:space="preserve">        pred:0  pred:1</t>
  </si>
  <si>
    <t>true:0     610       0</t>
  </si>
  <si>
    <t>true:1      10    1901</t>
  </si>
  <si>
    <t>fold accuracy:</t>
  </si>
  <si>
    <t>fold report:</t>
  </si>
  <si>
    <t xml:space="preserve">    accuracy                           1.00      2521</t>
  </si>
  <si>
    <t xml:space="preserve">   macro avg       0.99      1.00      0.99      2521</t>
  </si>
  <si>
    <t>weighted avg       1.00      1.00      1.00      2521</t>
  </si>
  <si>
    <t>fold time</t>
  </si>
  <si>
    <t xml:space="preserve"> millis</t>
  </si>
  <si>
    <t>[[ 595    6]</t>
  </si>
  <si>
    <t xml:space="preserve"> [   1 1919]]</t>
  </si>
  <si>
    <t>true:0     595       6</t>
  </si>
  <si>
    <t>true:1       1    1919</t>
  </si>
  <si>
    <t xml:space="preserve">   macro avg       1.00      0.99      1.00      2521</t>
  </si>
  <si>
    <t>[[ 607    0]</t>
  </si>
  <si>
    <t xml:space="preserve"> [   5 1909]]</t>
  </si>
  <si>
    <t>true:0     607       0</t>
  </si>
  <si>
    <t>true:1       5    1909</t>
  </si>
  <si>
    <t xml:space="preserve">   macro avg       1.00      1.00      1.00      2521</t>
  </si>
  <si>
    <t>[[ 548    2]</t>
  </si>
  <si>
    <t xml:space="preserve"> [   1 1970]]</t>
  </si>
  <si>
    <t>true:0     548       2</t>
  </si>
  <si>
    <t>true:1       1    1970</t>
  </si>
  <si>
    <t>[[ 598    0]</t>
  </si>
  <si>
    <t xml:space="preserve"> [   0 1923]]</t>
  </si>
  <si>
    <t>true:0     598       0</t>
  </si>
  <si>
    <t>true:1       0    1923</t>
  </si>
  <si>
    <t>[[ 599   16]</t>
  </si>
  <si>
    <t xml:space="preserve"> [   0 1906]]</t>
  </si>
  <si>
    <t>true:0     599      16</t>
  </si>
  <si>
    <t>true:1       0    1906</t>
  </si>
  <si>
    <t xml:space="preserve">    accuracy                           0.99      2521</t>
  </si>
  <si>
    <t xml:space="preserve">   macro avg       1.00      0.99      0.99      2521</t>
  </si>
  <si>
    <t>weighted avg       0.99      0.99      0.99      2521</t>
  </si>
  <si>
    <t>[[ 585    0]</t>
  </si>
  <si>
    <t xml:space="preserve"> [   2 1934]]</t>
  </si>
  <si>
    <t>true:0     585       0</t>
  </si>
  <si>
    <t>true:1       2    1934</t>
  </si>
  <si>
    <t>[[ 600    2]</t>
  </si>
  <si>
    <t xml:space="preserve"> [   0 1919]]</t>
  </si>
  <si>
    <t>true:0     600       2</t>
  </si>
  <si>
    <t>true:1       0    1919</t>
  </si>
  <si>
    <t>[[ 591    0]</t>
  </si>
  <si>
    <t xml:space="preserve"> [   0 1929]]</t>
  </si>
  <si>
    <t>true:0     591       0</t>
  </si>
  <si>
    <t>true:1       0    1929</t>
  </si>
  <si>
    <t xml:space="preserve">    accuracy                           1.00      2520</t>
  </si>
  <si>
    <t xml:space="preserve">   macro avg       1.00      1.00      1.00      2520</t>
  </si>
  <si>
    <t>weighted avg       1.00      1.00      1.00      2520</t>
  </si>
  <si>
    <t>[[ 605    4]</t>
  </si>
  <si>
    <t xml:space="preserve"> [   0 1911]]</t>
  </si>
  <si>
    <t>true:0     605       4</t>
  </si>
  <si>
    <t>true:1       0    1911</t>
  </si>
  <si>
    <t>overall accuracy:</t>
  </si>
  <si>
    <t>overall time:</t>
  </si>
  <si>
    <t>time per split:</t>
  </si>
  <si>
    <t>Avergae</t>
  </si>
  <si>
    <t>False alarm</t>
  </si>
  <si>
    <t>Average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</si>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</sst>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workbookViewId="0">
      <selection activeCell="F17" sqref="F17"/>
    </sheetView>
  </sheetViews>
  <sheetFormatPr defaultRowHeight="15" x14ac:dyDescent="0.25"/>
  <sheetData>
    <row r="1" spans="1:23" x14ac:dyDescent="0.25">
      <c r="C1" t="s">
        <v>0</v>
      </c>
      <c r="D1" t="s">
        <v>1</v>
      </c>
      <c r="E1" t="s">
        <v>2</v>
      </c>
      <c r="F1" t="s">
        <v>3</v>
      </c>
      <c r="J1" t="s">
        <v>14</v>
      </c>
    </row>
    <row r="2" spans="1:23" x14ac:dyDescent="0.25">
      <c r="J2" t="s">
        <v>0</v>
      </c>
      <c r="K2" t="s">
        <v>1</v>
      </c>
      <c r="L2" t="s">
        <v>2</v>
      </c>
      <c r="M2" t="s">
        <v>3</v>
      </c>
    </row>
    <row r="3" spans="1:23" x14ac:dyDescent="0.25">
      <c r="B3">
        <v>0</v>
      </c>
      <c r="C3">
        <v>0.99</v>
      </c>
      <c r="D3">
        <v>0.99</v>
      </c>
      <c r="E3">
        <v>0.99</v>
      </c>
      <c r="F3">
        <v>1827</v>
      </c>
      <c r="I3" t="s">
        <v>13</v>
      </c>
      <c r="J3">
        <f>AVERAGE(C6,C17,C28,C39,C50,C60,C70,C80,C91,C102)</f>
        <v>0.96166666666666667</v>
      </c>
      <c r="K3">
        <f t="shared" ref="K3:M3" si="0">AVERAGE(D6,D17,D28,D39,D50,D60,D70,D80,D91,D102)</f>
        <v>0.96400000000000008</v>
      </c>
      <c r="L3">
        <f t="shared" si="0"/>
        <v>0.96199999999999997</v>
      </c>
      <c r="M3">
        <f t="shared" si="0"/>
        <v>986.7</v>
      </c>
      <c r="R3" t="s">
        <v>16</v>
      </c>
      <c r="S3" t="s">
        <v>17</v>
      </c>
      <c r="T3" t="s">
        <v>18</v>
      </c>
    </row>
    <row r="4" spans="1:23" x14ac:dyDescent="0.25">
      <c r="B4">
        <v>1</v>
      </c>
      <c r="C4">
        <v>0.98</v>
      </c>
      <c r="D4">
        <v>0.78</v>
      </c>
      <c r="E4">
        <v>0.87</v>
      </c>
      <c r="F4">
        <v>296</v>
      </c>
      <c r="I4" t="s">
        <v>13</v>
      </c>
      <c r="Q4" t="s">
        <v>19</v>
      </c>
      <c r="R4">
        <v>1803</v>
      </c>
      <c r="S4">
        <v>4</v>
      </c>
      <c r="T4">
        <v>20</v>
      </c>
      <c r="V4" t="s">
        <v>24</v>
      </c>
      <c r="W4">
        <f>AVERAGE(T7,T16,T22,T28,T34,T40,T46,T52,T58,T65)</f>
        <v>4.7495347910988056E-2</v>
      </c>
    </row>
    <row r="5" spans="1:23" x14ac:dyDescent="0.25">
      <c r="B5">
        <v>2</v>
      </c>
      <c r="C5">
        <v>0.91</v>
      </c>
      <c r="D5">
        <v>0.97</v>
      </c>
      <c r="E5">
        <v>0.94</v>
      </c>
      <c r="F5">
        <v>838</v>
      </c>
      <c r="I5" t="s">
        <v>13</v>
      </c>
      <c r="J5" t="s">
        <v>15</v>
      </c>
      <c r="Q5" t="s">
        <v>20</v>
      </c>
      <c r="R5">
        <v>5</v>
      </c>
      <c r="S5">
        <v>230</v>
      </c>
      <c r="T5">
        <v>61</v>
      </c>
    </row>
    <row r="6" spans="1:23" x14ac:dyDescent="0.25">
      <c r="B6" t="s">
        <v>12</v>
      </c>
      <c r="C6">
        <f>AVERAGE(C3:C5)</f>
        <v>0.96</v>
      </c>
      <c r="D6">
        <f t="shared" ref="D6:F6" si="1">AVERAGE(D3:D5)</f>
        <v>0.91333333333333344</v>
      </c>
      <c r="E6">
        <f t="shared" si="1"/>
        <v>0.93333333333333324</v>
      </c>
      <c r="F6">
        <f t="shared" si="1"/>
        <v>987</v>
      </c>
      <c r="I6" t="s">
        <v>13</v>
      </c>
      <c r="J6" t="s">
        <v>0</v>
      </c>
      <c r="K6" t="s">
        <v>1</v>
      </c>
      <c r="L6" t="s">
        <v>2</v>
      </c>
      <c r="M6" t="s">
        <v>3</v>
      </c>
      <c r="P6" t="s">
        <v>22</v>
      </c>
      <c r="Q6" t="s">
        <v>21</v>
      </c>
      <c r="R6">
        <v>21</v>
      </c>
      <c r="S6">
        <v>0</v>
      </c>
      <c r="T6">
        <v>817</v>
      </c>
    </row>
    <row r="7" spans="1:23" x14ac:dyDescent="0.25">
      <c r="A7" t="s">
        <v>4</v>
      </c>
      <c r="D7">
        <v>0.96</v>
      </c>
      <c r="E7">
        <v>2961</v>
      </c>
      <c r="I7">
        <v>0</v>
      </c>
      <c r="J7">
        <f>AVERAGE(C3,C14,C25,C36,C47,C57,C67,C77,C88,C99)</f>
        <v>0.9860000000000001</v>
      </c>
      <c r="K7">
        <f t="shared" ref="K7:M7" si="2">AVERAGE(D3,D14,D25,D36,D47,D57,D67,D77,D88,D99)</f>
        <v>0.98100000000000021</v>
      </c>
      <c r="L7">
        <f t="shared" si="2"/>
        <v>0.98300000000000021</v>
      </c>
      <c r="M7">
        <f t="shared" si="2"/>
        <v>1821.8</v>
      </c>
      <c r="S7" t="s">
        <v>23</v>
      </c>
      <c r="T7">
        <f>(T4+T5)/(T4+T5+T6)</f>
        <v>9.0200445434298435E-2</v>
      </c>
    </row>
    <row r="8" spans="1:23" x14ac:dyDescent="0.25">
      <c r="A8" t="s">
        <v>5</v>
      </c>
      <c r="B8">
        <v>0.96</v>
      </c>
      <c r="C8">
        <v>0.91</v>
      </c>
      <c r="D8">
        <v>0.93</v>
      </c>
      <c r="E8">
        <v>2961</v>
      </c>
      <c r="I8">
        <v>1</v>
      </c>
      <c r="J8">
        <f t="shared" ref="J8" si="3">AVERAGE(C4,C15,C26,C37,C48,C58,C68,C78,C89,C100)</f>
        <v>0.94600000000000006</v>
      </c>
      <c r="K8">
        <f t="shared" ref="K8:K9" si="4">AVERAGE(D4,D15,D26,D37,D48,D58,D68,D78,D89,D100)</f>
        <v>0.94699999999999984</v>
      </c>
      <c r="L8">
        <f t="shared" ref="L8:L9" si="5">AVERAGE(E4,E15,E26,E37,E48,E58,E68,E78,E89,E100)</f>
        <v>0.94400000000000017</v>
      </c>
      <c r="M8">
        <f t="shared" ref="M8:M9" si="6">AVERAGE(F4,F15,F26,F37,F48,F58,F68,F78,F89,F100)</f>
        <v>293.60000000000002</v>
      </c>
    </row>
    <row r="9" spans="1:23" x14ac:dyDescent="0.25">
      <c r="A9" t="s">
        <v>6</v>
      </c>
      <c r="B9">
        <v>0.96</v>
      </c>
      <c r="C9">
        <v>0.96</v>
      </c>
      <c r="D9">
        <v>0.96</v>
      </c>
      <c r="E9">
        <v>2961</v>
      </c>
      <c r="I9">
        <v>2</v>
      </c>
      <c r="J9">
        <f>AVERAGE(C5,C16,C27,C38,C49,C59,C69,C79,C90,C101)</f>
        <v>0.95299999999999996</v>
      </c>
      <c r="K9">
        <f t="shared" si="4"/>
        <v>0.96400000000000008</v>
      </c>
      <c r="L9">
        <f t="shared" si="5"/>
        <v>0.95899999999999996</v>
      </c>
      <c r="M9">
        <f t="shared" si="6"/>
        <v>844.7</v>
      </c>
    </row>
    <row r="12" spans="1:23" x14ac:dyDescent="0.25">
      <c r="C12" t="s">
        <v>0</v>
      </c>
      <c r="D12" t="s">
        <v>1</v>
      </c>
      <c r="E12" t="s">
        <v>2</v>
      </c>
      <c r="F12" t="s">
        <v>3</v>
      </c>
      <c r="R12" t="s">
        <v>16</v>
      </c>
      <c r="S12" t="s">
        <v>17</v>
      </c>
      <c r="T12" t="s">
        <v>18</v>
      </c>
    </row>
    <row r="13" spans="1:23" x14ac:dyDescent="0.25">
      <c r="Q13" t="s">
        <v>19</v>
      </c>
      <c r="R13">
        <v>1758</v>
      </c>
      <c r="S13">
        <v>4</v>
      </c>
      <c r="T13">
        <v>31</v>
      </c>
    </row>
    <row r="14" spans="1:23" x14ac:dyDescent="0.25">
      <c r="B14">
        <v>0</v>
      </c>
      <c r="C14">
        <v>0.99</v>
      </c>
      <c r="D14">
        <v>0.98</v>
      </c>
      <c r="E14">
        <v>0.99</v>
      </c>
      <c r="F14">
        <v>1793</v>
      </c>
      <c r="Q14" t="s">
        <v>20</v>
      </c>
      <c r="R14">
        <v>1</v>
      </c>
      <c r="S14">
        <v>285</v>
      </c>
      <c r="T14">
        <v>11</v>
      </c>
    </row>
    <row r="15" spans="1:23" x14ac:dyDescent="0.25">
      <c r="B15">
        <v>1</v>
      </c>
      <c r="C15">
        <v>0.96</v>
      </c>
      <c r="D15">
        <v>0.96</v>
      </c>
      <c r="E15">
        <v>0.96</v>
      </c>
      <c r="F15">
        <v>297</v>
      </c>
      <c r="Q15" t="s">
        <v>21</v>
      </c>
      <c r="R15">
        <v>9</v>
      </c>
      <c r="S15">
        <v>8</v>
      </c>
      <c r="T15">
        <v>853</v>
      </c>
    </row>
    <row r="16" spans="1:23" x14ac:dyDescent="0.25">
      <c r="B16">
        <v>2</v>
      </c>
      <c r="C16">
        <v>0.95</v>
      </c>
      <c r="D16">
        <v>0.98</v>
      </c>
      <c r="E16">
        <v>0.97</v>
      </c>
      <c r="F16">
        <v>870</v>
      </c>
      <c r="S16" t="s">
        <v>23</v>
      </c>
      <c r="T16">
        <f>(T13+T14)/(T13+T14+T15)</f>
        <v>4.6927374301675977E-2</v>
      </c>
    </row>
    <row r="17" spans="1:20" x14ac:dyDescent="0.25">
      <c r="B17" t="s">
        <v>12</v>
      </c>
      <c r="C17">
        <f>AVERAGE(C14:C16)</f>
        <v>0.96666666666666667</v>
      </c>
      <c r="D17">
        <f t="shared" ref="D17" si="7">AVERAGE(D14:D16)</f>
        <v>0.97333333333333327</v>
      </c>
      <c r="E17">
        <f t="shared" ref="E17" si="8">AVERAGE(E14:E16)</f>
        <v>0.97333333333333327</v>
      </c>
      <c r="F17">
        <f t="shared" ref="F17" si="9">AVERAGE(F14:F16)</f>
        <v>986.66666666666663</v>
      </c>
    </row>
    <row r="18" spans="1:20" x14ac:dyDescent="0.25">
      <c r="A18" t="s">
        <v>4</v>
      </c>
      <c r="B18">
        <v>0.98</v>
      </c>
      <c r="C18">
        <v>2960</v>
      </c>
      <c r="R18" t="s">
        <v>16</v>
      </c>
      <c r="S18" t="s">
        <v>17</v>
      </c>
      <c r="T18" t="s">
        <v>18</v>
      </c>
    </row>
    <row r="19" spans="1:20" x14ac:dyDescent="0.25">
      <c r="A19" t="s">
        <v>7</v>
      </c>
      <c r="B19" t="s">
        <v>8</v>
      </c>
      <c r="C19">
        <v>0.97</v>
      </c>
      <c r="D19">
        <v>0.97</v>
      </c>
      <c r="E19">
        <v>0.97</v>
      </c>
      <c r="F19">
        <v>2960</v>
      </c>
      <c r="Q19" t="s">
        <v>19</v>
      </c>
      <c r="R19">
        <v>1797</v>
      </c>
      <c r="S19">
        <v>4</v>
      </c>
      <c r="T19">
        <v>37</v>
      </c>
    </row>
    <row r="20" spans="1:20" x14ac:dyDescent="0.25">
      <c r="A20" t="s">
        <v>9</v>
      </c>
      <c r="B20" t="s">
        <v>8</v>
      </c>
      <c r="C20">
        <v>0.98</v>
      </c>
      <c r="D20">
        <v>0.98</v>
      </c>
      <c r="E20">
        <v>0.98</v>
      </c>
      <c r="F20">
        <v>2960</v>
      </c>
      <c r="Q20" t="s">
        <v>20</v>
      </c>
      <c r="R20">
        <v>12</v>
      </c>
      <c r="S20">
        <v>272</v>
      </c>
      <c r="T20">
        <v>3</v>
      </c>
    </row>
    <row r="21" spans="1:20" x14ac:dyDescent="0.25">
      <c r="Q21" t="s">
        <v>21</v>
      </c>
      <c r="R21">
        <v>17</v>
      </c>
      <c r="S21">
        <v>8</v>
      </c>
      <c r="T21">
        <v>810</v>
      </c>
    </row>
    <row r="22" spans="1:20" x14ac:dyDescent="0.25">
      <c r="S22" t="s">
        <v>23</v>
      </c>
      <c r="T22">
        <f>(T19+T20)/(T19+T20+T21)</f>
        <v>4.7058823529411764E-2</v>
      </c>
    </row>
    <row r="23" spans="1:20" x14ac:dyDescent="0.25">
      <c r="C23" t="s">
        <v>0</v>
      </c>
      <c r="D23" t="s">
        <v>1</v>
      </c>
      <c r="E23" t="s">
        <v>2</v>
      </c>
      <c r="F23" t="s">
        <v>3</v>
      </c>
    </row>
    <row r="24" spans="1:20" x14ac:dyDescent="0.25">
      <c r="R24" t="s">
        <v>16</v>
      </c>
      <c r="S24" t="s">
        <v>17</v>
      </c>
      <c r="T24" t="s">
        <v>18</v>
      </c>
    </row>
    <row r="25" spans="1:20" x14ac:dyDescent="0.25">
      <c r="B25">
        <v>0</v>
      </c>
      <c r="C25">
        <v>0.98</v>
      </c>
      <c r="D25">
        <v>0.98</v>
      </c>
      <c r="E25">
        <v>0.98</v>
      </c>
      <c r="F25">
        <v>1838</v>
      </c>
      <c r="Q25" t="s">
        <v>19</v>
      </c>
      <c r="R25">
        <v>1763</v>
      </c>
      <c r="S25">
        <v>3</v>
      </c>
      <c r="T25">
        <v>19</v>
      </c>
    </row>
    <row r="26" spans="1:20" x14ac:dyDescent="0.25">
      <c r="B26">
        <v>1</v>
      </c>
      <c r="C26">
        <v>0.96</v>
      </c>
      <c r="D26">
        <v>0.95</v>
      </c>
      <c r="E26">
        <v>0.95</v>
      </c>
      <c r="F26">
        <v>287</v>
      </c>
      <c r="Q26" t="s">
        <v>20</v>
      </c>
      <c r="R26">
        <v>9</v>
      </c>
      <c r="S26">
        <v>301</v>
      </c>
      <c r="T26">
        <v>10</v>
      </c>
    </row>
    <row r="27" spans="1:20" x14ac:dyDescent="0.25">
      <c r="B27">
        <v>2</v>
      </c>
      <c r="C27">
        <v>0.95</v>
      </c>
      <c r="D27">
        <v>0.97</v>
      </c>
      <c r="E27">
        <v>0.96</v>
      </c>
      <c r="F27">
        <v>835</v>
      </c>
      <c r="Q27" t="s">
        <v>21</v>
      </c>
      <c r="R27">
        <v>23</v>
      </c>
      <c r="S27">
        <v>9</v>
      </c>
      <c r="T27">
        <v>823</v>
      </c>
    </row>
    <row r="28" spans="1:20" x14ac:dyDescent="0.25">
      <c r="B28" t="s">
        <v>12</v>
      </c>
      <c r="C28">
        <f>AVERAGE(C25:C27)</f>
        <v>0.96333333333333326</v>
      </c>
      <c r="D28">
        <f t="shared" ref="D28" si="10">AVERAGE(D25:D27)</f>
        <v>0.96666666666666667</v>
      </c>
      <c r="E28">
        <f t="shared" ref="E28" si="11">AVERAGE(E25:E27)</f>
        <v>0.96333333333333326</v>
      </c>
      <c r="F28">
        <f t="shared" ref="F28" si="12">AVERAGE(F25:F27)</f>
        <v>986.66666666666663</v>
      </c>
      <c r="S28" t="s">
        <v>23</v>
      </c>
      <c r="T28">
        <f>(T25+T26)/(T25+T26+T27)</f>
        <v>3.4037558685446008E-2</v>
      </c>
    </row>
    <row r="29" spans="1:20" x14ac:dyDescent="0.25">
      <c r="A29" t="s">
        <v>4</v>
      </c>
      <c r="B29">
        <v>0.97</v>
      </c>
      <c r="C29">
        <v>2960</v>
      </c>
    </row>
    <row r="30" spans="1:20" x14ac:dyDescent="0.25">
      <c r="A30" t="s">
        <v>7</v>
      </c>
      <c r="B30" t="s">
        <v>8</v>
      </c>
      <c r="C30">
        <v>0.96</v>
      </c>
      <c r="D30">
        <v>0.97</v>
      </c>
      <c r="E30">
        <v>0.97</v>
      </c>
      <c r="F30">
        <v>2960</v>
      </c>
      <c r="R30" t="s">
        <v>16</v>
      </c>
      <c r="S30" t="s">
        <v>17</v>
      </c>
      <c r="T30" t="s">
        <v>18</v>
      </c>
    </row>
    <row r="31" spans="1:20" x14ac:dyDescent="0.25">
      <c r="A31" t="s">
        <v>9</v>
      </c>
      <c r="B31" t="s">
        <v>8</v>
      </c>
      <c r="C31">
        <v>0.97</v>
      </c>
      <c r="D31">
        <v>0.97</v>
      </c>
      <c r="E31">
        <v>0.97</v>
      </c>
      <c r="F31">
        <v>2960</v>
      </c>
      <c r="Q31" t="s">
        <v>19</v>
      </c>
      <c r="R31">
        <v>1787</v>
      </c>
      <c r="S31">
        <v>14</v>
      </c>
      <c r="T31">
        <v>51</v>
      </c>
    </row>
    <row r="32" spans="1:20" x14ac:dyDescent="0.25">
      <c r="Q32" t="s">
        <v>20</v>
      </c>
      <c r="R32">
        <v>4</v>
      </c>
      <c r="S32">
        <v>277</v>
      </c>
      <c r="T32">
        <v>6</v>
      </c>
    </row>
    <row r="33" spans="1:20" x14ac:dyDescent="0.25">
      <c r="Q33" t="s">
        <v>21</v>
      </c>
      <c r="R33">
        <v>29</v>
      </c>
      <c r="S33">
        <v>20</v>
      </c>
      <c r="T33">
        <v>772</v>
      </c>
    </row>
    <row r="34" spans="1:20" x14ac:dyDescent="0.25">
      <c r="C34" t="s">
        <v>0</v>
      </c>
      <c r="D34" t="s">
        <v>1</v>
      </c>
      <c r="E34" t="s">
        <v>2</v>
      </c>
      <c r="F34" t="s">
        <v>3</v>
      </c>
      <c r="S34" t="s">
        <v>23</v>
      </c>
      <c r="T34">
        <f>(T31+T32)/(T31+T32+T33)</f>
        <v>6.8757539203860074E-2</v>
      </c>
    </row>
    <row r="36" spans="1:20" x14ac:dyDescent="0.25">
      <c r="B36">
        <v>0</v>
      </c>
      <c r="C36">
        <v>0.98</v>
      </c>
      <c r="D36">
        <v>0.99</v>
      </c>
      <c r="E36">
        <v>0.98</v>
      </c>
      <c r="F36">
        <v>1785</v>
      </c>
      <c r="R36" t="s">
        <v>16</v>
      </c>
      <c r="S36" t="s">
        <v>17</v>
      </c>
      <c r="T36" t="s">
        <v>18</v>
      </c>
    </row>
    <row r="37" spans="1:20" x14ac:dyDescent="0.25">
      <c r="B37">
        <v>1</v>
      </c>
      <c r="C37">
        <v>0.96</v>
      </c>
      <c r="D37">
        <v>0.94</v>
      </c>
      <c r="E37">
        <v>0.95</v>
      </c>
      <c r="F37">
        <v>320</v>
      </c>
      <c r="Q37" t="s">
        <v>19</v>
      </c>
      <c r="R37">
        <v>1801</v>
      </c>
      <c r="S37">
        <v>1</v>
      </c>
      <c r="T37">
        <v>30</v>
      </c>
    </row>
    <row r="38" spans="1:20" x14ac:dyDescent="0.25">
      <c r="B38">
        <v>2</v>
      </c>
      <c r="C38">
        <v>0.97</v>
      </c>
      <c r="D38">
        <v>0.96</v>
      </c>
      <c r="E38">
        <v>0.96</v>
      </c>
      <c r="F38">
        <v>855</v>
      </c>
      <c r="Q38" t="s">
        <v>20</v>
      </c>
      <c r="R38">
        <v>3</v>
      </c>
      <c r="S38">
        <v>280</v>
      </c>
      <c r="T38">
        <v>0</v>
      </c>
    </row>
    <row r="39" spans="1:20" x14ac:dyDescent="0.25">
      <c r="B39" t="s">
        <v>12</v>
      </c>
      <c r="C39">
        <f>AVERAGE(C36:C38)</f>
        <v>0.97000000000000008</v>
      </c>
      <c r="D39">
        <f t="shared" ref="D39" si="13">AVERAGE(D36:D38)</f>
        <v>0.96333333333333326</v>
      </c>
      <c r="E39">
        <f t="shared" ref="E39" si="14">AVERAGE(E36:E38)</f>
        <v>0.96333333333333326</v>
      </c>
      <c r="F39">
        <f t="shared" ref="F39" si="15">AVERAGE(F36:F38)</f>
        <v>986.66666666666663</v>
      </c>
      <c r="Q39" t="s">
        <v>21</v>
      </c>
      <c r="R39">
        <v>22</v>
      </c>
      <c r="S39">
        <v>25</v>
      </c>
      <c r="T39">
        <v>798</v>
      </c>
    </row>
    <row r="40" spans="1:20" x14ac:dyDescent="0.25">
      <c r="A40" t="s">
        <v>4</v>
      </c>
      <c r="B40">
        <v>0.98</v>
      </c>
      <c r="C40">
        <v>2960</v>
      </c>
      <c r="S40" t="s">
        <v>23</v>
      </c>
      <c r="T40">
        <f>(T37+T38)/(T37+T38+T39)</f>
        <v>3.6231884057971016E-2</v>
      </c>
    </row>
    <row r="41" spans="1:20" x14ac:dyDescent="0.25">
      <c r="A41" t="s">
        <v>7</v>
      </c>
      <c r="B41" t="s">
        <v>8</v>
      </c>
      <c r="C41">
        <v>0.97</v>
      </c>
      <c r="D41">
        <v>0.96</v>
      </c>
      <c r="E41">
        <v>0.97</v>
      </c>
      <c r="F41">
        <v>2960</v>
      </c>
    </row>
    <row r="42" spans="1:20" x14ac:dyDescent="0.25">
      <c r="A42" t="s">
        <v>9</v>
      </c>
      <c r="B42" t="s">
        <v>8</v>
      </c>
      <c r="C42">
        <v>0.98</v>
      </c>
      <c r="D42">
        <v>0.98</v>
      </c>
      <c r="E42">
        <v>0.98</v>
      </c>
      <c r="F42">
        <v>2960</v>
      </c>
      <c r="R42" t="s">
        <v>16</v>
      </c>
      <c r="S42" t="s">
        <v>17</v>
      </c>
      <c r="T42" t="s">
        <v>18</v>
      </c>
    </row>
    <row r="43" spans="1:20" x14ac:dyDescent="0.25">
      <c r="Q43" t="s">
        <v>19</v>
      </c>
      <c r="R43">
        <v>1781</v>
      </c>
      <c r="S43">
        <v>10</v>
      </c>
      <c r="T43">
        <v>34</v>
      </c>
    </row>
    <row r="44" spans="1:20" x14ac:dyDescent="0.25">
      <c r="Q44" t="s">
        <v>20</v>
      </c>
      <c r="R44">
        <v>0</v>
      </c>
      <c r="S44">
        <v>274</v>
      </c>
      <c r="T44">
        <v>0</v>
      </c>
    </row>
    <row r="45" spans="1:20" x14ac:dyDescent="0.25">
      <c r="C45" t="s">
        <v>0</v>
      </c>
      <c r="D45" t="s">
        <v>1</v>
      </c>
      <c r="E45" t="s">
        <v>2</v>
      </c>
      <c r="F45" t="s">
        <v>3</v>
      </c>
      <c r="Q45" t="s">
        <v>21</v>
      </c>
      <c r="R45">
        <v>12</v>
      </c>
      <c r="S45">
        <v>31</v>
      </c>
      <c r="T45">
        <v>818</v>
      </c>
    </row>
    <row r="46" spans="1:20" x14ac:dyDescent="0.25">
      <c r="S46" t="s">
        <v>23</v>
      </c>
      <c r="T46">
        <f>(T43+T44)/(T43+T44+T45)</f>
        <v>3.9906103286384977E-2</v>
      </c>
    </row>
    <row r="47" spans="1:20" x14ac:dyDescent="0.25">
      <c r="B47">
        <v>0</v>
      </c>
      <c r="C47">
        <v>0.98</v>
      </c>
      <c r="D47">
        <v>0.96</v>
      </c>
      <c r="E47">
        <v>0.97</v>
      </c>
      <c r="F47">
        <v>1852</v>
      </c>
    </row>
    <row r="48" spans="1:20" x14ac:dyDescent="0.25">
      <c r="B48">
        <v>1</v>
      </c>
      <c r="C48">
        <v>0.89</v>
      </c>
      <c r="D48">
        <v>0.97</v>
      </c>
      <c r="E48">
        <v>0.93</v>
      </c>
      <c r="F48">
        <v>287</v>
      </c>
      <c r="R48" t="s">
        <v>16</v>
      </c>
      <c r="S48" t="s">
        <v>17</v>
      </c>
      <c r="T48" t="s">
        <v>18</v>
      </c>
    </row>
    <row r="49" spans="1:20" x14ac:dyDescent="0.25">
      <c r="B49">
        <v>2</v>
      </c>
      <c r="C49">
        <v>0.93</v>
      </c>
      <c r="D49">
        <v>0.94</v>
      </c>
      <c r="E49">
        <v>0.94</v>
      </c>
      <c r="F49">
        <v>821</v>
      </c>
      <c r="Q49" t="s">
        <v>19</v>
      </c>
      <c r="R49">
        <v>1776</v>
      </c>
      <c r="S49">
        <v>0</v>
      </c>
      <c r="T49">
        <v>18</v>
      </c>
    </row>
    <row r="50" spans="1:20" x14ac:dyDescent="0.25">
      <c r="B50" t="s">
        <v>12</v>
      </c>
      <c r="C50">
        <f>AVERAGE(C47:C49)</f>
        <v>0.93333333333333346</v>
      </c>
      <c r="D50">
        <f t="shared" ref="D50" si="16">AVERAGE(D47:D49)</f>
        <v>0.95666666666666667</v>
      </c>
      <c r="E50">
        <f t="shared" ref="E50" si="17">AVERAGE(E47:E49)</f>
        <v>0.94666666666666666</v>
      </c>
      <c r="F50">
        <f t="shared" ref="F50" si="18">AVERAGE(F47:F49)</f>
        <v>986.66666666666663</v>
      </c>
      <c r="Q50" t="s">
        <v>20</v>
      </c>
      <c r="R50">
        <v>7</v>
      </c>
      <c r="S50">
        <v>300</v>
      </c>
      <c r="T50">
        <v>2</v>
      </c>
    </row>
    <row r="51" spans="1:20" x14ac:dyDescent="0.25">
      <c r="A51" t="s">
        <v>4</v>
      </c>
      <c r="B51">
        <v>0.96</v>
      </c>
      <c r="C51">
        <v>2960</v>
      </c>
      <c r="Q51" t="s">
        <v>21</v>
      </c>
      <c r="R51">
        <v>28</v>
      </c>
      <c r="S51">
        <v>9</v>
      </c>
      <c r="T51">
        <v>820</v>
      </c>
    </row>
    <row r="52" spans="1:20" x14ac:dyDescent="0.25">
      <c r="A52" t="s">
        <v>7</v>
      </c>
      <c r="B52" t="s">
        <v>8</v>
      </c>
      <c r="C52">
        <v>0.93</v>
      </c>
      <c r="D52">
        <v>0.96</v>
      </c>
      <c r="E52">
        <v>0.95</v>
      </c>
      <c r="F52">
        <v>2960</v>
      </c>
      <c r="S52" t="s">
        <v>23</v>
      </c>
      <c r="T52">
        <f>(T49+T50)/(T49+T50+T51)</f>
        <v>2.3809523809523808E-2</v>
      </c>
    </row>
    <row r="53" spans="1:20" x14ac:dyDescent="0.25">
      <c r="A53" t="s">
        <v>9</v>
      </c>
      <c r="B53" t="s">
        <v>8</v>
      </c>
      <c r="C53">
        <v>0.96</v>
      </c>
      <c r="D53">
        <v>0.96</v>
      </c>
      <c r="E53">
        <v>0.96</v>
      </c>
      <c r="F53">
        <v>2960</v>
      </c>
    </row>
    <row r="54" spans="1:20" x14ac:dyDescent="0.25">
      <c r="R54" t="s">
        <v>16</v>
      </c>
      <c r="S54" t="s">
        <v>17</v>
      </c>
      <c r="T54" t="s">
        <v>18</v>
      </c>
    </row>
    <row r="55" spans="1:20" x14ac:dyDescent="0.25">
      <c r="C55" t="s">
        <v>0</v>
      </c>
      <c r="D55" t="s">
        <v>1</v>
      </c>
      <c r="E55" t="s">
        <v>2</v>
      </c>
      <c r="F55" t="s">
        <v>3</v>
      </c>
      <c r="Q55" t="s">
        <v>19</v>
      </c>
      <c r="R55">
        <v>1786</v>
      </c>
      <c r="S55">
        <v>7</v>
      </c>
      <c r="T55">
        <v>27</v>
      </c>
    </row>
    <row r="56" spans="1:20" x14ac:dyDescent="0.25">
      <c r="Q56" t="s">
        <v>20</v>
      </c>
      <c r="R56">
        <v>4</v>
      </c>
      <c r="S56">
        <v>270</v>
      </c>
      <c r="T56">
        <v>3</v>
      </c>
    </row>
    <row r="57" spans="1:20" x14ac:dyDescent="0.25">
      <c r="B57">
        <v>0</v>
      </c>
      <c r="C57">
        <v>0.99</v>
      </c>
      <c r="D57">
        <v>0.98</v>
      </c>
      <c r="E57">
        <v>0.98</v>
      </c>
      <c r="F57">
        <v>1832</v>
      </c>
      <c r="Q57" t="s">
        <v>21</v>
      </c>
      <c r="R57">
        <v>17</v>
      </c>
      <c r="S57">
        <v>2</v>
      </c>
      <c r="T57">
        <v>844</v>
      </c>
    </row>
    <row r="58" spans="1:20" x14ac:dyDescent="0.25">
      <c r="B58">
        <v>1</v>
      </c>
      <c r="C58">
        <v>0.92</v>
      </c>
      <c r="D58">
        <v>0.99</v>
      </c>
      <c r="E58">
        <v>0.95</v>
      </c>
      <c r="F58">
        <v>283</v>
      </c>
      <c r="S58" t="s">
        <v>23</v>
      </c>
      <c r="T58">
        <f>(T55+T56)/(T55+T56+T57)</f>
        <v>3.4324942791762014E-2</v>
      </c>
    </row>
    <row r="59" spans="1:20" x14ac:dyDescent="0.25">
      <c r="B59">
        <v>2</v>
      </c>
      <c r="C59">
        <v>0.96</v>
      </c>
      <c r="D59">
        <v>0.94</v>
      </c>
      <c r="E59">
        <v>0.95</v>
      </c>
      <c r="F59">
        <v>845</v>
      </c>
    </row>
    <row r="60" spans="1:20" x14ac:dyDescent="0.25">
      <c r="B60" t="s">
        <v>12</v>
      </c>
      <c r="C60">
        <f>AVERAGE(C57:C59)</f>
        <v>0.95666666666666667</v>
      </c>
      <c r="D60">
        <f t="shared" ref="D60" si="19">AVERAGE(D57:D59)</f>
        <v>0.97000000000000008</v>
      </c>
      <c r="E60">
        <f t="shared" ref="E60" si="20">AVERAGE(E57:E59)</f>
        <v>0.96</v>
      </c>
      <c r="F60">
        <f t="shared" ref="F60" si="21">AVERAGE(F57:F59)</f>
        <v>986.66666666666663</v>
      </c>
    </row>
    <row r="61" spans="1:20" x14ac:dyDescent="0.25">
      <c r="A61" t="s">
        <v>4</v>
      </c>
      <c r="B61">
        <v>0.97</v>
      </c>
      <c r="C61">
        <v>2960</v>
      </c>
      <c r="R61" t="s">
        <v>16</v>
      </c>
      <c r="S61" t="s">
        <v>17</v>
      </c>
      <c r="T61" t="s">
        <v>18</v>
      </c>
    </row>
    <row r="62" spans="1:20" x14ac:dyDescent="0.25">
      <c r="A62" t="s">
        <v>7</v>
      </c>
      <c r="B62" t="s">
        <v>8</v>
      </c>
      <c r="C62">
        <v>0.96</v>
      </c>
      <c r="D62">
        <v>0.97</v>
      </c>
      <c r="E62">
        <v>0.96</v>
      </c>
      <c r="F62">
        <v>2960</v>
      </c>
      <c r="Q62" t="s">
        <v>19</v>
      </c>
      <c r="R62">
        <v>1816</v>
      </c>
      <c r="S62">
        <v>5</v>
      </c>
      <c r="T62">
        <v>31</v>
      </c>
    </row>
    <row r="63" spans="1:20" x14ac:dyDescent="0.25">
      <c r="A63" t="s">
        <v>9</v>
      </c>
      <c r="B63" t="s">
        <v>8</v>
      </c>
      <c r="C63">
        <v>0.97</v>
      </c>
      <c r="D63">
        <v>0.97</v>
      </c>
      <c r="E63">
        <v>0.97</v>
      </c>
      <c r="F63">
        <v>2960</v>
      </c>
      <c r="Q63" t="s">
        <v>20</v>
      </c>
      <c r="R63">
        <v>4</v>
      </c>
      <c r="S63">
        <v>288</v>
      </c>
      <c r="T63">
        <v>14</v>
      </c>
    </row>
    <row r="64" spans="1:20" x14ac:dyDescent="0.25">
      <c r="Q64" t="s">
        <v>21</v>
      </c>
      <c r="R64">
        <v>8</v>
      </c>
      <c r="S64">
        <v>1</v>
      </c>
      <c r="T64">
        <v>793</v>
      </c>
    </row>
    <row r="65" spans="1:20" x14ac:dyDescent="0.25">
      <c r="C65" t="s">
        <v>0</v>
      </c>
      <c r="D65" t="s">
        <v>1</v>
      </c>
      <c r="E65" t="s">
        <v>2</v>
      </c>
      <c r="F65" t="s">
        <v>3</v>
      </c>
      <c r="S65" t="s">
        <v>23</v>
      </c>
      <c r="T65">
        <f>(T62+T63)/(T62+T63+T64)</f>
        <v>5.3699284009546537E-2</v>
      </c>
    </row>
    <row r="67" spans="1:20" x14ac:dyDescent="0.25">
      <c r="B67">
        <v>0</v>
      </c>
      <c r="C67">
        <v>0.99</v>
      </c>
      <c r="D67">
        <v>0.98</v>
      </c>
      <c r="E67">
        <v>0.98</v>
      </c>
      <c r="F67">
        <v>1825</v>
      </c>
    </row>
    <row r="68" spans="1:20" x14ac:dyDescent="0.25">
      <c r="B68">
        <v>1</v>
      </c>
      <c r="C68">
        <v>0.87</v>
      </c>
      <c r="D68">
        <v>1</v>
      </c>
      <c r="E68">
        <v>0.93</v>
      </c>
      <c r="F68">
        <v>274</v>
      </c>
    </row>
    <row r="69" spans="1:20" x14ac:dyDescent="0.25">
      <c r="B69">
        <v>2</v>
      </c>
      <c r="C69">
        <v>0.96</v>
      </c>
      <c r="D69">
        <v>0.95</v>
      </c>
      <c r="E69">
        <v>0.96</v>
      </c>
      <c r="F69">
        <v>861</v>
      </c>
    </row>
    <row r="70" spans="1:20" x14ac:dyDescent="0.25">
      <c r="B70" t="s">
        <v>12</v>
      </c>
      <c r="C70">
        <f>AVERAGE(C67:C69)</f>
        <v>0.94</v>
      </c>
      <c r="D70">
        <f t="shared" ref="D70" si="22">AVERAGE(D67:D69)</f>
        <v>0.97666666666666657</v>
      </c>
      <c r="E70">
        <f t="shared" ref="E70" si="23">AVERAGE(E67:E69)</f>
        <v>0.95666666666666667</v>
      </c>
      <c r="F70">
        <f t="shared" ref="F70" si="24">AVERAGE(F67:F69)</f>
        <v>986.66666666666663</v>
      </c>
    </row>
    <row r="71" spans="1:20" x14ac:dyDescent="0.25">
      <c r="A71" t="s">
        <v>4</v>
      </c>
      <c r="B71">
        <v>0.97</v>
      </c>
      <c r="C71">
        <v>2960</v>
      </c>
    </row>
    <row r="72" spans="1:20" x14ac:dyDescent="0.25">
      <c r="A72" t="s">
        <v>7</v>
      </c>
      <c r="B72" t="s">
        <v>8</v>
      </c>
      <c r="C72">
        <v>0.94</v>
      </c>
      <c r="D72">
        <v>0.98</v>
      </c>
      <c r="E72">
        <v>0.96</v>
      </c>
      <c r="F72">
        <v>2960</v>
      </c>
    </row>
    <row r="73" spans="1:20" x14ac:dyDescent="0.25">
      <c r="A73" t="s">
        <v>9</v>
      </c>
      <c r="B73" t="s">
        <v>8</v>
      </c>
      <c r="C73">
        <v>0.97</v>
      </c>
      <c r="D73">
        <v>0.97</v>
      </c>
      <c r="E73">
        <v>0.97</v>
      </c>
      <c r="F73">
        <v>2960</v>
      </c>
    </row>
    <row r="75" spans="1:20" x14ac:dyDescent="0.25">
      <c r="C75" t="s">
        <v>0</v>
      </c>
      <c r="D75" t="s">
        <v>1</v>
      </c>
      <c r="E75" t="s">
        <v>2</v>
      </c>
      <c r="F75" t="s">
        <v>3</v>
      </c>
    </row>
    <row r="77" spans="1:20" x14ac:dyDescent="0.25">
      <c r="B77">
        <v>0</v>
      </c>
      <c r="C77">
        <v>0.98</v>
      </c>
      <c r="D77">
        <v>0.99</v>
      </c>
      <c r="E77">
        <v>0.99</v>
      </c>
      <c r="F77">
        <v>1794</v>
      </c>
    </row>
    <row r="78" spans="1:20" x14ac:dyDescent="0.25">
      <c r="B78">
        <v>1</v>
      </c>
      <c r="C78">
        <v>0.97</v>
      </c>
      <c r="D78">
        <v>0.97</v>
      </c>
      <c r="E78">
        <v>0.97</v>
      </c>
      <c r="F78">
        <v>309</v>
      </c>
    </row>
    <row r="79" spans="1:20" x14ac:dyDescent="0.25">
      <c r="B79">
        <v>2</v>
      </c>
      <c r="C79">
        <v>0.98</v>
      </c>
      <c r="D79">
        <v>0.96</v>
      </c>
      <c r="E79">
        <v>0.97</v>
      </c>
      <c r="F79">
        <v>857</v>
      </c>
    </row>
    <row r="80" spans="1:20" x14ac:dyDescent="0.25">
      <c r="B80" t="s">
        <v>12</v>
      </c>
      <c r="C80">
        <f>AVERAGE(C77:C79)</f>
        <v>0.97666666666666657</v>
      </c>
      <c r="D80">
        <f t="shared" ref="D80" si="25">AVERAGE(D77:D79)</f>
        <v>0.97333333333333327</v>
      </c>
      <c r="E80">
        <f t="shared" ref="E80" si="26">AVERAGE(E77:E79)</f>
        <v>0.97666666666666657</v>
      </c>
      <c r="F80">
        <f t="shared" ref="F80" si="27">AVERAGE(F77:F79)</f>
        <v>986.66666666666663</v>
      </c>
    </row>
    <row r="81" spans="1:6" x14ac:dyDescent="0.25">
      <c r="A81" t="s">
        <v>4</v>
      </c>
      <c r="B81">
        <v>0.98</v>
      </c>
      <c r="C81">
        <v>2960</v>
      </c>
    </row>
    <row r="82" spans="1:6" x14ac:dyDescent="0.25">
      <c r="A82" t="s">
        <v>7</v>
      </c>
      <c r="B82" t="s">
        <v>8</v>
      </c>
      <c r="C82">
        <v>0.98</v>
      </c>
      <c r="D82">
        <v>0.97</v>
      </c>
      <c r="E82">
        <v>0.97</v>
      </c>
      <c r="F82">
        <v>2960</v>
      </c>
    </row>
    <row r="83" spans="1:6" x14ac:dyDescent="0.25">
      <c r="A83" t="s">
        <v>9</v>
      </c>
      <c r="B83" t="s">
        <v>8</v>
      </c>
      <c r="C83">
        <v>0.98</v>
      </c>
      <c r="D83">
        <v>0.98</v>
      </c>
      <c r="E83">
        <v>0.98</v>
      </c>
      <c r="F83">
        <v>2960</v>
      </c>
    </row>
    <row r="86" spans="1:6" x14ac:dyDescent="0.25">
      <c r="C86" t="s">
        <v>0</v>
      </c>
      <c r="D86" t="s">
        <v>1</v>
      </c>
      <c r="E86" t="s">
        <v>2</v>
      </c>
      <c r="F86" t="s">
        <v>3</v>
      </c>
    </row>
    <row r="88" spans="1:6" x14ac:dyDescent="0.25">
      <c r="B88">
        <v>0</v>
      </c>
      <c r="C88">
        <v>0.99</v>
      </c>
      <c r="D88">
        <v>0.98</v>
      </c>
      <c r="E88">
        <v>0.98</v>
      </c>
      <c r="F88">
        <v>1820</v>
      </c>
    </row>
    <row r="89" spans="1:6" x14ac:dyDescent="0.25">
      <c r="B89">
        <v>1</v>
      </c>
      <c r="C89">
        <v>0.97</v>
      </c>
      <c r="D89">
        <v>0.97</v>
      </c>
      <c r="E89">
        <v>0.97</v>
      </c>
      <c r="F89">
        <v>277</v>
      </c>
    </row>
    <row r="90" spans="1:6" x14ac:dyDescent="0.25">
      <c r="B90">
        <v>2</v>
      </c>
      <c r="C90">
        <v>0.97</v>
      </c>
      <c r="D90">
        <v>0.98</v>
      </c>
      <c r="E90">
        <v>0.97</v>
      </c>
      <c r="F90">
        <v>863</v>
      </c>
    </row>
    <row r="91" spans="1:6" x14ac:dyDescent="0.25">
      <c r="B91" t="s">
        <v>12</v>
      </c>
      <c r="C91">
        <f>AVERAGE(C88:C90)</f>
        <v>0.97666666666666657</v>
      </c>
      <c r="D91">
        <f t="shared" ref="D91" si="28">AVERAGE(D88:D90)</f>
        <v>0.97666666666666657</v>
      </c>
      <c r="E91">
        <f t="shared" ref="E91" si="29">AVERAGE(E88:E90)</f>
        <v>0.97333333333333327</v>
      </c>
      <c r="F91">
        <f t="shared" ref="F91" si="30">AVERAGE(F88:F90)</f>
        <v>986.66666666666663</v>
      </c>
    </row>
    <row r="92" spans="1:6" x14ac:dyDescent="0.25">
      <c r="A92" t="s">
        <v>4</v>
      </c>
      <c r="B92">
        <v>0.98</v>
      </c>
      <c r="C92">
        <v>2960</v>
      </c>
    </row>
    <row r="93" spans="1:6" x14ac:dyDescent="0.25">
      <c r="A93" t="s">
        <v>7</v>
      </c>
      <c r="B93" t="s">
        <v>8</v>
      </c>
      <c r="C93">
        <v>0.97</v>
      </c>
      <c r="D93">
        <v>0.98</v>
      </c>
      <c r="E93">
        <v>0.98</v>
      </c>
      <c r="F93">
        <v>2960</v>
      </c>
    </row>
    <row r="94" spans="1:6" x14ac:dyDescent="0.25">
      <c r="A94" t="s">
        <v>9</v>
      </c>
      <c r="B94" t="s">
        <v>8</v>
      </c>
      <c r="C94">
        <v>0.98</v>
      </c>
      <c r="D94">
        <v>0.98</v>
      </c>
      <c r="E94">
        <v>0.98</v>
      </c>
      <c r="F94">
        <v>2960</v>
      </c>
    </row>
    <row r="97" spans="1:6" x14ac:dyDescent="0.25">
      <c r="C97" t="s">
        <v>0</v>
      </c>
      <c r="D97" t="s">
        <v>1</v>
      </c>
      <c r="E97" t="s">
        <v>2</v>
      </c>
      <c r="F97" t="s">
        <v>3</v>
      </c>
    </row>
    <row r="99" spans="1:6" x14ac:dyDescent="0.25">
      <c r="B99">
        <v>0</v>
      </c>
      <c r="C99">
        <v>0.99</v>
      </c>
      <c r="D99">
        <v>0.98</v>
      </c>
      <c r="E99">
        <v>0.99</v>
      </c>
      <c r="F99">
        <v>1852</v>
      </c>
    </row>
    <row r="100" spans="1:6" x14ac:dyDescent="0.25">
      <c r="B100">
        <v>1</v>
      </c>
      <c r="C100">
        <v>0.98</v>
      </c>
      <c r="D100">
        <v>0.94</v>
      </c>
      <c r="E100">
        <v>0.96</v>
      </c>
      <c r="F100">
        <v>306</v>
      </c>
    </row>
    <row r="101" spans="1:6" x14ac:dyDescent="0.25">
      <c r="B101">
        <v>2</v>
      </c>
      <c r="C101">
        <v>0.95</v>
      </c>
      <c r="D101">
        <v>0.99</v>
      </c>
      <c r="E101">
        <v>0.97</v>
      </c>
      <c r="F101">
        <v>802</v>
      </c>
    </row>
    <row r="102" spans="1:6" x14ac:dyDescent="0.25">
      <c r="B102" t="s">
        <v>12</v>
      </c>
      <c r="C102">
        <f>AVERAGE(C99:C101)</f>
        <v>0.97333333333333327</v>
      </c>
      <c r="D102">
        <f t="shared" ref="D102" si="31">AVERAGE(D99:D101)</f>
        <v>0.97000000000000008</v>
      </c>
      <c r="E102">
        <f t="shared" ref="E102" si="32">AVERAGE(E99:E101)</f>
        <v>0.97333333333333327</v>
      </c>
      <c r="F102">
        <f t="shared" ref="F102" si="33">AVERAGE(F99:F101)</f>
        <v>986.66666666666663</v>
      </c>
    </row>
    <row r="103" spans="1:6" x14ac:dyDescent="0.25">
      <c r="A103" t="s">
        <v>4</v>
      </c>
      <c r="B103">
        <v>0.98</v>
      </c>
      <c r="C103">
        <v>2960</v>
      </c>
    </row>
    <row r="104" spans="1:6" x14ac:dyDescent="0.25">
      <c r="A104" t="s">
        <v>7</v>
      </c>
      <c r="B104" t="s">
        <v>8</v>
      </c>
      <c r="C104">
        <v>0.97</v>
      </c>
      <c r="D104">
        <v>0.97</v>
      </c>
      <c r="E104">
        <v>0.97</v>
      </c>
      <c r="F104">
        <v>2960</v>
      </c>
    </row>
    <row r="105" spans="1:6" x14ac:dyDescent="0.25">
      <c r="A105" t="s">
        <v>9</v>
      </c>
      <c r="B105" t="s">
        <v>8</v>
      </c>
      <c r="C105">
        <v>0.98</v>
      </c>
      <c r="D105">
        <v>0.98</v>
      </c>
      <c r="E105">
        <v>0.98</v>
      </c>
      <c r="F105">
        <v>2960</v>
      </c>
    </row>
    <row r="107" spans="1:6" x14ac:dyDescent="0.25">
      <c r="A107" t="s">
        <v>10</v>
      </c>
      <c r="B107" t="s">
        <v>11</v>
      </c>
    </row>
    <row r="108" spans="1:6" x14ac:dyDescent="0.25">
      <c r="A108">
        <v>0.97270396916673496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"/>
  <sheetViews>
    <sheetView topLeftCell="A19" workbookViewId="0">
      <selection activeCell="K30" sqref="K30:M30"/>
    </sheetView>
  </sheetViews>
  <sheetFormatPr defaultRowHeight="15" x14ac:dyDescent="0.25"/>
  <cols>
    <col min="1" max="1" width="13.28515625" customWidth="1"/>
  </cols>
  <sheetData>
    <row r="1" spans="1:3" ht="25.5" x14ac:dyDescent="0.25">
      <c r="A1" s="2" t="s">
        <v>85</v>
      </c>
    </row>
    <row r="2" spans="1:3" x14ac:dyDescent="0.25">
      <c r="A2" t="s">
        <v>25</v>
      </c>
    </row>
    <row r="3" spans="1:3" x14ac:dyDescent="0.25">
      <c r="A3" t="s">
        <v>26</v>
      </c>
      <c r="B3">
        <v>4</v>
      </c>
      <c r="C3" t="s">
        <v>27</v>
      </c>
    </row>
    <row r="4" spans="1:3" x14ac:dyDescent="0.25">
      <c r="A4" t="s">
        <v>90</v>
      </c>
      <c r="B4" t="s">
        <v>29</v>
      </c>
    </row>
    <row r="5" spans="1:3" x14ac:dyDescent="0.25">
      <c r="A5" t="s">
        <v>91</v>
      </c>
      <c r="B5">
        <v>12</v>
      </c>
      <c r="C5" t="s">
        <v>27</v>
      </c>
    </row>
    <row r="6" spans="1:3" x14ac:dyDescent="0.25">
      <c r="A6" t="s">
        <v>86</v>
      </c>
    </row>
    <row r="7" spans="1:3" x14ac:dyDescent="0.25">
      <c r="A7" t="s">
        <v>32</v>
      </c>
    </row>
    <row r="8" spans="1:3" x14ac:dyDescent="0.25">
      <c r="A8" t="s">
        <v>87</v>
      </c>
    </row>
    <row r="9" spans="1:3" x14ac:dyDescent="0.25">
      <c r="A9" t="s">
        <v>88</v>
      </c>
    </row>
    <row r="10" spans="1:3" x14ac:dyDescent="0.25">
      <c r="A10" t="s">
        <v>89</v>
      </c>
    </row>
    <row r="11" spans="1:3" x14ac:dyDescent="0.25">
      <c r="A11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>
        <v>25208</v>
      </c>
    </row>
    <row r="15" spans="1:3" x14ac:dyDescent="0.25">
      <c r="A15" t="s">
        <v>40</v>
      </c>
      <c r="B15" t="s">
        <v>41</v>
      </c>
    </row>
    <row r="16" spans="1:3" x14ac:dyDescent="0.25">
      <c r="A16" t="s">
        <v>92</v>
      </c>
      <c r="B16">
        <v>600</v>
      </c>
      <c r="C16" t="s">
        <v>93</v>
      </c>
    </row>
    <row r="17" spans="1:13" x14ac:dyDescent="0.25">
      <c r="B17" t="s">
        <v>44</v>
      </c>
      <c r="C17">
        <v>2</v>
      </c>
      <c r="D17" t="s">
        <v>94</v>
      </c>
      <c r="K17" t="s">
        <v>109</v>
      </c>
      <c r="L17">
        <f>B21/(B21+C21)</f>
        <v>1.0465724751439038E-3</v>
      </c>
    </row>
    <row r="18" spans="1:13" x14ac:dyDescent="0.25">
      <c r="A18" t="s">
        <v>40</v>
      </c>
      <c r="B18" t="s">
        <v>47</v>
      </c>
      <c r="L18">
        <f>B41/(B41+C41)</f>
        <v>3.6458333333333334E-3</v>
      </c>
    </row>
    <row r="19" spans="1:13" x14ac:dyDescent="0.25">
      <c r="B19" t="s">
        <v>16</v>
      </c>
      <c r="C19" t="s">
        <v>17</v>
      </c>
      <c r="L19">
        <f>B61/(B61+C61)</f>
        <v>9.4043887147335428E-3</v>
      </c>
      <c r="M19">
        <v>61</v>
      </c>
    </row>
    <row r="20" spans="1:13" x14ac:dyDescent="0.25">
      <c r="A20" t="s">
        <v>19</v>
      </c>
      <c r="B20">
        <v>600</v>
      </c>
      <c r="C20">
        <v>10</v>
      </c>
      <c r="L20">
        <f>B81/(B81+C81)</f>
        <v>2.2831050228310501E-2</v>
      </c>
      <c r="M20">
        <v>81</v>
      </c>
    </row>
    <row r="21" spans="1:13" x14ac:dyDescent="0.25">
      <c r="A21" t="s">
        <v>20</v>
      </c>
      <c r="B21">
        <v>2</v>
      </c>
      <c r="C21">
        <v>1909</v>
      </c>
      <c r="L21">
        <f>B101/(B101+C101)</f>
        <v>3.1201248049921998E-3</v>
      </c>
      <c r="M21">
        <v>101</v>
      </c>
    </row>
    <row r="22" spans="1:13" x14ac:dyDescent="0.25">
      <c r="A22" t="s">
        <v>48</v>
      </c>
      <c r="B22" t="s">
        <v>11</v>
      </c>
      <c r="L22">
        <f>B121/(B121+C121)</f>
        <v>1.6264428121720881E-2</v>
      </c>
      <c r="M22">
        <v>121</v>
      </c>
    </row>
    <row r="23" spans="1:13" x14ac:dyDescent="0.25">
      <c r="A23">
        <v>0.99523998413327996</v>
      </c>
      <c r="L23">
        <f>B141/(B141+C141)</f>
        <v>3.6157024793388427E-2</v>
      </c>
      <c r="M23">
        <v>141</v>
      </c>
    </row>
    <row r="24" spans="1:13" x14ac:dyDescent="0.25">
      <c r="A24" t="s">
        <v>48</v>
      </c>
      <c r="B24" t="s">
        <v>49</v>
      </c>
      <c r="L24">
        <f>B161/(B161+C161)</f>
        <v>3.126628452318916E-3</v>
      </c>
      <c r="M24">
        <v>161</v>
      </c>
    </row>
    <row r="25" spans="1:13" x14ac:dyDescent="0.25">
      <c r="B25" t="s">
        <v>0</v>
      </c>
      <c r="C25" t="s">
        <v>1</v>
      </c>
      <c r="D25" t="s">
        <v>2</v>
      </c>
      <c r="E25" t="s">
        <v>3</v>
      </c>
      <c r="L25">
        <f>B181/(B181+C181)</f>
        <v>5.184033177812338E-3</v>
      </c>
    </row>
    <row r="26" spans="1:13" x14ac:dyDescent="0.25">
      <c r="L26">
        <f>B201/(B201+C201)</f>
        <v>3.1397174254317113E-3</v>
      </c>
    </row>
    <row r="27" spans="1:13" x14ac:dyDescent="0.25">
      <c r="B27">
        <v>0</v>
      </c>
      <c r="C27">
        <v>1</v>
      </c>
      <c r="D27">
        <v>0.98</v>
      </c>
      <c r="E27">
        <v>0.99</v>
      </c>
      <c r="F27">
        <v>610</v>
      </c>
      <c r="L27">
        <f>AVERAGE(L17:L26)</f>
        <v>1.0391980152718576E-2</v>
      </c>
    </row>
    <row r="28" spans="1:13" x14ac:dyDescent="0.25">
      <c r="B28">
        <v>1</v>
      </c>
      <c r="C28">
        <v>0.99</v>
      </c>
      <c r="D28">
        <v>1</v>
      </c>
      <c r="E28">
        <v>1</v>
      </c>
      <c r="F28">
        <v>1911</v>
      </c>
    </row>
    <row r="30" spans="1:13" x14ac:dyDescent="0.25">
      <c r="B30" t="s">
        <v>4</v>
      </c>
      <c r="C30">
        <v>1</v>
      </c>
      <c r="D30">
        <v>2521</v>
      </c>
      <c r="K30" t="s">
        <v>0</v>
      </c>
      <c r="L30" t="s">
        <v>1</v>
      </c>
      <c r="M30" t="s">
        <v>2</v>
      </c>
    </row>
    <row r="31" spans="1:13" x14ac:dyDescent="0.25">
      <c r="B31" t="s">
        <v>7</v>
      </c>
      <c r="C31" t="s">
        <v>8</v>
      </c>
      <c r="D31">
        <v>1</v>
      </c>
      <c r="E31">
        <v>0.99</v>
      </c>
      <c r="F31">
        <v>0.99</v>
      </c>
      <c r="G31">
        <v>2521</v>
      </c>
      <c r="K31">
        <v>0.99</v>
      </c>
      <c r="L31">
        <v>1</v>
      </c>
      <c r="M31">
        <v>1</v>
      </c>
    </row>
    <row r="32" spans="1:13" x14ac:dyDescent="0.25">
      <c r="A32" t="s">
        <v>9</v>
      </c>
      <c r="B32" t="s">
        <v>8</v>
      </c>
      <c r="C32">
        <v>1</v>
      </c>
      <c r="D32">
        <v>1</v>
      </c>
      <c r="E32">
        <v>1</v>
      </c>
      <c r="F32">
        <v>2521</v>
      </c>
      <c r="K32">
        <v>1</v>
      </c>
      <c r="L32">
        <v>1</v>
      </c>
      <c r="M32">
        <v>1</v>
      </c>
    </row>
    <row r="33" spans="1:13" x14ac:dyDescent="0.25">
      <c r="K33">
        <v>0.99</v>
      </c>
      <c r="L33">
        <v>0.99</v>
      </c>
      <c r="M33">
        <v>0.99</v>
      </c>
    </row>
    <row r="34" spans="1:13" x14ac:dyDescent="0.25">
      <c r="A34" t="s">
        <v>50</v>
      </c>
      <c r="K34">
        <v>0.99</v>
      </c>
      <c r="L34">
        <v>0.98</v>
      </c>
      <c r="M34">
        <v>0.98</v>
      </c>
    </row>
    <row r="35" spans="1:13" x14ac:dyDescent="0.25">
      <c r="A35" t="s">
        <v>40</v>
      </c>
      <c r="B35" t="s">
        <v>41</v>
      </c>
      <c r="K35">
        <v>0.98</v>
      </c>
      <c r="L35">
        <v>1</v>
      </c>
      <c r="M35">
        <v>0.99</v>
      </c>
    </row>
    <row r="36" spans="1:13" x14ac:dyDescent="0.25">
      <c r="A36" t="s">
        <v>92</v>
      </c>
      <c r="B36">
        <v>595</v>
      </c>
      <c r="C36" t="s">
        <v>95</v>
      </c>
      <c r="K36">
        <v>0.99</v>
      </c>
      <c r="L36">
        <v>0.98</v>
      </c>
      <c r="M36">
        <v>0.99</v>
      </c>
    </row>
    <row r="37" spans="1:13" x14ac:dyDescent="0.25">
      <c r="B37" t="s">
        <v>44</v>
      </c>
      <c r="C37">
        <v>7</v>
      </c>
      <c r="D37" t="s">
        <v>96</v>
      </c>
      <c r="K37">
        <v>0.95</v>
      </c>
      <c r="L37">
        <v>0.96</v>
      </c>
      <c r="M37">
        <v>0.96</v>
      </c>
    </row>
    <row r="38" spans="1:13" x14ac:dyDescent="0.25">
      <c r="A38" t="s">
        <v>40</v>
      </c>
      <c r="B38" t="s">
        <v>47</v>
      </c>
      <c r="K38">
        <v>0.98</v>
      </c>
      <c r="L38">
        <v>1</v>
      </c>
      <c r="M38">
        <v>0.99</v>
      </c>
    </row>
    <row r="39" spans="1:13" x14ac:dyDescent="0.25">
      <c r="B39" t="s">
        <v>16</v>
      </c>
      <c r="C39" t="s">
        <v>17</v>
      </c>
      <c r="K39">
        <v>0.97</v>
      </c>
      <c r="L39">
        <v>0.99</v>
      </c>
      <c r="M39">
        <v>0.98</v>
      </c>
    </row>
    <row r="40" spans="1:13" x14ac:dyDescent="0.25">
      <c r="A40" t="s">
        <v>19</v>
      </c>
      <c r="B40">
        <v>595</v>
      </c>
      <c r="C40">
        <v>6</v>
      </c>
      <c r="K40">
        <v>0.99</v>
      </c>
      <c r="L40">
        <v>1</v>
      </c>
      <c r="M40">
        <v>1</v>
      </c>
    </row>
    <row r="41" spans="1:13" x14ac:dyDescent="0.25">
      <c r="A41" t="s">
        <v>20</v>
      </c>
      <c r="B41">
        <v>7</v>
      </c>
      <c r="C41">
        <v>1913</v>
      </c>
      <c r="J41" t="s">
        <v>110</v>
      </c>
      <c r="K41">
        <f>AVERAGE(K31:K40)</f>
        <v>0.98299999999999998</v>
      </c>
      <c r="L41">
        <f t="shared" ref="L41:M41" si="0">AVERAGE(L31:L40)</f>
        <v>0.99</v>
      </c>
      <c r="M41">
        <f t="shared" si="0"/>
        <v>0.9880000000000001</v>
      </c>
    </row>
    <row r="42" spans="1:13" x14ac:dyDescent="0.25">
      <c r="A42" t="s">
        <v>48</v>
      </c>
      <c r="B42" t="s">
        <v>11</v>
      </c>
    </row>
    <row r="43" spans="1:13" x14ac:dyDescent="0.25">
      <c r="A43">
        <v>0.99484331614438704</v>
      </c>
    </row>
    <row r="44" spans="1:13" x14ac:dyDescent="0.25">
      <c r="A44" t="s">
        <v>48</v>
      </c>
      <c r="B44" t="s">
        <v>49</v>
      </c>
    </row>
    <row r="45" spans="1:13" x14ac:dyDescent="0.25">
      <c r="B45" t="s">
        <v>0</v>
      </c>
      <c r="C45" t="s">
        <v>1</v>
      </c>
      <c r="D45" t="s">
        <v>2</v>
      </c>
      <c r="E45" t="s">
        <v>3</v>
      </c>
    </row>
    <row r="47" spans="1:13" x14ac:dyDescent="0.25">
      <c r="B47">
        <v>0</v>
      </c>
      <c r="C47">
        <v>0.99</v>
      </c>
      <c r="D47">
        <v>0.99</v>
      </c>
      <c r="E47">
        <v>0.99</v>
      </c>
      <c r="F47">
        <v>601</v>
      </c>
    </row>
    <row r="48" spans="1:13" x14ac:dyDescent="0.25">
      <c r="B48">
        <v>1</v>
      </c>
      <c r="C48">
        <v>1</v>
      </c>
      <c r="D48">
        <v>1</v>
      </c>
      <c r="E48">
        <v>1</v>
      </c>
      <c r="F48">
        <v>1920</v>
      </c>
    </row>
    <row r="50" spans="1:7" x14ac:dyDescent="0.25">
      <c r="B50" t="s">
        <v>4</v>
      </c>
      <c r="C50">
        <v>0.99</v>
      </c>
      <c r="D50">
        <v>2521</v>
      </c>
    </row>
    <row r="51" spans="1:7" x14ac:dyDescent="0.25">
      <c r="B51" t="s">
        <v>7</v>
      </c>
      <c r="C51" t="s">
        <v>8</v>
      </c>
      <c r="D51">
        <v>0.99</v>
      </c>
      <c r="E51">
        <v>0.99</v>
      </c>
      <c r="F51">
        <v>0.99</v>
      </c>
      <c r="G51">
        <v>2521</v>
      </c>
    </row>
    <row r="52" spans="1:7" x14ac:dyDescent="0.25">
      <c r="A52" t="s">
        <v>9</v>
      </c>
      <c r="B52" t="s">
        <v>8</v>
      </c>
      <c r="C52">
        <v>0.99</v>
      </c>
      <c r="D52">
        <v>0.99</v>
      </c>
      <c r="E52">
        <v>0.99</v>
      </c>
      <c r="F52">
        <v>2521</v>
      </c>
    </row>
    <row r="54" spans="1:7" x14ac:dyDescent="0.25">
      <c r="A54" t="s">
        <v>50</v>
      </c>
    </row>
    <row r="55" spans="1:7" x14ac:dyDescent="0.25">
      <c r="A55" t="s">
        <v>40</v>
      </c>
      <c r="B55" t="s">
        <v>41</v>
      </c>
    </row>
    <row r="56" spans="1:7" x14ac:dyDescent="0.25">
      <c r="A56" t="s">
        <v>92</v>
      </c>
      <c r="B56">
        <v>586</v>
      </c>
      <c r="C56" t="s">
        <v>97</v>
      </c>
    </row>
    <row r="57" spans="1:7" x14ac:dyDescent="0.25">
      <c r="B57" t="s">
        <v>44</v>
      </c>
      <c r="C57">
        <v>18</v>
      </c>
      <c r="D57" t="s">
        <v>98</v>
      </c>
    </row>
    <row r="58" spans="1:7" x14ac:dyDescent="0.25">
      <c r="A58" t="s">
        <v>40</v>
      </c>
      <c r="B58" t="s">
        <v>47</v>
      </c>
    </row>
    <row r="59" spans="1:7" x14ac:dyDescent="0.25">
      <c r="B59" t="s">
        <v>16</v>
      </c>
      <c r="C59" t="s">
        <v>17</v>
      </c>
    </row>
    <row r="60" spans="1:7" x14ac:dyDescent="0.25">
      <c r="A60" t="s">
        <v>19</v>
      </c>
      <c r="B60">
        <v>586</v>
      </c>
      <c r="C60">
        <v>21</v>
      </c>
    </row>
    <row r="61" spans="1:7" x14ac:dyDescent="0.25">
      <c r="A61" t="s">
        <v>20</v>
      </c>
      <c r="B61">
        <v>18</v>
      </c>
      <c r="C61">
        <v>1896</v>
      </c>
    </row>
    <row r="62" spans="1:7" x14ac:dyDescent="0.25">
      <c r="A62" t="s">
        <v>48</v>
      </c>
      <c r="B62" t="s">
        <v>11</v>
      </c>
    </row>
    <row r="63" spans="1:7" x14ac:dyDescent="0.25">
      <c r="A63">
        <v>0.984529948433161</v>
      </c>
    </row>
    <row r="64" spans="1:7" x14ac:dyDescent="0.25">
      <c r="A64" t="s">
        <v>48</v>
      </c>
      <c r="B64" t="s">
        <v>49</v>
      </c>
    </row>
    <row r="65" spans="1:7" x14ac:dyDescent="0.25">
      <c r="B65" t="s">
        <v>0</v>
      </c>
      <c r="C65" t="s">
        <v>1</v>
      </c>
      <c r="D65" t="s">
        <v>2</v>
      </c>
      <c r="E65" t="s">
        <v>3</v>
      </c>
    </row>
    <row r="67" spans="1:7" x14ac:dyDescent="0.25">
      <c r="B67">
        <v>0</v>
      </c>
      <c r="C67">
        <v>0.97</v>
      </c>
      <c r="D67">
        <v>0.97</v>
      </c>
      <c r="E67">
        <v>0.97</v>
      </c>
      <c r="F67">
        <v>607</v>
      </c>
    </row>
    <row r="68" spans="1:7" x14ac:dyDescent="0.25">
      <c r="B68">
        <v>1</v>
      </c>
      <c r="C68">
        <v>0.99</v>
      </c>
      <c r="D68">
        <v>0.99</v>
      </c>
      <c r="E68">
        <v>0.99</v>
      </c>
      <c r="F68">
        <v>1914</v>
      </c>
    </row>
    <row r="70" spans="1:7" x14ac:dyDescent="0.25">
      <c r="B70" t="s">
        <v>4</v>
      </c>
      <c r="C70">
        <v>0.98</v>
      </c>
      <c r="D70">
        <v>2521</v>
      </c>
    </row>
    <row r="71" spans="1:7" x14ac:dyDescent="0.25">
      <c r="B71" t="s">
        <v>7</v>
      </c>
      <c r="C71" t="s">
        <v>8</v>
      </c>
      <c r="D71">
        <v>0.98</v>
      </c>
      <c r="E71">
        <v>0.98</v>
      </c>
      <c r="F71">
        <v>0.98</v>
      </c>
      <c r="G71">
        <v>2521</v>
      </c>
    </row>
    <row r="72" spans="1:7" x14ac:dyDescent="0.25">
      <c r="A72" t="s">
        <v>9</v>
      </c>
      <c r="B72" t="s">
        <v>8</v>
      </c>
      <c r="C72">
        <v>0.98</v>
      </c>
      <c r="D72">
        <v>0.98</v>
      </c>
      <c r="E72">
        <v>0.98</v>
      </c>
      <c r="F72">
        <v>2521</v>
      </c>
    </row>
    <row r="74" spans="1:7" x14ac:dyDescent="0.25">
      <c r="A74" t="s">
        <v>50</v>
      </c>
    </row>
    <row r="75" spans="1:7" x14ac:dyDescent="0.25">
      <c r="A75" t="s">
        <v>40</v>
      </c>
      <c r="B75" t="s">
        <v>41</v>
      </c>
    </row>
    <row r="76" spans="1:7" x14ac:dyDescent="0.25">
      <c r="A76" t="s">
        <v>92</v>
      </c>
      <c r="B76">
        <v>530</v>
      </c>
      <c r="C76" t="s">
        <v>99</v>
      </c>
    </row>
    <row r="77" spans="1:7" x14ac:dyDescent="0.25">
      <c r="B77" t="s">
        <v>44</v>
      </c>
      <c r="C77">
        <v>45</v>
      </c>
      <c r="D77" t="s">
        <v>100</v>
      </c>
    </row>
    <row r="78" spans="1:7" x14ac:dyDescent="0.25">
      <c r="A78" t="s">
        <v>40</v>
      </c>
      <c r="B78" t="s">
        <v>47</v>
      </c>
    </row>
    <row r="79" spans="1:7" x14ac:dyDescent="0.25">
      <c r="B79" t="s">
        <v>16</v>
      </c>
      <c r="C79" t="s">
        <v>17</v>
      </c>
    </row>
    <row r="80" spans="1:7" x14ac:dyDescent="0.25">
      <c r="A80" t="s">
        <v>19</v>
      </c>
      <c r="B80">
        <v>530</v>
      </c>
      <c r="C80">
        <v>20</v>
      </c>
    </row>
    <row r="81" spans="1:7" x14ac:dyDescent="0.25">
      <c r="A81" t="s">
        <v>20</v>
      </c>
      <c r="B81">
        <v>45</v>
      </c>
      <c r="C81">
        <v>1926</v>
      </c>
    </row>
    <row r="82" spans="1:7" x14ac:dyDescent="0.25">
      <c r="A82" t="s">
        <v>48</v>
      </c>
      <c r="B82" t="s">
        <v>11</v>
      </c>
    </row>
    <row r="83" spans="1:7" x14ac:dyDescent="0.25">
      <c r="A83">
        <v>0.97421658072193495</v>
      </c>
    </row>
    <row r="84" spans="1:7" x14ac:dyDescent="0.25">
      <c r="A84" t="s">
        <v>48</v>
      </c>
      <c r="B84" t="s">
        <v>49</v>
      </c>
    </row>
    <row r="85" spans="1:7" x14ac:dyDescent="0.25">
      <c r="B85" t="s">
        <v>0</v>
      </c>
      <c r="C85" t="s">
        <v>1</v>
      </c>
      <c r="D85" t="s">
        <v>2</v>
      </c>
      <c r="E85" t="s">
        <v>3</v>
      </c>
    </row>
    <row r="87" spans="1:7" x14ac:dyDescent="0.25">
      <c r="B87">
        <v>0</v>
      </c>
      <c r="C87">
        <v>0.92</v>
      </c>
      <c r="D87">
        <v>0.96</v>
      </c>
      <c r="E87">
        <v>0.94</v>
      </c>
      <c r="F87">
        <v>550</v>
      </c>
    </row>
    <row r="88" spans="1:7" x14ac:dyDescent="0.25">
      <c r="B88">
        <v>1</v>
      </c>
      <c r="C88">
        <v>0.99</v>
      </c>
      <c r="D88">
        <v>0.98</v>
      </c>
      <c r="E88">
        <v>0.98</v>
      </c>
      <c r="F88">
        <v>1971</v>
      </c>
    </row>
    <row r="90" spans="1:7" x14ac:dyDescent="0.25">
      <c r="B90" t="s">
        <v>4</v>
      </c>
      <c r="C90">
        <v>0.97</v>
      </c>
      <c r="D90">
        <v>2521</v>
      </c>
    </row>
    <row r="91" spans="1:7" x14ac:dyDescent="0.25">
      <c r="B91" t="s">
        <v>7</v>
      </c>
      <c r="C91" t="s">
        <v>8</v>
      </c>
      <c r="D91">
        <v>0.96</v>
      </c>
      <c r="E91">
        <v>0.97</v>
      </c>
      <c r="F91">
        <v>0.96</v>
      </c>
      <c r="G91">
        <v>2521</v>
      </c>
    </row>
    <row r="92" spans="1:7" x14ac:dyDescent="0.25">
      <c r="A92" t="s">
        <v>9</v>
      </c>
      <c r="B92" t="s">
        <v>8</v>
      </c>
      <c r="C92">
        <v>0.97</v>
      </c>
      <c r="D92">
        <v>0.97</v>
      </c>
      <c r="E92">
        <v>0.97</v>
      </c>
      <c r="F92">
        <v>2521</v>
      </c>
    </row>
    <row r="94" spans="1:7" x14ac:dyDescent="0.25">
      <c r="A94" t="s">
        <v>50</v>
      </c>
    </row>
    <row r="95" spans="1:7" x14ac:dyDescent="0.25">
      <c r="A95" t="s">
        <v>40</v>
      </c>
      <c r="B95" t="s">
        <v>41</v>
      </c>
    </row>
    <row r="96" spans="1:7" x14ac:dyDescent="0.25">
      <c r="A96" t="s">
        <v>92</v>
      </c>
      <c r="B96">
        <v>565</v>
      </c>
      <c r="C96" t="s">
        <v>52</v>
      </c>
    </row>
    <row r="97" spans="1:7" x14ac:dyDescent="0.25">
      <c r="B97" t="s">
        <v>44</v>
      </c>
      <c r="C97">
        <v>6</v>
      </c>
      <c r="D97" t="s">
        <v>101</v>
      </c>
    </row>
    <row r="98" spans="1:7" x14ac:dyDescent="0.25">
      <c r="A98" t="s">
        <v>40</v>
      </c>
      <c r="B98" t="s">
        <v>47</v>
      </c>
    </row>
    <row r="99" spans="1:7" x14ac:dyDescent="0.25">
      <c r="B99" t="s">
        <v>16</v>
      </c>
      <c r="C99" t="s">
        <v>17</v>
      </c>
    </row>
    <row r="100" spans="1:7" x14ac:dyDescent="0.25">
      <c r="A100" t="s">
        <v>19</v>
      </c>
      <c r="B100">
        <v>565</v>
      </c>
      <c r="C100">
        <v>33</v>
      </c>
    </row>
    <row r="101" spans="1:7" x14ac:dyDescent="0.25">
      <c r="A101" t="s">
        <v>20</v>
      </c>
      <c r="B101">
        <v>6</v>
      </c>
      <c r="C101">
        <v>1917</v>
      </c>
    </row>
    <row r="102" spans="1:7" x14ac:dyDescent="0.25">
      <c r="A102" t="s">
        <v>48</v>
      </c>
      <c r="B102" t="s">
        <v>11</v>
      </c>
    </row>
    <row r="103" spans="1:7" x14ac:dyDescent="0.25">
      <c r="A103">
        <v>0.984529948433161</v>
      </c>
    </row>
    <row r="104" spans="1:7" x14ac:dyDescent="0.25">
      <c r="A104" t="s">
        <v>48</v>
      </c>
      <c r="B104" t="s">
        <v>49</v>
      </c>
    </row>
    <row r="105" spans="1:7" x14ac:dyDescent="0.25">
      <c r="B105" t="s">
        <v>0</v>
      </c>
      <c r="C105" t="s">
        <v>1</v>
      </c>
      <c r="D105" t="s">
        <v>2</v>
      </c>
      <c r="E105" t="s">
        <v>3</v>
      </c>
    </row>
    <row r="107" spans="1:7" x14ac:dyDescent="0.25">
      <c r="B107">
        <v>0</v>
      </c>
      <c r="C107">
        <v>0.99</v>
      </c>
      <c r="D107">
        <v>0.94</v>
      </c>
      <c r="E107">
        <v>0.97</v>
      </c>
      <c r="F107">
        <v>598</v>
      </c>
    </row>
    <row r="108" spans="1:7" x14ac:dyDescent="0.25">
      <c r="B108">
        <v>1</v>
      </c>
      <c r="C108">
        <v>0.98</v>
      </c>
      <c r="D108">
        <v>1</v>
      </c>
      <c r="E108">
        <v>0.99</v>
      </c>
      <c r="F108">
        <v>1923</v>
      </c>
    </row>
    <row r="110" spans="1:7" x14ac:dyDescent="0.25">
      <c r="B110" t="s">
        <v>4</v>
      </c>
      <c r="C110">
        <v>0.98</v>
      </c>
      <c r="D110">
        <v>2521</v>
      </c>
    </row>
    <row r="111" spans="1:7" x14ac:dyDescent="0.25">
      <c r="B111" t="s">
        <v>7</v>
      </c>
      <c r="C111" t="s">
        <v>8</v>
      </c>
      <c r="D111">
        <v>0.99</v>
      </c>
      <c r="E111">
        <v>0.97</v>
      </c>
      <c r="F111">
        <v>0.98</v>
      </c>
      <c r="G111">
        <v>2521</v>
      </c>
    </row>
    <row r="112" spans="1:7" x14ac:dyDescent="0.25">
      <c r="A112" t="s">
        <v>9</v>
      </c>
      <c r="B112" t="s">
        <v>8</v>
      </c>
      <c r="C112">
        <v>0.98</v>
      </c>
      <c r="D112">
        <v>0.98</v>
      </c>
      <c r="E112">
        <v>0.98</v>
      </c>
      <c r="F112">
        <v>2521</v>
      </c>
    </row>
    <row r="114" spans="1:6" x14ac:dyDescent="0.25">
      <c r="A114" t="s">
        <v>50</v>
      </c>
    </row>
    <row r="115" spans="1:6" x14ac:dyDescent="0.25">
      <c r="A115" t="s">
        <v>40</v>
      </c>
      <c r="B115" t="s">
        <v>41</v>
      </c>
    </row>
    <row r="116" spans="1:6" x14ac:dyDescent="0.25">
      <c r="A116" t="s">
        <v>92</v>
      </c>
      <c r="B116">
        <v>591</v>
      </c>
      <c r="C116" t="s">
        <v>60</v>
      </c>
    </row>
    <row r="117" spans="1:6" x14ac:dyDescent="0.25">
      <c r="B117" t="s">
        <v>44</v>
      </c>
      <c r="C117">
        <v>31</v>
      </c>
      <c r="D117" t="s">
        <v>102</v>
      </c>
    </row>
    <row r="118" spans="1:6" x14ac:dyDescent="0.25">
      <c r="A118" t="s">
        <v>40</v>
      </c>
      <c r="B118" t="s">
        <v>47</v>
      </c>
    </row>
    <row r="119" spans="1:6" x14ac:dyDescent="0.25">
      <c r="B119" t="s">
        <v>16</v>
      </c>
      <c r="C119" t="s">
        <v>17</v>
      </c>
    </row>
    <row r="120" spans="1:6" x14ac:dyDescent="0.25">
      <c r="A120" t="s">
        <v>19</v>
      </c>
      <c r="B120">
        <v>591</v>
      </c>
      <c r="C120">
        <v>24</v>
      </c>
    </row>
    <row r="121" spans="1:6" x14ac:dyDescent="0.25">
      <c r="A121" t="s">
        <v>20</v>
      </c>
      <c r="B121">
        <v>31</v>
      </c>
      <c r="C121">
        <v>1875</v>
      </c>
    </row>
    <row r="122" spans="1:6" x14ac:dyDescent="0.25">
      <c r="A122" t="s">
        <v>48</v>
      </c>
      <c r="B122" t="s">
        <v>11</v>
      </c>
    </row>
    <row r="123" spans="1:6" x14ac:dyDescent="0.25">
      <c r="A123">
        <v>0.97818326061086802</v>
      </c>
    </row>
    <row r="124" spans="1:6" x14ac:dyDescent="0.25">
      <c r="A124" t="s">
        <v>48</v>
      </c>
      <c r="B124" t="s">
        <v>49</v>
      </c>
    </row>
    <row r="125" spans="1:6" x14ac:dyDescent="0.25">
      <c r="B125" t="s">
        <v>0</v>
      </c>
      <c r="C125" t="s">
        <v>1</v>
      </c>
      <c r="D125" t="s">
        <v>2</v>
      </c>
      <c r="E125" t="s">
        <v>3</v>
      </c>
    </row>
    <row r="127" spans="1:6" x14ac:dyDescent="0.25">
      <c r="B127">
        <v>0</v>
      </c>
      <c r="C127">
        <v>0.95</v>
      </c>
      <c r="D127">
        <v>0.96</v>
      </c>
      <c r="E127">
        <v>0.96</v>
      </c>
      <c r="F127">
        <v>615</v>
      </c>
    </row>
    <row r="128" spans="1:6" x14ac:dyDescent="0.25">
      <c r="B128">
        <v>1</v>
      </c>
      <c r="C128">
        <v>0.99</v>
      </c>
      <c r="D128">
        <v>0.98</v>
      </c>
      <c r="E128">
        <v>0.99</v>
      </c>
      <c r="F128">
        <v>1906</v>
      </c>
    </row>
    <row r="130" spans="1:7" x14ac:dyDescent="0.25">
      <c r="B130" t="s">
        <v>4</v>
      </c>
      <c r="C130">
        <v>0.98</v>
      </c>
      <c r="D130">
        <v>2521</v>
      </c>
    </row>
    <row r="131" spans="1:7" x14ac:dyDescent="0.25">
      <c r="B131" t="s">
        <v>7</v>
      </c>
      <c r="C131" t="s">
        <v>8</v>
      </c>
      <c r="D131">
        <v>0.97</v>
      </c>
      <c r="E131">
        <v>0.97</v>
      </c>
      <c r="F131">
        <v>0.97</v>
      </c>
      <c r="G131">
        <v>2521</v>
      </c>
    </row>
    <row r="132" spans="1:7" x14ac:dyDescent="0.25">
      <c r="A132" t="s">
        <v>9</v>
      </c>
      <c r="B132" t="s">
        <v>8</v>
      </c>
      <c r="C132">
        <v>0.98</v>
      </c>
      <c r="D132">
        <v>0.98</v>
      </c>
      <c r="E132">
        <v>0.98</v>
      </c>
      <c r="F132">
        <v>2521</v>
      </c>
    </row>
    <row r="134" spans="1:7" x14ac:dyDescent="0.25">
      <c r="A134" t="s">
        <v>50</v>
      </c>
    </row>
    <row r="135" spans="1:7" x14ac:dyDescent="0.25">
      <c r="A135" t="s">
        <v>40</v>
      </c>
      <c r="B135" t="s">
        <v>41</v>
      </c>
    </row>
    <row r="136" spans="1:7" x14ac:dyDescent="0.25">
      <c r="A136" t="s">
        <v>92</v>
      </c>
      <c r="B136">
        <v>484</v>
      </c>
      <c r="C136" t="s">
        <v>103</v>
      </c>
    </row>
    <row r="137" spans="1:7" x14ac:dyDescent="0.25">
      <c r="B137" t="s">
        <v>44</v>
      </c>
      <c r="C137">
        <v>70</v>
      </c>
      <c r="D137" t="s">
        <v>104</v>
      </c>
    </row>
    <row r="138" spans="1:7" x14ac:dyDescent="0.25">
      <c r="A138" t="s">
        <v>40</v>
      </c>
      <c r="B138" t="s">
        <v>47</v>
      </c>
    </row>
    <row r="139" spans="1:7" x14ac:dyDescent="0.25">
      <c r="B139" t="s">
        <v>16</v>
      </c>
      <c r="C139" t="s">
        <v>17</v>
      </c>
    </row>
    <row r="140" spans="1:7" x14ac:dyDescent="0.25">
      <c r="A140" t="s">
        <v>19</v>
      </c>
      <c r="B140">
        <v>484</v>
      </c>
      <c r="C140">
        <v>101</v>
      </c>
    </row>
    <row r="141" spans="1:7" x14ac:dyDescent="0.25">
      <c r="A141" t="s">
        <v>20</v>
      </c>
      <c r="B141">
        <v>70</v>
      </c>
      <c r="C141">
        <v>1866</v>
      </c>
    </row>
    <row r="142" spans="1:7" x14ac:dyDescent="0.25">
      <c r="A142" t="s">
        <v>48</v>
      </c>
      <c r="B142" t="s">
        <v>11</v>
      </c>
    </row>
    <row r="143" spans="1:7" x14ac:dyDescent="0.25">
      <c r="A143">
        <v>0.93216977389924605</v>
      </c>
    </row>
    <row r="144" spans="1:7" x14ac:dyDescent="0.25">
      <c r="A144" t="s">
        <v>48</v>
      </c>
      <c r="B144" t="s">
        <v>49</v>
      </c>
    </row>
    <row r="145" spans="1:7" x14ac:dyDescent="0.25">
      <c r="B145" t="s">
        <v>0</v>
      </c>
      <c r="C145" t="s">
        <v>1</v>
      </c>
      <c r="D145" t="s">
        <v>2</v>
      </c>
      <c r="E145" t="s">
        <v>3</v>
      </c>
    </row>
    <row r="147" spans="1:7" x14ac:dyDescent="0.25">
      <c r="B147">
        <v>0</v>
      </c>
      <c r="C147">
        <v>0.87</v>
      </c>
      <c r="D147">
        <v>0.83</v>
      </c>
      <c r="E147">
        <v>0.85</v>
      </c>
      <c r="F147">
        <v>585</v>
      </c>
    </row>
    <row r="148" spans="1:7" x14ac:dyDescent="0.25">
      <c r="B148">
        <v>1</v>
      </c>
      <c r="C148">
        <v>0.95</v>
      </c>
      <c r="D148">
        <v>0.96</v>
      </c>
      <c r="E148">
        <v>0.96</v>
      </c>
      <c r="F148">
        <v>1936</v>
      </c>
    </row>
    <row r="150" spans="1:7" x14ac:dyDescent="0.25">
      <c r="B150" t="s">
        <v>4</v>
      </c>
      <c r="C150">
        <v>0.93</v>
      </c>
      <c r="D150">
        <v>2521</v>
      </c>
    </row>
    <row r="151" spans="1:7" x14ac:dyDescent="0.25">
      <c r="B151" t="s">
        <v>7</v>
      </c>
      <c r="C151" t="s">
        <v>8</v>
      </c>
      <c r="D151">
        <v>0.91</v>
      </c>
      <c r="E151">
        <v>0.9</v>
      </c>
      <c r="F151">
        <v>0.9</v>
      </c>
      <c r="G151">
        <v>2521</v>
      </c>
    </row>
    <row r="152" spans="1:7" x14ac:dyDescent="0.25">
      <c r="A152" t="s">
        <v>9</v>
      </c>
      <c r="B152" t="s">
        <v>8</v>
      </c>
      <c r="C152">
        <v>0.93</v>
      </c>
      <c r="D152">
        <v>0.93</v>
      </c>
      <c r="E152">
        <v>0.93</v>
      </c>
      <c r="F152">
        <v>2521</v>
      </c>
    </row>
    <row r="154" spans="1:7" x14ac:dyDescent="0.25">
      <c r="A154" t="s">
        <v>50</v>
      </c>
    </row>
    <row r="155" spans="1:7" x14ac:dyDescent="0.25">
      <c r="A155" t="s">
        <v>40</v>
      </c>
      <c r="B155" t="s">
        <v>41</v>
      </c>
    </row>
    <row r="156" spans="1:7" x14ac:dyDescent="0.25">
      <c r="A156" t="s">
        <v>92</v>
      </c>
      <c r="B156">
        <v>569</v>
      </c>
      <c r="C156" t="s">
        <v>52</v>
      </c>
    </row>
    <row r="157" spans="1:7" x14ac:dyDescent="0.25">
      <c r="B157" t="s">
        <v>44</v>
      </c>
      <c r="C157">
        <v>6</v>
      </c>
      <c r="D157" t="s">
        <v>96</v>
      </c>
    </row>
    <row r="158" spans="1:7" x14ac:dyDescent="0.25">
      <c r="A158" t="s">
        <v>40</v>
      </c>
      <c r="B158" t="s">
        <v>47</v>
      </c>
    </row>
    <row r="159" spans="1:7" x14ac:dyDescent="0.25">
      <c r="B159" t="s">
        <v>16</v>
      </c>
      <c r="C159" t="s">
        <v>17</v>
      </c>
    </row>
    <row r="160" spans="1:7" x14ac:dyDescent="0.25">
      <c r="A160" t="s">
        <v>19</v>
      </c>
      <c r="B160">
        <v>569</v>
      </c>
      <c r="C160">
        <v>33</v>
      </c>
    </row>
    <row r="161" spans="1:7" x14ac:dyDescent="0.25">
      <c r="A161" t="s">
        <v>20</v>
      </c>
      <c r="B161">
        <v>6</v>
      </c>
      <c r="C161">
        <v>1913</v>
      </c>
    </row>
    <row r="162" spans="1:7" x14ac:dyDescent="0.25">
      <c r="A162" t="s">
        <v>48</v>
      </c>
      <c r="B162" t="s">
        <v>11</v>
      </c>
    </row>
    <row r="163" spans="1:7" x14ac:dyDescent="0.25">
      <c r="A163">
        <v>0.984529948433161</v>
      </c>
    </row>
    <row r="164" spans="1:7" x14ac:dyDescent="0.25">
      <c r="A164" t="s">
        <v>48</v>
      </c>
      <c r="B164" t="s">
        <v>49</v>
      </c>
    </row>
    <row r="165" spans="1:7" x14ac:dyDescent="0.25">
      <c r="B165" t="s">
        <v>0</v>
      </c>
      <c r="C165" t="s">
        <v>1</v>
      </c>
      <c r="D165" t="s">
        <v>2</v>
      </c>
      <c r="E165" t="s">
        <v>3</v>
      </c>
    </row>
    <row r="167" spans="1:7" x14ac:dyDescent="0.25">
      <c r="B167">
        <v>0</v>
      </c>
      <c r="C167">
        <v>0.99</v>
      </c>
      <c r="D167">
        <v>0.95</v>
      </c>
      <c r="E167">
        <v>0.97</v>
      </c>
      <c r="F167">
        <v>602</v>
      </c>
    </row>
    <row r="168" spans="1:7" x14ac:dyDescent="0.25">
      <c r="B168">
        <v>1</v>
      </c>
      <c r="C168">
        <v>0.98</v>
      </c>
      <c r="D168">
        <v>1</v>
      </c>
      <c r="E168">
        <v>0.99</v>
      </c>
      <c r="F168">
        <v>1919</v>
      </c>
    </row>
    <row r="170" spans="1:7" x14ac:dyDescent="0.25">
      <c r="B170" t="s">
        <v>4</v>
      </c>
      <c r="C170">
        <v>0.98</v>
      </c>
      <c r="D170">
        <v>2521</v>
      </c>
    </row>
    <row r="171" spans="1:7" x14ac:dyDescent="0.25">
      <c r="B171" t="s">
        <v>7</v>
      </c>
      <c r="C171" t="s">
        <v>8</v>
      </c>
      <c r="D171">
        <v>0.99</v>
      </c>
      <c r="E171">
        <v>0.97</v>
      </c>
      <c r="F171">
        <v>0.98</v>
      </c>
      <c r="G171">
        <v>2521</v>
      </c>
    </row>
    <row r="172" spans="1:7" x14ac:dyDescent="0.25">
      <c r="A172" t="s">
        <v>9</v>
      </c>
      <c r="B172" t="s">
        <v>8</v>
      </c>
      <c r="C172">
        <v>0.98</v>
      </c>
      <c r="D172">
        <v>0.98</v>
      </c>
      <c r="E172">
        <v>0.98</v>
      </c>
      <c r="F172">
        <v>2521</v>
      </c>
    </row>
    <row r="174" spans="1:7" x14ac:dyDescent="0.25">
      <c r="A174" t="s">
        <v>50</v>
      </c>
    </row>
    <row r="175" spans="1:7" x14ac:dyDescent="0.25">
      <c r="A175" t="s">
        <v>40</v>
      </c>
      <c r="B175" t="s">
        <v>41</v>
      </c>
    </row>
    <row r="176" spans="1:7" x14ac:dyDescent="0.25">
      <c r="A176" t="s">
        <v>92</v>
      </c>
      <c r="B176">
        <v>534</v>
      </c>
      <c r="C176" t="s">
        <v>105</v>
      </c>
    </row>
    <row r="177" spans="1:7" x14ac:dyDescent="0.25">
      <c r="B177" t="s">
        <v>44</v>
      </c>
      <c r="C177">
        <v>10</v>
      </c>
      <c r="D177" t="s">
        <v>106</v>
      </c>
    </row>
    <row r="178" spans="1:7" x14ac:dyDescent="0.25">
      <c r="A178" t="s">
        <v>40</v>
      </c>
      <c r="B178" t="s">
        <v>47</v>
      </c>
    </row>
    <row r="179" spans="1:7" x14ac:dyDescent="0.25">
      <c r="B179" t="s">
        <v>16</v>
      </c>
      <c r="C179" t="s">
        <v>17</v>
      </c>
    </row>
    <row r="180" spans="1:7" x14ac:dyDescent="0.25">
      <c r="A180" t="s">
        <v>19</v>
      </c>
      <c r="B180">
        <v>534</v>
      </c>
      <c r="C180">
        <v>57</v>
      </c>
    </row>
    <row r="181" spans="1:7" x14ac:dyDescent="0.25">
      <c r="A181" t="s">
        <v>20</v>
      </c>
      <c r="B181">
        <v>10</v>
      </c>
      <c r="C181">
        <v>1919</v>
      </c>
    </row>
    <row r="182" spans="1:7" x14ac:dyDescent="0.25">
      <c r="A182" t="s">
        <v>48</v>
      </c>
      <c r="B182" t="s">
        <v>11</v>
      </c>
    </row>
    <row r="183" spans="1:7" x14ac:dyDescent="0.25">
      <c r="A183">
        <v>0.97341269841269795</v>
      </c>
    </row>
    <row r="184" spans="1:7" x14ac:dyDescent="0.25">
      <c r="A184" t="s">
        <v>48</v>
      </c>
      <c r="B184" t="s">
        <v>49</v>
      </c>
    </row>
    <row r="185" spans="1:7" x14ac:dyDescent="0.25">
      <c r="B185" t="s">
        <v>0</v>
      </c>
      <c r="C185" t="s">
        <v>1</v>
      </c>
      <c r="D185" t="s">
        <v>2</v>
      </c>
      <c r="E185" t="s">
        <v>3</v>
      </c>
    </row>
    <row r="187" spans="1:7" x14ac:dyDescent="0.25">
      <c r="B187">
        <v>0</v>
      </c>
      <c r="C187">
        <v>0.98</v>
      </c>
      <c r="D187">
        <v>0.9</v>
      </c>
      <c r="E187">
        <v>0.94</v>
      </c>
      <c r="F187">
        <v>591</v>
      </c>
    </row>
    <row r="188" spans="1:7" x14ac:dyDescent="0.25">
      <c r="B188">
        <v>1</v>
      </c>
      <c r="C188">
        <v>0.97</v>
      </c>
      <c r="D188">
        <v>0.99</v>
      </c>
      <c r="E188">
        <v>0.98</v>
      </c>
      <c r="F188">
        <v>1929</v>
      </c>
    </row>
    <row r="190" spans="1:7" x14ac:dyDescent="0.25">
      <c r="B190" t="s">
        <v>4</v>
      </c>
      <c r="C190">
        <v>0.97</v>
      </c>
      <c r="D190">
        <v>2520</v>
      </c>
    </row>
    <row r="191" spans="1:7" x14ac:dyDescent="0.25">
      <c r="B191" t="s">
        <v>7</v>
      </c>
      <c r="C191" t="s">
        <v>8</v>
      </c>
      <c r="D191">
        <v>0.98</v>
      </c>
      <c r="E191">
        <v>0.95</v>
      </c>
      <c r="F191">
        <v>0.96</v>
      </c>
      <c r="G191">
        <v>2520</v>
      </c>
    </row>
    <row r="192" spans="1:7" x14ac:dyDescent="0.25">
      <c r="A192" t="s">
        <v>9</v>
      </c>
      <c r="B192" t="s">
        <v>8</v>
      </c>
      <c r="C192">
        <v>0.97</v>
      </c>
      <c r="D192">
        <v>0.97</v>
      </c>
      <c r="E192">
        <v>0.97</v>
      </c>
      <c r="F192">
        <v>2520</v>
      </c>
    </row>
    <row r="194" spans="1:6" x14ac:dyDescent="0.25">
      <c r="A194" t="s">
        <v>50</v>
      </c>
    </row>
    <row r="195" spans="1:6" x14ac:dyDescent="0.25">
      <c r="A195" t="s">
        <v>40</v>
      </c>
      <c r="B195" t="s">
        <v>41</v>
      </c>
    </row>
    <row r="196" spans="1:6" x14ac:dyDescent="0.25">
      <c r="A196" t="s">
        <v>92</v>
      </c>
      <c r="B196">
        <v>597</v>
      </c>
      <c r="C196" t="s">
        <v>107</v>
      </c>
    </row>
    <row r="197" spans="1:6" x14ac:dyDescent="0.25">
      <c r="B197" t="s">
        <v>44</v>
      </c>
      <c r="C197">
        <v>6</v>
      </c>
      <c r="D197" t="s">
        <v>108</v>
      </c>
    </row>
    <row r="198" spans="1:6" x14ac:dyDescent="0.25">
      <c r="A198" t="s">
        <v>40</v>
      </c>
      <c r="B198" t="s">
        <v>47</v>
      </c>
    </row>
    <row r="199" spans="1:6" x14ac:dyDescent="0.25">
      <c r="B199" t="s">
        <v>16</v>
      </c>
      <c r="C199" t="s">
        <v>17</v>
      </c>
    </row>
    <row r="200" spans="1:6" x14ac:dyDescent="0.25">
      <c r="A200" t="s">
        <v>19</v>
      </c>
      <c r="B200">
        <v>597</v>
      </c>
      <c r="C200">
        <v>12</v>
      </c>
    </row>
    <row r="201" spans="1:6" x14ac:dyDescent="0.25">
      <c r="A201" t="s">
        <v>20</v>
      </c>
      <c r="B201">
        <v>6</v>
      </c>
      <c r="C201">
        <v>1905</v>
      </c>
    </row>
    <row r="202" spans="1:6" x14ac:dyDescent="0.25">
      <c r="A202" t="s">
        <v>48</v>
      </c>
      <c r="B202" t="s">
        <v>11</v>
      </c>
    </row>
    <row r="203" spans="1:6" x14ac:dyDescent="0.25">
      <c r="A203">
        <v>0.99285714285714199</v>
      </c>
    </row>
    <row r="204" spans="1:6" x14ac:dyDescent="0.25">
      <c r="A204" t="s">
        <v>48</v>
      </c>
      <c r="B204" t="s">
        <v>49</v>
      </c>
    </row>
    <row r="205" spans="1:6" x14ac:dyDescent="0.25">
      <c r="B205" t="s">
        <v>0</v>
      </c>
      <c r="C205" t="s">
        <v>1</v>
      </c>
      <c r="D205" t="s">
        <v>2</v>
      </c>
      <c r="E205" t="s">
        <v>3</v>
      </c>
    </row>
    <row r="207" spans="1:6" x14ac:dyDescent="0.25">
      <c r="B207">
        <v>0</v>
      </c>
      <c r="C207">
        <v>0.99</v>
      </c>
      <c r="D207">
        <v>0.98</v>
      </c>
      <c r="E207">
        <v>0.99</v>
      </c>
      <c r="F207">
        <v>609</v>
      </c>
    </row>
    <row r="208" spans="1:6" x14ac:dyDescent="0.25">
      <c r="B208">
        <v>1</v>
      </c>
      <c r="C208">
        <v>0.99</v>
      </c>
      <c r="D208">
        <v>1</v>
      </c>
      <c r="E208">
        <v>1</v>
      </c>
      <c r="F208">
        <v>1911</v>
      </c>
    </row>
    <row r="210" spans="1:7" x14ac:dyDescent="0.25">
      <c r="B210" t="s">
        <v>4</v>
      </c>
      <c r="C210">
        <v>0.99</v>
      </c>
      <c r="D210">
        <v>2520</v>
      </c>
    </row>
    <row r="211" spans="1:7" x14ac:dyDescent="0.25">
      <c r="B211" t="s">
        <v>7</v>
      </c>
      <c r="C211" t="s">
        <v>8</v>
      </c>
      <c r="D211">
        <v>0.99</v>
      </c>
      <c r="E211">
        <v>0.99</v>
      </c>
      <c r="F211">
        <v>0.99</v>
      </c>
      <c r="G211">
        <v>2520</v>
      </c>
    </row>
    <row r="212" spans="1:7" x14ac:dyDescent="0.25">
      <c r="A212" t="s">
        <v>9</v>
      </c>
      <c r="B212" t="s">
        <v>8</v>
      </c>
      <c r="C212">
        <v>0.99</v>
      </c>
      <c r="D212">
        <v>0.99</v>
      </c>
      <c r="E212">
        <v>0.99</v>
      </c>
      <c r="F212">
        <v>2520</v>
      </c>
    </row>
    <row r="214" spans="1:7" x14ac:dyDescent="0.25">
      <c r="A214" t="s">
        <v>50</v>
      </c>
    </row>
    <row r="215" spans="1:7" x14ac:dyDescent="0.25">
      <c r="A215" t="s">
        <v>10</v>
      </c>
      <c r="B215" t="s">
        <v>11</v>
      </c>
    </row>
    <row r="216" spans="1:7" x14ac:dyDescent="0.25">
      <c r="A216">
        <v>0.97945126020790396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opLeftCell="A10" workbookViewId="0">
      <selection activeCell="L20" sqref="L20"/>
    </sheetView>
  </sheetViews>
  <sheetFormatPr defaultRowHeight="15" x14ac:dyDescent="0.25"/>
  <sheetData>
    <row r="1" spans="1:5" x14ac:dyDescent="0.25">
      <c r="A1" t="s">
        <v>25</v>
      </c>
    </row>
    <row r="2" spans="1:5" x14ac:dyDescent="0.25">
      <c r="A2" t="s">
        <v>26</v>
      </c>
      <c r="B2">
        <v>7</v>
      </c>
      <c r="C2" t="s">
        <v>27</v>
      </c>
    </row>
    <row r="3" spans="1:5" x14ac:dyDescent="0.25">
      <c r="A3" t="s">
        <v>28</v>
      </c>
      <c r="B3" t="s">
        <v>29</v>
      </c>
    </row>
    <row r="4" spans="1:5" x14ac:dyDescent="0.25">
      <c r="A4" t="s">
        <v>30</v>
      </c>
      <c r="B4">
        <v>10</v>
      </c>
      <c r="C4" t="s">
        <v>27</v>
      </c>
    </row>
    <row r="5" spans="1:5" x14ac:dyDescent="0.25">
      <c r="A5" t="s">
        <v>31</v>
      </c>
    </row>
    <row r="6" spans="1:5" x14ac:dyDescent="0.25">
      <c r="A6" t="s">
        <v>32</v>
      </c>
    </row>
    <row r="7" spans="1:5" x14ac:dyDescent="0.25">
      <c r="A7" t="s">
        <v>33</v>
      </c>
    </row>
    <row r="8" spans="1:5" x14ac:dyDescent="0.25">
      <c r="A8" t="s">
        <v>34</v>
      </c>
    </row>
    <row r="9" spans="1:5" x14ac:dyDescent="0.25">
      <c r="A9" t="s">
        <v>35</v>
      </c>
    </row>
    <row r="10" spans="1:5" x14ac:dyDescent="0.25">
      <c r="A10" t="s">
        <v>36</v>
      </c>
    </row>
    <row r="12" spans="1:5" x14ac:dyDescent="0.25">
      <c r="A12" t="s">
        <v>37</v>
      </c>
      <c r="B12" t="s">
        <v>38</v>
      </c>
      <c r="C12" t="s">
        <v>39</v>
      </c>
    </row>
    <row r="13" spans="1:5" x14ac:dyDescent="0.25">
      <c r="A13">
        <v>29601</v>
      </c>
    </row>
    <row r="14" spans="1:5" x14ac:dyDescent="0.25">
      <c r="A14" t="s">
        <v>40</v>
      </c>
      <c r="B14" t="s">
        <v>41</v>
      </c>
    </row>
    <row r="15" spans="1:5" x14ac:dyDescent="0.25">
      <c r="A15" t="s">
        <v>42</v>
      </c>
      <c r="B15">
        <v>5</v>
      </c>
      <c r="C15" t="s">
        <v>43</v>
      </c>
    </row>
    <row r="16" spans="1:5" x14ac:dyDescent="0.25">
      <c r="B16" t="s">
        <v>44</v>
      </c>
      <c r="C16">
        <v>2</v>
      </c>
      <c r="D16">
        <v>245</v>
      </c>
      <c r="E16" t="s">
        <v>45</v>
      </c>
    </row>
    <row r="17" spans="1:15" x14ac:dyDescent="0.25">
      <c r="B17" t="s">
        <v>44</v>
      </c>
      <c r="C17">
        <v>27</v>
      </c>
      <c r="D17">
        <v>12</v>
      </c>
      <c r="E17" t="s">
        <v>46</v>
      </c>
    </row>
    <row r="18" spans="1:15" x14ac:dyDescent="0.25">
      <c r="A18" t="s">
        <v>40</v>
      </c>
      <c r="B18" t="s">
        <v>47</v>
      </c>
    </row>
    <row r="19" spans="1:15" x14ac:dyDescent="0.25">
      <c r="B19" t="s">
        <v>16</v>
      </c>
      <c r="C19" t="s">
        <v>17</v>
      </c>
      <c r="D19" t="s">
        <v>18</v>
      </c>
    </row>
    <row r="20" spans="1:15" x14ac:dyDescent="0.25">
      <c r="A20" t="s">
        <v>19</v>
      </c>
      <c r="B20">
        <v>1748</v>
      </c>
      <c r="C20">
        <v>5</v>
      </c>
      <c r="D20">
        <v>74</v>
      </c>
      <c r="K20" t="s">
        <v>23</v>
      </c>
      <c r="L20">
        <f>(D20+D21)/SUM(D20:D22)</f>
        <v>0.13340563991323209</v>
      </c>
    </row>
    <row r="21" spans="1:15" x14ac:dyDescent="0.25">
      <c r="A21" t="s">
        <v>20</v>
      </c>
      <c r="B21">
        <v>2</v>
      </c>
      <c r="C21">
        <v>245</v>
      </c>
      <c r="D21">
        <v>49</v>
      </c>
      <c r="L21">
        <f>(D43+D44)/SUM(D43:D45)</f>
        <v>0.25236294896030248</v>
      </c>
    </row>
    <row r="22" spans="1:15" x14ac:dyDescent="0.25">
      <c r="A22" t="s">
        <v>21</v>
      </c>
      <c r="B22">
        <v>27</v>
      </c>
      <c r="C22">
        <v>12</v>
      </c>
      <c r="D22">
        <v>799</v>
      </c>
      <c r="L22">
        <f>(D66+D67)/SUM(D66:D68)</f>
        <v>4.1013268998793727E-2</v>
      </c>
    </row>
    <row r="23" spans="1:15" x14ac:dyDescent="0.25">
      <c r="A23" t="s">
        <v>48</v>
      </c>
      <c r="B23" t="s">
        <v>11</v>
      </c>
      <c r="L23">
        <f>(D89+D90)/SUM(D89:D91)</f>
        <v>5.0119331742243436E-2</v>
      </c>
    </row>
    <row r="24" spans="1:15" x14ac:dyDescent="0.25">
      <c r="A24">
        <v>0.94292468760553805</v>
      </c>
      <c r="L24">
        <f>(D112+D123)/SUM(D112:D114)</f>
        <v>3.9239001189060645E-2</v>
      </c>
    </row>
    <row r="25" spans="1:15" x14ac:dyDescent="0.25">
      <c r="A25" t="s">
        <v>48</v>
      </c>
      <c r="B25" t="s">
        <v>49</v>
      </c>
      <c r="L25">
        <f>(D135+D136)/SUM(D135:D137)</f>
        <v>0.28084714548802947</v>
      </c>
      <c r="O25">
        <v>158</v>
      </c>
    </row>
    <row r="26" spans="1:15" x14ac:dyDescent="0.25">
      <c r="B26" t="s">
        <v>0</v>
      </c>
      <c r="C26" t="s">
        <v>1</v>
      </c>
      <c r="D26" t="s">
        <v>2</v>
      </c>
      <c r="E26" t="s">
        <v>3</v>
      </c>
      <c r="L26">
        <f>(D158+D159)/SUM(D158:D160)</f>
        <v>4.3427230046948359E-2</v>
      </c>
      <c r="O26">
        <v>181</v>
      </c>
    </row>
    <row r="27" spans="1:15" x14ac:dyDescent="0.25">
      <c r="L27">
        <f>(D181+D182)/SUM(D181:D183)</f>
        <v>0.36088709677419356</v>
      </c>
      <c r="O27">
        <v>204</v>
      </c>
    </row>
    <row r="28" spans="1:15" x14ac:dyDescent="0.25">
      <c r="B28">
        <v>0</v>
      </c>
      <c r="C28">
        <v>0.98</v>
      </c>
      <c r="D28">
        <v>0.96</v>
      </c>
      <c r="E28">
        <v>0.97</v>
      </c>
      <c r="F28">
        <v>1827</v>
      </c>
      <c r="L28">
        <f>(D204+D205)/SUM(D204:D206)</f>
        <v>6.0295790671217292E-2</v>
      </c>
      <c r="O28">
        <v>227</v>
      </c>
    </row>
    <row r="29" spans="1:15" x14ac:dyDescent="0.25">
      <c r="B29">
        <v>1</v>
      </c>
      <c r="C29">
        <v>0.94</v>
      </c>
      <c r="D29">
        <v>0.83</v>
      </c>
      <c r="E29">
        <v>0.88</v>
      </c>
      <c r="F29">
        <v>296</v>
      </c>
      <c r="L29">
        <f>(D227+D228)/SUM(D227:D229)</f>
        <v>0.20533880903490759</v>
      </c>
    </row>
    <row r="30" spans="1:15" x14ac:dyDescent="0.25">
      <c r="B30">
        <v>2</v>
      </c>
      <c r="C30">
        <v>0.87</v>
      </c>
      <c r="D30">
        <v>0.95</v>
      </c>
      <c r="E30">
        <v>0.91</v>
      </c>
      <c r="F30">
        <v>838</v>
      </c>
      <c r="K30" t="s">
        <v>14</v>
      </c>
      <c r="L30">
        <f>AVERAGE(L20:L29)</f>
        <v>0.14669362628189286</v>
      </c>
    </row>
    <row r="32" spans="1:15" x14ac:dyDescent="0.25">
      <c r="B32" t="s">
        <v>4</v>
      </c>
      <c r="C32">
        <v>0.94</v>
      </c>
      <c r="D32">
        <v>2961</v>
      </c>
    </row>
    <row r="33" spans="1:12" x14ac:dyDescent="0.25">
      <c r="B33" t="s">
        <v>7</v>
      </c>
      <c r="C33" t="s">
        <v>8</v>
      </c>
      <c r="D33">
        <v>0.93</v>
      </c>
      <c r="E33">
        <v>0.91</v>
      </c>
      <c r="F33">
        <v>0.92</v>
      </c>
      <c r="G33">
        <v>2961</v>
      </c>
    </row>
    <row r="34" spans="1:12" x14ac:dyDescent="0.25">
      <c r="A34" t="s">
        <v>9</v>
      </c>
      <c r="B34" t="s">
        <v>8</v>
      </c>
      <c r="C34">
        <v>0.95</v>
      </c>
      <c r="D34">
        <v>0.94</v>
      </c>
      <c r="E34">
        <v>0.94</v>
      </c>
      <c r="F34">
        <v>2961</v>
      </c>
    </row>
    <row r="36" spans="1:12" x14ac:dyDescent="0.25">
      <c r="A36" t="s">
        <v>50</v>
      </c>
    </row>
    <row r="37" spans="1:12" x14ac:dyDescent="0.25">
      <c r="A37" t="s">
        <v>40</v>
      </c>
      <c r="B37" t="s">
        <v>41</v>
      </c>
    </row>
    <row r="38" spans="1:12" x14ac:dyDescent="0.25">
      <c r="A38" t="s">
        <v>51</v>
      </c>
      <c r="B38">
        <v>1</v>
      </c>
      <c r="C38" t="s">
        <v>52</v>
      </c>
    </row>
    <row r="39" spans="1:12" x14ac:dyDescent="0.25">
      <c r="B39" t="s">
        <v>44</v>
      </c>
      <c r="C39">
        <v>2</v>
      </c>
      <c r="D39">
        <v>61</v>
      </c>
      <c r="E39" t="s">
        <v>53</v>
      </c>
    </row>
    <row r="40" spans="1:12" x14ac:dyDescent="0.25">
      <c r="B40" t="s">
        <v>44</v>
      </c>
      <c r="C40">
        <v>56</v>
      </c>
      <c r="D40">
        <v>23</v>
      </c>
      <c r="E40" t="s">
        <v>54</v>
      </c>
    </row>
    <row r="41" spans="1:12" x14ac:dyDescent="0.25">
      <c r="A41" t="s">
        <v>40</v>
      </c>
      <c r="B41" t="s">
        <v>47</v>
      </c>
    </row>
    <row r="42" spans="1:12" x14ac:dyDescent="0.25">
      <c r="B42" t="s">
        <v>16</v>
      </c>
      <c r="C42" t="s">
        <v>17</v>
      </c>
      <c r="D42" t="s">
        <v>18</v>
      </c>
    </row>
    <row r="43" spans="1:12" x14ac:dyDescent="0.25">
      <c r="A43" t="s">
        <v>19</v>
      </c>
      <c r="B43">
        <v>1759</v>
      </c>
      <c r="C43">
        <v>1</v>
      </c>
      <c r="D43">
        <v>33</v>
      </c>
      <c r="K43" t="s">
        <v>23</v>
      </c>
      <c r="L43">
        <f>(D43+D44)/SUM(D43:D45)</f>
        <v>0.25236294896030248</v>
      </c>
    </row>
    <row r="44" spans="1:12" x14ac:dyDescent="0.25">
      <c r="A44" t="s">
        <v>20</v>
      </c>
      <c r="B44">
        <v>2</v>
      </c>
      <c r="C44">
        <v>61</v>
      </c>
      <c r="D44">
        <v>234</v>
      </c>
    </row>
    <row r="45" spans="1:12" x14ac:dyDescent="0.25">
      <c r="A45" t="s">
        <v>21</v>
      </c>
      <c r="B45">
        <v>56</v>
      </c>
      <c r="C45">
        <v>23</v>
      </c>
      <c r="D45">
        <v>791</v>
      </c>
    </row>
    <row r="46" spans="1:12" x14ac:dyDescent="0.25">
      <c r="A46" t="s">
        <v>48</v>
      </c>
      <c r="B46" t="s">
        <v>11</v>
      </c>
    </row>
    <row r="47" spans="1:12" x14ac:dyDescent="0.25">
      <c r="A47">
        <v>0.88209459459459405</v>
      </c>
    </row>
    <row r="48" spans="1:12" x14ac:dyDescent="0.25">
      <c r="A48" t="s">
        <v>48</v>
      </c>
      <c r="B48" t="s">
        <v>49</v>
      </c>
    </row>
    <row r="49" spans="1:7" x14ac:dyDescent="0.25">
      <c r="B49" t="s">
        <v>0</v>
      </c>
      <c r="C49" t="s">
        <v>1</v>
      </c>
      <c r="D49" t="s">
        <v>2</v>
      </c>
      <c r="E49" t="s">
        <v>3</v>
      </c>
    </row>
    <row r="51" spans="1:7" x14ac:dyDescent="0.25">
      <c r="B51">
        <v>0</v>
      </c>
      <c r="C51">
        <v>0.97</v>
      </c>
      <c r="D51">
        <v>0.98</v>
      </c>
      <c r="E51">
        <v>0.97</v>
      </c>
      <c r="F51">
        <v>1793</v>
      </c>
    </row>
    <row r="52" spans="1:7" x14ac:dyDescent="0.25">
      <c r="B52">
        <v>1</v>
      </c>
      <c r="C52">
        <v>0.72</v>
      </c>
      <c r="D52">
        <v>0.21</v>
      </c>
      <c r="E52">
        <v>0.32</v>
      </c>
      <c r="F52">
        <v>297</v>
      </c>
    </row>
    <row r="53" spans="1:7" x14ac:dyDescent="0.25">
      <c r="B53">
        <v>2</v>
      </c>
      <c r="C53">
        <v>0.75</v>
      </c>
      <c r="D53">
        <v>0.91</v>
      </c>
      <c r="E53">
        <v>0.82</v>
      </c>
      <c r="F53">
        <v>870</v>
      </c>
    </row>
    <row r="55" spans="1:7" x14ac:dyDescent="0.25">
      <c r="B55" t="s">
        <v>4</v>
      </c>
      <c r="C55">
        <v>0.88</v>
      </c>
      <c r="D55">
        <v>2960</v>
      </c>
    </row>
    <row r="56" spans="1:7" x14ac:dyDescent="0.25">
      <c r="B56" t="s">
        <v>7</v>
      </c>
      <c r="C56" t="s">
        <v>8</v>
      </c>
      <c r="D56">
        <v>0.81</v>
      </c>
      <c r="E56">
        <v>0.7</v>
      </c>
      <c r="F56">
        <v>0.7</v>
      </c>
      <c r="G56">
        <v>2960</v>
      </c>
    </row>
    <row r="57" spans="1:7" x14ac:dyDescent="0.25">
      <c r="A57" t="s">
        <v>9</v>
      </c>
      <c r="B57" t="s">
        <v>8</v>
      </c>
      <c r="C57">
        <v>0.88</v>
      </c>
      <c r="D57">
        <v>0.88</v>
      </c>
      <c r="E57">
        <v>0.86</v>
      </c>
      <c r="F57">
        <v>2960</v>
      </c>
    </row>
    <row r="59" spans="1:7" x14ac:dyDescent="0.25">
      <c r="A59" t="s">
        <v>50</v>
      </c>
    </row>
    <row r="60" spans="1:7" x14ac:dyDescent="0.25">
      <c r="A60" t="s">
        <v>40</v>
      </c>
      <c r="B60" t="s">
        <v>41</v>
      </c>
    </row>
    <row r="61" spans="1:7" x14ac:dyDescent="0.25">
      <c r="A61" t="s">
        <v>55</v>
      </c>
      <c r="B61">
        <v>1</v>
      </c>
      <c r="C61" t="s">
        <v>56</v>
      </c>
    </row>
    <row r="62" spans="1:7" x14ac:dyDescent="0.25">
      <c r="B62" t="s">
        <v>44</v>
      </c>
      <c r="C62">
        <v>12</v>
      </c>
      <c r="D62">
        <v>271</v>
      </c>
      <c r="E62" t="s">
        <v>57</v>
      </c>
    </row>
    <row r="63" spans="1:7" x14ac:dyDescent="0.25">
      <c r="B63" t="s">
        <v>44</v>
      </c>
      <c r="C63">
        <v>11</v>
      </c>
      <c r="D63">
        <v>29</v>
      </c>
      <c r="E63" t="s">
        <v>58</v>
      </c>
    </row>
    <row r="64" spans="1:7" x14ac:dyDescent="0.25">
      <c r="A64" t="s">
        <v>40</v>
      </c>
      <c r="B64" t="s">
        <v>47</v>
      </c>
    </row>
    <row r="65" spans="1:7" x14ac:dyDescent="0.25">
      <c r="B65" t="s">
        <v>16</v>
      </c>
      <c r="C65" t="s">
        <v>17</v>
      </c>
      <c r="D65" t="s">
        <v>18</v>
      </c>
    </row>
    <row r="66" spans="1:7" x14ac:dyDescent="0.25">
      <c r="A66" t="s">
        <v>19</v>
      </c>
      <c r="B66">
        <v>1807</v>
      </c>
      <c r="C66">
        <v>1</v>
      </c>
      <c r="D66">
        <v>30</v>
      </c>
    </row>
    <row r="67" spans="1:7" x14ac:dyDescent="0.25">
      <c r="A67" t="s">
        <v>20</v>
      </c>
      <c r="B67">
        <v>12</v>
      </c>
      <c r="C67">
        <v>271</v>
      </c>
      <c r="D67">
        <v>4</v>
      </c>
    </row>
    <row r="68" spans="1:7" x14ac:dyDescent="0.25">
      <c r="A68" t="s">
        <v>21</v>
      </c>
      <c r="B68">
        <v>11</v>
      </c>
      <c r="C68">
        <v>29</v>
      </c>
      <c r="D68">
        <v>795</v>
      </c>
    </row>
    <row r="69" spans="1:7" x14ac:dyDescent="0.25">
      <c r="A69" t="s">
        <v>48</v>
      </c>
      <c r="B69" t="s">
        <v>11</v>
      </c>
    </row>
    <row r="70" spans="1:7" x14ac:dyDescent="0.25">
      <c r="A70">
        <v>0.97060810810810805</v>
      </c>
    </row>
    <row r="71" spans="1:7" x14ac:dyDescent="0.25">
      <c r="A71" t="s">
        <v>48</v>
      </c>
      <c r="B71" t="s">
        <v>49</v>
      </c>
    </row>
    <row r="72" spans="1:7" x14ac:dyDescent="0.25">
      <c r="B72" t="s">
        <v>0</v>
      </c>
      <c r="C72" t="s">
        <v>1</v>
      </c>
      <c r="D72" t="s">
        <v>2</v>
      </c>
      <c r="E72" t="s">
        <v>3</v>
      </c>
    </row>
    <row r="74" spans="1:7" x14ac:dyDescent="0.25">
      <c r="B74">
        <v>0</v>
      </c>
      <c r="C74">
        <v>0.99</v>
      </c>
      <c r="D74">
        <v>0.98</v>
      </c>
      <c r="E74">
        <v>0.99</v>
      </c>
      <c r="F74">
        <v>1838</v>
      </c>
    </row>
    <row r="75" spans="1:7" x14ac:dyDescent="0.25">
      <c r="B75">
        <v>1</v>
      </c>
      <c r="C75">
        <v>0.9</v>
      </c>
      <c r="D75">
        <v>0.94</v>
      </c>
      <c r="E75">
        <v>0.92</v>
      </c>
      <c r="F75">
        <v>287</v>
      </c>
    </row>
    <row r="76" spans="1:7" x14ac:dyDescent="0.25">
      <c r="B76">
        <v>2</v>
      </c>
      <c r="C76">
        <v>0.96</v>
      </c>
      <c r="D76">
        <v>0.95</v>
      </c>
      <c r="E76">
        <v>0.96</v>
      </c>
      <c r="F76">
        <v>835</v>
      </c>
    </row>
    <row r="78" spans="1:7" x14ac:dyDescent="0.25">
      <c r="B78" t="s">
        <v>4</v>
      </c>
      <c r="C78">
        <v>0.97</v>
      </c>
      <c r="D78">
        <v>2960</v>
      </c>
    </row>
    <row r="79" spans="1:7" x14ac:dyDescent="0.25">
      <c r="B79" t="s">
        <v>7</v>
      </c>
      <c r="C79" t="s">
        <v>8</v>
      </c>
      <c r="D79">
        <v>0.95</v>
      </c>
      <c r="E79">
        <v>0.96</v>
      </c>
      <c r="F79">
        <v>0.95</v>
      </c>
      <c r="G79">
        <v>2960</v>
      </c>
    </row>
    <row r="80" spans="1:7" x14ac:dyDescent="0.25">
      <c r="A80" t="s">
        <v>9</v>
      </c>
      <c r="B80" t="s">
        <v>8</v>
      </c>
      <c r="C80">
        <v>0.97</v>
      </c>
      <c r="D80">
        <v>0.97</v>
      </c>
      <c r="E80">
        <v>0.97</v>
      </c>
      <c r="F80">
        <v>2960</v>
      </c>
    </row>
    <row r="82" spans="1:5" x14ac:dyDescent="0.25">
      <c r="A82" t="s">
        <v>50</v>
      </c>
    </row>
    <row r="83" spans="1:5" x14ac:dyDescent="0.25">
      <c r="A83" t="s">
        <v>40</v>
      </c>
      <c r="B83" t="s">
        <v>41</v>
      </c>
    </row>
    <row r="84" spans="1:5" x14ac:dyDescent="0.25">
      <c r="A84" t="s">
        <v>59</v>
      </c>
      <c r="B84">
        <v>0</v>
      </c>
      <c r="C84" t="s">
        <v>60</v>
      </c>
    </row>
    <row r="85" spans="1:5" x14ac:dyDescent="0.25">
      <c r="B85" t="s">
        <v>44</v>
      </c>
      <c r="C85">
        <v>21</v>
      </c>
      <c r="D85">
        <v>281</v>
      </c>
      <c r="E85" t="s">
        <v>61</v>
      </c>
    </row>
    <row r="86" spans="1:5" x14ac:dyDescent="0.25">
      <c r="B86" t="s">
        <v>44</v>
      </c>
      <c r="C86">
        <v>28</v>
      </c>
      <c r="D86">
        <v>31</v>
      </c>
      <c r="E86" t="s">
        <v>62</v>
      </c>
    </row>
    <row r="87" spans="1:5" x14ac:dyDescent="0.25">
      <c r="A87" t="s">
        <v>40</v>
      </c>
      <c r="B87" t="s">
        <v>47</v>
      </c>
    </row>
    <row r="88" spans="1:5" x14ac:dyDescent="0.25">
      <c r="B88" t="s">
        <v>16</v>
      </c>
      <c r="C88" t="s">
        <v>17</v>
      </c>
      <c r="D88" t="s">
        <v>18</v>
      </c>
    </row>
    <row r="89" spans="1:5" x14ac:dyDescent="0.25">
      <c r="A89" t="s">
        <v>19</v>
      </c>
      <c r="B89">
        <v>1761</v>
      </c>
      <c r="C89">
        <v>0</v>
      </c>
      <c r="D89">
        <v>24</v>
      </c>
    </row>
    <row r="90" spans="1:5" x14ac:dyDescent="0.25">
      <c r="A90" t="s">
        <v>20</v>
      </c>
      <c r="B90">
        <v>21</v>
      </c>
      <c r="C90">
        <v>281</v>
      </c>
      <c r="D90">
        <v>18</v>
      </c>
    </row>
    <row r="91" spans="1:5" x14ac:dyDescent="0.25">
      <c r="A91" t="s">
        <v>21</v>
      </c>
      <c r="B91">
        <v>28</v>
      </c>
      <c r="C91">
        <v>31</v>
      </c>
      <c r="D91">
        <v>796</v>
      </c>
    </row>
    <row r="92" spans="1:5" x14ac:dyDescent="0.25">
      <c r="A92" t="s">
        <v>48</v>
      </c>
      <c r="B92" t="s">
        <v>11</v>
      </c>
    </row>
    <row r="93" spans="1:5" x14ac:dyDescent="0.25">
      <c r="A93">
        <v>0.95878378378378304</v>
      </c>
    </row>
    <row r="94" spans="1:5" x14ac:dyDescent="0.25">
      <c r="A94" t="s">
        <v>48</v>
      </c>
      <c r="B94" t="s">
        <v>49</v>
      </c>
    </row>
    <row r="95" spans="1:5" x14ac:dyDescent="0.25">
      <c r="B95" t="s">
        <v>0</v>
      </c>
      <c r="C95" t="s">
        <v>1</v>
      </c>
      <c r="D95" t="s">
        <v>2</v>
      </c>
      <c r="E95" t="s">
        <v>3</v>
      </c>
    </row>
    <row r="97" spans="1:7" x14ac:dyDescent="0.25">
      <c r="B97">
        <v>0</v>
      </c>
      <c r="C97">
        <v>0.97</v>
      </c>
      <c r="D97">
        <v>0.99</v>
      </c>
      <c r="E97">
        <v>0.98</v>
      </c>
      <c r="F97">
        <v>1785</v>
      </c>
    </row>
    <row r="98" spans="1:7" x14ac:dyDescent="0.25">
      <c r="B98">
        <v>1</v>
      </c>
      <c r="C98">
        <v>0.9</v>
      </c>
      <c r="D98">
        <v>0.88</v>
      </c>
      <c r="E98">
        <v>0.89</v>
      </c>
      <c r="F98">
        <v>320</v>
      </c>
    </row>
    <row r="99" spans="1:7" x14ac:dyDescent="0.25">
      <c r="B99">
        <v>2</v>
      </c>
      <c r="C99">
        <v>0.95</v>
      </c>
      <c r="D99">
        <v>0.93</v>
      </c>
      <c r="E99">
        <v>0.94</v>
      </c>
      <c r="F99">
        <v>855</v>
      </c>
    </row>
    <row r="101" spans="1:7" x14ac:dyDescent="0.25">
      <c r="B101" t="s">
        <v>4</v>
      </c>
      <c r="C101">
        <v>0.96</v>
      </c>
      <c r="D101">
        <v>2960</v>
      </c>
    </row>
    <row r="102" spans="1:7" x14ac:dyDescent="0.25">
      <c r="B102" t="s">
        <v>7</v>
      </c>
      <c r="C102" t="s">
        <v>8</v>
      </c>
      <c r="D102">
        <v>0.94</v>
      </c>
      <c r="E102">
        <v>0.93</v>
      </c>
      <c r="F102">
        <v>0.94</v>
      </c>
      <c r="G102">
        <v>2960</v>
      </c>
    </row>
    <row r="103" spans="1:7" x14ac:dyDescent="0.25">
      <c r="A103" t="s">
        <v>9</v>
      </c>
      <c r="B103" t="s">
        <v>8</v>
      </c>
      <c r="C103">
        <v>0.96</v>
      </c>
      <c r="D103">
        <v>0.96</v>
      </c>
      <c r="E103">
        <v>0.96</v>
      </c>
      <c r="F103">
        <v>2960</v>
      </c>
    </row>
    <row r="105" spans="1:7" x14ac:dyDescent="0.25">
      <c r="A105" t="s">
        <v>50</v>
      </c>
    </row>
    <row r="106" spans="1:7" x14ac:dyDescent="0.25">
      <c r="A106" t="s">
        <v>40</v>
      </c>
      <c r="B106" t="s">
        <v>41</v>
      </c>
    </row>
    <row r="107" spans="1:7" x14ac:dyDescent="0.25">
      <c r="A107" t="s">
        <v>63</v>
      </c>
      <c r="B107">
        <v>3</v>
      </c>
      <c r="C107" t="s">
        <v>52</v>
      </c>
    </row>
    <row r="108" spans="1:7" x14ac:dyDescent="0.25">
      <c r="B108" t="s">
        <v>44</v>
      </c>
      <c r="C108">
        <v>29</v>
      </c>
      <c r="D108">
        <v>226</v>
      </c>
      <c r="E108" t="s">
        <v>64</v>
      </c>
    </row>
    <row r="109" spans="1:7" x14ac:dyDescent="0.25">
      <c r="B109" t="s">
        <v>44</v>
      </c>
      <c r="C109">
        <v>26</v>
      </c>
      <c r="D109">
        <v>19</v>
      </c>
      <c r="E109" t="s">
        <v>65</v>
      </c>
    </row>
    <row r="110" spans="1:7" x14ac:dyDescent="0.25">
      <c r="A110" t="s">
        <v>40</v>
      </c>
      <c r="B110" t="s">
        <v>47</v>
      </c>
    </row>
    <row r="111" spans="1:7" x14ac:dyDescent="0.25">
      <c r="B111" t="s">
        <v>16</v>
      </c>
      <c r="C111" t="s">
        <v>17</v>
      </c>
      <c r="D111" t="s">
        <v>18</v>
      </c>
    </row>
    <row r="112" spans="1:7" x14ac:dyDescent="0.25">
      <c r="A112" t="s">
        <v>19</v>
      </c>
      <c r="B112">
        <v>1816</v>
      </c>
      <c r="C112">
        <v>3</v>
      </c>
      <c r="D112">
        <v>33</v>
      </c>
    </row>
    <row r="113" spans="1:7" x14ac:dyDescent="0.25">
      <c r="A113" t="s">
        <v>20</v>
      </c>
      <c r="B113">
        <v>29</v>
      </c>
      <c r="C113">
        <v>226</v>
      </c>
      <c r="D113">
        <v>32</v>
      </c>
    </row>
    <row r="114" spans="1:7" x14ac:dyDescent="0.25">
      <c r="A114" t="s">
        <v>21</v>
      </c>
      <c r="B114">
        <v>26</v>
      </c>
      <c r="C114">
        <v>19</v>
      </c>
      <c r="D114">
        <v>776</v>
      </c>
    </row>
    <row r="115" spans="1:7" x14ac:dyDescent="0.25">
      <c r="A115" t="s">
        <v>48</v>
      </c>
      <c r="B115" t="s">
        <v>11</v>
      </c>
    </row>
    <row r="116" spans="1:7" x14ac:dyDescent="0.25">
      <c r="A116">
        <v>0.95202702702702702</v>
      </c>
    </row>
    <row r="117" spans="1:7" x14ac:dyDescent="0.25">
      <c r="A117" t="s">
        <v>48</v>
      </c>
      <c r="B117" t="s">
        <v>49</v>
      </c>
    </row>
    <row r="118" spans="1:7" x14ac:dyDescent="0.25">
      <c r="B118" t="s">
        <v>0</v>
      </c>
      <c r="C118" t="s">
        <v>1</v>
      </c>
      <c r="D118" t="s">
        <v>2</v>
      </c>
      <c r="E118" t="s">
        <v>3</v>
      </c>
    </row>
    <row r="120" spans="1:7" x14ac:dyDescent="0.25">
      <c r="B120">
        <v>0</v>
      </c>
      <c r="C120">
        <v>0.97</v>
      </c>
      <c r="D120">
        <v>0.98</v>
      </c>
      <c r="E120">
        <v>0.98</v>
      </c>
      <c r="F120">
        <v>1852</v>
      </c>
    </row>
    <row r="121" spans="1:7" x14ac:dyDescent="0.25">
      <c r="B121">
        <v>1</v>
      </c>
      <c r="C121">
        <v>0.91</v>
      </c>
      <c r="D121">
        <v>0.79</v>
      </c>
      <c r="E121">
        <v>0.84</v>
      </c>
      <c r="F121">
        <v>287</v>
      </c>
    </row>
    <row r="122" spans="1:7" x14ac:dyDescent="0.25">
      <c r="B122">
        <v>2</v>
      </c>
      <c r="C122">
        <v>0.92</v>
      </c>
      <c r="D122">
        <v>0.95</v>
      </c>
      <c r="E122">
        <v>0.93</v>
      </c>
      <c r="F122">
        <v>821</v>
      </c>
    </row>
    <row r="124" spans="1:7" x14ac:dyDescent="0.25">
      <c r="B124" t="s">
        <v>4</v>
      </c>
      <c r="C124">
        <v>0.95</v>
      </c>
      <c r="D124">
        <v>2960</v>
      </c>
    </row>
    <row r="125" spans="1:7" x14ac:dyDescent="0.25">
      <c r="B125" t="s">
        <v>7</v>
      </c>
      <c r="C125" t="s">
        <v>8</v>
      </c>
      <c r="D125">
        <v>0.93</v>
      </c>
      <c r="E125">
        <v>0.9</v>
      </c>
      <c r="F125">
        <v>0.92</v>
      </c>
      <c r="G125">
        <v>2960</v>
      </c>
    </row>
    <row r="126" spans="1:7" x14ac:dyDescent="0.25">
      <c r="A126" t="s">
        <v>9</v>
      </c>
      <c r="B126" t="s">
        <v>8</v>
      </c>
      <c r="C126">
        <v>0.95</v>
      </c>
      <c r="D126">
        <v>0.95</v>
      </c>
      <c r="E126">
        <v>0.95</v>
      </c>
      <c r="F126">
        <v>2960</v>
      </c>
    </row>
    <row r="128" spans="1:7" x14ac:dyDescent="0.25">
      <c r="A128" t="s">
        <v>50</v>
      </c>
    </row>
    <row r="129" spans="1:6" x14ac:dyDescent="0.25">
      <c r="A129" t="s">
        <v>40</v>
      </c>
      <c r="B129" t="s">
        <v>41</v>
      </c>
    </row>
    <row r="130" spans="1:6" x14ac:dyDescent="0.25">
      <c r="A130" t="s">
        <v>66</v>
      </c>
      <c r="B130">
        <v>0</v>
      </c>
      <c r="C130" t="s">
        <v>64</v>
      </c>
    </row>
    <row r="131" spans="1:6" x14ac:dyDescent="0.25">
      <c r="B131" t="s">
        <v>44</v>
      </c>
      <c r="C131">
        <v>10</v>
      </c>
      <c r="D131">
        <v>0</v>
      </c>
      <c r="E131" t="s">
        <v>67</v>
      </c>
    </row>
    <row r="132" spans="1:6" x14ac:dyDescent="0.25">
      <c r="B132" t="s">
        <v>44</v>
      </c>
      <c r="C132">
        <v>64</v>
      </c>
      <c r="D132">
        <v>0</v>
      </c>
      <c r="E132" t="s">
        <v>68</v>
      </c>
    </row>
    <row r="133" spans="1:6" x14ac:dyDescent="0.25">
      <c r="A133" t="s">
        <v>40</v>
      </c>
      <c r="B133" t="s">
        <v>47</v>
      </c>
    </row>
    <row r="134" spans="1:6" x14ac:dyDescent="0.25">
      <c r="B134" t="s">
        <v>16</v>
      </c>
      <c r="C134" t="s">
        <v>17</v>
      </c>
      <c r="D134" t="s">
        <v>18</v>
      </c>
    </row>
    <row r="135" spans="1:6" x14ac:dyDescent="0.25">
      <c r="A135" t="s">
        <v>19</v>
      </c>
      <c r="B135">
        <v>1800</v>
      </c>
      <c r="C135">
        <v>0</v>
      </c>
      <c r="D135">
        <v>32</v>
      </c>
    </row>
    <row r="136" spans="1:6" x14ac:dyDescent="0.25">
      <c r="A136" t="s">
        <v>20</v>
      </c>
      <c r="B136">
        <v>10</v>
      </c>
      <c r="C136">
        <v>0</v>
      </c>
      <c r="D136">
        <v>273</v>
      </c>
    </row>
    <row r="137" spans="1:6" x14ac:dyDescent="0.25">
      <c r="A137" t="s">
        <v>21</v>
      </c>
      <c r="B137">
        <v>64</v>
      </c>
      <c r="C137">
        <v>0</v>
      </c>
      <c r="D137">
        <v>781</v>
      </c>
    </row>
    <row r="138" spans="1:6" x14ac:dyDescent="0.25">
      <c r="A138" t="s">
        <v>48</v>
      </c>
      <c r="B138" t="s">
        <v>11</v>
      </c>
    </row>
    <row r="139" spans="1:6" x14ac:dyDescent="0.25">
      <c r="A139">
        <v>0.87195945945945896</v>
      </c>
    </row>
    <row r="140" spans="1:6" x14ac:dyDescent="0.25">
      <c r="A140" t="s">
        <v>48</v>
      </c>
      <c r="B140" t="s">
        <v>49</v>
      </c>
    </row>
    <row r="141" spans="1:6" x14ac:dyDescent="0.25">
      <c r="B141" t="s">
        <v>0</v>
      </c>
      <c r="C141" t="s">
        <v>1</v>
      </c>
      <c r="D141" t="s">
        <v>2</v>
      </c>
      <c r="E141" t="s">
        <v>3</v>
      </c>
    </row>
    <row r="143" spans="1:6" x14ac:dyDescent="0.25">
      <c r="B143">
        <v>0</v>
      </c>
      <c r="C143">
        <v>0.96</v>
      </c>
      <c r="D143">
        <v>0.98</v>
      </c>
      <c r="E143">
        <v>0.97</v>
      </c>
      <c r="F143">
        <v>1832</v>
      </c>
    </row>
    <row r="144" spans="1:6" x14ac:dyDescent="0.25">
      <c r="B144">
        <v>1</v>
      </c>
      <c r="C144">
        <v>0</v>
      </c>
      <c r="D144">
        <v>0</v>
      </c>
      <c r="E144">
        <v>0</v>
      </c>
      <c r="F144">
        <v>283</v>
      </c>
    </row>
    <row r="145" spans="1:7" x14ac:dyDescent="0.25">
      <c r="B145">
        <v>2</v>
      </c>
      <c r="C145">
        <v>0.72</v>
      </c>
      <c r="D145">
        <v>0.92</v>
      </c>
      <c r="E145">
        <v>0.81</v>
      </c>
      <c r="F145">
        <v>845</v>
      </c>
    </row>
    <row r="147" spans="1:7" x14ac:dyDescent="0.25">
      <c r="B147" t="s">
        <v>4</v>
      </c>
      <c r="C147">
        <v>0.87</v>
      </c>
      <c r="D147">
        <v>2960</v>
      </c>
    </row>
    <row r="148" spans="1:7" x14ac:dyDescent="0.25">
      <c r="B148" t="s">
        <v>7</v>
      </c>
      <c r="C148" t="s">
        <v>8</v>
      </c>
      <c r="D148">
        <v>0.56000000000000005</v>
      </c>
      <c r="E148">
        <v>0.64</v>
      </c>
      <c r="F148">
        <v>0.59</v>
      </c>
      <c r="G148">
        <v>2960</v>
      </c>
    </row>
    <row r="149" spans="1:7" x14ac:dyDescent="0.25">
      <c r="A149" t="s">
        <v>9</v>
      </c>
      <c r="B149" t="s">
        <v>8</v>
      </c>
      <c r="C149">
        <v>0.8</v>
      </c>
      <c r="D149">
        <v>0.87</v>
      </c>
      <c r="E149">
        <v>0.83</v>
      </c>
      <c r="F149">
        <v>2960</v>
      </c>
    </row>
    <row r="151" spans="1:7" x14ac:dyDescent="0.25">
      <c r="A151" t="s">
        <v>50</v>
      </c>
    </row>
    <row r="152" spans="1:7" x14ac:dyDescent="0.25">
      <c r="A152" t="s">
        <v>40</v>
      </c>
      <c r="B152" t="s">
        <v>41</v>
      </c>
    </row>
    <row r="153" spans="1:7" x14ac:dyDescent="0.25">
      <c r="A153" t="s">
        <v>69</v>
      </c>
      <c r="B153">
        <v>8</v>
      </c>
      <c r="C153" t="s">
        <v>70</v>
      </c>
    </row>
    <row r="154" spans="1:7" x14ac:dyDescent="0.25">
      <c r="B154" t="s">
        <v>44</v>
      </c>
      <c r="C154">
        <v>0</v>
      </c>
      <c r="D154">
        <v>272</v>
      </c>
      <c r="E154" t="s">
        <v>71</v>
      </c>
    </row>
    <row r="155" spans="1:7" x14ac:dyDescent="0.25">
      <c r="B155" t="s">
        <v>44</v>
      </c>
      <c r="C155">
        <v>12</v>
      </c>
      <c r="D155">
        <v>34</v>
      </c>
      <c r="E155" t="s">
        <v>72</v>
      </c>
    </row>
    <row r="156" spans="1:7" x14ac:dyDescent="0.25">
      <c r="A156" t="s">
        <v>40</v>
      </c>
      <c r="B156" t="s">
        <v>47</v>
      </c>
    </row>
    <row r="157" spans="1:7" x14ac:dyDescent="0.25">
      <c r="B157" t="s">
        <v>16</v>
      </c>
      <c r="C157" t="s">
        <v>17</v>
      </c>
      <c r="D157" t="s">
        <v>18</v>
      </c>
    </row>
    <row r="158" spans="1:7" x14ac:dyDescent="0.25">
      <c r="A158" t="s">
        <v>19</v>
      </c>
      <c r="B158">
        <v>1782</v>
      </c>
      <c r="C158">
        <v>8</v>
      </c>
      <c r="D158">
        <v>35</v>
      </c>
    </row>
    <row r="159" spans="1:7" x14ac:dyDescent="0.25">
      <c r="A159" t="s">
        <v>20</v>
      </c>
      <c r="B159">
        <v>0</v>
      </c>
      <c r="C159">
        <v>272</v>
      </c>
      <c r="D159">
        <v>2</v>
      </c>
    </row>
    <row r="160" spans="1:7" x14ac:dyDescent="0.25">
      <c r="A160" t="s">
        <v>21</v>
      </c>
      <c r="B160">
        <v>12</v>
      </c>
      <c r="C160">
        <v>34</v>
      </c>
      <c r="D160">
        <v>815</v>
      </c>
    </row>
    <row r="161" spans="1:7" x14ac:dyDescent="0.25">
      <c r="A161" t="s">
        <v>48</v>
      </c>
      <c r="B161" t="s">
        <v>11</v>
      </c>
    </row>
    <row r="162" spans="1:7" x14ac:dyDescent="0.25">
      <c r="A162">
        <v>0.96925675675675604</v>
      </c>
    </row>
    <row r="163" spans="1:7" x14ac:dyDescent="0.25">
      <c r="A163" t="s">
        <v>48</v>
      </c>
      <c r="B163" t="s">
        <v>49</v>
      </c>
    </row>
    <row r="164" spans="1:7" x14ac:dyDescent="0.25">
      <c r="B164" t="s">
        <v>0</v>
      </c>
      <c r="C164" t="s">
        <v>1</v>
      </c>
      <c r="D164" t="s">
        <v>2</v>
      </c>
      <c r="E164" t="s">
        <v>3</v>
      </c>
    </row>
    <row r="166" spans="1:7" x14ac:dyDescent="0.25">
      <c r="B166">
        <v>0</v>
      </c>
      <c r="C166">
        <v>0.99</v>
      </c>
      <c r="D166">
        <v>0.98</v>
      </c>
      <c r="E166">
        <v>0.98</v>
      </c>
      <c r="F166">
        <v>1825</v>
      </c>
    </row>
    <row r="167" spans="1:7" x14ac:dyDescent="0.25">
      <c r="B167">
        <v>1</v>
      </c>
      <c r="C167">
        <v>0.87</v>
      </c>
      <c r="D167">
        <v>0.99</v>
      </c>
      <c r="E167">
        <v>0.93</v>
      </c>
      <c r="F167">
        <v>274</v>
      </c>
    </row>
    <row r="168" spans="1:7" x14ac:dyDescent="0.25">
      <c r="B168">
        <v>2</v>
      </c>
      <c r="C168">
        <v>0.96</v>
      </c>
      <c r="D168">
        <v>0.95</v>
      </c>
      <c r="E168">
        <v>0.95</v>
      </c>
      <c r="F168">
        <v>861</v>
      </c>
    </row>
    <row r="170" spans="1:7" x14ac:dyDescent="0.25">
      <c r="B170" t="s">
        <v>4</v>
      </c>
      <c r="C170">
        <v>0.97</v>
      </c>
      <c r="D170">
        <v>2960</v>
      </c>
    </row>
    <row r="171" spans="1:7" x14ac:dyDescent="0.25">
      <c r="B171" t="s">
        <v>7</v>
      </c>
      <c r="C171" t="s">
        <v>8</v>
      </c>
      <c r="D171">
        <v>0.94</v>
      </c>
      <c r="E171">
        <v>0.97</v>
      </c>
      <c r="F171">
        <v>0.95</v>
      </c>
      <c r="G171">
        <v>2960</v>
      </c>
    </row>
    <row r="172" spans="1:7" x14ac:dyDescent="0.25">
      <c r="A172" t="s">
        <v>9</v>
      </c>
      <c r="B172" t="s">
        <v>8</v>
      </c>
      <c r="C172">
        <v>0.97</v>
      </c>
      <c r="D172">
        <v>0.97</v>
      </c>
      <c r="E172">
        <v>0.97</v>
      </c>
      <c r="F172">
        <v>2960</v>
      </c>
    </row>
    <row r="174" spans="1:7" x14ac:dyDescent="0.25">
      <c r="A174" t="s">
        <v>50</v>
      </c>
    </row>
    <row r="175" spans="1:7" x14ac:dyDescent="0.25">
      <c r="A175" t="s">
        <v>40</v>
      </c>
      <c r="B175" t="s">
        <v>41</v>
      </c>
    </row>
    <row r="176" spans="1:7" x14ac:dyDescent="0.25">
      <c r="A176" t="s">
        <v>73</v>
      </c>
      <c r="B176">
        <v>0</v>
      </c>
      <c r="C176" t="s">
        <v>74</v>
      </c>
    </row>
    <row r="177" spans="1:6" x14ac:dyDescent="0.25">
      <c r="B177" t="s">
        <v>44</v>
      </c>
      <c r="C177">
        <v>218</v>
      </c>
      <c r="D177">
        <v>0</v>
      </c>
      <c r="E177" t="s">
        <v>75</v>
      </c>
    </row>
    <row r="178" spans="1:6" x14ac:dyDescent="0.25">
      <c r="B178" t="s">
        <v>44</v>
      </c>
      <c r="C178">
        <v>223</v>
      </c>
      <c r="D178">
        <v>0</v>
      </c>
      <c r="E178" t="s">
        <v>76</v>
      </c>
    </row>
    <row r="179" spans="1:6" x14ac:dyDescent="0.25">
      <c r="A179" t="s">
        <v>40</v>
      </c>
      <c r="B179" t="s">
        <v>47</v>
      </c>
    </row>
    <row r="180" spans="1:6" x14ac:dyDescent="0.25">
      <c r="B180" t="s">
        <v>16</v>
      </c>
      <c r="C180" t="s">
        <v>17</v>
      </c>
      <c r="D180" t="s">
        <v>18</v>
      </c>
    </row>
    <row r="181" spans="1:6" x14ac:dyDescent="0.25">
      <c r="A181" t="s">
        <v>19</v>
      </c>
      <c r="B181">
        <v>1527</v>
      </c>
      <c r="C181">
        <v>0</v>
      </c>
      <c r="D181">
        <v>267</v>
      </c>
    </row>
    <row r="182" spans="1:6" x14ac:dyDescent="0.25">
      <c r="A182" t="s">
        <v>20</v>
      </c>
      <c r="B182">
        <v>218</v>
      </c>
      <c r="C182">
        <v>0</v>
      </c>
      <c r="D182">
        <v>91</v>
      </c>
    </row>
    <row r="183" spans="1:6" x14ac:dyDescent="0.25">
      <c r="A183" t="s">
        <v>21</v>
      </c>
      <c r="B183">
        <v>223</v>
      </c>
      <c r="C183">
        <v>0</v>
      </c>
      <c r="D183">
        <v>634</v>
      </c>
    </row>
    <row r="184" spans="1:6" x14ac:dyDescent="0.25">
      <c r="A184" t="s">
        <v>48</v>
      </c>
      <c r="B184" t="s">
        <v>11</v>
      </c>
    </row>
    <row r="185" spans="1:6" x14ac:dyDescent="0.25">
      <c r="A185">
        <v>0.73006756756756697</v>
      </c>
    </row>
    <row r="186" spans="1:6" x14ac:dyDescent="0.25">
      <c r="A186" t="s">
        <v>48</v>
      </c>
      <c r="B186" t="s">
        <v>49</v>
      </c>
    </row>
    <row r="187" spans="1:6" x14ac:dyDescent="0.25">
      <c r="B187" t="s">
        <v>0</v>
      </c>
      <c r="C187" t="s">
        <v>1</v>
      </c>
      <c r="D187" t="s">
        <v>2</v>
      </c>
      <c r="E187" t="s">
        <v>3</v>
      </c>
    </row>
    <row r="189" spans="1:6" x14ac:dyDescent="0.25">
      <c r="B189">
        <v>0</v>
      </c>
      <c r="C189">
        <v>0.78</v>
      </c>
      <c r="D189">
        <v>0.85</v>
      </c>
      <c r="E189">
        <v>0.81</v>
      </c>
      <c r="F189">
        <v>1794</v>
      </c>
    </row>
    <row r="190" spans="1:6" x14ac:dyDescent="0.25">
      <c r="B190">
        <v>1</v>
      </c>
      <c r="C190">
        <v>0</v>
      </c>
      <c r="D190">
        <v>0</v>
      </c>
      <c r="E190">
        <v>0</v>
      </c>
      <c r="F190">
        <v>309</v>
      </c>
    </row>
    <row r="191" spans="1:6" x14ac:dyDescent="0.25">
      <c r="B191">
        <v>2</v>
      </c>
      <c r="C191">
        <v>0.64</v>
      </c>
      <c r="D191">
        <v>0.74</v>
      </c>
      <c r="E191">
        <v>0.69</v>
      </c>
      <c r="F191">
        <v>857</v>
      </c>
    </row>
    <row r="193" spans="1:7" x14ac:dyDescent="0.25">
      <c r="B193" t="s">
        <v>4</v>
      </c>
      <c r="C193">
        <v>0.73</v>
      </c>
      <c r="D193">
        <v>2960</v>
      </c>
    </row>
    <row r="194" spans="1:7" x14ac:dyDescent="0.25">
      <c r="B194" t="s">
        <v>7</v>
      </c>
      <c r="C194" t="s">
        <v>8</v>
      </c>
      <c r="D194">
        <v>0.47</v>
      </c>
      <c r="E194">
        <v>0.53</v>
      </c>
      <c r="F194">
        <v>0.5</v>
      </c>
      <c r="G194">
        <v>2960</v>
      </c>
    </row>
    <row r="195" spans="1:7" x14ac:dyDescent="0.25">
      <c r="A195" t="s">
        <v>9</v>
      </c>
      <c r="B195" t="s">
        <v>8</v>
      </c>
      <c r="C195">
        <v>0.66</v>
      </c>
      <c r="D195">
        <v>0.73</v>
      </c>
      <c r="E195">
        <v>0.69</v>
      </c>
      <c r="F195">
        <v>2960</v>
      </c>
    </row>
    <row r="197" spans="1:7" x14ac:dyDescent="0.25">
      <c r="A197" t="s">
        <v>50</v>
      </c>
    </row>
    <row r="198" spans="1:7" x14ac:dyDescent="0.25">
      <c r="A198" t="s">
        <v>40</v>
      </c>
      <c r="B198" t="s">
        <v>41</v>
      </c>
    </row>
    <row r="199" spans="1:7" x14ac:dyDescent="0.25">
      <c r="A199" t="s">
        <v>77</v>
      </c>
      <c r="B199">
        <v>0</v>
      </c>
      <c r="C199" t="s">
        <v>78</v>
      </c>
    </row>
    <row r="200" spans="1:7" x14ac:dyDescent="0.25">
      <c r="B200" t="s">
        <v>44</v>
      </c>
      <c r="C200">
        <v>7</v>
      </c>
      <c r="D200">
        <v>240</v>
      </c>
      <c r="E200" t="s">
        <v>56</v>
      </c>
    </row>
    <row r="201" spans="1:7" x14ac:dyDescent="0.25">
      <c r="B201" t="s">
        <v>44</v>
      </c>
      <c r="C201">
        <v>15</v>
      </c>
      <c r="D201">
        <v>22</v>
      </c>
      <c r="E201" t="s">
        <v>79</v>
      </c>
    </row>
    <row r="202" spans="1:7" x14ac:dyDescent="0.25">
      <c r="A202" t="s">
        <v>40</v>
      </c>
      <c r="B202" t="s">
        <v>47</v>
      </c>
    </row>
    <row r="203" spans="1:7" x14ac:dyDescent="0.25">
      <c r="B203" t="s">
        <v>16</v>
      </c>
      <c r="C203" t="s">
        <v>17</v>
      </c>
      <c r="D203" t="s">
        <v>18</v>
      </c>
    </row>
    <row r="204" spans="1:7" x14ac:dyDescent="0.25">
      <c r="A204" t="s">
        <v>19</v>
      </c>
      <c r="B204">
        <v>1797</v>
      </c>
      <c r="C204">
        <v>0</v>
      </c>
      <c r="D204">
        <v>23</v>
      </c>
    </row>
    <row r="205" spans="1:7" x14ac:dyDescent="0.25">
      <c r="A205" t="s">
        <v>20</v>
      </c>
      <c r="B205">
        <v>7</v>
      </c>
      <c r="C205">
        <v>240</v>
      </c>
      <c r="D205">
        <v>30</v>
      </c>
    </row>
    <row r="206" spans="1:7" x14ac:dyDescent="0.25">
      <c r="A206" t="s">
        <v>21</v>
      </c>
      <c r="B206">
        <v>15</v>
      </c>
      <c r="C206">
        <v>22</v>
      </c>
      <c r="D206">
        <v>826</v>
      </c>
    </row>
    <row r="207" spans="1:7" x14ac:dyDescent="0.25">
      <c r="A207" t="s">
        <v>48</v>
      </c>
      <c r="B207" t="s">
        <v>11</v>
      </c>
    </row>
    <row r="208" spans="1:7" x14ac:dyDescent="0.25">
      <c r="A208">
        <v>0.96722972972972898</v>
      </c>
    </row>
    <row r="209" spans="1:7" x14ac:dyDescent="0.25">
      <c r="A209" t="s">
        <v>48</v>
      </c>
      <c r="B209" t="s">
        <v>49</v>
      </c>
    </row>
    <row r="210" spans="1:7" x14ac:dyDescent="0.25">
      <c r="B210" t="s">
        <v>0</v>
      </c>
      <c r="C210" t="s">
        <v>1</v>
      </c>
      <c r="D210" t="s">
        <v>2</v>
      </c>
      <c r="E210" t="s">
        <v>3</v>
      </c>
    </row>
    <row r="212" spans="1:7" x14ac:dyDescent="0.25">
      <c r="B212">
        <v>0</v>
      </c>
      <c r="C212">
        <v>0.99</v>
      </c>
      <c r="D212">
        <v>0.99</v>
      </c>
      <c r="E212">
        <v>0.99</v>
      </c>
      <c r="F212">
        <v>1820</v>
      </c>
    </row>
    <row r="213" spans="1:7" x14ac:dyDescent="0.25">
      <c r="B213">
        <v>1</v>
      </c>
      <c r="C213">
        <v>0.92</v>
      </c>
      <c r="D213">
        <v>0.87</v>
      </c>
      <c r="E213">
        <v>0.89</v>
      </c>
      <c r="F213">
        <v>277</v>
      </c>
    </row>
    <row r="214" spans="1:7" x14ac:dyDescent="0.25">
      <c r="B214">
        <v>2</v>
      </c>
      <c r="C214">
        <v>0.94</v>
      </c>
      <c r="D214">
        <v>0.96</v>
      </c>
      <c r="E214">
        <v>0.95</v>
      </c>
      <c r="F214">
        <v>863</v>
      </c>
    </row>
    <row r="216" spans="1:7" x14ac:dyDescent="0.25">
      <c r="B216" t="s">
        <v>4</v>
      </c>
      <c r="C216">
        <v>0.97</v>
      </c>
      <c r="D216">
        <v>2960</v>
      </c>
    </row>
    <row r="217" spans="1:7" x14ac:dyDescent="0.25">
      <c r="B217" t="s">
        <v>7</v>
      </c>
      <c r="C217" t="s">
        <v>8</v>
      </c>
      <c r="D217">
        <v>0.95</v>
      </c>
      <c r="E217">
        <v>0.94</v>
      </c>
      <c r="F217">
        <v>0.94</v>
      </c>
      <c r="G217">
        <v>2960</v>
      </c>
    </row>
    <row r="218" spans="1:7" x14ac:dyDescent="0.25">
      <c r="A218" t="s">
        <v>9</v>
      </c>
      <c r="B218" t="s">
        <v>8</v>
      </c>
      <c r="C218">
        <v>0.97</v>
      </c>
      <c r="D218">
        <v>0.97</v>
      </c>
      <c r="E218">
        <v>0.97</v>
      </c>
      <c r="F218">
        <v>2960</v>
      </c>
    </row>
    <row r="220" spans="1:7" x14ac:dyDescent="0.25">
      <c r="A220" t="s">
        <v>50</v>
      </c>
    </row>
    <row r="221" spans="1:7" x14ac:dyDescent="0.25">
      <c r="A221" t="s">
        <v>40</v>
      </c>
      <c r="B221" t="s">
        <v>41</v>
      </c>
    </row>
    <row r="222" spans="1:7" x14ac:dyDescent="0.25">
      <c r="A222" t="s">
        <v>80</v>
      </c>
      <c r="B222">
        <v>0</v>
      </c>
      <c r="C222" t="s">
        <v>81</v>
      </c>
    </row>
    <row r="223" spans="1:7" x14ac:dyDescent="0.25">
      <c r="B223" t="s">
        <v>44</v>
      </c>
      <c r="C223">
        <v>10</v>
      </c>
      <c r="D223">
        <v>142</v>
      </c>
      <c r="E223" t="s">
        <v>82</v>
      </c>
    </row>
    <row r="224" spans="1:7" x14ac:dyDescent="0.25">
      <c r="B224" t="s">
        <v>44</v>
      </c>
      <c r="C224">
        <v>20</v>
      </c>
      <c r="D224">
        <v>8</v>
      </c>
      <c r="E224" t="s">
        <v>83</v>
      </c>
    </row>
    <row r="225" spans="1:7" x14ac:dyDescent="0.25">
      <c r="A225" t="s">
        <v>40</v>
      </c>
      <c r="B225" t="s">
        <v>47</v>
      </c>
    </row>
    <row r="226" spans="1:7" x14ac:dyDescent="0.25">
      <c r="B226" t="s">
        <v>16</v>
      </c>
      <c r="C226" t="s">
        <v>17</v>
      </c>
      <c r="D226" t="s">
        <v>18</v>
      </c>
    </row>
    <row r="227" spans="1:7" x14ac:dyDescent="0.25">
      <c r="A227" t="s">
        <v>19</v>
      </c>
      <c r="B227">
        <v>1806</v>
      </c>
      <c r="C227">
        <v>0</v>
      </c>
      <c r="D227">
        <v>46</v>
      </c>
    </row>
    <row r="228" spans="1:7" x14ac:dyDescent="0.25">
      <c r="A228" t="s">
        <v>20</v>
      </c>
      <c r="B228">
        <v>10</v>
      </c>
      <c r="C228">
        <v>142</v>
      </c>
      <c r="D228">
        <v>154</v>
      </c>
    </row>
    <row r="229" spans="1:7" x14ac:dyDescent="0.25">
      <c r="A229" t="s">
        <v>21</v>
      </c>
      <c r="B229">
        <v>20</v>
      </c>
      <c r="C229">
        <v>8</v>
      </c>
      <c r="D229">
        <v>774</v>
      </c>
    </row>
    <row r="230" spans="1:7" x14ac:dyDescent="0.25">
      <c r="A230" t="s">
        <v>48</v>
      </c>
      <c r="B230" t="s">
        <v>11</v>
      </c>
    </row>
    <row r="231" spans="1:7" x14ac:dyDescent="0.25">
      <c r="A231">
        <v>0.91959459459459403</v>
      </c>
    </row>
    <row r="232" spans="1:7" x14ac:dyDescent="0.25">
      <c r="A232" t="s">
        <v>48</v>
      </c>
      <c r="B232" t="s">
        <v>49</v>
      </c>
    </row>
    <row r="233" spans="1:7" x14ac:dyDescent="0.25">
      <c r="B233" t="s">
        <v>0</v>
      </c>
      <c r="C233" t="s">
        <v>1</v>
      </c>
      <c r="D233" t="s">
        <v>2</v>
      </c>
      <c r="E233" t="s">
        <v>3</v>
      </c>
    </row>
    <row r="235" spans="1:7" x14ac:dyDescent="0.25">
      <c r="B235">
        <v>0</v>
      </c>
      <c r="C235">
        <v>0.98</v>
      </c>
      <c r="D235">
        <v>0.98</v>
      </c>
      <c r="E235">
        <v>0.98</v>
      </c>
      <c r="F235">
        <v>1852</v>
      </c>
    </row>
    <row r="236" spans="1:7" x14ac:dyDescent="0.25">
      <c r="B236">
        <v>1</v>
      </c>
      <c r="C236">
        <v>0.95</v>
      </c>
      <c r="D236">
        <v>0.46</v>
      </c>
      <c r="E236">
        <v>0.62</v>
      </c>
      <c r="F236">
        <v>306</v>
      </c>
    </row>
    <row r="237" spans="1:7" x14ac:dyDescent="0.25">
      <c r="B237">
        <v>2</v>
      </c>
      <c r="C237">
        <v>0.79</v>
      </c>
      <c r="D237">
        <v>0.97</v>
      </c>
      <c r="E237">
        <v>0.87</v>
      </c>
      <c r="F237">
        <v>802</v>
      </c>
    </row>
    <row r="239" spans="1:7" x14ac:dyDescent="0.25">
      <c r="B239" t="s">
        <v>4</v>
      </c>
      <c r="C239">
        <v>0.92</v>
      </c>
      <c r="D239">
        <v>2960</v>
      </c>
    </row>
    <row r="240" spans="1:7" x14ac:dyDescent="0.25">
      <c r="B240" t="s">
        <v>7</v>
      </c>
      <c r="C240" t="s">
        <v>8</v>
      </c>
      <c r="D240">
        <v>0.91</v>
      </c>
      <c r="E240">
        <v>0.8</v>
      </c>
      <c r="F240">
        <v>0.82</v>
      </c>
      <c r="G240">
        <v>2960</v>
      </c>
    </row>
    <row r="241" spans="1:6" x14ac:dyDescent="0.25">
      <c r="A241" t="s">
        <v>9</v>
      </c>
      <c r="B241" t="s">
        <v>8</v>
      </c>
      <c r="C241">
        <v>0.93</v>
      </c>
      <c r="D241">
        <v>0.92</v>
      </c>
      <c r="E241">
        <v>0.91</v>
      </c>
      <c r="F241">
        <v>2960</v>
      </c>
    </row>
    <row r="243" spans="1:6" x14ac:dyDescent="0.25">
      <c r="A243" t="s">
        <v>50</v>
      </c>
    </row>
    <row r="244" spans="1:6" x14ac:dyDescent="0.25">
      <c r="A244" t="s">
        <v>10</v>
      </c>
      <c r="B244" t="s">
        <v>11</v>
      </c>
    </row>
    <row r="245" spans="1:6" x14ac:dyDescent="0.25">
      <c r="A245">
        <v>0.91645463092271595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workbookViewId="0">
      <selection activeCell="G40" sqref="G40"/>
    </sheetView>
  </sheetViews>
  <sheetFormatPr defaultRowHeight="15" x14ac:dyDescent="0.25"/>
  <sheetData>
    <row r="1" spans="1:5" x14ac:dyDescent="0.25">
      <c r="A1" t="s">
        <v>25</v>
      </c>
    </row>
    <row r="2" spans="1:5" x14ac:dyDescent="0.25">
      <c r="A2" t="s">
        <v>26</v>
      </c>
      <c r="B2">
        <v>7</v>
      </c>
      <c r="C2" t="s">
        <v>27</v>
      </c>
    </row>
    <row r="3" spans="1:5" x14ac:dyDescent="0.25">
      <c r="A3" t="s">
        <v>28</v>
      </c>
      <c r="B3" t="s">
        <v>29</v>
      </c>
    </row>
    <row r="4" spans="1:5" x14ac:dyDescent="0.25">
      <c r="A4" t="s">
        <v>30</v>
      </c>
      <c r="B4">
        <v>10</v>
      </c>
      <c r="C4" t="s">
        <v>27</v>
      </c>
    </row>
    <row r="5" spans="1:5" x14ac:dyDescent="0.25">
      <c r="A5" t="s">
        <v>31</v>
      </c>
    </row>
    <row r="6" spans="1:5" x14ac:dyDescent="0.25">
      <c r="A6" t="s">
        <v>32</v>
      </c>
    </row>
    <row r="7" spans="1:5" x14ac:dyDescent="0.25">
      <c r="A7" t="s">
        <v>33</v>
      </c>
    </row>
    <row r="8" spans="1:5" x14ac:dyDescent="0.25">
      <c r="A8" t="s">
        <v>34</v>
      </c>
    </row>
    <row r="9" spans="1:5" x14ac:dyDescent="0.25">
      <c r="A9" t="s">
        <v>35</v>
      </c>
    </row>
    <row r="10" spans="1:5" x14ac:dyDescent="0.25">
      <c r="A10" t="s">
        <v>36</v>
      </c>
    </row>
    <row r="12" spans="1:5" x14ac:dyDescent="0.25">
      <c r="A12" t="s">
        <v>37</v>
      </c>
      <c r="B12" t="s">
        <v>38</v>
      </c>
      <c r="C12" t="s">
        <v>39</v>
      </c>
    </row>
    <row r="13" spans="1:5" x14ac:dyDescent="0.25">
      <c r="A13">
        <v>29601</v>
      </c>
    </row>
    <row r="14" spans="1:5" x14ac:dyDescent="0.25">
      <c r="A14" t="s">
        <v>40</v>
      </c>
      <c r="B14" t="s">
        <v>41</v>
      </c>
    </row>
    <row r="15" spans="1:5" x14ac:dyDescent="0.25">
      <c r="A15" t="s">
        <v>42</v>
      </c>
      <c r="B15">
        <v>5</v>
      </c>
      <c r="C15" t="s">
        <v>43</v>
      </c>
    </row>
    <row r="16" spans="1:5" x14ac:dyDescent="0.25">
      <c r="B16" t="s">
        <v>44</v>
      </c>
      <c r="C16">
        <v>2</v>
      </c>
      <c r="D16">
        <v>245</v>
      </c>
      <c r="E16" t="s">
        <v>45</v>
      </c>
    </row>
    <row r="17" spans="1:15" x14ac:dyDescent="0.25">
      <c r="B17" t="s">
        <v>44</v>
      </c>
      <c r="C17">
        <v>27</v>
      </c>
      <c r="D17">
        <v>12</v>
      </c>
      <c r="E17" t="s">
        <v>46</v>
      </c>
    </row>
    <row r="18" spans="1:15" x14ac:dyDescent="0.25">
      <c r="A18" t="s">
        <v>40</v>
      </c>
      <c r="B18" t="s">
        <v>47</v>
      </c>
    </row>
    <row r="19" spans="1:15" x14ac:dyDescent="0.25">
      <c r="B19" t="s">
        <v>16</v>
      </c>
      <c r="C19" t="s">
        <v>17</v>
      </c>
      <c r="D19" t="s">
        <v>18</v>
      </c>
    </row>
    <row r="20" spans="1:15" x14ac:dyDescent="0.25">
      <c r="A20" t="s">
        <v>19</v>
      </c>
      <c r="B20">
        <v>1748</v>
      </c>
      <c r="C20">
        <v>5</v>
      </c>
      <c r="D20">
        <v>74</v>
      </c>
      <c r="K20" t="s">
        <v>23</v>
      </c>
      <c r="L20">
        <f>(D20+D21)/SUM(D20:D22)</f>
        <v>0.13340563991323209</v>
      </c>
    </row>
    <row r="21" spans="1:15" x14ac:dyDescent="0.25">
      <c r="A21" t="s">
        <v>20</v>
      </c>
      <c r="B21">
        <v>2</v>
      </c>
      <c r="C21">
        <v>245</v>
      </c>
      <c r="D21">
        <v>49</v>
      </c>
      <c r="L21">
        <f>(D43+D44)/SUM(D43:D45)</f>
        <v>0.25236294896030248</v>
      </c>
    </row>
    <row r="22" spans="1:15" x14ac:dyDescent="0.25">
      <c r="A22" t="s">
        <v>21</v>
      </c>
      <c r="B22">
        <v>27</v>
      </c>
      <c r="C22">
        <v>12</v>
      </c>
      <c r="D22">
        <v>799</v>
      </c>
      <c r="L22">
        <f>(D66+D67)/SUM(D66:D68)</f>
        <v>4.1013268998793727E-2</v>
      </c>
    </row>
    <row r="23" spans="1:15" x14ac:dyDescent="0.25">
      <c r="A23" t="s">
        <v>48</v>
      </c>
      <c r="B23" t="s">
        <v>11</v>
      </c>
      <c r="L23">
        <f>(D89+D90)/SUM(D89:D91)</f>
        <v>5.0119331742243436E-2</v>
      </c>
    </row>
    <row r="24" spans="1:15" x14ac:dyDescent="0.25">
      <c r="A24">
        <v>0.94292468760553805</v>
      </c>
      <c r="L24">
        <f>(D112+D123)/SUM(D112:D114)</f>
        <v>4.0317082837891399E-2</v>
      </c>
    </row>
    <row r="25" spans="1:15" x14ac:dyDescent="0.25">
      <c r="A25" t="s">
        <v>48</v>
      </c>
      <c r="B25" t="s">
        <v>49</v>
      </c>
      <c r="L25">
        <f>(D135+D136)/SUM(D135:D137)</f>
        <v>0.28084714548802947</v>
      </c>
      <c r="O25">
        <v>158</v>
      </c>
    </row>
    <row r="26" spans="1:15" x14ac:dyDescent="0.25">
      <c r="B26" t="s">
        <v>0</v>
      </c>
      <c r="C26" t="s">
        <v>1</v>
      </c>
      <c r="D26" t="s">
        <v>2</v>
      </c>
      <c r="E26" t="s">
        <v>3</v>
      </c>
      <c r="L26">
        <f>(D158+D159)/SUM(D158:D160)</f>
        <v>4.3427230046948359E-2</v>
      </c>
      <c r="O26">
        <v>181</v>
      </c>
    </row>
    <row r="27" spans="1:15" x14ac:dyDescent="0.25">
      <c r="L27">
        <f>(D181+D182)/SUM(D181:D183)</f>
        <v>0.36088709677419356</v>
      </c>
      <c r="O27">
        <v>204</v>
      </c>
    </row>
    <row r="28" spans="1:15" x14ac:dyDescent="0.25">
      <c r="B28">
        <v>0</v>
      </c>
      <c r="C28">
        <v>0.98</v>
      </c>
      <c r="D28">
        <v>0.96</v>
      </c>
      <c r="E28">
        <v>0.97</v>
      </c>
      <c r="F28">
        <v>1827</v>
      </c>
      <c r="L28">
        <f>(D204+D205)/SUM(D204:D206)</f>
        <v>6.0295790671217292E-2</v>
      </c>
      <c r="O28">
        <v>227</v>
      </c>
    </row>
    <row r="29" spans="1:15" x14ac:dyDescent="0.25">
      <c r="B29">
        <v>1</v>
      </c>
      <c r="C29">
        <v>0.94</v>
      </c>
      <c r="D29">
        <v>0.83</v>
      </c>
      <c r="E29">
        <v>0.88</v>
      </c>
      <c r="F29">
        <v>296</v>
      </c>
      <c r="L29">
        <f>(D227+D228)/SUM(D227:D229)</f>
        <v>0.20533880903490759</v>
      </c>
    </row>
    <row r="30" spans="1:15" x14ac:dyDescent="0.25">
      <c r="B30">
        <v>2</v>
      </c>
      <c r="C30">
        <v>0.87</v>
      </c>
      <c r="D30">
        <v>0.95</v>
      </c>
      <c r="E30">
        <v>0.91</v>
      </c>
      <c r="F30">
        <v>838</v>
      </c>
      <c r="K30" t="s">
        <v>14</v>
      </c>
      <c r="L30">
        <f>AVERAGE(L20:L29)</f>
        <v>0.14680143444677593</v>
      </c>
    </row>
    <row r="31" spans="1:15" x14ac:dyDescent="0.25">
      <c r="C31" s="1">
        <f>AVERAGE(C28:C30)</f>
        <v>0.93</v>
      </c>
      <c r="D31" s="1">
        <f t="shared" ref="D31:F31" si="0">AVERAGE(D28:D30)</f>
        <v>0.91333333333333344</v>
      </c>
      <c r="E31" s="1">
        <f t="shared" si="0"/>
        <v>0.92</v>
      </c>
      <c r="F31" s="1">
        <f t="shared" si="0"/>
        <v>987</v>
      </c>
    </row>
    <row r="32" spans="1:15" x14ac:dyDescent="0.25">
      <c r="B32" t="s">
        <v>4</v>
      </c>
      <c r="C32">
        <v>0.94</v>
      </c>
      <c r="D32">
        <v>2961</v>
      </c>
    </row>
    <row r="33" spans="1:15" x14ac:dyDescent="0.25">
      <c r="B33" t="s">
        <v>7</v>
      </c>
      <c r="C33" t="s">
        <v>8</v>
      </c>
      <c r="D33">
        <v>0.93</v>
      </c>
      <c r="E33">
        <v>0.91</v>
      </c>
      <c r="F33">
        <v>0.92</v>
      </c>
      <c r="G33">
        <v>2961</v>
      </c>
      <c r="M33" t="s">
        <v>0</v>
      </c>
      <c r="N33" t="s">
        <v>1</v>
      </c>
      <c r="O33" t="s">
        <v>2</v>
      </c>
    </row>
    <row r="34" spans="1:15" x14ac:dyDescent="0.25">
      <c r="A34" t="s">
        <v>9</v>
      </c>
      <c r="B34" t="s">
        <v>8</v>
      </c>
      <c r="C34">
        <v>0.95</v>
      </c>
      <c r="D34">
        <v>0.94</v>
      </c>
      <c r="E34">
        <v>0.94</v>
      </c>
      <c r="F34">
        <v>2961</v>
      </c>
      <c r="K34" t="s">
        <v>84</v>
      </c>
      <c r="L34">
        <v>0</v>
      </c>
      <c r="M34">
        <f>AVERAGE(C28,C51,C74,C97,C120,C143,C166,C189,C212,C235)</f>
        <v>0.95799999999999996</v>
      </c>
      <c r="N34">
        <f>AVERAGE(D28,D51,D74,D97,D120,D143,D166,D189,D212,D235)</f>
        <v>0.96700000000000019</v>
      </c>
      <c r="O34">
        <f>AVERAGE(E28,E51,E74,E97,E120,E143,E166,E189,E212,E235)</f>
        <v>0.96200000000000008</v>
      </c>
    </row>
    <row r="35" spans="1:15" x14ac:dyDescent="0.25">
      <c r="L35">
        <v>1</v>
      </c>
      <c r="M35">
        <f>AVERAGE(C29,C52,C75,C98,C121,C144,C167,C190,C213,C236)</f>
        <v>0.71100000000000008</v>
      </c>
      <c r="N35">
        <f t="shared" ref="N35:O35" si="1">AVERAGE(D29,D52,D75,D98,D121,D144,D167,D190,D213,D236)</f>
        <v>0.59699999999999998</v>
      </c>
      <c r="O35">
        <f t="shared" si="1"/>
        <v>0.629</v>
      </c>
    </row>
    <row r="36" spans="1:15" x14ac:dyDescent="0.25">
      <c r="A36" t="s">
        <v>50</v>
      </c>
      <c r="L36">
        <v>2</v>
      </c>
      <c r="M36">
        <f t="shared" ref="M36:O36" si="2">AVERAGE(C30,C53,C76,C99,C122,C145,C168,C191,C214,C237)</f>
        <v>0.85</v>
      </c>
      <c r="N36">
        <f t="shared" si="2"/>
        <v>0.92300000000000004</v>
      </c>
      <c r="O36">
        <f t="shared" si="2"/>
        <v>0.88300000000000001</v>
      </c>
    </row>
    <row r="37" spans="1:15" x14ac:dyDescent="0.25">
      <c r="A37" t="s">
        <v>40</v>
      </c>
      <c r="B37" t="s">
        <v>41</v>
      </c>
      <c r="K37" t="s">
        <v>84</v>
      </c>
      <c r="M37">
        <f>AVERAGE(M34:M36)</f>
        <v>0.83966666666666667</v>
      </c>
      <c r="N37">
        <f t="shared" ref="N37:O37" si="3">AVERAGE(N34:N36)</f>
        <v>0.82900000000000007</v>
      </c>
      <c r="O37">
        <f t="shared" si="3"/>
        <v>0.82466666666666677</v>
      </c>
    </row>
    <row r="38" spans="1:15" x14ac:dyDescent="0.25">
      <c r="A38" t="s">
        <v>51</v>
      </c>
      <c r="B38">
        <v>1</v>
      </c>
      <c r="C38" t="s">
        <v>52</v>
      </c>
    </row>
    <row r="39" spans="1:15" x14ac:dyDescent="0.25">
      <c r="B39" t="s">
        <v>44</v>
      </c>
      <c r="C39">
        <v>2</v>
      </c>
      <c r="D39">
        <v>61</v>
      </c>
      <c r="E39" t="s">
        <v>53</v>
      </c>
    </row>
    <row r="40" spans="1:15" x14ac:dyDescent="0.25">
      <c r="B40" t="s">
        <v>44</v>
      </c>
      <c r="C40">
        <v>56</v>
      </c>
      <c r="D40">
        <v>23</v>
      </c>
      <c r="E40" t="s">
        <v>54</v>
      </c>
    </row>
    <row r="41" spans="1:15" x14ac:dyDescent="0.25">
      <c r="A41" t="s">
        <v>40</v>
      </c>
      <c r="B41" t="s">
        <v>47</v>
      </c>
    </row>
    <row r="42" spans="1:15" x14ac:dyDescent="0.25">
      <c r="B42" t="s">
        <v>16</v>
      </c>
      <c r="C42" t="s">
        <v>17</v>
      </c>
      <c r="D42" t="s">
        <v>18</v>
      </c>
    </row>
    <row r="43" spans="1:15" x14ac:dyDescent="0.25">
      <c r="A43" t="s">
        <v>19</v>
      </c>
      <c r="B43">
        <v>1759</v>
      </c>
      <c r="C43">
        <v>1</v>
      </c>
      <c r="D43">
        <v>33</v>
      </c>
      <c r="K43" t="s">
        <v>23</v>
      </c>
      <c r="L43">
        <f>(D43+D44)/SUM(D43:D45)</f>
        <v>0.25236294896030248</v>
      </c>
    </row>
    <row r="44" spans="1:15" x14ac:dyDescent="0.25">
      <c r="A44" t="s">
        <v>20</v>
      </c>
      <c r="B44">
        <v>2</v>
      </c>
      <c r="C44">
        <v>61</v>
      </c>
      <c r="D44">
        <v>234</v>
      </c>
    </row>
    <row r="45" spans="1:15" x14ac:dyDescent="0.25">
      <c r="A45" t="s">
        <v>21</v>
      </c>
      <c r="B45">
        <v>56</v>
      </c>
      <c r="C45">
        <v>23</v>
      </c>
      <c r="D45">
        <v>791</v>
      </c>
    </row>
    <row r="46" spans="1:15" x14ac:dyDescent="0.25">
      <c r="A46" t="s">
        <v>48</v>
      </c>
      <c r="B46" t="s">
        <v>11</v>
      </c>
    </row>
    <row r="47" spans="1:15" x14ac:dyDescent="0.25">
      <c r="A47">
        <v>0.88209459459459405</v>
      </c>
    </row>
    <row r="48" spans="1:15" x14ac:dyDescent="0.25">
      <c r="A48" t="s">
        <v>48</v>
      </c>
      <c r="B48" t="s">
        <v>49</v>
      </c>
    </row>
    <row r="49" spans="1:7" x14ac:dyDescent="0.25">
      <c r="B49" t="s">
        <v>0</v>
      </c>
      <c r="C49" t="s">
        <v>1</v>
      </c>
      <c r="D49" t="s">
        <v>2</v>
      </c>
      <c r="E49" t="s">
        <v>3</v>
      </c>
    </row>
    <row r="51" spans="1:7" x14ac:dyDescent="0.25">
      <c r="B51">
        <v>0</v>
      </c>
      <c r="C51">
        <v>0.97</v>
      </c>
      <c r="D51">
        <v>0.98</v>
      </c>
      <c r="E51">
        <v>0.97</v>
      </c>
      <c r="F51">
        <v>1793</v>
      </c>
    </row>
    <row r="52" spans="1:7" x14ac:dyDescent="0.25">
      <c r="B52">
        <v>1</v>
      </c>
      <c r="C52">
        <v>0.72</v>
      </c>
      <c r="D52">
        <v>0.21</v>
      </c>
      <c r="E52">
        <v>0.32</v>
      </c>
      <c r="F52">
        <v>297</v>
      </c>
    </row>
    <row r="53" spans="1:7" x14ac:dyDescent="0.25">
      <c r="B53">
        <v>2</v>
      </c>
      <c r="C53">
        <v>0.75</v>
      </c>
      <c r="D53">
        <v>0.91</v>
      </c>
      <c r="E53">
        <v>0.82</v>
      </c>
      <c r="F53">
        <v>870</v>
      </c>
    </row>
    <row r="54" spans="1:7" x14ac:dyDescent="0.25">
      <c r="C54" s="1">
        <f>AVERAGE(C51:C53)</f>
        <v>0.81333333333333335</v>
      </c>
      <c r="D54" s="1">
        <f t="shared" ref="D54" si="4">AVERAGE(D51:D53)</f>
        <v>0.70000000000000007</v>
      </c>
      <c r="E54" s="1">
        <f t="shared" ref="E54" si="5">AVERAGE(E51:E53)</f>
        <v>0.70333333333333325</v>
      </c>
      <c r="F54" s="1">
        <f t="shared" ref="F54" si="6">AVERAGE(F51:F53)</f>
        <v>986.66666666666663</v>
      </c>
    </row>
    <row r="55" spans="1:7" x14ac:dyDescent="0.25">
      <c r="B55" t="s">
        <v>4</v>
      </c>
      <c r="C55">
        <v>0.88</v>
      </c>
      <c r="D55">
        <v>2960</v>
      </c>
    </row>
    <row r="56" spans="1:7" x14ac:dyDescent="0.25">
      <c r="B56" t="s">
        <v>7</v>
      </c>
      <c r="C56" t="s">
        <v>8</v>
      </c>
      <c r="D56">
        <v>0.81</v>
      </c>
      <c r="E56">
        <v>0.7</v>
      </c>
      <c r="F56">
        <v>0.7</v>
      </c>
      <c r="G56">
        <v>2960</v>
      </c>
    </row>
    <row r="57" spans="1:7" x14ac:dyDescent="0.25">
      <c r="A57" t="s">
        <v>9</v>
      </c>
      <c r="B57" t="s">
        <v>8</v>
      </c>
      <c r="C57">
        <v>0.88</v>
      </c>
      <c r="D57">
        <v>0.88</v>
      </c>
      <c r="E57">
        <v>0.86</v>
      </c>
      <c r="F57">
        <v>2960</v>
      </c>
    </row>
    <row r="59" spans="1:7" x14ac:dyDescent="0.25">
      <c r="A59" t="s">
        <v>50</v>
      </c>
    </row>
    <row r="60" spans="1:7" x14ac:dyDescent="0.25">
      <c r="A60" t="s">
        <v>40</v>
      </c>
      <c r="B60" t="s">
        <v>41</v>
      </c>
    </row>
    <row r="61" spans="1:7" x14ac:dyDescent="0.25">
      <c r="A61" t="s">
        <v>55</v>
      </c>
      <c r="B61">
        <v>1</v>
      </c>
      <c r="C61" t="s">
        <v>56</v>
      </c>
    </row>
    <row r="62" spans="1:7" x14ac:dyDescent="0.25">
      <c r="B62" t="s">
        <v>44</v>
      </c>
      <c r="C62">
        <v>12</v>
      </c>
      <c r="D62">
        <v>271</v>
      </c>
      <c r="E62" t="s">
        <v>57</v>
      </c>
    </row>
    <row r="63" spans="1:7" x14ac:dyDescent="0.25">
      <c r="B63" t="s">
        <v>44</v>
      </c>
      <c r="C63">
        <v>11</v>
      </c>
      <c r="D63">
        <v>29</v>
      </c>
      <c r="E63" t="s">
        <v>58</v>
      </c>
    </row>
    <row r="64" spans="1:7" x14ac:dyDescent="0.25">
      <c r="A64" t="s">
        <v>40</v>
      </c>
      <c r="B64" t="s">
        <v>47</v>
      </c>
    </row>
    <row r="65" spans="1:7" x14ac:dyDescent="0.25">
      <c r="B65" t="s">
        <v>16</v>
      </c>
      <c r="C65" t="s">
        <v>17</v>
      </c>
      <c r="D65" t="s">
        <v>18</v>
      </c>
    </row>
    <row r="66" spans="1:7" x14ac:dyDescent="0.25">
      <c r="A66" t="s">
        <v>19</v>
      </c>
      <c r="B66">
        <v>1807</v>
      </c>
      <c r="C66">
        <v>1</v>
      </c>
      <c r="D66">
        <v>30</v>
      </c>
    </row>
    <row r="67" spans="1:7" x14ac:dyDescent="0.25">
      <c r="A67" t="s">
        <v>20</v>
      </c>
      <c r="B67">
        <v>12</v>
      </c>
      <c r="C67">
        <v>271</v>
      </c>
      <c r="D67">
        <v>4</v>
      </c>
    </row>
    <row r="68" spans="1:7" x14ac:dyDescent="0.25">
      <c r="A68" t="s">
        <v>21</v>
      </c>
      <c r="B68">
        <v>11</v>
      </c>
      <c r="C68">
        <v>29</v>
      </c>
      <c r="D68">
        <v>795</v>
      </c>
    </row>
    <row r="69" spans="1:7" x14ac:dyDescent="0.25">
      <c r="A69" t="s">
        <v>48</v>
      </c>
      <c r="B69" t="s">
        <v>11</v>
      </c>
    </row>
    <row r="70" spans="1:7" x14ac:dyDescent="0.25">
      <c r="A70">
        <v>0.97060810810810805</v>
      </c>
    </row>
    <row r="71" spans="1:7" x14ac:dyDescent="0.25">
      <c r="A71" t="s">
        <v>48</v>
      </c>
      <c r="B71" t="s">
        <v>49</v>
      </c>
    </row>
    <row r="72" spans="1:7" x14ac:dyDescent="0.25">
      <c r="B72" t="s">
        <v>0</v>
      </c>
      <c r="C72" t="s">
        <v>1</v>
      </c>
      <c r="D72" t="s">
        <v>2</v>
      </c>
      <c r="E72" t="s">
        <v>3</v>
      </c>
    </row>
    <row r="74" spans="1:7" x14ac:dyDescent="0.25">
      <c r="B74">
        <v>0</v>
      </c>
      <c r="C74">
        <v>0.99</v>
      </c>
      <c r="D74">
        <v>0.98</v>
      </c>
      <c r="E74">
        <v>0.99</v>
      </c>
      <c r="F74">
        <v>1838</v>
      </c>
    </row>
    <row r="75" spans="1:7" x14ac:dyDescent="0.25">
      <c r="B75">
        <v>1</v>
      </c>
      <c r="C75">
        <v>0.9</v>
      </c>
      <c r="D75">
        <v>0.94</v>
      </c>
      <c r="E75">
        <v>0.92</v>
      </c>
      <c r="F75">
        <v>287</v>
      </c>
    </row>
    <row r="76" spans="1:7" x14ac:dyDescent="0.25">
      <c r="B76">
        <v>2</v>
      </c>
      <c r="C76">
        <v>0.96</v>
      </c>
      <c r="D76">
        <v>0.95</v>
      </c>
      <c r="E76">
        <v>0.96</v>
      </c>
      <c r="F76">
        <v>835</v>
      </c>
    </row>
    <row r="77" spans="1:7" x14ac:dyDescent="0.25">
      <c r="C77" s="1">
        <f>AVERAGE(C74:C76)</f>
        <v>0.95000000000000007</v>
      </c>
      <c r="D77" s="1">
        <f t="shared" ref="D77" si="7">AVERAGE(D74:D76)</f>
        <v>0.95666666666666667</v>
      </c>
      <c r="E77" s="1">
        <f t="shared" ref="E77" si="8">AVERAGE(E74:E76)</f>
        <v>0.95666666666666667</v>
      </c>
      <c r="F77" s="1">
        <f t="shared" ref="F77" si="9">AVERAGE(F74:F76)</f>
        <v>986.66666666666663</v>
      </c>
    </row>
    <row r="78" spans="1:7" x14ac:dyDescent="0.25">
      <c r="B78" t="s">
        <v>4</v>
      </c>
      <c r="C78">
        <v>0.97</v>
      </c>
      <c r="D78">
        <v>2960</v>
      </c>
    </row>
    <row r="79" spans="1:7" x14ac:dyDescent="0.25">
      <c r="B79" t="s">
        <v>7</v>
      </c>
      <c r="C79" t="s">
        <v>8</v>
      </c>
      <c r="D79">
        <v>0.95</v>
      </c>
      <c r="E79">
        <v>0.96</v>
      </c>
      <c r="F79">
        <v>0.95</v>
      </c>
      <c r="G79">
        <v>2960</v>
      </c>
    </row>
    <row r="80" spans="1:7" x14ac:dyDescent="0.25">
      <c r="A80" t="s">
        <v>9</v>
      </c>
      <c r="B80" t="s">
        <v>8</v>
      </c>
      <c r="C80">
        <v>0.97</v>
      </c>
      <c r="D80">
        <v>0.97</v>
      </c>
      <c r="E80">
        <v>0.97</v>
      </c>
      <c r="F80">
        <v>2960</v>
      </c>
    </row>
    <row r="82" spans="1:5" x14ac:dyDescent="0.25">
      <c r="A82" t="s">
        <v>50</v>
      </c>
    </row>
    <row r="83" spans="1:5" x14ac:dyDescent="0.25">
      <c r="A83" t="s">
        <v>40</v>
      </c>
      <c r="B83" t="s">
        <v>41</v>
      </c>
    </row>
    <row r="84" spans="1:5" x14ac:dyDescent="0.25">
      <c r="A84" t="s">
        <v>59</v>
      </c>
      <c r="B84">
        <v>0</v>
      </c>
      <c r="C84" t="s">
        <v>60</v>
      </c>
    </row>
    <row r="85" spans="1:5" x14ac:dyDescent="0.25">
      <c r="B85" t="s">
        <v>44</v>
      </c>
      <c r="C85">
        <v>21</v>
      </c>
      <c r="D85">
        <v>281</v>
      </c>
      <c r="E85" t="s">
        <v>61</v>
      </c>
    </row>
    <row r="86" spans="1:5" x14ac:dyDescent="0.25">
      <c r="B86" t="s">
        <v>44</v>
      </c>
      <c r="C86">
        <v>28</v>
      </c>
      <c r="D86">
        <v>31</v>
      </c>
      <c r="E86" t="s">
        <v>62</v>
      </c>
    </row>
    <row r="87" spans="1:5" x14ac:dyDescent="0.25">
      <c r="A87" t="s">
        <v>40</v>
      </c>
      <c r="B87" t="s">
        <v>47</v>
      </c>
    </row>
    <row r="88" spans="1:5" x14ac:dyDescent="0.25">
      <c r="B88" t="s">
        <v>16</v>
      </c>
      <c r="C88" t="s">
        <v>17</v>
      </c>
      <c r="D88" t="s">
        <v>18</v>
      </c>
    </row>
    <row r="89" spans="1:5" x14ac:dyDescent="0.25">
      <c r="A89" t="s">
        <v>19</v>
      </c>
      <c r="B89">
        <v>1761</v>
      </c>
      <c r="C89">
        <v>0</v>
      </c>
      <c r="D89">
        <v>24</v>
      </c>
    </row>
    <row r="90" spans="1:5" x14ac:dyDescent="0.25">
      <c r="A90" t="s">
        <v>20</v>
      </c>
      <c r="B90">
        <v>21</v>
      </c>
      <c r="C90">
        <v>281</v>
      </c>
      <c r="D90">
        <v>18</v>
      </c>
    </row>
    <row r="91" spans="1:5" x14ac:dyDescent="0.25">
      <c r="A91" t="s">
        <v>21</v>
      </c>
      <c r="B91">
        <v>28</v>
      </c>
      <c r="C91">
        <v>31</v>
      </c>
      <c r="D91">
        <v>796</v>
      </c>
    </row>
    <row r="92" spans="1:5" x14ac:dyDescent="0.25">
      <c r="A92" t="s">
        <v>48</v>
      </c>
      <c r="B92" t="s">
        <v>11</v>
      </c>
    </row>
    <row r="93" spans="1:5" x14ac:dyDescent="0.25">
      <c r="A93">
        <v>0.95878378378378304</v>
      </c>
    </row>
    <row r="94" spans="1:5" x14ac:dyDescent="0.25">
      <c r="A94" t="s">
        <v>48</v>
      </c>
      <c r="B94" t="s">
        <v>49</v>
      </c>
    </row>
    <row r="95" spans="1:5" x14ac:dyDescent="0.25">
      <c r="B95" t="s">
        <v>0</v>
      </c>
      <c r="C95" t="s">
        <v>1</v>
      </c>
      <c r="D95" t="s">
        <v>2</v>
      </c>
      <c r="E95" t="s">
        <v>3</v>
      </c>
    </row>
    <row r="97" spans="1:7" x14ac:dyDescent="0.25">
      <c r="B97">
        <v>0</v>
      </c>
      <c r="C97">
        <v>0.97</v>
      </c>
      <c r="D97">
        <v>0.99</v>
      </c>
      <c r="E97">
        <v>0.98</v>
      </c>
      <c r="F97">
        <v>1785</v>
      </c>
    </row>
    <row r="98" spans="1:7" x14ac:dyDescent="0.25">
      <c r="B98">
        <v>1</v>
      </c>
      <c r="C98">
        <v>0.9</v>
      </c>
      <c r="D98">
        <v>0.88</v>
      </c>
      <c r="E98">
        <v>0.89</v>
      </c>
      <c r="F98">
        <v>320</v>
      </c>
    </row>
    <row r="99" spans="1:7" x14ac:dyDescent="0.25">
      <c r="B99">
        <v>2</v>
      </c>
      <c r="C99">
        <v>0.95</v>
      </c>
      <c r="D99">
        <v>0.93</v>
      </c>
      <c r="E99">
        <v>0.94</v>
      </c>
      <c r="F99">
        <v>855</v>
      </c>
    </row>
    <row r="100" spans="1:7" x14ac:dyDescent="0.25">
      <c r="C100" s="1">
        <f>AVERAGE(C97:C99)</f>
        <v>0.94000000000000006</v>
      </c>
      <c r="D100" s="1">
        <f t="shared" ref="D100" si="10">AVERAGE(D97:D99)</f>
        <v>0.93333333333333346</v>
      </c>
      <c r="E100" s="1">
        <f t="shared" ref="E100" si="11">AVERAGE(E97:E99)</f>
        <v>0.93666666666666665</v>
      </c>
      <c r="F100" s="1">
        <f t="shared" ref="F100" si="12">AVERAGE(F97:F99)</f>
        <v>986.66666666666663</v>
      </c>
    </row>
    <row r="101" spans="1:7" x14ac:dyDescent="0.25">
      <c r="B101" t="s">
        <v>4</v>
      </c>
      <c r="C101">
        <v>0.96</v>
      </c>
      <c r="D101">
        <v>2960</v>
      </c>
    </row>
    <row r="102" spans="1:7" x14ac:dyDescent="0.25">
      <c r="B102" t="s">
        <v>7</v>
      </c>
      <c r="C102" t="s">
        <v>8</v>
      </c>
      <c r="D102">
        <v>0.94</v>
      </c>
      <c r="E102">
        <v>0.93</v>
      </c>
      <c r="F102">
        <v>0.94</v>
      </c>
      <c r="G102">
        <v>2960</v>
      </c>
    </row>
    <row r="103" spans="1:7" x14ac:dyDescent="0.25">
      <c r="A103" t="s">
        <v>9</v>
      </c>
      <c r="B103" t="s">
        <v>8</v>
      </c>
      <c r="C103">
        <v>0.96</v>
      </c>
      <c r="D103">
        <v>0.96</v>
      </c>
      <c r="E103">
        <v>0.96</v>
      </c>
      <c r="F103">
        <v>2960</v>
      </c>
    </row>
    <row r="105" spans="1:7" x14ac:dyDescent="0.25">
      <c r="A105" t="s">
        <v>50</v>
      </c>
    </row>
    <row r="106" spans="1:7" x14ac:dyDescent="0.25">
      <c r="A106" t="s">
        <v>40</v>
      </c>
      <c r="B106" t="s">
        <v>41</v>
      </c>
    </row>
    <row r="107" spans="1:7" x14ac:dyDescent="0.25">
      <c r="A107" t="s">
        <v>63</v>
      </c>
      <c r="B107">
        <v>3</v>
      </c>
      <c r="C107" t="s">
        <v>52</v>
      </c>
    </row>
    <row r="108" spans="1:7" x14ac:dyDescent="0.25">
      <c r="B108" t="s">
        <v>44</v>
      </c>
      <c r="C108">
        <v>29</v>
      </c>
      <c r="D108">
        <v>226</v>
      </c>
      <c r="E108" t="s">
        <v>64</v>
      </c>
    </row>
    <row r="109" spans="1:7" x14ac:dyDescent="0.25">
      <c r="B109" t="s">
        <v>44</v>
      </c>
      <c r="C109">
        <v>26</v>
      </c>
      <c r="D109">
        <v>19</v>
      </c>
      <c r="E109" t="s">
        <v>65</v>
      </c>
    </row>
    <row r="110" spans="1:7" x14ac:dyDescent="0.25">
      <c r="A110" t="s">
        <v>40</v>
      </c>
      <c r="B110" t="s">
        <v>47</v>
      </c>
    </row>
    <row r="111" spans="1:7" x14ac:dyDescent="0.25">
      <c r="B111" t="s">
        <v>16</v>
      </c>
      <c r="C111" t="s">
        <v>17</v>
      </c>
      <c r="D111" t="s">
        <v>18</v>
      </c>
    </row>
    <row r="112" spans="1:7" x14ac:dyDescent="0.25">
      <c r="A112" t="s">
        <v>19</v>
      </c>
      <c r="B112">
        <v>1816</v>
      </c>
      <c r="C112">
        <v>3</v>
      </c>
      <c r="D112">
        <v>33</v>
      </c>
    </row>
    <row r="113" spans="1:7" x14ac:dyDescent="0.25">
      <c r="A113" t="s">
        <v>20</v>
      </c>
      <c r="B113">
        <v>29</v>
      </c>
      <c r="C113">
        <v>226</v>
      </c>
      <c r="D113">
        <v>32</v>
      </c>
    </row>
    <row r="114" spans="1:7" x14ac:dyDescent="0.25">
      <c r="A114" t="s">
        <v>21</v>
      </c>
      <c r="B114">
        <v>26</v>
      </c>
      <c r="C114">
        <v>19</v>
      </c>
      <c r="D114">
        <v>776</v>
      </c>
    </row>
    <row r="115" spans="1:7" x14ac:dyDescent="0.25">
      <c r="A115" t="s">
        <v>48</v>
      </c>
      <c r="B115" t="s">
        <v>11</v>
      </c>
    </row>
    <row r="116" spans="1:7" x14ac:dyDescent="0.25">
      <c r="A116">
        <v>0.95202702702702702</v>
      </c>
    </row>
    <row r="117" spans="1:7" x14ac:dyDescent="0.25">
      <c r="A117" t="s">
        <v>48</v>
      </c>
      <c r="B117" t="s">
        <v>49</v>
      </c>
    </row>
    <row r="118" spans="1:7" x14ac:dyDescent="0.25">
      <c r="B118" t="s">
        <v>0</v>
      </c>
      <c r="C118" t="s">
        <v>1</v>
      </c>
      <c r="D118" t="s">
        <v>2</v>
      </c>
      <c r="E118" t="s">
        <v>3</v>
      </c>
    </row>
    <row r="120" spans="1:7" x14ac:dyDescent="0.25">
      <c r="B120">
        <v>0</v>
      </c>
      <c r="C120">
        <v>0.97</v>
      </c>
      <c r="D120">
        <v>0.98</v>
      </c>
      <c r="E120">
        <v>0.98</v>
      </c>
      <c r="F120">
        <v>1852</v>
      </c>
    </row>
    <row r="121" spans="1:7" x14ac:dyDescent="0.25">
      <c r="B121">
        <v>1</v>
      </c>
      <c r="C121">
        <v>0.91</v>
      </c>
      <c r="D121">
        <v>0.79</v>
      </c>
      <c r="E121">
        <v>0.84</v>
      </c>
      <c r="F121">
        <v>287</v>
      </c>
    </row>
    <row r="122" spans="1:7" x14ac:dyDescent="0.25">
      <c r="B122">
        <v>2</v>
      </c>
      <c r="C122">
        <v>0.92</v>
      </c>
      <c r="D122">
        <v>0.95</v>
      </c>
      <c r="E122">
        <v>0.93</v>
      </c>
      <c r="F122">
        <v>821</v>
      </c>
    </row>
    <row r="123" spans="1:7" x14ac:dyDescent="0.25">
      <c r="C123" s="1">
        <f>AVERAGE(C120:C122)</f>
        <v>0.93333333333333324</v>
      </c>
      <c r="D123" s="1">
        <f t="shared" ref="D123" si="13">AVERAGE(D120:D122)</f>
        <v>0.90666666666666662</v>
      </c>
      <c r="E123" s="1">
        <f t="shared" ref="E123" si="14">AVERAGE(E120:E122)</f>
        <v>0.91666666666666663</v>
      </c>
      <c r="F123" s="1">
        <f t="shared" ref="F123" si="15">AVERAGE(F120:F122)</f>
        <v>986.66666666666663</v>
      </c>
    </row>
    <row r="124" spans="1:7" x14ac:dyDescent="0.25">
      <c r="B124" t="s">
        <v>4</v>
      </c>
      <c r="C124">
        <v>0.95</v>
      </c>
      <c r="D124">
        <v>2960</v>
      </c>
    </row>
    <row r="125" spans="1:7" x14ac:dyDescent="0.25">
      <c r="B125" t="s">
        <v>7</v>
      </c>
      <c r="C125" t="s">
        <v>8</v>
      </c>
      <c r="D125">
        <v>0.93</v>
      </c>
      <c r="E125">
        <v>0.9</v>
      </c>
      <c r="F125">
        <v>0.92</v>
      </c>
      <c r="G125">
        <v>2960</v>
      </c>
    </row>
    <row r="126" spans="1:7" x14ac:dyDescent="0.25">
      <c r="A126" t="s">
        <v>9</v>
      </c>
      <c r="B126" t="s">
        <v>8</v>
      </c>
      <c r="C126">
        <v>0.95</v>
      </c>
      <c r="D126">
        <v>0.95</v>
      </c>
      <c r="E126">
        <v>0.95</v>
      </c>
      <c r="F126">
        <v>2960</v>
      </c>
    </row>
    <row r="128" spans="1:7" x14ac:dyDescent="0.25">
      <c r="A128" t="s">
        <v>50</v>
      </c>
    </row>
    <row r="129" spans="1:6" x14ac:dyDescent="0.25">
      <c r="A129" t="s">
        <v>40</v>
      </c>
      <c r="B129" t="s">
        <v>41</v>
      </c>
    </row>
    <row r="130" spans="1:6" x14ac:dyDescent="0.25">
      <c r="A130" t="s">
        <v>66</v>
      </c>
      <c r="B130">
        <v>0</v>
      </c>
      <c r="C130" t="s">
        <v>64</v>
      </c>
    </row>
    <row r="131" spans="1:6" x14ac:dyDescent="0.25">
      <c r="B131" t="s">
        <v>44</v>
      </c>
      <c r="C131">
        <v>10</v>
      </c>
      <c r="D131">
        <v>0</v>
      </c>
      <c r="E131" t="s">
        <v>67</v>
      </c>
    </row>
    <row r="132" spans="1:6" x14ac:dyDescent="0.25">
      <c r="B132" t="s">
        <v>44</v>
      </c>
      <c r="C132">
        <v>64</v>
      </c>
      <c r="D132">
        <v>0</v>
      </c>
      <c r="E132" t="s">
        <v>68</v>
      </c>
    </row>
    <row r="133" spans="1:6" x14ac:dyDescent="0.25">
      <c r="A133" t="s">
        <v>40</v>
      </c>
      <c r="B133" t="s">
        <v>47</v>
      </c>
    </row>
    <row r="134" spans="1:6" x14ac:dyDescent="0.25">
      <c r="B134" t="s">
        <v>16</v>
      </c>
      <c r="C134" t="s">
        <v>17</v>
      </c>
      <c r="D134" t="s">
        <v>18</v>
      </c>
    </row>
    <row r="135" spans="1:6" x14ac:dyDescent="0.25">
      <c r="A135" t="s">
        <v>19</v>
      </c>
      <c r="B135">
        <v>1800</v>
      </c>
      <c r="C135">
        <v>0</v>
      </c>
      <c r="D135">
        <v>32</v>
      </c>
    </row>
    <row r="136" spans="1:6" x14ac:dyDescent="0.25">
      <c r="A136" t="s">
        <v>20</v>
      </c>
      <c r="B136">
        <v>10</v>
      </c>
      <c r="C136">
        <v>0</v>
      </c>
      <c r="D136">
        <v>273</v>
      </c>
    </row>
    <row r="137" spans="1:6" x14ac:dyDescent="0.25">
      <c r="A137" t="s">
        <v>21</v>
      </c>
      <c r="B137">
        <v>64</v>
      </c>
      <c r="C137">
        <v>0</v>
      </c>
      <c r="D137">
        <v>781</v>
      </c>
    </row>
    <row r="138" spans="1:6" x14ac:dyDescent="0.25">
      <c r="A138" t="s">
        <v>48</v>
      </c>
      <c r="B138" t="s">
        <v>11</v>
      </c>
    </row>
    <row r="139" spans="1:6" x14ac:dyDescent="0.25">
      <c r="A139">
        <v>0.87195945945945896</v>
      </c>
    </row>
    <row r="140" spans="1:6" x14ac:dyDescent="0.25">
      <c r="A140" t="s">
        <v>48</v>
      </c>
      <c r="B140" t="s">
        <v>49</v>
      </c>
    </row>
    <row r="141" spans="1:6" x14ac:dyDescent="0.25">
      <c r="B141" t="s">
        <v>0</v>
      </c>
      <c r="C141" t="s">
        <v>1</v>
      </c>
      <c r="D141" t="s">
        <v>2</v>
      </c>
      <c r="E141" t="s">
        <v>3</v>
      </c>
    </row>
    <row r="143" spans="1:6" x14ac:dyDescent="0.25">
      <c r="B143">
        <v>0</v>
      </c>
      <c r="C143">
        <v>0.96</v>
      </c>
      <c r="D143">
        <v>0.98</v>
      </c>
      <c r="E143">
        <v>0.97</v>
      </c>
      <c r="F143">
        <v>1832</v>
      </c>
    </row>
    <row r="144" spans="1:6" x14ac:dyDescent="0.25">
      <c r="B144">
        <v>1</v>
      </c>
      <c r="C144">
        <v>0</v>
      </c>
      <c r="D144">
        <v>0</v>
      </c>
      <c r="E144">
        <v>0</v>
      </c>
      <c r="F144">
        <v>283</v>
      </c>
    </row>
    <row r="145" spans="1:7" x14ac:dyDescent="0.25">
      <c r="B145">
        <v>2</v>
      </c>
      <c r="C145">
        <v>0.72</v>
      </c>
      <c r="D145">
        <v>0.92</v>
      </c>
      <c r="E145">
        <v>0.81</v>
      </c>
      <c r="F145">
        <v>845</v>
      </c>
    </row>
    <row r="146" spans="1:7" x14ac:dyDescent="0.25">
      <c r="C146" s="1">
        <f>AVERAGE(C143:C145)</f>
        <v>0.55999999999999994</v>
      </c>
      <c r="D146" s="1">
        <f t="shared" ref="D146" si="16">AVERAGE(D143:D145)</f>
        <v>0.6333333333333333</v>
      </c>
      <c r="E146" s="1">
        <f t="shared" ref="E146" si="17">AVERAGE(E143:E145)</f>
        <v>0.59333333333333338</v>
      </c>
      <c r="F146" s="1">
        <f t="shared" ref="F146" si="18">AVERAGE(F143:F145)</f>
        <v>986.66666666666663</v>
      </c>
    </row>
    <row r="147" spans="1:7" x14ac:dyDescent="0.25">
      <c r="B147" t="s">
        <v>4</v>
      </c>
      <c r="C147">
        <v>0.87</v>
      </c>
      <c r="D147">
        <v>2960</v>
      </c>
    </row>
    <row r="148" spans="1:7" x14ac:dyDescent="0.25">
      <c r="B148" t="s">
        <v>7</v>
      </c>
      <c r="C148" t="s">
        <v>8</v>
      </c>
      <c r="D148">
        <v>0.56000000000000005</v>
      </c>
      <c r="E148">
        <v>0.64</v>
      </c>
      <c r="F148">
        <v>0.59</v>
      </c>
      <c r="G148">
        <v>2960</v>
      </c>
    </row>
    <row r="149" spans="1:7" x14ac:dyDescent="0.25">
      <c r="A149" t="s">
        <v>9</v>
      </c>
      <c r="B149" t="s">
        <v>8</v>
      </c>
      <c r="C149">
        <v>0.8</v>
      </c>
      <c r="D149">
        <v>0.87</v>
      </c>
      <c r="E149">
        <v>0.83</v>
      </c>
      <c r="F149">
        <v>2960</v>
      </c>
    </row>
    <row r="151" spans="1:7" x14ac:dyDescent="0.25">
      <c r="A151" t="s">
        <v>50</v>
      </c>
    </row>
    <row r="152" spans="1:7" x14ac:dyDescent="0.25">
      <c r="A152" t="s">
        <v>40</v>
      </c>
      <c r="B152" t="s">
        <v>41</v>
      </c>
    </row>
    <row r="153" spans="1:7" x14ac:dyDescent="0.25">
      <c r="A153" t="s">
        <v>69</v>
      </c>
      <c r="B153">
        <v>8</v>
      </c>
      <c r="C153" t="s">
        <v>70</v>
      </c>
    </row>
    <row r="154" spans="1:7" x14ac:dyDescent="0.25">
      <c r="B154" t="s">
        <v>44</v>
      </c>
      <c r="C154">
        <v>0</v>
      </c>
      <c r="D154">
        <v>272</v>
      </c>
      <c r="E154" t="s">
        <v>71</v>
      </c>
    </row>
    <row r="155" spans="1:7" x14ac:dyDescent="0.25">
      <c r="B155" t="s">
        <v>44</v>
      </c>
      <c r="C155">
        <v>12</v>
      </c>
      <c r="D155">
        <v>34</v>
      </c>
      <c r="E155" t="s">
        <v>72</v>
      </c>
    </row>
    <row r="156" spans="1:7" x14ac:dyDescent="0.25">
      <c r="A156" t="s">
        <v>40</v>
      </c>
      <c r="B156" t="s">
        <v>47</v>
      </c>
    </row>
    <row r="157" spans="1:7" x14ac:dyDescent="0.25">
      <c r="B157" t="s">
        <v>16</v>
      </c>
      <c r="C157" t="s">
        <v>17</v>
      </c>
      <c r="D157" t="s">
        <v>18</v>
      </c>
    </row>
    <row r="158" spans="1:7" x14ac:dyDescent="0.25">
      <c r="A158" t="s">
        <v>19</v>
      </c>
      <c r="B158">
        <v>1782</v>
      </c>
      <c r="C158">
        <v>8</v>
      </c>
      <c r="D158">
        <v>35</v>
      </c>
    </row>
    <row r="159" spans="1:7" x14ac:dyDescent="0.25">
      <c r="A159" t="s">
        <v>20</v>
      </c>
      <c r="B159">
        <v>0</v>
      </c>
      <c r="C159">
        <v>272</v>
      </c>
      <c r="D159">
        <v>2</v>
      </c>
    </row>
    <row r="160" spans="1:7" x14ac:dyDescent="0.25">
      <c r="A160" t="s">
        <v>21</v>
      </c>
      <c r="B160">
        <v>12</v>
      </c>
      <c r="C160">
        <v>34</v>
      </c>
      <c r="D160">
        <v>815</v>
      </c>
    </row>
    <row r="161" spans="1:7" x14ac:dyDescent="0.25">
      <c r="A161" t="s">
        <v>48</v>
      </c>
      <c r="B161" t="s">
        <v>11</v>
      </c>
    </row>
    <row r="162" spans="1:7" x14ac:dyDescent="0.25">
      <c r="A162">
        <v>0.96925675675675604</v>
      </c>
    </row>
    <row r="163" spans="1:7" x14ac:dyDescent="0.25">
      <c r="A163" t="s">
        <v>48</v>
      </c>
      <c r="B163" t="s">
        <v>49</v>
      </c>
    </row>
    <row r="164" spans="1:7" x14ac:dyDescent="0.25">
      <c r="B164" t="s">
        <v>0</v>
      </c>
      <c r="C164" t="s">
        <v>1</v>
      </c>
      <c r="D164" t="s">
        <v>2</v>
      </c>
      <c r="E164" t="s">
        <v>3</v>
      </c>
    </row>
    <row r="166" spans="1:7" x14ac:dyDescent="0.25">
      <c r="B166">
        <v>0</v>
      </c>
      <c r="C166">
        <v>0.99</v>
      </c>
      <c r="D166">
        <v>0.98</v>
      </c>
      <c r="E166">
        <v>0.98</v>
      </c>
      <c r="F166">
        <v>1825</v>
      </c>
    </row>
    <row r="167" spans="1:7" x14ac:dyDescent="0.25">
      <c r="B167">
        <v>1</v>
      </c>
      <c r="C167">
        <v>0.87</v>
      </c>
      <c r="D167">
        <v>0.99</v>
      </c>
      <c r="E167">
        <v>0.93</v>
      </c>
      <c r="F167">
        <v>274</v>
      </c>
    </row>
    <row r="168" spans="1:7" x14ac:dyDescent="0.25">
      <c r="B168">
        <v>2</v>
      </c>
      <c r="C168">
        <v>0.96</v>
      </c>
      <c r="D168">
        <v>0.95</v>
      </c>
      <c r="E168">
        <v>0.95</v>
      </c>
      <c r="F168">
        <v>861</v>
      </c>
    </row>
    <row r="169" spans="1:7" x14ac:dyDescent="0.25">
      <c r="C169" s="1">
        <f>AVERAGE(C166:C168)</f>
        <v>0.94</v>
      </c>
      <c r="D169" s="1">
        <f t="shared" ref="D169" si="19">AVERAGE(D166:D168)</f>
        <v>0.97333333333333327</v>
      </c>
      <c r="E169" s="1">
        <f t="shared" ref="E169" si="20">AVERAGE(E166:E168)</f>
        <v>0.95333333333333348</v>
      </c>
      <c r="F169" s="1">
        <f t="shared" ref="F169" si="21">AVERAGE(F166:F168)</f>
        <v>986.66666666666663</v>
      </c>
    </row>
    <row r="170" spans="1:7" x14ac:dyDescent="0.25">
      <c r="B170" t="s">
        <v>4</v>
      </c>
      <c r="C170">
        <v>0.97</v>
      </c>
      <c r="D170">
        <v>2960</v>
      </c>
    </row>
    <row r="171" spans="1:7" x14ac:dyDescent="0.25">
      <c r="B171" t="s">
        <v>7</v>
      </c>
      <c r="C171" t="s">
        <v>8</v>
      </c>
      <c r="D171">
        <v>0.94</v>
      </c>
      <c r="E171">
        <v>0.97</v>
      </c>
      <c r="F171">
        <v>0.95</v>
      </c>
      <c r="G171">
        <v>2960</v>
      </c>
    </row>
    <row r="172" spans="1:7" x14ac:dyDescent="0.25">
      <c r="A172" t="s">
        <v>9</v>
      </c>
      <c r="B172" t="s">
        <v>8</v>
      </c>
      <c r="C172">
        <v>0.97</v>
      </c>
      <c r="D172">
        <v>0.97</v>
      </c>
      <c r="E172">
        <v>0.97</v>
      </c>
      <c r="F172">
        <v>2960</v>
      </c>
    </row>
    <row r="174" spans="1:7" x14ac:dyDescent="0.25">
      <c r="A174" t="s">
        <v>50</v>
      </c>
    </row>
    <row r="175" spans="1:7" x14ac:dyDescent="0.25">
      <c r="A175" t="s">
        <v>40</v>
      </c>
      <c r="B175" t="s">
        <v>41</v>
      </c>
    </row>
    <row r="176" spans="1:7" x14ac:dyDescent="0.25">
      <c r="A176" t="s">
        <v>73</v>
      </c>
      <c r="B176">
        <v>0</v>
      </c>
      <c r="C176" t="s">
        <v>74</v>
      </c>
    </row>
    <row r="177" spans="1:6" x14ac:dyDescent="0.25">
      <c r="B177" t="s">
        <v>44</v>
      </c>
      <c r="C177">
        <v>218</v>
      </c>
      <c r="D177">
        <v>0</v>
      </c>
      <c r="E177" t="s">
        <v>75</v>
      </c>
    </row>
    <row r="178" spans="1:6" x14ac:dyDescent="0.25">
      <c r="B178" t="s">
        <v>44</v>
      </c>
      <c r="C178">
        <v>223</v>
      </c>
      <c r="D178">
        <v>0</v>
      </c>
      <c r="E178" t="s">
        <v>76</v>
      </c>
    </row>
    <row r="179" spans="1:6" x14ac:dyDescent="0.25">
      <c r="A179" t="s">
        <v>40</v>
      </c>
      <c r="B179" t="s">
        <v>47</v>
      </c>
    </row>
    <row r="180" spans="1:6" x14ac:dyDescent="0.25">
      <c r="B180" t="s">
        <v>16</v>
      </c>
      <c r="C180" t="s">
        <v>17</v>
      </c>
      <c r="D180" t="s">
        <v>18</v>
      </c>
    </row>
    <row r="181" spans="1:6" x14ac:dyDescent="0.25">
      <c r="A181" t="s">
        <v>19</v>
      </c>
      <c r="B181">
        <v>1527</v>
      </c>
      <c r="C181">
        <v>0</v>
      </c>
      <c r="D181">
        <v>267</v>
      </c>
    </row>
    <row r="182" spans="1:6" x14ac:dyDescent="0.25">
      <c r="A182" t="s">
        <v>20</v>
      </c>
      <c r="B182">
        <v>218</v>
      </c>
      <c r="C182">
        <v>0</v>
      </c>
      <c r="D182">
        <v>91</v>
      </c>
    </row>
    <row r="183" spans="1:6" x14ac:dyDescent="0.25">
      <c r="A183" t="s">
        <v>21</v>
      </c>
      <c r="B183">
        <v>223</v>
      </c>
      <c r="C183">
        <v>0</v>
      </c>
      <c r="D183">
        <v>634</v>
      </c>
    </row>
    <row r="184" spans="1:6" x14ac:dyDescent="0.25">
      <c r="A184" t="s">
        <v>48</v>
      </c>
      <c r="B184" t="s">
        <v>11</v>
      </c>
    </row>
    <row r="185" spans="1:6" x14ac:dyDescent="0.25">
      <c r="A185">
        <v>0.73006756756756697</v>
      </c>
    </row>
    <row r="186" spans="1:6" x14ac:dyDescent="0.25">
      <c r="A186" t="s">
        <v>48</v>
      </c>
      <c r="B186" t="s">
        <v>49</v>
      </c>
    </row>
    <row r="187" spans="1:6" x14ac:dyDescent="0.25">
      <c r="B187" t="s">
        <v>0</v>
      </c>
      <c r="C187" t="s">
        <v>1</v>
      </c>
      <c r="D187" t="s">
        <v>2</v>
      </c>
      <c r="E187" t="s">
        <v>3</v>
      </c>
    </row>
    <row r="189" spans="1:6" x14ac:dyDescent="0.25">
      <c r="B189">
        <v>0</v>
      </c>
      <c r="C189">
        <v>0.78</v>
      </c>
      <c r="D189">
        <v>0.85</v>
      </c>
      <c r="E189">
        <v>0.81</v>
      </c>
      <c r="F189">
        <v>1794</v>
      </c>
    </row>
    <row r="190" spans="1:6" x14ac:dyDescent="0.25">
      <c r="B190">
        <v>1</v>
      </c>
      <c r="C190">
        <v>0</v>
      </c>
      <c r="D190">
        <v>0</v>
      </c>
      <c r="E190">
        <v>0</v>
      </c>
      <c r="F190">
        <v>309</v>
      </c>
    </row>
    <row r="191" spans="1:6" x14ac:dyDescent="0.25">
      <c r="B191">
        <v>2</v>
      </c>
      <c r="C191">
        <v>0.64</v>
      </c>
      <c r="D191">
        <v>0.74</v>
      </c>
      <c r="E191">
        <v>0.69</v>
      </c>
      <c r="F191">
        <v>857</v>
      </c>
    </row>
    <row r="192" spans="1:6" x14ac:dyDescent="0.25">
      <c r="C192" s="1">
        <f>AVERAGE(C189:C191)</f>
        <v>0.47333333333333333</v>
      </c>
      <c r="D192" s="1">
        <f t="shared" ref="D192" si="22">AVERAGE(D189:D191)</f>
        <v>0.52999999999999992</v>
      </c>
      <c r="E192" s="1">
        <f t="shared" ref="E192" si="23">AVERAGE(E189:E191)</f>
        <v>0.5</v>
      </c>
      <c r="F192" s="1">
        <f t="shared" ref="F192" si="24">AVERAGE(F189:F191)</f>
        <v>986.66666666666663</v>
      </c>
    </row>
    <row r="193" spans="1:7" x14ac:dyDescent="0.25">
      <c r="B193" t="s">
        <v>4</v>
      </c>
      <c r="C193">
        <v>0.73</v>
      </c>
      <c r="D193">
        <v>2960</v>
      </c>
    </row>
    <row r="194" spans="1:7" x14ac:dyDescent="0.25">
      <c r="B194" t="s">
        <v>7</v>
      </c>
      <c r="C194" t="s">
        <v>8</v>
      </c>
      <c r="D194">
        <v>0.47</v>
      </c>
      <c r="E194">
        <v>0.53</v>
      </c>
      <c r="F194">
        <v>0.5</v>
      </c>
      <c r="G194">
        <v>2960</v>
      </c>
    </row>
    <row r="195" spans="1:7" x14ac:dyDescent="0.25">
      <c r="A195" t="s">
        <v>9</v>
      </c>
      <c r="B195" t="s">
        <v>8</v>
      </c>
      <c r="C195">
        <v>0.66</v>
      </c>
      <c r="D195">
        <v>0.73</v>
      </c>
      <c r="E195">
        <v>0.69</v>
      </c>
      <c r="F195">
        <v>2960</v>
      </c>
    </row>
    <row r="197" spans="1:7" x14ac:dyDescent="0.25">
      <c r="A197" t="s">
        <v>50</v>
      </c>
    </row>
    <row r="198" spans="1:7" x14ac:dyDescent="0.25">
      <c r="A198" t="s">
        <v>40</v>
      </c>
      <c r="B198" t="s">
        <v>41</v>
      </c>
    </row>
    <row r="199" spans="1:7" x14ac:dyDescent="0.25">
      <c r="A199" t="s">
        <v>77</v>
      </c>
      <c r="B199">
        <v>0</v>
      </c>
      <c r="C199" t="s">
        <v>78</v>
      </c>
    </row>
    <row r="200" spans="1:7" x14ac:dyDescent="0.25">
      <c r="B200" t="s">
        <v>44</v>
      </c>
      <c r="C200">
        <v>7</v>
      </c>
      <c r="D200">
        <v>240</v>
      </c>
      <c r="E200" t="s">
        <v>56</v>
      </c>
    </row>
    <row r="201" spans="1:7" x14ac:dyDescent="0.25">
      <c r="B201" t="s">
        <v>44</v>
      </c>
      <c r="C201">
        <v>15</v>
      </c>
      <c r="D201">
        <v>22</v>
      </c>
      <c r="E201" t="s">
        <v>79</v>
      </c>
    </row>
    <row r="202" spans="1:7" x14ac:dyDescent="0.25">
      <c r="A202" t="s">
        <v>40</v>
      </c>
      <c r="B202" t="s">
        <v>47</v>
      </c>
    </row>
    <row r="203" spans="1:7" x14ac:dyDescent="0.25">
      <c r="B203" t="s">
        <v>16</v>
      </c>
      <c r="C203" t="s">
        <v>17</v>
      </c>
      <c r="D203" t="s">
        <v>18</v>
      </c>
    </row>
    <row r="204" spans="1:7" x14ac:dyDescent="0.25">
      <c r="A204" t="s">
        <v>19</v>
      </c>
      <c r="B204">
        <v>1797</v>
      </c>
      <c r="C204">
        <v>0</v>
      </c>
      <c r="D204">
        <v>23</v>
      </c>
    </row>
    <row r="205" spans="1:7" x14ac:dyDescent="0.25">
      <c r="A205" t="s">
        <v>20</v>
      </c>
      <c r="B205">
        <v>7</v>
      </c>
      <c r="C205">
        <v>240</v>
      </c>
      <c r="D205">
        <v>30</v>
      </c>
    </row>
    <row r="206" spans="1:7" x14ac:dyDescent="0.25">
      <c r="A206" t="s">
        <v>21</v>
      </c>
      <c r="B206">
        <v>15</v>
      </c>
      <c r="C206">
        <v>22</v>
      </c>
      <c r="D206">
        <v>826</v>
      </c>
    </row>
    <row r="207" spans="1:7" x14ac:dyDescent="0.25">
      <c r="A207" t="s">
        <v>48</v>
      </c>
      <c r="B207" t="s">
        <v>11</v>
      </c>
    </row>
    <row r="208" spans="1:7" x14ac:dyDescent="0.25">
      <c r="A208">
        <v>0.96722972972972898</v>
      </c>
    </row>
    <row r="209" spans="1:7" x14ac:dyDescent="0.25">
      <c r="A209" t="s">
        <v>48</v>
      </c>
      <c r="B209" t="s">
        <v>49</v>
      </c>
    </row>
    <row r="210" spans="1:7" x14ac:dyDescent="0.25">
      <c r="B210" t="s">
        <v>0</v>
      </c>
      <c r="C210" t="s">
        <v>1</v>
      </c>
      <c r="D210" t="s">
        <v>2</v>
      </c>
      <c r="E210" t="s">
        <v>3</v>
      </c>
    </row>
    <row r="212" spans="1:7" x14ac:dyDescent="0.25">
      <c r="B212">
        <v>0</v>
      </c>
      <c r="C212">
        <v>0.99</v>
      </c>
      <c r="D212">
        <v>0.99</v>
      </c>
      <c r="E212">
        <v>0.99</v>
      </c>
      <c r="F212">
        <v>1820</v>
      </c>
    </row>
    <row r="213" spans="1:7" x14ac:dyDescent="0.25">
      <c r="B213">
        <v>1</v>
      </c>
      <c r="C213">
        <v>0.92</v>
      </c>
      <c r="D213">
        <v>0.87</v>
      </c>
      <c r="E213">
        <v>0.89</v>
      </c>
      <c r="F213">
        <v>277</v>
      </c>
    </row>
    <row r="214" spans="1:7" x14ac:dyDescent="0.25">
      <c r="B214">
        <v>2</v>
      </c>
      <c r="C214">
        <v>0.94</v>
      </c>
      <c r="D214">
        <v>0.96</v>
      </c>
      <c r="E214">
        <v>0.95</v>
      </c>
      <c r="F214">
        <v>863</v>
      </c>
    </row>
    <row r="215" spans="1:7" x14ac:dyDescent="0.25">
      <c r="C215" s="1">
        <f>AVERAGE(C212:C214)</f>
        <v>0.95000000000000007</v>
      </c>
      <c r="D215" s="1">
        <f t="shared" ref="D215" si="25">AVERAGE(D212:D214)</f>
        <v>0.94</v>
      </c>
      <c r="E215" s="1">
        <f t="shared" ref="E215" si="26">AVERAGE(E212:E214)</f>
        <v>0.94333333333333336</v>
      </c>
      <c r="F215" s="1">
        <f t="shared" ref="F215" si="27">AVERAGE(F212:F214)</f>
        <v>986.66666666666663</v>
      </c>
    </row>
    <row r="216" spans="1:7" x14ac:dyDescent="0.25">
      <c r="B216" t="s">
        <v>4</v>
      </c>
      <c r="C216">
        <v>0.97</v>
      </c>
      <c r="D216">
        <v>2960</v>
      </c>
    </row>
    <row r="217" spans="1:7" x14ac:dyDescent="0.25">
      <c r="B217" t="s">
        <v>7</v>
      </c>
      <c r="C217" t="s">
        <v>8</v>
      </c>
      <c r="D217">
        <v>0.95</v>
      </c>
      <c r="E217">
        <v>0.94</v>
      </c>
      <c r="F217">
        <v>0.94</v>
      </c>
      <c r="G217">
        <v>2960</v>
      </c>
    </row>
    <row r="218" spans="1:7" x14ac:dyDescent="0.25">
      <c r="A218" t="s">
        <v>9</v>
      </c>
      <c r="B218" t="s">
        <v>8</v>
      </c>
      <c r="C218">
        <v>0.97</v>
      </c>
      <c r="D218">
        <v>0.97</v>
      </c>
      <c r="E218">
        <v>0.97</v>
      </c>
      <c r="F218">
        <v>2960</v>
      </c>
    </row>
    <row r="220" spans="1:7" x14ac:dyDescent="0.25">
      <c r="A220" t="s">
        <v>50</v>
      </c>
    </row>
    <row r="221" spans="1:7" x14ac:dyDescent="0.25">
      <c r="A221" t="s">
        <v>40</v>
      </c>
      <c r="B221" t="s">
        <v>41</v>
      </c>
    </row>
    <row r="222" spans="1:7" x14ac:dyDescent="0.25">
      <c r="A222" t="s">
        <v>80</v>
      </c>
      <c r="B222">
        <v>0</v>
      </c>
      <c r="C222" t="s">
        <v>81</v>
      </c>
    </row>
    <row r="223" spans="1:7" x14ac:dyDescent="0.25">
      <c r="B223" t="s">
        <v>44</v>
      </c>
      <c r="C223">
        <v>10</v>
      </c>
      <c r="D223">
        <v>142</v>
      </c>
      <c r="E223" t="s">
        <v>82</v>
      </c>
    </row>
    <row r="224" spans="1:7" x14ac:dyDescent="0.25">
      <c r="B224" t="s">
        <v>44</v>
      </c>
      <c r="C224">
        <v>20</v>
      </c>
      <c r="D224">
        <v>8</v>
      </c>
      <c r="E224" t="s">
        <v>83</v>
      </c>
    </row>
    <row r="225" spans="1:7" x14ac:dyDescent="0.25">
      <c r="A225" t="s">
        <v>40</v>
      </c>
      <c r="B225" t="s">
        <v>47</v>
      </c>
    </row>
    <row r="226" spans="1:7" x14ac:dyDescent="0.25">
      <c r="B226" t="s">
        <v>16</v>
      </c>
      <c r="C226" t="s">
        <v>17</v>
      </c>
      <c r="D226" t="s">
        <v>18</v>
      </c>
    </row>
    <row r="227" spans="1:7" x14ac:dyDescent="0.25">
      <c r="A227" t="s">
        <v>19</v>
      </c>
      <c r="B227">
        <v>1806</v>
      </c>
      <c r="C227">
        <v>0</v>
      </c>
      <c r="D227">
        <v>46</v>
      </c>
    </row>
    <row r="228" spans="1:7" x14ac:dyDescent="0.25">
      <c r="A228" t="s">
        <v>20</v>
      </c>
      <c r="B228">
        <v>10</v>
      </c>
      <c r="C228">
        <v>142</v>
      </c>
      <c r="D228">
        <v>154</v>
      </c>
    </row>
    <row r="229" spans="1:7" x14ac:dyDescent="0.25">
      <c r="A229" t="s">
        <v>21</v>
      </c>
      <c r="B229">
        <v>20</v>
      </c>
      <c r="C229">
        <v>8</v>
      </c>
      <c r="D229">
        <v>774</v>
      </c>
    </row>
    <row r="230" spans="1:7" x14ac:dyDescent="0.25">
      <c r="A230" t="s">
        <v>48</v>
      </c>
      <c r="B230" t="s">
        <v>11</v>
      </c>
    </row>
    <row r="231" spans="1:7" x14ac:dyDescent="0.25">
      <c r="A231">
        <v>0.91959459459459403</v>
      </c>
    </row>
    <row r="232" spans="1:7" x14ac:dyDescent="0.25">
      <c r="A232" t="s">
        <v>48</v>
      </c>
      <c r="B232" t="s">
        <v>49</v>
      </c>
    </row>
    <row r="233" spans="1:7" x14ac:dyDescent="0.25">
      <c r="B233" t="s">
        <v>0</v>
      </c>
      <c r="C233" t="s">
        <v>1</v>
      </c>
      <c r="D233" t="s">
        <v>2</v>
      </c>
      <c r="E233" t="s">
        <v>3</v>
      </c>
    </row>
    <row r="235" spans="1:7" x14ac:dyDescent="0.25">
      <c r="B235">
        <v>0</v>
      </c>
      <c r="C235">
        <v>0.98</v>
      </c>
      <c r="D235">
        <v>0.98</v>
      </c>
      <c r="E235">
        <v>0.98</v>
      </c>
      <c r="F235">
        <v>1852</v>
      </c>
    </row>
    <row r="236" spans="1:7" x14ac:dyDescent="0.25">
      <c r="B236">
        <v>1</v>
      </c>
      <c r="C236">
        <v>0.95</v>
      </c>
      <c r="D236">
        <v>0.46</v>
      </c>
      <c r="E236">
        <v>0.62</v>
      </c>
      <c r="F236">
        <v>306</v>
      </c>
    </row>
    <row r="237" spans="1:7" x14ac:dyDescent="0.25">
      <c r="B237">
        <v>2</v>
      </c>
      <c r="C237">
        <v>0.79</v>
      </c>
      <c r="D237">
        <v>0.97</v>
      </c>
      <c r="E237">
        <v>0.87</v>
      </c>
      <c r="F237">
        <v>802</v>
      </c>
    </row>
    <row r="238" spans="1:7" x14ac:dyDescent="0.25">
      <c r="C238" s="1">
        <f>AVERAGE(C235:C237)</f>
        <v>0.90666666666666662</v>
      </c>
      <c r="D238" s="1">
        <f t="shared" ref="D238" si="28">AVERAGE(D235:D237)</f>
        <v>0.80333333333333334</v>
      </c>
      <c r="E238" s="1">
        <f t="shared" ref="E238" si="29">AVERAGE(E235:E237)</f>
        <v>0.82333333333333336</v>
      </c>
      <c r="F238" s="1">
        <f t="shared" ref="F238" si="30">AVERAGE(F235:F237)</f>
        <v>986.66666666666663</v>
      </c>
    </row>
    <row r="239" spans="1:7" x14ac:dyDescent="0.25">
      <c r="B239" t="s">
        <v>4</v>
      </c>
      <c r="C239">
        <v>0.92</v>
      </c>
      <c r="D239">
        <v>2960</v>
      </c>
    </row>
    <row r="240" spans="1:7" x14ac:dyDescent="0.25">
      <c r="B240" t="s">
        <v>7</v>
      </c>
      <c r="C240" t="s">
        <v>8</v>
      </c>
      <c r="D240">
        <v>0.91</v>
      </c>
      <c r="E240">
        <v>0.8</v>
      </c>
      <c r="F240">
        <v>0.82</v>
      </c>
      <c r="G240">
        <v>2960</v>
      </c>
    </row>
    <row r="241" spans="1:6" x14ac:dyDescent="0.25">
      <c r="A241" t="s">
        <v>9</v>
      </c>
      <c r="B241" t="s">
        <v>8</v>
      </c>
      <c r="C241">
        <v>0.93</v>
      </c>
      <c r="D241">
        <v>0.92</v>
      </c>
      <c r="E241">
        <v>0.91</v>
      </c>
      <c r="F241">
        <v>2960</v>
      </c>
    </row>
    <row r="243" spans="1:6" x14ac:dyDescent="0.25">
      <c r="A243" t="s">
        <v>50</v>
      </c>
    </row>
    <row r="244" spans="1:6" x14ac:dyDescent="0.25">
      <c r="A244" t="s">
        <v>10</v>
      </c>
      <c r="B244" t="s">
        <v>11</v>
      </c>
    </row>
    <row r="245" spans="1:6" x14ac:dyDescent="0.25">
      <c r="A245">
        <v>0.91645463092271595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9"/>
  <sheetViews>
    <sheetView tabSelected="1" topLeftCell="A31" workbookViewId="0">
      <selection activeCell="J48" sqref="J48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111</v>
      </c>
    </row>
    <row r="3" spans="1:1" x14ac:dyDescent="0.25">
      <c r="A3" t="s">
        <v>112</v>
      </c>
    </row>
    <row r="4" spans="1:1" x14ac:dyDescent="0.25">
      <c r="A4" t="s">
        <v>113</v>
      </c>
    </row>
    <row r="5" spans="1:1" x14ac:dyDescent="0.25">
      <c r="A5" t="s">
        <v>86</v>
      </c>
    </row>
    <row r="6" spans="1:1" x14ac:dyDescent="0.25">
      <c r="A6" t="s">
        <v>32</v>
      </c>
    </row>
    <row r="7" spans="1:1" x14ac:dyDescent="0.25">
      <c r="A7" t="s">
        <v>87</v>
      </c>
    </row>
    <row r="8" spans="1:1" x14ac:dyDescent="0.25">
      <c r="A8" t="s">
        <v>114</v>
      </c>
    </row>
    <row r="9" spans="1:1" x14ac:dyDescent="0.25">
      <c r="A9" t="s">
        <v>115</v>
      </c>
    </row>
    <row r="10" spans="1:1" x14ac:dyDescent="0.25">
      <c r="A10" t="s">
        <v>36</v>
      </c>
    </row>
    <row r="12" spans="1:1" x14ac:dyDescent="0.25">
      <c r="A12" t="s">
        <v>116</v>
      </c>
    </row>
    <row r="13" spans="1:1" x14ac:dyDescent="0.25">
      <c r="A13">
        <v>25208</v>
      </c>
    </row>
    <row r="14" spans="1:1" x14ac:dyDescent="0.25">
      <c r="A14" t="s">
        <v>117</v>
      </c>
    </row>
    <row r="15" spans="1:1" x14ac:dyDescent="0.25">
      <c r="A15" t="s">
        <v>118</v>
      </c>
    </row>
    <row r="16" spans="1:1" x14ac:dyDescent="0.25">
      <c r="A16" t="s">
        <v>119</v>
      </c>
    </row>
    <row r="17" spans="1:15" x14ac:dyDescent="0.25">
      <c r="A17" t="s">
        <v>120</v>
      </c>
    </row>
    <row r="18" spans="1:15" x14ac:dyDescent="0.25">
      <c r="A18" t="s">
        <v>121</v>
      </c>
    </row>
    <row r="19" spans="1:15" x14ac:dyDescent="0.25">
      <c r="A19" t="s">
        <v>122</v>
      </c>
    </row>
    <row r="20" spans="1:15" x14ac:dyDescent="0.25">
      <c r="A20" t="s">
        <v>123</v>
      </c>
    </row>
    <row r="21" spans="1:15" x14ac:dyDescent="0.25">
      <c r="A21" t="s">
        <v>124</v>
      </c>
    </row>
    <row r="22" spans="1:15" x14ac:dyDescent="0.25">
      <c r="A22">
        <v>0.99603332011106704</v>
      </c>
    </row>
    <row r="23" spans="1:15" x14ac:dyDescent="0.25">
      <c r="A23" t="s">
        <v>125</v>
      </c>
    </row>
    <row r="24" spans="1:15" x14ac:dyDescent="0.25">
      <c r="B24" t="s">
        <v>0</v>
      </c>
      <c r="C24" t="s">
        <v>1</v>
      </c>
      <c r="D24" t="s">
        <v>2</v>
      </c>
      <c r="E24" t="s">
        <v>3</v>
      </c>
    </row>
    <row r="25" spans="1:15" x14ac:dyDescent="0.25">
      <c r="K25" t="s">
        <v>0</v>
      </c>
      <c r="L25" t="s">
        <v>1</v>
      </c>
      <c r="M25" t="s">
        <v>2</v>
      </c>
      <c r="O25" t="s">
        <v>179</v>
      </c>
    </row>
    <row r="26" spans="1:15" x14ac:dyDescent="0.25">
      <c r="A26">
        <v>0</v>
      </c>
      <c r="B26">
        <v>0.98</v>
      </c>
      <c r="C26">
        <v>1</v>
      </c>
      <c r="D26">
        <v>0.99</v>
      </c>
      <c r="E26">
        <v>610</v>
      </c>
      <c r="K26">
        <v>1</v>
      </c>
      <c r="L26">
        <v>0.99</v>
      </c>
      <c r="M26">
        <v>1</v>
      </c>
    </row>
    <row r="27" spans="1:15" x14ac:dyDescent="0.25">
      <c r="A27">
        <v>1</v>
      </c>
      <c r="B27">
        <v>1</v>
      </c>
      <c r="C27">
        <v>0.99</v>
      </c>
      <c r="D27">
        <v>1</v>
      </c>
      <c r="E27">
        <v>1911</v>
      </c>
      <c r="K27">
        <v>1</v>
      </c>
      <c r="L27">
        <v>1</v>
      </c>
      <c r="M27">
        <v>1</v>
      </c>
    </row>
    <row r="28" spans="1:15" x14ac:dyDescent="0.25">
      <c r="K28">
        <v>1</v>
      </c>
      <c r="L28">
        <v>1</v>
      </c>
      <c r="M28">
        <v>1</v>
      </c>
    </row>
    <row r="29" spans="1:15" x14ac:dyDescent="0.25">
      <c r="A29" t="s">
        <v>126</v>
      </c>
      <c r="K29">
        <v>1</v>
      </c>
      <c r="L29">
        <v>1</v>
      </c>
      <c r="M29">
        <v>1</v>
      </c>
    </row>
    <row r="30" spans="1:15" x14ac:dyDescent="0.25">
      <c r="A30" t="s">
        <v>127</v>
      </c>
      <c r="K30">
        <v>1</v>
      </c>
      <c r="L30">
        <v>1</v>
      </c>
      <c r="M30">
        <v>1</v>
      </c>
    </row>
    <row r="31" spans="1:15" x14ac:dyDescent="0.25">
      <c r="A31" t="s">
        <v>128</v>
      </c>
      <c r="K31">
        <v>0.99</v>
      </c>
      <c r="L31">
        <v>1</v>
      </c>
      <c r="M31">
        <v>1</v>
      </c>
    </row>
    <row r="32" spans="1:15" x14ac:dyDescent="0.25">
      <c r="K32">
        <v>1</v>
      </c>
      <c r="L32">
        <v>1</v>
      </c>
      <c r="M32">
        <v>1</v>
      </c>
    </row>
    <row r="33" spans="1:13" x14ac:dyDescent="0.25">
      <c r="A33" t="s">
        <v>50</v>
      </c>
      <c r="K33">
        <v>1</v>
      </c>
      <c r="L33">
        <v>1</v>
      </c>
      <c r="M33">
        <v>1</v>
      </c>
    </row>
    <row r="34" spans="1:13" x14ac:dyDescent="0.25">
      <c r="A34" t="s">
        <v>129</v>
      </c>
      <c r="K34">
        <v>1</v>
      </c>
      <c r="L34">
        <v>1</v>
      </c>
      <c r="M34">
        <v>1</v>
      </c>
    </row>
    <row r="35" spans="1:13" x14ac:dyDescent="0.25">
      <c r="A35">
        <v>495071</v>
      </c>
      <c r="J35" t="s">
        <v>178</v>
      </c>
      <c r="K35">
        <f>AVERAGE(K26:K34)</f>
        <v>0.99888888888888894</v>
      </c>
      <c r="L35">
        <f t="shared" ref="L35:M35" si="0">AVERAGE(L26:L34)</f>
        <v>0.99888888888888894</v>
      </c>
      <c r="M35">
        <f t="shared" si="0"/>
        <v>1</v>
      </c>
    </row>
    <row r="36" spans="1:13" x14ac:dyDescent="0.25">
      <c r="A36" t="s">
        <v>130</v>
      </c>
    </row>
    <row r="37" spans="1:13" x14ac:dyDescent="0.25">
      <c r="A37" t="s">
        <v>117</v>
      </c>
      <c r="J37" t="s">
        <v>179</v>
      </c>
    </row>
    <row r="38" spans="1:13" x14ac:dyDescent="0.25">
      <c r="A38" t="s">
        <v>131</v>
      </c>
      <c r="J38">
        <f>6/(6+1919)</f>
        <v>3.1168831168831169E-3</v>
      </c>
    </row>
    <row r="39" spans="1:13" x14ac:dyDescent="0.25">
      <c r="A39" t="s">
        <v>132</v>
      </c>
      <c r="J39">
        <v>0</v>
      </c>
    </row>
    <row r="40" spans="1:13" x14ac:dyDescent="0.25">
      <c r="A40" t="s">
        <v>120</v>
      </c>
      <c r="J40">
        <f>2/(2+1970)</f>
        <v>1.0141987829614604E-3</v>
      </c>
    </row>
    <row r="41" spans="1:13" x14ac:dyDescent="0.25">
      <c r="A41" t="s">
        <v>121</v>
      </c>
      <c r="J41">
        <v>0</v>
      </c>
    </row>
    <row r="42" spans="1:13" x14ac:dyDescent="0.25">
      <c r="A42" t="s">
        <v>133</v>
      </c>
      <c r="J42">
        <f>16/(16+1906)</f>
        <v>8.3246618106139446E-3</v>
      </c>
    </row>
    <row r="43" spans="1:13" x14ac:dyDescent="0.25">
      <c r="A43" t="s">
        <v>134</v>
      </c>
      <c r="J43">
        <v>0</v>
      </c>
    </row>
    <row r="44" spans="1:13" x14ac:dyDescent="0.25">
      <c r="A44" t="s">
        <v>124</v>
      </c>
      <c r="J44">
        <f>2/(2+1919)</f>
        <v>1.0411244143675169E-3</v>
      </c>
    </row>
    <row r="45" spans="1:13" x14ac:dyDescent="0.25">
      <c r="A45">
        <v>0.99722332407774605</v>
      </c>
      <c r="J45">
        <v>0</v>
      </c>
    </row>
    <row r="46" spans="1:13" x14ac:dyDescent="0.25">
      <c r="A46" t="s">
        <v>125</v>
      </c>
      <c r="J46">
        <f>4/(4+1911)</f>
        <v>2.0887728459530026E-3</v>
      </c>
    </row>
    <row r="47" spans="1:13" x14ac:dyDescent="0.25">
      <c r="B47" t="s">
        <v>0</v>
      </c>
      <c r="C47" t="s">
        <v>1</v>
      </c>
      <c r="D47" t="s">
        <v>2</v>
      </c>
      <c r="E47" t="s">
        <v>3</v>
      </c>
      <c r="I47" t="s">
        <v>180</v>
      </c>
      <c r="J47">
        <f>AVERAGE(J38:J46)</f>
        <v>1.7317378856421158E-3</v>
      </c>
    </row>
    <row r="48" spans="1:13" x14ac:dyDescent="0.25">
      <c r="I48" t="s">
        <v>181</v>
      </c>
      <c r="J48">
        <f>0.5*(MAX(J38:J46)+MIN(J38:J46))</f>
        <v>4.1623309053069723E-3</v>
      </c>
    </row>
    <row r="49" spans="1:5" x14ac:dyDescent="0.25">
      <c r="A49">
        <v>0</v>
      </c>
      <c r="B49">
        <v>1</v>
      </c>
      <c r="C49">
        <v>0.99</v>
      </c>
      <c r="D49">
        <v>0.99</v>
      </c>
      <c r="E49">
        <v>601</v>
      </c>
    </row>
    <row r="50" spans="1:5" x14ac:dyDescent="0.25">
      <c r="A50">
        <v>1</v>
      </c>
      <c r="B50">
        <v>1</v>
      </c>
      <c r="C50">
        <v>1</v>
      </c>
      <c r="D50">
        <v>1</v>
      </c>
      <c r="E50">
        <v>1920</v>
      </c>
    </row>
    <row r="52" spans="1:5" x14ac:dyDescent="0.25">
      <c r="A52" t="s">
        <v>126</v>
      </c>
    </row>
    <row r="53" spans="1:5" x14ac:dyDescent="0.25">
      <c r="A53" t="s">
        <v>135</v>
      </c>
    </row>
    <row r="54" spans="1:5" x14ac:dyDescent="0.25">
      <c r="A54" t="s">
        <v>128</v>
      </c>
    </row>
    <row r="56" spans="1:5" x14ac:dyDescent="0.25">
      <c r="A56" t="s">
        <v>50</v>
      </c>
    </row>
    <row r="57" spans="1:5" x14ac:dyDescent="0.25">
      <c r="A57" t="s">
        <v>129</v>
      </c>
    </row>
    <row r="58" spans="1:5" x14ac:dyDescent="0.25">
      <c r="A58">
        <v>497483</v>
      </c>
    </row>
    <row r="59" spans="1:5" x14ac:dyDescent="0.25">
      <c r="A59" t="s">
        <v>130</v>
      </c>
    </row>
    <row r="60" spans="1:5" x14ac:dyDescent="0.25">
      <c r="A60" t="s">
        <v>117</v>
      </c>
    </row>
    <row r="61" spans="1:5" x14ac:dyDescent="0.25">
      <c r="A61" t="s">
        <v>136</v>
      </c>
    </row>
    <row r="62" spans="1:5" x14ac:dyDescent="0.25">
      <c r="A62" t="s">
        <v>137</v>
      </c>
    </row>
    <row r="63" spans="1:5" x14ac:dyDescent="0.25">
      <c r="A63" t="s">
        <v>120</v>
      </c>
    </row>
    <row r="64" spans="1:5" x14ac:dyDescent="0.25">
      <c r="A64" t="s">
        <v>121</v>
      </c>
    </row>
    <row r="65" spans="1:5" x14ac:dyDescent="0.25">
      <c r="A65" t="s">
        <v>138</v>
      </c>
    </row>
    <row r="66" spans="1:5" x14ac:dyDescent="0.25">
      <c r="A66" t="s">
        <v>139</v>
      </c>
    </row>
    <row r="67" spans="1:5" x14ac:dyDescent="0.25">
      <c r="A67" t="s">
        <v>124</v>
      </c>
    </row>
    <row r="68" spans="1:5" x14ac:dyDescent="0.25">
      <c r="A68">
        <v>0.99801666005553302</v>
      </c>
    </row>
    <row r="69" spans="1:5" x14ac:dyDescent="0.25">
      <c r="A69" t="s">
        <v>125</v>
      </c>
    </row>
    <row r="70" spans="1:5" x14ac:dyDescent="0.25">
      <c r="B70" t="s">
        <v>0</v>
      </c>
      <c r="C70" t="s">
        <v>1</v>
      </c>
      <c r="D70" t="s">
        <v>2</v>
      </c>
      <c r="E70" t="s">
        <v>3</v>
      </c>
    </row>
    <row r="72" spans="1:5" x14ac:dyDescent="0.25">
      <c r="A72">
        <v>0</v>
      </c>
      <c r="B72">
        <v>0.99</v>
      </c>
      <c r="C72">
        <v>1</v>
      </c>
      <c r="D72">
        <v>1</v>
      </c>
      <c r="E72">
        <v>607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1914</v>
      </c>
    </row>
    <row r="75" spans="1:5" x14ac:dyDescent="0.25">
      <c r="A75" t="s">
        <v>126</v>
      </c>
    </row>
    <row r="76" spans="1:5" x14ac:dyDescent="0.25">
      <c r="A76" t="s">
        <v>140</v>
      </c>
    </row>
    <row r="77" spans="1:5" x14ac:dyDescent="0.25">
      <c r="A77" t="s">
        <v>128</v>
      </c>
    </row>
    <row r="79" spans="1:5" x14ac:dyDescent="0.25">
      <c r="A79" t="s">
        <v>50</v>
      </c>
    </row>
    <row r="80" spans="1:5" x14ac:dyDescent="0.25">
      <c r="A80" t="s">
        <v>129</v>
      </c>
    </row>
    <row r="81" spans="1:5" x14ac:dyDescent="0.25">
      <c r="A81">
        <v>492799</v>
      </c>
    </row>
    <row r="82" spans="1:5" x14ac:dyDescent="0.25">
      <c r="A82" t="s">
        <v>130</v>
      </c>
    </row>
    <row r="83" spans="1:5" x14ac:dyDescent="0.25">
      <c r="A83" t="s">
        <v>117</v>
      </c>
    </row>
    <row r="84" spans="1:5" x14ac:dyDescent="0.25">
      <c r="A84" t="s">
        <v>141</v>
      </c>
    </row>
    <row r="85" spans="1:5" x14ac:dyDescent="0.25">
      <c r="A85" t="s">
        <v>142</v>
      </c>
    </row>
    <row r="86" spans="1:5" x14ac:dyDescent="0.25">
      <c r="A86" t="s">
        <v>120</v>
      </c>
    </row>
    <row r="87" spans="1:5" x14ac:dyDescent="0.25">
      <c r="A87" t="s">
        <v>121</v>
      </c>
    </row>
    <row r="88" spans="1:5" x14ac:dyDescent="0.25">
      <c r="A88" t="s">
        <v>143</v>
      </c>
    </row>
    <row r="89" spans="1:5" x14ac:dyDescent="0.25">
      <c r="A89" t="s">
        <v>144</v>
      </c>
    </row>
    <row r="90" spans="1:5" x14ac:dyDescent="0.25">
      <c r="A90" t="s">
        <v>124</v>
      </c>
    </row>
    <row r="91" spans="1:5" x14ac:dyDescent="0.25">
      <c r="A91">
        <v>0.99880999603331999</v>
      </c>
    </row>
    <row r="92" spans="1:5" x14ac:dyDescent="0.25">
      <c r="A92" t="s">
        <v>125</v>
      </c>
    </row>
    <row r="93" spans="1:5" x14ac:dyDescent="0.25">
      <c r="B93" t="s">
        <v>0</v>
      </c>
      <c r="C93" t="s">
        <v>1</v>
      </c>
      <c r="D93" t="s">
        <v>2</v>
      </c>
      <c r="E93" t="s">
        <v>3</v>
      </c>
    </row>
    <row r="95" spans="1:5" x14ac:dyDescent="0.25">
      <c r="A95">
        <v>0</v>
      </c>
      <c r="B95">
        <v>1</v>
      </c>
      <c r="C95">
        <v>1</v>
      </c>
      <c r="D95">
        <v>1</v>
      </c>
      <c r="E95">
        <v>550</v>
      </c>
    </row>
    <row r="96" spans="1:5" x14ac:dyDescent="0.25">
      <c r="A96">
        <v>1</v>
      </c>
      <c r="B96">
        <v>1</v>
      </c>
      <c r="C96">
        <v>1</v>
      </c>
      <c r="D96">
        <v>1</v>
      </c>
      <c r="E96">
        <v>1971</v>
      </c>
    </row>
    <row r="98" spans="1:1" x14ac:dyDescent="0.25">
      <c r="A98" t="s">
        <v>126</v>
      </c>
    </row>
    <row r="99" spans="1:1" x14ac:dyDescent="0.25">
      <c r="A99" t="s">
        <v>140</v>
      </c>
    </row>
    <row r="100" spans="1:1" x14ac:dyDescent="0.25">
      <c r="A100" t="s">
        <v>128</v>
      </c>
    </row>
    <row r="102" spans="1:1" x14ac:dyDescent="0.25">
      <c r="A102" t="s">
        <v>50</v>
      </c>
    </row>
    <row r="103" spans="1:1" x14ac:dyDescent="0.25">
      <c r="A103" t="s">
        <v>129</v>
      </c>
    </row>
    <row r="104" spans="1:1" x14ac:dyDescent="0.25">
      <c r="A104">
        <v>487304</v>
      </c>
    </row>
    <row r="105" spans="1:1" x14ac:dyDescent="0.25">
      <c r="A105" t="s">
        <v>130</v>
      </c>
    </row>
    <row r="106" spans="1:1" x14ac:dyDescent="0.25">
      <c r="A106" t="s">
        <v>117</v>
      </c>
    </row>
    <row r="107" spans="1:1" x14ac:dyDescent="0.25">
      <c r="A107" t="s">
        <v>145</v>
      </c>
    </row>
    <row r="108" spans="1:1" x14ac:dyDescent="0.25">
      <c r="A108" t="s">
        <v>146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147</v>
      </c>
    </row>
    <row r="112" spans="1:1" x14ac:dyDescent="0.25">
      <c r="A112" t="s">
        <v>148</v>
      </c>
    </row>
    <row r="113" spans="1:5" x14ac:dyDescent="0.25">
      <c r="A113" t="s">
        <v>124</v>
      </c>
    </row>
    <row r="114" spans="1:5" x14ac:dyDescent="0.25">
      <c r="A114">
        <v>1</v>
      </c>
    </row>
    <row r="115" spans="1:5" x14ac:dyDescent="0.25">
      <c r="A115" t="s">
        <v>125</v>
      </c>
    </row>
    <row r="116" spans="1:5" x14ac:dyDescent="0.25">
      <c r="B116" t="s">
        <v>0</v>
      </c>
      <c r="C116" t="s">
        <v>1</v>
      </c>
      <c r="D116" t="s">
        <v>2</v>
      </c>
      <c r="E116" t="s">
        <v>3</v>
      </c>
    </row>
    <row r="118" spans="1:5" x14ac:dyDescent="0.25">
      <c r="A118">
        <v>0</v>
      </c>
      <c r="B118">
        <v>1</v>
      </c>
      <c r="C118">
        <v>1</v>
      </c>
      <c r="D118">
        <v>1</v>
      </c>
      <c r="E118">
        <v>598</v>
      </c>
    </row>
    <row r="119" spans="1:5" x14ac:dyDescent="0.25">
      <c r="A119">
        <v>1</v>
      </c>
      <c r="B119">
        <v>1</v>
      </c>
      <c r="C119">
        <v>1</v>
      </c>
      <c r="D119">
        <v>1</v>
      </c>
      <c r="E119">
        <v>1923</v>
      </c>
    </row>
    <row r="121" spans="1:5" x14ac:dyDescent="0.25">
      <c r="A121" t="s">
        <v>126</v>
      </c>
    </row>
    <row r="122" spans="1:5" x14ac:dyDescent="0.25">
      <c r="A122" t="s">
        <v>140</v>
      </c>
    </row>
    <row r="123" spans="1:5" x14ac:dyDescent="0.25">
      <c r="A123" t="s">
        <v>128</v>
      </c>
    </row>
    <row r="125" spans="1:5" x14ac:dyDescent="0.25">
      <c r="A125" t="s">
        <v>50</v>
      </c>
    </row>
    <row r="126" spans="1:5" x14ac:dyDescent="0.25">
      <c r="A126" t="s">
        <v>129</v>
      </c>
    </row>
    <row r="127" spans="1:5" x14ac:dyDescent="0.25">
      <c r="A127">
        <v>517304</v>
      </c>
    </row>
    <row r="128" spans="1:5" x14ac:dyDescent="0.25">
      <c r="A128" t="s">
        <v>130</v>
      </c>
    </row>
    <row r="129" spans="1:5" x14ac:dyDescent="0.25">
      <c r="A129" t="s">
        <v>117</v>
      </c>
    </row>
    <row r="130" spans="1:5" x14ac:dyDescent="0.25">
      <c r="A130" t="s">
        <v>149</v>
      </c>
    </row>
    <row r="131" spans="1:5" x14ac:dyDescent="0.25">
      <c r="A131" t="s">
        <v>150</v>
      </c>
    </row>
    <row r="132" spans="1:5" x14ac:dyDescent="0.25">
      <c r="A132" t="s">
        <v>120</v>
      </c>
    </row>
    <row r="133" spans="1:5" x14ac:dyDescent="0.25">
      <c r="A133" t="s">
        <v>121</v>
      </c>
    </row>
    <row r="134" spans="1:5" x14ac:dyDescent="0.25">
      <c r="A134" t="s">
        <v>151</v>
      </c>
    </row>
    <row r="135" spans="1:5" x14ac:dyDescent="0.25">
      <c r="A135" t="s">
        <v>152</v>
      </c>
    </row>
    <row r="136" spans="1:5" x14ac:dyDescent="0.25">
      <c r="A136" t="s">
        <v>124</v>
      </c>
    </row>
    <row r="137" spans="1:5" x14ac:dyDescent="0.25">
      <c r="A137">
        <v>0.99365331217770703</v>
      </c>
    </row>
    <row r="138" spans="1:5" x14ac:dyDescent="0.25">
      <c r="A138" t="s">
        <v>125</v>
      </c>
    </row>
    <row r="139" spans="1:5" x14ac:dyDescent="0.25">
      <c r="B139" t="s">
        <v>0</v>
      </c>
      <c r="C139" t="s">
        <v>1</v>
      </c>
      <c r="D139" t="s">
        <v>2</v>
      </c>
      <c r="E139" t="s">
        <v>3</v>
      </c>
    </row>
    <row r="141" spans="1:5" x14ac:dyDescent="0.25">
      <c r="A141">
        <v>0</v>
      </c>
      <c r="B141">
        <v>1</v>
      </c>
      <c r="C141">
        <v>0.97</v>
      </c>
      <c r="D141">
        <v>0.99</v>
      </c>
      <c r="E141">
        <v>615</v>
      </c>
    </row>
    <row r="142" spans="1:5" x14ac:dyDescent="0.25">
      <c r="A142">
        <v>1</v>
      </c>
      <c r="B142">
        <v>0.99</v>
      </c>
      <c r="C142">
        <v>1</v>
      </c>
      <c r="D142">
        <v>1</v>
      </c>
      <c r="E142">
        <v>1906</v>
      </c>
    </row>
    <row r="144" spans="1:5" x14ac:dyDescent="0.25">
      <c r="A144" t="s">
        <v>153</v>
      </c>
    </row>
    <row r="145" spans="1:1" x14ac:dyDescent="0.25">
      <c r="A145" t="s">
        <v>154</v>
      </c>
    </row>
    <row r="146" spans="1:1" x14ac:dyDescent="0.25">
      <c r="A146" t="s">
        <v>155</v>
      </c>
    </row>
    <row r="148" spans="1:1" x14ac:dyDescent="0.25">
      <c r="A148" t="s">
        <v>50</v>
      </c>
    </row>
    <row r="149" spans="1:1" x14ac:dyDescent="0.25">
      <c r="A149" t="s">
        <v>129</v>
      </c>
    </row>
    <row r="150" spans="1:1" x14ac:dyDescent="0.25">
      <c r="A150">
        <v>490125</v>
      </c>
    </row>
    <row r="151" spans="1:1" x14ac:dyDescent="0.25">
      <c r="A151" t="s">
        <v>130</v>
      </c>
    </row>
    <row r="152" spans="1:1" x14ac:dyDescent="0.25">
      <c r="A152" t="s">
        <v>117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120</v>
      </c>
    </row>
    <row r="156" spans="1:1" x14ac:dyDescent="0.25">
      <c r="A156" t="s">
        <v>121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124</v>
      </c>
    </row>
    <row r="160" spans="1:1" x14ac:dyDescent="0.25">
      <c r="A160">
        <v>0.99920666402221303</v>
      </c>
    </row>
    <row r="161" spans="1:5" x14ac:dyDescent="0.25">
      <c r="A161" t="s">
        <v>125</v>
      </c>
    </row>
    <row r="162" spans="1:5" x14ac:dyDescent="0.25">
      <c r="B162" t="s">
        <v>0</v>
      </c>
      <c r="C162" t="s">
        <v>1</v>
      </c>
      <c r="D162" t="s">
        <v>2</v>
      </c>
      <c r="E162" t="s">
        <v>3</v>
      </c>
    </row>
    <row r="164" spans="1:5" x14ac:dyDescent="0.25">
      <c r="A164">
        <v>0</v>
      </c>
      <c r="B164">
        <v>1</v>
      </c>
      <c r="C164">
        <v>1</v>
      </c>
      <c r="D164">
        <v>1</v>
      </c>
      <c r="E164">
        <v>585</v>
      </c>
    </row>
    <row r="165" spans="1:5" x14ac:dyDescent="0.25">
      <c r="A165">
        <v>1</v>
      </c>
      <c r="B165">
        <v>1</v>
      </c>
      <c r="C165">
        <v>1</v>
      </c>
      <c r="D165">
        <v>1</v>
      </c>
      <c r="E165">
        <v>1936</v>
      </c>
    </row>
    <row r="167" spans="1:5" x14ac:dyDescent="0.25">
      <c r="A167" t="s">
        <v>126</v>
      </c>
    </row>
    <row r="168" spans="1:5" x14ac:dyDescent="0.25">
      <c r="A168" t="s">
        <v>140</v>
      </c>
    </row>
    <row r="169" spans="1:5" x14ac:dyDescent="0.25">
      <c r="A169" t="s">
        <v>128</v>
      </c>
    </row>
    <row r="171" spans="1:5" x14ac:dyDescent="0.25">
      <c r="A171" t="s">
        <v>50</v>
      </c>
    </row>
    <row r="172" spans="1:5" x14ac:dyDescent="0.25">
      <c r="A172" t="s">
        <v>129</v>
      </c>
    </row>
    <row r="173" spans="1:5" x14ac:dyDescent="0.25">
      <c r="A173">
        <v>491780</v>
      </c>
    </row>
    <row r="174" spans="1:5" x14ac:dyDescent="0.25">
      <c r="A174" t="s">
        <v>130</v>
      </c>
    </row>
    <row r="175" spans="1:5" x14ac:dyDescent="0.25">
      <c r="A175" t="s">
        <v>117</v>
      </c>
    </row>
    <row r="176" spans="1:5" x14ac:dyDescent="0.25">
      <c r="A176" t="s">
        <v>160</v>
      </c>
    </row>
    <row r="177" spans="1:5" x14ac:dyDescent="0.25">
      <c r="A177" t="s">
        <v>161</v>
      </c>
    </row>
    <row r="178" spans="1:5" x14ac:dyDescent="0.25">
      <c r="A178" t="s">
        <v>120</v>
      </c>
    </row>
    <row r="179" spans="1:5" x14ac:dyDescent="0.25">
      <c r="A179" t="s">
        <v>121</v>
      </c>
    </row>
    <row r="180" spans="1:5" x14ac:dyDescent="0.25">
      <c r="A180" t="s">
        <v>162</v>
      </c>
    </row>
    <row r="181" spans="1:5" x14ac:dyDescent="0.25">
      <c r="A181" t="s">
        <v>163</v>
      </c>
    </row>
    <row r="182" spans="1:5" x14ac:dyDescent="0.25">
      <c r="A182" t="s">
        <v>124</v>
      </c>
    </row>
    <row r="183" spans="1:5" x14ac:dyDescent="0.25">
      <c r="A183">
        <v>0.99920666402221303</v>
      </c>
    </row>
    <row r="184" spans="1:5" x14ac:dyDescent="0.25">
      <c r="A184" t="s">
        <v>125</v>
      </c>
    </row>
    <row r="185" spans="1:5" x14ac:dyDescent="0.25">
      <c r="B185" t="s">
        <v>0</v>
      </c>
      <c r="C185" t="s">
        <v>1</v>
      </c>
      <c r="D185" t="s">
        <v>2</v>
      </c>
      <c r="E185" t="s">
        <v>3</v>
      </c>
    </row>
    <row r="187" spans="1:5" x14ac:dyDescent="0.25">
      <c r="A187">
        <v>0</v>
      </c>
      <c r="B187">
        <v>1</v>
      </c>
      <c r="C187">
        <v>1</v>
      </c>
      <c r="D187">
        <v>1</v>
      </c>
      <c r="E187">
        <v>602</v>
      </c>
    </row>
    <row r="188" spans="1:5" x14ac:dyDescent="0.25">
      <c r="A188">
        <v>1</v>
      </c>
      <c r="B188">
        <v>1</v>
      </c>
      <c r="C188">
        <v>1</v>
      </c>
      <c r="D188">
        <v>1</v>
      </c>
      <c r="E188">
        <v>1919</v>
      </c>
    </row>
    <row r="190" spans="1:5" x14ac:dyDescent="0.25">
      <c r="A190" t="s">
        <v>126</v>
      </c>
    </row>
    <row r="191" spans="1:5" x14ac:dyDescent="0.25">
      <c r="A191" t="s">
        <v>140</v>
      </c>
    </row>
    <row r="192" spans="1:5" x14ac:dyDescent="0.25">
      <c r="A192" t="s">
        <v>128</v>
      </c>
    </row>
    <row r="194" spans="1:5" x14ac:dyDescent="0.25">
      <c r="A194" t="s">
        <v>50</v>
      </c>
    </row>
    <row r="195" spans="1:5" x14ac:dyDescent="0.25">
      <c r="A195" t="s">
        <v>129</v>
      </c>
    </row>
    <row r="196" spans="1:5" x14ac:dyDescent="0.25">
      <c r="A196">
        <v>475100</v>
      </c>
    </row>
    <row r="197" spans="1:5" x14ac:dyDescent="0.25">
      <c r="A197" t="s">
        <v>130</v>
      </c>
    </row>
    <row r="198" spans="1:5" x14ac:dyDescent="0.25">
      <c r="A198" t="s">
        <v>117</v>
      </c>
    </row>
    <row r="199" spans="1:5" x14ac:dyDescent="0.25">
      <c r="A199" t="s">
        <v>164</v>
      </c>
    </row>
    <row r="200" spans="1:5" x14ac:dyDescent="0.25">
      <c r="A200" t="s">
        <v>165</v>
      </c>
    </row>
    <row r="201" spans="1:5" x14ac:dyDescent="0.25">
      <c r="A201" t="s">
        <v>120</v>
      </c>
    </row>
    <row r="202" spans="1:5" x14ac:dyDescent="0.25">
      <c r="A202" t="s">
        <v>121</v>
      </c>
    </row>
    <row r="203" spans="1:5" x14ac:dyDescent="0.25">
      <c r="A203" t="s">
        <v>166</v>
      </c>
    </row>
    <row r="204" spans="1:5" x14ac:dyDescent="0.25">
      <c r="A204" t="s">
        <v>167</v>
      </c>
    </row>
    <row r="205" spans="1:5" x14ac:dyDescent="0.25">
      <c r="A205" t="s">
        <v>124</v>
      </c>
    </row>
    <row r="206" spans="1:5" x14ac:dyDescent="0.25">
      <c r="A206">
        <v>1</v>
      </c>
    </row>
    <row r="207" spans="1:5" x14ac:dyDescent="0.25">
      <c r="A207" t="s">
        <v>125</v>
      </c>
    </row>
    <row r="208" spans="1:5" x14ac:dyDescent="0.25">
      <c r="B208" t="s">
        <v>0</v>
      </c>
      <c r="C208" t="s">
        <v>1</v>
      </c>
      <c r="D208" t="s">
        <v>2</v>
      </c>
      <c r="E208" t="s">
        <v>3</v>
      </c>
    </row>
    <row r="210" spans="1:5" x14ac:dyDescent="0.25">
      <c r="A210">
        <v>0</v>
      </c>
      <c r="B210">
        <v>1</v>
      </c>
      <c r="C210">
        <v>1</v>
      </c>
      <c r="D210">
        <v>1</v>
      </c>
      <c r="E210">
        <v>591</v>
      </c>
    </row>
    <row r="211" spans="1:5" x14ac:dyDescent="0.25">
      <c r="A211">
        <v>1</v>
      </c>
      <c r="B211">
        <v>1</v>
      </c>
      <c r="C211">
        <v>1</v>
      </c>
      <c r="D211">
        <v>1</v>
      </c>
      <c r="E211">
        <v>1929</v>
      </c>
    </row>
    <row r="213" spans="1:5" x14ac:dyDescent="0.25">
      <c r="A213" t="s">
        <v>168</v>
      </c>
    </row>
    <row r="214" spans="1:5" x14ac:dyDescent="0.25">
      <c r="A214" t="s">
        <v>169</v>
      </c>
    </row>
    <row r="215" spans="1:5" x14ac:dyDescent="0.25">
      <c r="A215" t="s">
        <v>170</v>
      </c>
    </row>
    <row r="217" spans="1:5" x14ac:dyDescent="0.25">
      <c r="A217" t="s">
        <v>50</v>
      </c>
    </row>
    <row r="218" spans="1:5" x14ac:dyDescent="0.25">
      <c r="A218" t="s">
        <v>129</v>
      </c>
    </row>
    <row r="219" spans="1:5" x14ac:dyDescent="0.25">
      <c r="A219">
        <v>406443</v>
      </c>
    </row>
    <row r="220" spans="1:5" x14ac:dyDescent="0.25">
      <c r="A220" t="s">
        <v>130</v>
      </c>
    </row>
    <row r="221" spans="1:5" x14ac:dyDescent="0.25">
      <c r="A221" t="s">
        <v>117</v>
      </c>
    </row>
    <row r="222" spans="1:5" x14ac:dyDescent="0.25">
      <c r="A222" t="s">
        <v>171</v>
      </c>
    </row>
    <row r="223" spans="1:5" x14ac:dyDescent="0.25">
      <c r="A223" t="s">
        <v>172</v>
      </c>
    </row>
    <row r="224" spans="1:5" x14ac:dyDescent="0.25">
      <c r="A224" t="s">
        <v>120</v>
      </c>
    </row>
    <row r="225" spans="1:5" x14ac:dyDescent="0.25">
      <c r="A225" t="s">
        <v>121</v>
      </c>
    </row>
    <row r="226" spans="1:5" x14ac:dyDescent="0.25">
      <c r="A226" t="s">
        <v>173</v>
      </c>
    </row>
    <row r="227" spans="1:5" x14ac:dyDescent="0.25">
      <c r="A227" t="s">
        <v>174</v>
      </c>
    </row>
    <row r="228" spans="1:5" x14ac:dyDescent="0.25">
      <c r="A228" t="s">
        <v>124</v>
      </c>
    </row>
    <row r="229" spans="1:5" x14ac:dyDescent="0.25">
      <c r="A229">
        <v>0.99841269841269797</v>
      </c>
    </row>
    <row r="230" spans="1:5" x14ac:dyDescent="0.25">
      <c r="A230" t="s">
        <v>125</v>
      </c>
    </row>
    <row r="231" spans="1:5" x14ac:dyDescent="0.25">
      <c r="B231" t="s">
        <v>0</v>
      </c>
      <c r="C231" t="s">
        <v>1</v>
      </c>
      <c r="D231" t="s">
        <v>2</v>
      </c>
      <c r="E231" t="s">
        <v>3</v>
      </c>
    </row>
    <row r="233" spans="1:5" x14ac:dyDescent="0.25">
      <c r="A233">
        <v>0</v>
      </c>
      <c r="B233">
        <v>1</v>
      </c>
      <c r="C233">
        <v>0.99</v>
      </c>
      <c r="D233">
        <v>1</v>
      </c>
      <c r="E233">
        <v>609</v>
      </c>
    </row>
    <row r="234" spans="1:5" x14ac:dyDescent="0.25">
      <c r="A234">
        <v>1</v>
      </c>
      <c r="B234">
        <v>1</v>
      </c>
      <c r="C234">
        <v>1</v>
      </c>
      <c r="D234">
        <v>1</v>
      </c>
      <c r="E234">
        <v>1911</v>
      </c>
    </row>
    <row r="236" spans="1:5" x14ac:dyDescent="0.25">
      <c r="A236" t="s">
        <v>168</v>
      </c>
    </row>
    <row r="237" spans="1:5" x14ac:dyDescent="0.25">
      <c r="A237" t="s">
        <v>169</v>
      </c>
    </row>
    <row r="238" spans="1:5" x14ac:dyDescent="0.25">
      <c r="A238" t="s">
        <v>170</v>
      </c>
    </row>
    <row r="240" spans="1:5" x14ac:dyDescent="0.25">
      <c r="A240" t="s">
        <v>50</v>
      </c>
    </row>
    <row r="241" spans="1:1" x14ac:dyDescent="0.25">
      <c r="A241" t="s">
        <v>129</v>
      </c>
    </row>
    <row r="242" spans="1:1" x14ac:dyDescent="0.25">
      <c r="A242">
        <v>410714</v>
      </c>
    </row>
    <row r="243" spans="1:1" x14ac:dyDescent="0.25">
      <c r="A243" t="s">
        <v>130</v>
      </c>
    </row>
    <row r="244" spans="1:1" x14ac:dyDescent="0.25">
      <c r="A244" t="s">
        <v>175</v>
      </c>
    </row>
    <row r="245" spans="1:1" x14ac:dyDescent="0.25">
      <c r="A245">
        <v>0.99805626389125002</v>
      </c>
    </row>
    <row r="246" spans="1:1" x14ac:dyDescent="0.25">
      <c r="A246" t="s">
        <v>176</v>
      </c>
    </row>
    <row r="247" spans="1:1" x14ac:dyDescent="0.25">
      <c r="A247">
        <v>4764179</v>
      </c>
    </row>
    <row r="248" spans="1:1" x14ac:dyDescent="0.25">
      <c r="A248" t="s">
        <v>177</v>
      </c>
    </row>
    <row r="249" spans="1:1" x14ac:dyDescent="0.25">
      <c r="A249">
        <v>476412.7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ورقة1</vt:lpstr>
      <vt:lpstr>ann</vt:lpstr>
      <vt:lpstr>tensor-ann_med</vt:lpstr>
      <vt:lpstr>DNN-FalseAlarm-packets</vt:lpstr>
      <vt:lpstr>DNN-Accuracy-packets</vt:lpstr>
      <vt:lpstr>DNN-BIDMCC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2021-04-18T07:25:52Z</dcterms:modified>
</cp:coreProperties>
</file>