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1" sheetId="1" r:id="rId4"/>
    <sheet state="visible" name="Dataset 2" sheetId="2" r:id="rId5"/>
    <sheet state="visible" name="Dataset 3" sheetId="3" r:id="rId6"/>
    <sheet state="visible" name="Dataset 4" sheetId="4" r:id="rId7"/>
    <sheet state="visible" name="Dataset 5" sheetId="5" r:id="rId8"/>
    <sheet state="visible" name="Dataset 6" sheetId="6" r:id="rId9"/>
  </sheets>
  <definedNames/>
  <calcPr/>
</workbook>
</file>

<file path=xl/sharedStrings.xml><?xml version="1.0" encoding="utf-8"?>
<sst xmlns="http://schemas.openxmlformats.org/spreadsheetml/2006/main" count="4833" uniqueCount="2636">
  <si>
    <t>Sample ID</t>
  </si>
  <si>
    <t>IV: Location of Subject</t>
  </si>
  <si>
    <t>DV: # The abundence of 
Prevotella melaninogenica</t>
  </si>
  <si>
    <t>DV:The abundance of succiniclasticum</t>
  </si>
  <si>
    <t>Age (months)</t>
  </si>
  <si>
    <t>Miscelleaous Notes</t>
  </si>
  <si>
    <t>IV: Body site</t>
  </si>
  <si>
    <t>DV: # of bacteria species</t>
  </si>
  <si>
    <t>Sample ID in their terms</t>
  </si>
  <si>
    <t>Miscellaneous</t>
  </si>
  <si>
    <t>H0</t>
  </si>
  <si>
    <t>IV (Body Site)</t>
  </si>
  <si>
    <t>DV (#)</t>
  </si>
  <si>
    <t>URL</t>
  </si>
  <si>
    <t>H0-There is no difference between the abundance of Succiniclasticum and Prevotella melaninogenicain the stool sample in a person who lives in the countries Bangladesh,Gambia,Kenya, and Mali.</t>
  </si>
  <si>
    <t>The number of species of microbiota will vary between different body sites</t>
  </si>
  <si>
    <t>Calcareous tooth</t>
  </si>
  <si>
    <t xml:space="preserve">Bangladesh </t>
  </si>
  <si>
    <t>The composition of the microbiome (types of species of bacteria) in different body sites is the same in samples collected from healthy volunteers.</t>
  </si>
  <si>
    <t>https://microbiomedb.org/mbio/app/record/sample/MBSMPL0020-4-119</t>
  </si>
  <si>
    <t>Colon</t>
  </si>
  <si>
    <t>MBSMPL0020-4-1</t>
  </si>
  <si>
    <t>https://microbiomedb.org/mbio/app/record/sample/MBSMPL0020-4-10</t>
  </si>
  <si>
    <t>https://microbiomedb.org/mbio/app/record/sample/MBSMPL0020-7-1012#Characteristics</t>
  </si>
  <si>
    <t>Ha</t>
  </si>
  <si>
    <t>Ha-There is a difference between the abundance of Succiniclasticu ( m and Prevotella melaninogenica in the stool sample in a person who lives in the countries Bangladesh,Gambia,Kenya, and Mali.</t>
  </si>
  <si>
    <t>The number of species of microbiota will not vary between different body sites</t>
  </si>
  <si>
    <t>The composition of the microbiome (types of species of bacteria) in different body sites is varied in samples collected from healthy volunteers.</t>
  </si>
  <si>
    <t>https://microbiomedb.org/mbio/app/record/sample/MBSMPL0020-4-1086</t>
  </si>
  <si>
    <t>Calcareous Tooth</t>
  </si>
  <si>
    <t>MBSMPL0020-4-1095</t>
  </si>
  <si>
    <t>https://microbiomedb.org/mbio/app/record/sample/MBSMPL0020-4-1095#Datasets</t>
  </si>
  <si>
    <t>https://microbiomedb.org/mbio/app/record/sample/MBSMPL0020-7-799#Datasets</t>
  </si>
  <si>
    <t>IV Type</t>
  </si>
  <si>
    <t>https://microbiomedb.org/mbio/app/record/sample/MBSMPL0020-4-412</t>
  </si>
  <si>
    <t>Throat</t>
  </si>
  <si>
    <t>MBSMPL0020-4-3166</t>
  </si>
  <si>
    <t>https://microbiomedb.org/mbio/app/record/sample/MBSMPL0020-4-3166</t>
  </si>
  <si>
    <t>DV Type</t>
  </si>
  <si>
    <t>https://microbiomedb.org/mbio/app/record/sample/MBSMPL0020-4-1262</t>
  </si>
  <si>
    <t>https://microbiomedb.org/mbio/app/record/sample/MBSMPL0020-7-847#Datasets</t>
  </si>
  <si>
    <t>Statistical Test Type</t>
  </si>
  <si>
    <t>MBSMPL0020-4-306</t>
  </si>
  <si>
    <t>https://microbiomedb.org/mbio/app/record/sample/MBSMPL0020-4-306</t>
  </si>
  <si>
    <t>https://microbiomedb.org/mbio/app/record/sample/MBSMPL0020-4-909</t>
  </si>
  <si>
    <t>https://microbiomedb.org/mbio/app/record/sample/MBSMPL0020-7-811</t>
  </si>
  <si>
    <t>Confidence Level</t>
  </si>
  <si>
    <t>Saliva</t>
  </si>
  <si>
    <t>MBSMPL0020-4-6128</t>
  </si>
  <si>
    <t>https://microbiomedb.org/mbio/app/record/sample/MBSMPL0020-4-6128</t>
  </si>
  <si>
    <t>https://microbiomedb.org/mbio/app/record/sample/MBSMPL0020-4-1309</t>
  </si>
  <si>
    <t>https://microbiomedb.org/mbio/app/record/sample/MBSMPL0020-7-805#Characteristics</t>
  </si>
  <si>
    <t>Tongue</t>
  </si>
  <si>
    <t>MBSMPL0020-4-581</t>
  </si>
  <si>
    <t>https://microbiomedb.org/mbio/app/record/sample/MBSMPL0020-4-581#TaxaRelativeAbundance</t>
  </si>
  <si>
    <t>Alpha</t>
  </si>
  <si>
    <t>https://microbiomedb.org/mbio/app/record/sample/MBSMPL0020-4-309</t>
  </si>
  <si>
    <t>https://microbiomedb.org/mbio/app/record/sample/MBSMPL0020-7-996</t>
  </si>
  <si>
    <t>Supragingival dental plaque</t>
  </si>
  <si>
    <t>MBSMPL0020-4-3267</t>
  </si>
  <si>
    <t>https://microbiomedb.org/mbio/app/record/sample/MBSMPL0020-4-3267</t>
  </si>
  <si>
    <t>p-value</t>
  </si>
  <si>
    <t>https://microbiomedb.org/mbio/app/record/sample/MBSMPL0020-4-5685</t>
  </si>
  <si>
    <t>MBSMPL0020-4-5746</t>
  </si>
  <si>
    <t>https://microbiomedb.org/mbio/app/record/sample/MBSMPL0020-4-5746#category:biodiversity</t>
  </si>
  <si>
    <t>https://microbiomedb.org/mbio/app/record/sample/MBSMPL0020-7-1000#Characteristics</t>
  </si>
  <si>
    <t>R/A Null</t>
  </si>
  <si>
    <t>Skin of elbow</t>
  </si>
  <si>
    <t>https://microbiomedb.org/mbio/app/record/sample/MBSMPL0020-4-1308</t>
  </si>
  <si>
    <t>MBSMPL0020-4-772</t>
  </si>
  <si>
    <t>https://microbiomedb.org/mbio/app/record/sample/MBSMPL0020-4-772</t>
  </si>
  <si>
    <t>R/A Alternative</t>
  </si>
  <si>
    <t>MBSMPL0020-4-4589</t>
  </si>
  <si>
    <t>https://microbiomedb.org/mbio/app/record/sample/MBSMPL0020-4-5350</t>
  </si>
  <si>
    <t>https://microbiomedb.org/mbio/app/record/sample/MBSMPL0020-4-4589#Characteristics</t>
  </si>
  <si>
    <t>https://microbiomedb.org/mbio/app/record/sample/MBSMPL0020-7-1002#Datasets</t>
  </si>
  <si>
    <t>CONCLUSION</t>
  </si>
  <si>
    <t>Subgingival dental plague</t>
  </si>
  <si>
    <t>MBSMPL0020-4-2063</t>
  </si>
  <si>
    <t>https://microbiomedb.org/mbio/app/record/sample/MBSMPL0020-4-2063#TaxaRelativeAbundance</t>
  </si>
  <si>
    <t>https://microbiomedb.org/mbio/app/record/sample/MBSMPL0020-4-6270</t>
  </si>
  <si>
    <t>https://microbiomedb.org/mbio/app/record/sample/MBSMPL0020-7-1007</t>
  </si>
  <si>
    <t>MBSMPL0020-4-1388</t>
  </si>
  <si>
    <t>https://microbiomedb.org/mbio/app/record/sample/MBSMPL0020-4-1388</t>
  </si>
  <si>
    <t>https://microbiomedb.org/mbio/app/record/sample/MBSMPL0020-4-791</t>
  </si>
  <si>
    <t>https://microbiomedb.org/mbio/app/record/sample/MBSMPL0020-7-976#category:biodiversity</t>
  </si>
  <si>
    <t>https://microbiomedb.org/mbio/app/record/sample/MBSMPL0020-4-827</t>
  </si>
  <si>
    <t>MBSMPL0020-4-532</t>
  </si>
  <si>
    <t>https://microbiomedb.org/mbio/app/record/sample/MBSMPL0020-4-532</t>
  </si>
  <si>
    <t>Descriptive Statistics</t>
  </si>
  <si>
    <t>Insert Histagram 
(if applicable)</t>
  </si>
  <si>
    <t>https://microbiomedb.org/mbio/app/record/sample/MBSMPL0020-4-6103</t>
  </si>
  <si>
    <t>https://microbiomedb.org/mbio/app/record/sample/MBSMPL0020-7-802#Datasets</t>
  </si>
  <si>
    <t>Mean</t>
  </si>
  <si>
    <t>MBSMPL0020-4-2146</t>
  </si>
  <si>
    <t>https://microbiomedb.org/mbio/app/record/sample/MBSMPL0020-4-2146</t>
  </si>
  <si>
    <t>https://microbiomedb.org/mbio/app/record/sample/MBSMPL0020-4-384</t>
  </si>
  <si>
    <t>Median</t>
  </si>
  <si>
    <t>https://microbiomedb.org/mbio/app/record/sample/MBSMPL0020-4-1139</t>
  </si>
  <si>
    <t>MBSMPL0020-4-1120</t>
  </si>
  <si>
    <t>https://microbiomedb.org/mbio/app/record/sample/MBSMPL0020-7-941</t>
  </si>
  <si>
    <t>https://microbiomedb.org/mbio/app/record/sample/MBSMPL0020-4-1120</t>
  </si>
  <si>
    <t>Mode</t>
  </si>
  <si>
    <t>https://microbiomedb.org/mbio/app/record/sample/MBSMPL0020-4-53</t>
  </si>
  <si>
    <t>Variance</t>
  </si>
  <si>
    <t>MBSMPL0020-4-2663</t>
  </si>
  <si>
    <t>https://microbiomedb.org/mbio/app/record/sample/MBSMPL0020-4-2663#TaxaRelativeAbundance</t>
  </si>
  <si>
    <t>https://microbiomedb.org/mbio/app/record/sample/MBSMPL0020-4-6055</t>
  </si>
  <si>
    <t>https://microbiomedb.org/mbio/app/record/sample/MBSMPL0020-7-960#ProcessedSample</t>
  </si>
  <si>
    <t>Standard Deviation</t>
  </si>
  <si>
    <t>MBSMPL0020-4-3021</t>
  </si>
  <si>
    <t>https://microbiomedb.org/mbio/app/record/sample/MBSMPL0020-4-3021</t>
  </si>
  <si>
    <t>https://microbiomedb.org/mbio/app/record/sample/MBSMPL0020-4-4868</t>
  </si>
  <si>
    <t>Sebum</t>
  </si>
  <si>
    <t>MBSMPL0020-4-849</t>
  </si>
  <si>
    <t>https://microbiomedb.org/mbio/app/record/sample/MBSMPL0020-4-849</t>
  </si>
  <si>
    <t>https://microbiomedb.org/mbio/app/record/sample/MBSMPL0020-7-997#Characteristics</t>
  </si>
  <si>
    <t>Skewness</t>
  </si>
  <si>
    <t>https://microbiomedb.org/mbio/app/record/sample/MBSMPL0020-4-2517</t>
  </si>
  <si>
    <t>Normal? (Y/N)</t>
  </si>
  <si>
    <t>MBSMPL0020-4-2872</t>
  </si>
  <si>
    <t>https://microbiomedb.org/mbio/app/record/sample/MBSMPL0020-4-2872</t>
  </si>
  <si>
    <t>https://microbiomedb.org/mbio/app/record/sample/MBSMPL0020-7-1004</t>
  </si>
  <si>
    <t>https://microbiomedb.org/mbio/app/record/sample/MBSMPL0020-4-2487</t>
  </si>
  <si>
    <t>Kurtosis</t>
  </si>
  <si>
    <t>https://microbiomedb.org/mbio/app/record/sample/MBSMPL0020-4-1337</t>
  </si>
  <si>
    <t>https://microbiomedb.org/mbio/app/record/sample/MBSMPL0020-7-817#Characteristics</t>
  </si>
  <si>
    <t>MBSMPL0020-4-1707</t>
  </si>
  <si>
    <t>https://microbiomedb.org/mbio/app/record/sample/MBSMPL0020-4-1707</t>
  </si>
  <si>
    <t>https://microbiomedb.org/mbio/app/record/sample/MBSMPL0020-4-178</t>
  </si>
  <si>
    <t>MBSMPL0020-4-2515</t>
  </si>
  <si>
    <t>https://microbiomedb.org/mbio/app/record/sample/MBSMPL0020-4-2515#Datasets</t>
  </si>
  <si>
    <t>https://microbiomedb.org/mbio/app/record/sample/MBSMPL0020-4-990</t>
  </si>
  <si>
    <t>https://microbiomedb.org/mbio/app/record/sample/MBSMPL0020-7-818#Datasets</t>
  </si>
  <si>
    <t>MBSMPL0020-4-294</t>
  </si>
  <si>
    <t>https://microbiomedb.org/mbio/app/record/sample/MBSMPL0020-4-294</t>
  </si>
  <si>
    <t>https://microbiomedb.org/mbio/app/record/sample/MBSMPL0020-4-2456</t>
  </si>
  <si>
    <t>https://microbiomedb.org/mbio/app/record/sample/MBSMPL0020-7-832</t>
  </si>
  <si>
    <t>MBSMPL0020-4-3080</t>
  </si>
  <si>
    <t>https://microbiomedb.org/mbio/app/record/sample/MBSMPL0020-4-4374</t>
  </si>
  <si>
    <t>https://microbiomedb.org/mbio/app/record/sample/MBSMPL0020-4-3080</t>
  </si>
  <si>
    <t>MBSMPL0020-4-3583</t>
  </si>
  <si>
    <t>https://microbiomedb.org/mbio/app/record/sample/MBSMPL0020-4-3583</t>
  </si>
  <si>
    <t>https://microbiomedb.org/mbio/app/record/sample/MBSMPL0020-4-870</t>
  </si>
  <si>
    <t>https://microbiomedb.org/mbio/app/record/sample/MBSMPL0020-7-883#Characteristics</t>
  </si>
  <si>
    <t>MBSMPL0020-4-765</t>
  </si>
  <si>
    <t>https://microbiomedb.org/mbio/app/record/sample/MBSMPL0020-4-765</t>
  </si>
  <si>
    <t>https://microbiomedb.org/mbio/app/record/sample/MBSMPL0020-4-1277</t>
  </si>
  <si>
    <t>MBSMPL0020-4-3754</t>
  </si>
  <si>
    <t>https://microbiomedb.org/mbio/app/record/sample/MBSMPL0020-4-3754</t>
  </si>
  <si>
    <t>https://microbiomedb.org/mbio/app/record/sample/MBSMPL0020-4-1285</t>
  </si>
  <si>
    <t>https://microbiomedb.org/mbio/app/record/sample/MBSMPL0020-7-857</t>
  </si>
  <si>
    <t>https://microbiomedb.org/mbio/app/record/sample/MBSMPL0020-4-5220</t>
  </si>
  <si>
    <t>MBSMPL0020-4-3243</t>
  </si>
  <si>
    <t>https://microbiomedb.org/mbio/app/record/sample/MBSMPL0020-4-3243</t>
  </si>
  <si>
    <t>https://microbiomedb.org/mbio/app/record/sample/MBSMPL0020-7-904</t>
  </si>
  <si>
    <t>Palatine tonsil</t>
  </si>
  <si>
    <t>MBSMPL0020-4-881</t>
  </si>
  <si>
    <t>https://microbiomedb.org/mbio/app/record/sample/MBSMPL0020-4-640</t>
  </si>
  <si>
    <t>https://microbiomedb.org/mbio/app/record/sample/MBSMPL0020-4-881</t>
  </si>
  <si>
    <t>MBSMPL0020-4-5822</t>
  </si>
  <si>
    <t>https://microbiomedb.org/mbio/app/record/sample/MBSMPL0020-4-5822</t>
  </si>
  <si>
    <t>https://microbiomedb.org/mbio/app/record/sample/MBSMPL0020-4-4213</t>
  </si>
  <si>
    <t>MBSMPL0020-4-5397</t>
  </si>
  <si>
    <t>https://microbiomedb.org/mbio/app/record/sample/MBSMPL0020-4-5397</t>
  </si>
  <si>
    <t>https://microbiomedb.org/mbio/app/record/sample/MBSMPL0020-7-876#ProcessedSample</t>
  </si>
  <si>
    <t>https://microbiomedb.org/mbio/app/record/sample/MBSMPL0020-4-5819</t>
  </si>
  <si>
    <t>MBSMPL0020-4-6006</t>
  </si>
  <si>
    <t>https://microbiomedb.org/mbio/app/record/sample/MBSMPL0020-4-6006</t>
  </si>
  <si>
    <t>https://microbiomedb.org/mbio/app/record/sample/MBSMPL0020-4-6308</t>
  </si>
  <si>
    <t>https://microbiomedb.org/mbio/app/record/sample/MBSMPL0020-7-802#ProcessedSample</t>
  </si>
  <si>
    <t>MBSMPL0020-4-910</t>
  </si>
  <si>
    <t>https://microbiomedb.org/mbio/app/record/sample/MBSMPL0020-4-910</t>
  </si>
  <si>
    <t>https://microbiomedb.org/mbio/app/record/sample/MBSMPL0020-4-15</t>
  </si>
  <si>
    <t>MBSMPL0020-4-2622</t>
  </si>
  <si>
    <t>https://microbiomedb.org/mbio/app/record/sample/MBSMPL0020-4-2622</t>
  </si>
  <si>
    <t>https://microbiomedb.org/mbio/app/record/sample/MBSMPL0020-7-989</t>
  </si>
  <si>
    <t>https://microbiomedb.org/mbio/app/record/sample/MBSMPL0020-4-4996</t>
  </si>
  <si>
    <t>MBSMPL0020-4-1471</t>
  </si>
  <si>
    <t>https://microbiomedb.org/mbio/app/record/sample/MBSMPL0020-4-1471</t>
  </si>
  <si>
    <t>MBSMPL0020-4-3397</t>
  </si>
  <si>
    <t>https://microbiomedb.org/mbio/app/record/sample/MBSMPL0020-4-3397</t>
  </si>
  <si>
    <t>https://microbiomedb.org/mbio/app/record/sample/MBSMPL0020-4-2216</t>
  </si>
  <si>
    <t>https://microbiomedb.org/mbio/app/record/sample/MBSMPL0020-4-6053</t>
  </si>
  <si>
    <t>MBSMPL0020-4-396</t>
  </si>
  <si>
    <t>https://microbiomedb.org/mbio/app/record/sample/MBSMPL0020-7-987</t>
  </si>
  <si>
    <t>https://microbiomedb.org/mbio/app/record/sample/MBSMPL0020-4-396</t>
  </si>
  <si>
    <t>https://microbiomedb.org/mbio/app/record/sample/MBSMPL0020-4-5493</t>
  </si>
  <si>
    <t>MBSMPL0020-4-6124</t>
  </si>
  <si>
    <t>https://microbiomedb.org/mbio/app/record/sample/MBSMPL0020-4-6124</t>
  </si>
  <si>
    <t>MBSMPL0020-4-4867</t>
  </si>
  <si>
    <t>https://microbiomedb.org/mbio/app/record/sample/MBSMPL0020-4-4867</t>
  </si>
  <si>
    <t>https://microbiomedb.org/mbio/app/record/sample/MBSMPL0020-4-987</t>
  </si>
  <si>
    <t>https://microbiomedb.org/mbio/app/record/sample/MBSMPL0020-7-986</t>
  </si>
  <si>
    <t>https://microbiomedb.org/mbio/app/record/sample/MBSMPL0020-4-905</t>
  </si>
  <si>
    <t>https://microbiomedb.org/mbio/app/record/sample/MBSMPL0020-7-833</t>
  </si>
  <si>
    <t>https://microbiomedb.org/mbio/app/record/sample/MBSMPL0020-4-42</t>
  </si>
  <si>
    <t>MBSMPL0020-4-5850</t>
  </si>
  <si>
    <t>https://microbiomedb.org/mbio/app/record/sample/MBSMPL0020-4-5850</t>
  </si>
  <si>
    <t>https://microbiomedb.org/mbio/app/record/sample/MBSMPL0020-4-641</t>
  </si>
  <si>
    <t>https://microbiomedb.org/mbio/app/record/sample/MBSMPL0020-7-999</t>
  </si>
  <si>
    <t>MBSMPL0020-4-3354</t>
  </si>
  <si>
    <t>https://microbiomedb.org/mbio/app/record/sample/MBSMPL0020-4-3354</t>
  </si>
  <si>
    <t>https://microbiomedb.org/mbio/app/record/sample/MBSMPL0020-4-5797</t>
  </si>
  <si>
    <t>https://microbiomedb.org/mbio/app/record/sample/MBSMPL0020-7-800#ProcessedSample</t>
  </si>
  <si>
    <t>MBSMPL0020-4-5260</t>
  </si>
  <si>
    <t>https://microbiomedb.org/mbio/app/record/sample/MBSMPL0020-4-5260</t>
  </si>
  <si>
    <t>https://microbiomedb.org/mbio/app/record/sample/MBSMPL0020-4-1306</t>
  </si>
  <si>
    <t>https://microbiomedb.org/mbio/app/record/sample/MBSMPL0020-7-1008</t>
  </si>
  <si>
    <t>MBSMPL0020-4-2768</t>
  </si>
  <si>
    <t>https://microbiomedb.org/mbio/app/record/sample/MBSMPL0020-4-2768</t>
  </si>
  <si>
    <t>https://microbiomedb.org/mbio/app/record/sample/MBSMPL0020-7-817</t>
  </si>
  <si>
    <t>https://microbiomedb.org/mbio/app/record/sample/MBSMPL0020-4-245</t>
  </si>
  <si>
    <t>MBSMPL0020-4-6010</t>
  </si>
  <si>
    <t>https://microbiomedb.org/mbio/app/record/sample/MBSMPL0020-4-6010</t>
  </si>
  <si>
    <t>https://microbiomedb.org/mbio/app/record/sample/MBSMPL0020-4-824</t>
  </si>
  <si>
    <t>MBSMPL0020-4-1925</t>
  </si>
  <si>
    <t>https://microbiomedb.org/mbio/app/record/sample/MBSMPL0020-4-1925</t>
  </si>
  <si>
    <t>https://microbiomedb.org/mbio/app/record/sample/MBSMPL0020-7-907</t>
  </si>
  <si>
    <t>MBSMPL0020-4-5897</t>
  </si>
  <si>
    <t>https://microbiomedb.org/mbio/app/record/sample/MBSMPL0020-4-5897</t>
  </si>
  <si>
    <t>https://microbiomedb.org/mbio/app/record/sample/MBSMPL0020-7-853#Datasets</t>
  </si>
  <si>
    <t>MBSMPL0020-4-4872</t>
  </si>
  <si>
    <t>https://microbiomedb.org/mbio/app/record/sample/MBSMPL0020-4-863</t>
  </si>
  <si>
    <t>https://microbiomedb.org/mbio/app/record/sample/MBSMPL0020-4-4872</t>
  </si>
  <si>
    <t>https://microbiomedb.org/mbio/app/record/sample/MBSMPL0020-7-969</t>
  </si>
  <si>
    <t>https://microbiomedb.org/mbio/app/record/sample/MBSMPL0020-4-5386</t>
  </si>
  <si>
    <t>MBSMPL0020-4-3458</t>
  </si>
  <si>
    <t>https://microbiomedb.org/mbio/app/record/sample/MBSMPL0020-4-3458</t>
  </si>
  <si>
    <t>https://microbiomedb.org/mbio/app/record/sample/MBSMPL0020-7-953</t>
  </si>
  <si>
    <t>https://microbiomedb.org/mbio/app/record/sample/MBSMPL0020-7-981</t>
  </si>
  <si>
    <t>MBSMPL0020-4-2567</t>
  </si>
  <si>
    <t>https://microbiomedb.org/mbio/app/record/sample/MBSMPL0020-4-2567</t>
  </si>
  <si>
    <t>https://microbiomedb.org/mbio/app/record/sample/MBSMPL0020-4-2496</t>
  </si>
  <si>
    <t>https://microbiomedb.org/mbio/app/record/sample/MBSMPL0020-7-799#Characteristics</t>
  </si>
  <si>
    <t>MBSMPL0020-4-4330</t>
  </si>
  <si>
    <t>https://microbiomedb.org/mbio/app/record/sample/MBSMPL0020-4-4330</t>
  </si>
  <si>
    <t>https://microbiomedb.org/mbio/app/record/sample/MBSMPL0020-4-2217</t>
  </si>
  <si>
    <t>https://microbiomedb.org/mbio/app/record/sample/MBSMPL0020-7-956#Characteristics</t>
  </si>
  <si>
    <t>MBSMPL0020-4-3642</t>
  </si>
  <si>
    <t>https://microbiomedb.org/mbio/app/record/sample/MBSMPL0020-4-3642</t>
  </si>
  <si>
    <t>https://microbiomedb.org/mbio/app/record/sample/MBSMPL0020-7-875</t>
  </si>
  <si>
    <t>MBSMPL0020-4-249</t>
  </si>
  <si>
    <t>https://microbiomedb.org/mbio/app/record/sample/MBSMPL0020-4-249</t>
  </si>
  <si>
    <t>https://microbiomedb.org/mbio/app/record/sample/MBSMPL0020-7-1011#Characteristics</t>
  </si>
  <si>
    <t>https://microbiomedb.org/mbio/app/record/sample/MBSMPL0020-4-2342</t>
  </si>
  <si>
    <t>MBSMPL0020-4-218</t>
  </si>
  <si>
    <t>https://microbiomedb.org/mbio/app/record/sample/MBSMPL0020-4-218</t>
  </si>
  <si>
    <t>https://microbiomedb.org/mbio/app/record/sample/MBSMPL0020-7-834#ProcessedSample</t>
  </si>
  <si>
    <t>MBSMPL0020-4-120</t>
  </si>
  <si>
    <t>https://microbiomedb.org/mbio/app/record/sample/MBSMPL0020-4-120</t>
  </si>
  <si>
    <t>https://microbiomedb.org/mbio/app/record/sample/MBSMPL0020-7-850</t>
  </si>
  <si>
    <t>MBSMPL0020-4-1859</t>
  </si>
  <si>
    <t>https://microbiomedb.org/mbio/app/record/sample/MBSMPL0020-4-1859</t>
  </si>
  <si>
    <t>https://microbiomedb.org/mbio/app/record/sample/MBSMPL0020-4-1112</t>
  </si>
  <si>
    <t>https://microbiomedb.org/mbio/app/record/sample/MBSMPL0020-7-845</t>
  </si>
  <si>
    <t>MBSMPL0020-4-5350</t>
  </si>
  <si>
    <t>https://microbiomedb.org/mbio/app/record/sample/MBSMPL0020-7-836</t>
  </si>
  <si>
    <t>https://microbiomedb.org/mbio/app/record/sample/MBSMPL0020-4-2374</t>
  </si>
  <si>
    <t>MBSMPL0020-4-121</t>
  </si>
  <si>
    <t>https://microbiomedb.org/mbio/app/record/sample/MBSMPL0020-4-121</t>
  </si>
  <si>
    <t>https://microbiomedb.org/mbio/app/record/sample/MBSMPL0020-4-5709</t>
  </si>
  <si>
    <t>https://microbiomedb.org/mbio/app/record/sample/MBSMPL0020-7-924#ProcessedSample</t>
  </si>
  <si>
    <t>MBSMPL0020-4-3089</t>
  </si>
  <si>
    <t>https://microbiomedb.org/mbio/app/record/sample/MBSMPL0020-4-3089</t>
  </si>
  <si>
    <t>External Ear</t>
  </si>
  <si>
    <t>https://microbiomedb.org/mbio/app/record/sample/MBSMPL0020-4-2267</t>
  </si>
  <si>
    <t>https://microbiomedb.org/mbio/app/record/sample/MBSMPL0020-7-975</t>
  </si>
  <si>
    <t>MBSMPL0020-4-5838</t>
  </si>
  <si>
    <t>https://microbiomedb.org/mbio/app/record/sample/MBSMPL0020-4-5838</t>
  </si>
  <si>
    <t>https://microbiomedb.org/mbio/app/record/sample/MBSMPL0020-4-223</t>
  </si>
  <si>
    <t>MBSMPL0020-4-2376</t>
  </si>
  <si>
    <t>https://microbiomedb.org/mbio/app/record/sample/MBSMPL0020-7-959#category:biodiversity</t>
  </si>
  <si>
    <t>https://microbiomedb.org/mbio/app/record/sample/MBSMPL0020-4-2376</t>
  </si>
  <si>
    <t>https://microbiomedb.org/mbio/app/record/sample/MBSMPL0020-4-2407</t>
  </si>
  <si>
    <t>https://microbiomedb.org/mbio/app/record/sample/MBSMPL0020-4-4244</t>
  </si>
  <si>
    <t>MBSMPL0020-4-6215</t>
  </si>
  <si>
    <t>https://microbiomedb.org/mbio/app/record/sample/MBSMPL0020-4-6215</t>
  </si>
  <si>
    <t>https://microbiomedb.org/mbio/app/record/sample/MBSMPL0020-7-873</t>
  </si>
  <si>
    <t>https://microbiomedb.org/mbio/app/record/sample/MBSMPL0020-4-794</t>
  </si>
  <si>
    <t>MBSMPL0020-4-3353</t>
  </si>
  <si>
    <t>https://microbiomedb.org/mbio/app/record/sample/MBSMPL0020-4-3353</t>
  </si>
  <si>
    <t>https://microbiomedb.org/mbio/app/record/sample/MBSMPL0020-4-4161</t>
  </si>
  <si>
    <t>https://microbiomedb.org/mbio/app/record/sample/MBSMPL0020-4-5680</t>
  </si>
  <si>
    <t>https://microbiomedb.org/mbio/app/record/sample/MBSMPL0020-7-906</t>
  </si>
  <si>
    <t>MBSMPL0020-4-5510</t>
  </si>
  <si>
    <t>https://microbiomedb.org/mbio/app/record/sample/MBSMPL0020-4-5510</t>
  </si>
  <si>
    <t>https://microbiomedb.org/mbio/app/record/sample/MBSMPL0020-4-1027</t>
  </si>
  <si>
    <t>MBSMPL0020-4-6125</t>
  </si>
  <si>
    <t>https://microbiomedb.org/mbio/app/record/sample/MBSMPL0020-4-6125</t>
  </si>
  <si>
    <t>https://microbiomedb.org/mbio/app/record/sample/MBSMPL0020-4-2292</t>
  </si>
  <si>
    <t>MBSMPL0020-4-1693</t>
  </si>
  <si>
    <t>https://microbiomedb.org/mbio/app/record/sample/MBSMPL0020-4-1693</t>
  </si>
  <si>
    <t>https://microbiomedb.org/mbio/app/record/sample/MBSMPL0020-7-986#Datasets</t>
  </si>
  <si>
    <t>https://microbiomedb.org/mbio/app/record/sample/MBSMPL0020-4-937</t>
  </si>
  <si>
    <t>MBSMPL0020-4-19</t>
  </si>
  <si>
    <t>https://microbiomedb.org/mbio/app/record/sample/MBSMPL0020-4-19</t>
  </si>
  <si>
    <t>https://microbiomedb.org/mbio/app/record/sample/MBSMPL0020-4-1172</t>
  </si>
  <si>
    <t>https://microbiomedb.org/mbio/app/record/sample/MBSMPL0020-7-805</t>
  </si>
  <si>
    <t>MBSMPL0020-4-6137</t>
  </si>
  <si>
    <t>https://microbiomedb.org/mbio/app/record/sample/MBSMPL0020-4-2462</t>
  </si>
  <si>
    <t>https://microbiomedb.org/mbio/app/record/sample/MBSMPL0020-4-6137</t>
  </si>
  <si>
    <t>https://microbiomedb.org/mbio/app/record/sample/MBSMPL0020-4-2403</t>
  </si>
  <si>
    <t>MBSMPL0020-4-1711</t>
  </si>
  <si>
    <t>https://microbiomedb.org/mbio/app/record/sample/MBSMPL0020-4-1711</t>
  </si>
  <si>
    <t>https://microbiomedb.org/mbio/app/record/sample/MBSMPL0020-4-5323</t>
  </si>
  <si>
    <t>https://microbiomedb.org/mbio/app/record/sample/MBSMPL0020-7-879</t>
  </si>
  <si>
    <t>MBSMPL0020-4-6270</t>
  </si>
  <si>
    <t>https://microbiomedb.org/mbio/app/record/sample/MBSMPL0020-4-613</t>
  </si>
  <si>
    <t>MBSMPL0020-4-6189</t>
  </si>
  <si>
    <t>https://microbiomedb.org/mbio/app/record/sample/MBSMPL0020-4-6189</t>
  </si>
  <si>
    <t>https://microbiomedb.org/mbio/app/record/sample/MBSMPL0020-7-848#Characteristics</t>
  </si>
  <si>
    <t>https://microbiomedb.org/mbio/app/record/sample/MBSMPL0020-4-2506</t>
  </si>
  <si>
    <t>MBSMPL0020-4-1673</t>
  </si>
  <si>
    <t>https://microbiomedb.org/mbio/app/record/sample/MBSMPL0020-4-1673</t>
  </si>
  <si>
    <t>MBSMPL0020-4-5016</t>
  </si>
  <si>
    <t>https://microbiomedb.org/mbio/app/record/sample/MBSMPL0020-4-5016</t>
  </si>
  <si>
    <t>https://microbiomedb.org/mbio/app/record/sample/MBSMPL0020-7-866#Datasets</t>
  </si>
  <si>
    <t>MBSMPL0020-4-4798</t>
  </si>
  <si>
    <t>https://microbiomedb.org/mbio/app/record/sample/MBSMPL0020-4-5488</t>
  </si>
  <si>
    <t>https://microbiomedb.org/mbio/app/record/sample/MBSMPL0020-4-4798</t>
  </si>
  <si>
    <t>https://microbiomedb.org/mbio/app/record/sample/MBSMPL0020-7-903</t>
  </si>
  <si>
    <t>https://microbiomedb.org/mbio/app/record/sample/MBSMPL0020-4-138</t>
  </si>
  <si>
    <t>MBSMPL0020-4-446</t>
  </si>
  <si>
    <t>https://microbiomedb.org/mbio/app/record/sample/MBSMPL0020-4-446</t>
  </si>
  <si>
    <t>https://microbiomedb.org/mbio/app/record/sample/MBSMPL0020-4-2394</t>
  </si>
  <si>
    <t>MBSMPL0020-4-4790</t>
  </si>
  <si>
    <t>https://microbiomedb.org/mbio/app/record/sample/MBSMPL0020-4-4790</t>
  </si>
  <si>
    <t>https://microbiomedb.org/mbio/app/record/sample/MBSMPL0020-7-958#category:biodiversity</t>
  </si>
  <si>
    <t>https://microbiomedb.org/mbio/app/record/sample/MBSMPL0020-4-4668</t>
  </si>
  <si>
    <t>MBSMPL0020-4-4341</t>
  </si>
  <si>
    <t>https://microbiomedb.org/mbio/app/record/sample/MBSMPL0020-4-4341</t>
  </si>
  <si>
    <t>https://microbiomedb.org/mbio/app/record/sample/MBSMPL0020-4-2383</t>
  </si>
  <si>
    <t>https://microbiomedb.org/mbio/app/record/sample/MBSMPL0020-7-1010#Datasets</t>
  </si>
  <si>
    <t>MBSMPL0020-4-3070</t>
  </si>
  <si>
    <t>https://microbiomedb.org/mbio/app/record/sample/MBSMPL0020-4-3070</t>
  </si>
  <si>
    <t>https://microbiomedb.org/mbio/app/record/sample/MBSMPL0020-4-974</t>
  </si>
  <si>
    <t>MBSMPL0020-4-4030</t>
  </si>
  <si>
    <t>https://microbiomedb.org/mbio/app/record/sample/MBSMPL0020-4-4030</t>
  </si>
  <si>
    <t>https://microbiomedb.org/mbio/app/record/sample/MBSMPL0020-7-856#Datasets</t>
  </si>
  <si>
    <t>MBSMPL0020-4-6274</t>
  </si>
  <si>
    <t>https://microbiomedb.org/mbio/app/record/sample/MBSMPL0020-4-6274</t>
  </si>
  <si>
    <t>https://microbiomedb.org/mbio/app/record/sample/MBSMPL0020-4-6226</t>
  </si>
  <si>
    <t>MBSMPL0020-4-3841</t>
  </si>
  <si>
    <t>https://microbiomedb.org/mbio/app/record/sample/MBSMPL0020-4-3841</t>
  </si>
  <si>
    <t>Gambia</t>
  </si>
  <si>
    <t>https://microbiomedb.org/mbio/app/record/sample/MBSMPL0020-4-745</t>
  </si>
  <si>
    <t>https://microbiomedb.org/mbio/app/record/sample/MBSMPL0020-7-10</t>
  </si>
  <si>
    <t>MBSMPL0020-4-2585</t>
  </si>
  <si>
    <t>https://microbiomedb.org/mbio/app/record/sample/MBSMPL0020-4-2585</t>
  </si>
  <si>
    <t>MBSMPL0020-4-538</t>
  </si>
  <si>
    <t>https://microbiomedb.org/mbio/app/record/sample/MBSMPL0020-4-538</t>
  </si>
  <si>
    <t>https://microbiomedb.org/mbio/app/record/sample/MBSMPL0020-4-4632</t>
  </si>
  <si>
    <t>MBSMPL0020-4-2843</t>
  </si>
  <si>
    <t>https://microbiomedb.org/mbio/app/record/sample/MBSMPL0020-4-2843</t>
  </si>
  <si>
    <t>https://microbiomedb.org/mbio/app/record/sample/MBSMPL0020-7-103</t>
  </si>
  <si>
    <t>https://microbiomedb.org/mbio/app/record/sample/MBSMPL0020-4-23</t>
  </si>
  <si>
    <t>MBSMPL0020-4-6127</t>
  </si>
  <si>
    <t>https://microbiomedb.org/mbio/app/record/sample/MBSMPL0020-4-6127</t>
  </si>
  <si>
    <t>MBSMPL0020-4-3372</t>
  </si>
  <si>
    <t>https://microbiomedb.org/mbio/app/record/sample/MBSMPL0020-4-3372</t>
  </si>
  <si>
    <t>https://microbiomedb.org/mbio/app/record/sample/MBSMPL0020-4-2464</t>
  </si>
  <si>
    <t>https://microbiomedb.org/mbio/app/record/sample/MBSMPL0020-7-108</t>
  </si>
  <si>
    <t>https://microbiomedb.org/mbio/app/record/sample/MBSMPL0020-4-2398</t>
  </si>
  <si>
    <t>MBSMPL0020-4-3528</t>
  </si>
  <si>
    <t>https://microbiomedb.org/mbio/app/record/sample/MBSMPL0020-4-3528</t>
  </si>
  <si>
    <t>MBSMPL0020-4-4728</t>
  </si>
  <si>
    <t>https://microbiomedb.org/mbio/app/record/sample/MBSMPL0020-7-109#Characteristics</t>
  </si>
  <si>
    <t>https://microbiomedb.org/mbio/app/record/sample/MBSMPL0020-4-4728</t>
  </si>
  <si>
    <t>https://microbiomedb.org/mbio/app/record/sample/MBSMPL0020-4-5744</t>
  </si>
  <si>
    <t>MBSMPL0020-4-2162</t>
  </si>
  <si>
    <t>Nose skin</t>
  </si>
  <si>
    <t>https://microbiomedb.org/mbio/app/record/sample/MBSMPL0020-4-293</t>
  </si>
  <si>
    <t>https://microbiomedb.org/mbio/app/record/sample/MBSMPL0020-4-2162</t>
  </si>
  <si>
    <t>https://microbiomedb.org/mbio/app/record/sample/MBSMPL0020-7-11</t>
  </si>
  <si>
    <t xml:space="preserve">Colon </t>
  </si>
  <si>
    <t>MBSMPL0020-4-6119</t>
  </si>
  <si>
    <t>https://microbiomedb.org/mbio/app/record/sample/MBSMPL0020-4-6119</t>
  </si>
  <si>
    <t>https://microbiomedb.org/mbio/app/record/sample/MBSMPL0020-4-5396</t>
  </si>
  <si>
    <t>MBSMPL0020-4-4972</t>
  </si>
  <si>
    <t>https://microbiomedb.org/mbio/app/record/sample/MBSMPL0020-4-4972</t>
  </si>
  <si>
    <t>MBSMPL0020-4-6163</t>
  </si>
  <si>
    <t>https://microbiomedb.org/mbio/app/record/sample/MBSMPL0020-4-997</t>
  </si>
  <si>
    <t>https://microbiomedb.org/mbio/app/record/sample/MBSMPL0020-4-6163</t>
  </si>
  <si>
    <t>https://microbiomedb.org/mbio/app/record/sample/MBSMPL0020-7-110</t>
  </si>
  <si>
    <t>MBSMPL0020-4-5012</t>
  </si>
  <si>
    <t>https://microbiomedb.org/mbio/app/record/sample/MBSMPL0020-4-5012</t>
  </si>
  <si>
    <t>https://microbiomedb.org/mbio/app/record/sample/MBSMPL0020-4-981</t>
  </si>
  <si>
    <t>MBSMPL0020-4-6264</t>
  </si>
  <si>
    <t>https://microbiomedb.org/mbio/app/record/sample/MBSMPL0020-4-6264</t>
  </si>
  <si>
    <t>https://microbiomedb.org/mbio/app/record/sample/MBSMPL0020-4-6238</t>
  </si>
  <si>
    <t>https://microbiomedb.org/mbio/app/record/sample/MBSMPL0020-7-116</t>
  </si>
  <si>
    <t>MBSMPL0020-4-3315</t>
  </si>
  <si>
    <t>https://microbiomedb.org/mbio/app/record/sample/MBSMPL0020-4-3315</t>
  </si>
  <si>
    <t>MBSMPL0020-4-3624</t>
  </si>
  <si>
    <t>https://microbiomedb.org/mbio/app/record/sample/MBSMPL0020-4-3624</t>
  </si>
  <si>
    <t>https://microbiomedb.org/mbio/app/record/sample/MBSMPL0020-4-253</t>
  </si>
  <si>
    <t>MBSMPL0020-4-611</t>
  </si>
  <si>
    <t>https://microbiomedb.org/mbio/app/record/sample/MBSMPL0020-7-119</t>
  </si>
  <si>
    <t>https://microbiomedb.org/mbio/app/record/sample/MBSMPL0020-4-611</t>
  </si>
  <si>
    <t>MBSMPL0020-4-2252</t>
  </si>
  <si>
    <t>https://microbiomedb.org/mbio/app/record/sample/MBSMPL0020-4-196</t>
  </si>
  <si>
    <t>https://microbiomedb.org/mbio/app/record/sample/MBSMPL0020-4-2252</t>
  </si>
  <si>
    <t>https://microbiomedb.org/mbio/app/record/sample/MBSMPL0020-7-12</t>
  </si>
  <si>
    <t>https://microbiomedb.org/mbio/app/record/sample/MBSMPL0020-4-996</t>
  </si>
  <si>
    <t>MBSMPL0020-4-644</t>
  </si>
  <si>
    <t>https://microbiomedb.org/mbio/app/record/sample/MBSMPL0020-4-644</t>
  </si>
  <si>
    <t>https://microbiomedb.org/mbio/app/record/sample/MBSMPL0020-4-4843</t>
  </si>
  <si>
    <t>MBSMPL0020-4-1955</t>
  </si>
  <si>
    <t>https://microbiomedb.org/mbio/app/record/sample/MBSMPL0020-4-1955</t>
  </si>
  <si>
    <t>https://microbiomedb.org/mbio/app/record/sample/MBSMPL0020-7-120</t>
  </si>
  <si>
    <t>https://microbiomedb.org/mbio/app/record/sample/MBSMPL0020-4-2316</t>
  </si>
  <si>
    <t>MBSMPL0020-4-2785</t>
  </si>
  <si>
    <t>https://microbiomedb.org/mbio/app/record/sample/MBSMPL0020-4-2785</t>
  </si>
  <si>
    <t>https://microbiomedb.org/mbio/app/record/sample/MBSMPL0020-4-5612</t>
  </si>
  <si>
    <t>MBSMPL0020-4-4949</t>
  </si>
  <si>
    <t>https://microbiomedb.org/mbio/app/record/sample/MBSMPL0020-4-4949</t>
  </si>
  <si>
    <t>https://microbiomedb.org/mbio/app/record/sample/MBSMPL0020-7-128#Characteristics</t>
  </si>
  <si>
    <t>https://microbiomedb.org/mbio/app/record/sample/MBSMPL0020-4-5758</t>
  </si>
  <si>
    <t>MBSMPL0020-4-1223</t>
  </si>
  <si>
    <t>https://microbiomedb.org/mbio/app/record/sample/MBSMPL0020-4-1223</t>
  </si>
  <si>
    <t>https://microbiomedb.org/mbio/app/record/sample/MBSMPL0020-4-5986</t>
  </si>
  <si>
    <t>MBSMPL0020-4-5841</t>
  </si>
  <si>
    <t>https://microbiomedb.org/mbio/app/record/sample/MBSMPL0020-4-5841</t>
  </si>
  <si>
    <t>https://microbiomedb.org/mbio/app/record/sample/MBSMPL0020-7-132#category:biodiversity</t>
  </si>
  <si>
    <t>MBSMPL0020-4-732</t>
  </si>
  <si>
    <t>https://microbiomedb.org/mbio/app/record/sample/MBSMPL0020-4-879</t>
  </si>
  <si>
    <t>https://microbiomedb.org/mbio/app/record/sample/MBSMPL0020-4-732</t>
  </si>
  <si>
    <t>https://microbiomedb.org/mbio/app/record/sample/MBSMPL0020-7-130</t>
  </si>
  <si>
    <t>https://microbiomedb.org/mbio/app/record/sample/MBSMPL0020-4-4134</t>
  </si>
  <si>
    <t>MBSMPL0020-4-4304</t>
  </si>
  <si>
    <t>https://microbiomedb.org/mbio/app/record/sample/MBSMPL0020-4-4304</t>
  </si>
  <si>
    <t>https://microbiomedb.org/mbio/app/record/sample/MBSMPL0020-4-62</t>
  </si>
  <si>
    <t>https://microbiomedb.org/mbio/app/record/sample/MBSMPL0020-7-124#Datasets</t>
  </si>
  <si>
    <t>https://microbiomedb.org/mbio/app/record/sample/MBSMPL0020-4-5128</t>
  </si>
  <si>
    <t>MBSMPL0020-4-5505</t>
  </si>
  <si>
    <t>https://microbiomedb.org/mbio/app/record/sample/MBSMPL0020-4-5505</t>
  </si>
  <si>
    <t>https://microbiomedb.org/mbio/app/record/sample/MBSMPL0020-4-621</t>
  </si>
  <si>
    <t>https://docs.google.com/spreadsheets/d/1KUgz0JxIZqH_GFEqljOPvRWhAPaWYymup2aDHDQOWf8/edit#gid=0</t>
  </si>
  <si>
    <t>MBSMPL0020-4-3449</t>
  </si>
  <si>
    <t>https://microbiomedb.org/mbio/app/record/sample/MBSMPL0020-4-3449</t>
  </si>
  <si>
    <t>https://microbiomedb.org/mbio/app/record/sample/MBSMPL0020-4-254</t>
  </si>
  <si>
    <t>MBSMPL0020-4-1254</t>
  </si>
  <si>
    <t>https://microbiomedb.org/mbio/app/record/sample/MBSMPL0020-4-1254</t>
  </si>
  <si>
    <t>https://microbiomedb.org/mbio/app/record/sample/MBSMPL0020-7-137</t>
  </si>
  <si>
    <t>https://microbiomedb.org/mbio/app/record/sample/MBSMPL0020-4-4175</t>
  </si>
  <si>
    <t>https://microbiomedb.org/mbio/app/record/sample/MBSMPL0020-4-4133</t>
  </si>
  <si>
    <t>MBSMPL0020-4-2204</t>
  </si>
  <si>
    <t>https://microbiomedb.org/mbio/app/record/sample/MBSMPL0020-4-2204</t>
  </si>
  <si>
    <t>https://microbiomedb.org/mbio/app/record/sample/MBSMPL0020-7-172#ProcessedSample</t>
  </si>
  <si>
    <t>MBSMPL0020-4-1589</t>
  </si>
  <si>
    <t>https://microbiomedb.org/mbio/app/record/sample/MBSMPL0020-4-1589</t>
  </si>
  <si>
    <t>https://microbiomedb.org/mbio/app/record/sample/MBSMPL0020-4-5593</t>
  </si>
  <si>
    <t>https://microbiomedb.org/mbio/app/record/sample/MBSMPL0020-7-272</t>
  </si>
  <si>
    <t>MBSMPL0020-4-6331</t>
  </si>
  <si>
    <t>https://microbiomedb.org/mbio/app/record/sample/MBSMPL0020-4-6331</t>
  </si>
  <si>
    <t>https://microbiomedb.org/mbio/app/record/sample/MBSMPL0020-4-388</t>
  </si>
  <si>
    <t>MBSMPL0020-4-432</t>
  </si>
  <si>
    <t>https://microbiomedb.org/mbio/app/record/sample/MBSMPL0020-4-432</t>
  </si>
  <si>
    <t>https://microbiomedb.org/mbio/app/record/sample/MBSMPL0020-4-620</t>
  </si>
  <si>
    <t>https://microbiomedb.org/mbio/app/record/sample/MBSMPL0020-7-139</t>
  </si>
  <si>
    <t>MBSMPL0020-4-5512</t>
  </si>
  <si>
    <t>https://microbiomedb.org/mbio/app/record/sample/MBSMPL0020-4-966</t>
  </si>
  <si>
    <t>MBSMPL0020-4-579</t>
  </si>
  <si>
    <t>https://microbiomedb.org/mbio/app/record/sample/MBSMPL0020-4-579</t>
  </si>
  <si>
    <t>https://microbiomedb.org/mbio/app/record/sample/MBSMPL0020-4-5930</t>
  </si>
  <si>
    <t>https://microbiomedb.org/mbio/app/record/sample/MBSMPL0020-7-85</t>
  </si>
  <si>
    <t>MBSMPL0020-4-3947</t>
  </si>
  <si>
    <t>https://microbiomedb.org/mbio/app/record/sample/MBSMPL0020-4-3947</t>
  </si>
  <si>
    <t>https://microbiomedb.org/mbio/app/record/sample/MBSMPL0020-7-148</t>
  </si>
  <si>
    <t>https://microbiomedb.org/mbio/app/record/sample/MBSMPL0020-4-6301</t>
  </si>
  <si>
    <t>MBSMPL0020-4-2379</t>
  </si>
  <si>
    <t>https://microbiomedb.org/mbio/app/record/sample/MBSMPL0020-4-2379</t>
  </si>
  <si>
    <t>https://microbiomedb.org/mbio/app/record/sample/MBSMPL0020-7-240</t>
  </si>
  <si>
    <t>https://microbiomedb.org/mbio/app/record/sample/MBSMPL0020-4-2454</t>
  </si>
  <si>
    <t>MBSMPL0020-4-4228</t>
  </si>
  <si>
    <t>https://microbiomedb.org/mbio/app/record/sample/MBSMPL0020-4-4228</t>
  </si>
  <si>
    <t>https://microbiomedb.org/mbio/app/record/sample/MBSMPL0020-7-242</t>
  </si>
  <si>
    <t>https://microbiomedb.org/mbio/app/record/sample/MBSMPL0020-4-2199</t>
  </si>
  <si>
    <t>https://microbiomedb.org/mbio/app/record/sample/MBSMPL0020-4-653</t>
  </si>
  <si>
    <t>MBSMPL0020-4-1665</t>
  </si>
  <si>
    <t>https://microbiomedb.org/mbio/app/record/sample/MBSMPL0020-7-39#Characteristics</t>
  </si>
  <si>
    <t>https://microbiomedb.org/mbio/app/record/sample/MBSMPL0020-4-1665</t>
  </si>
  <si>
    <t>https://microbiomedb.org/mbio/app/record/sample/MBSMPL0020-4-6109</t>
  </si>
  <si>
    <t>MBSMPL0020-4-2978</t>
  </si>
  <si>
    <t>https://microbiomedb.org/mbio/app/record/sample/MBSMPL0020-4-2978</t>
  </si>
  <si>
    <t>https://microbiomedb.org/mbio/app/record/sample/MBSMPL0020-4-865</t>
  </si>
  <si>
    <t>https://microbiomedb.org/mbio/app/record/sample/MBSMPL0020-7-60</t>
  </si>
  <si>
    <t>MBSMPL0020-4-5924</t>
  </si>
  <si>
    <t>https://microbiomedb.org/mbio/app/record/sample/MBSMPL0020-4-5924</t>
  </si>
  <si>
    <t>https://microbiomedb.org/mbio/app/record/sample/MBSMPL0020-4-4752</t>
  </si>
  <si>
    <t>MBSMPL0020-4-3915</t>
  </si>
  <si>
    <t>https://microbiomedb.org/mbio/app/record/sample/MBSMPL0020-4-3915</t>
  </si>
  <si>
    <t>https://microbiomedb.org/mbio/app/record/sample/MBSMPL0020-7-187#Characteristics</t>
  </si>
  <si>
    <t>https://microbiomedb.org/mbio/app/record/sample/MBSMPL0020-4-2435</t>
  </si>
  <si>
    <t>https://microbiomedb.org/mbio/app/record/sample/MBSMPL0020-4-630</t>
  </si>
  <si>
    <t>https://microbiomedb.org/mbio/app/record/sample/MBSMPL0020-7-163#Datasets</t>
  </si>
  <si>
    <t>MBSMPL0020-4-891</t>
  </si>
  <si>
    <t>https://microbiomedb.org/mbio/app/record/sample/MBSMPL0020-4-891</t>
  </si>
  <si>
    <t>https://microbiomedb.org/mbio/app/record/sample/MBSMPL0020-4-866</t>
  </si>
  <si>
    <t>MBSMPL0020-4-5450</t>
  </si>
  <si>
    <t>https://microbiomedb.org/mbio/app/record/sample/MBSMPL0020-4-5450</t>
  </si>
  <si>
    <t>https://microbiomedb.org/mbio/app/record/sample/MBSMPL0020-7-84#Characteristics</t>
  </si>
  <si>
    <t>https://microbiomedb.org/mbio/app/record/sample/MBSMPL0020-4-45</t>
  </si>
  <si>
    <t>MBSMPL0020-4-2240</t>
  </si>
  <si>
    <t>https://microbiomedb.org/mbio/app/record/sample/MBSMPL0020-4-2240</t>
  </si>
  <si>
    <t>https://microbiomedb.org/mbio/app/record/sample/MBSMPL0020-4-278</t>
  </si>
  <si>
    <t>https://microbiomedb.org/mbio/app/record/sample/MBSMPL0020-7-12#Characteristics</t>
  </si>
  <si>
    <t>https://microbiomedb.org/mbio/app/record/sample/MBSMPL0020-4-2380</t>
  </si>
  <si>
    <t>MBSMPL0020-4-4242</t>
  </si>
  <si>
    <t>https://microbiomedb.org/mbio/app/record/sample/MBSMPL0020-4-4242</t>
  </si>
  <si>
    <t>https://microbiomedb.org/mbio/app/record/sample/MBSMPL0020-4-806</t>
  </si>
  <si>
    <t>https://microbiomedb.org/mbio/app/record/sample/MBSMPL0020-7-124#ProcessedSample</t>
  </si>
  <si>
    <t>https://microbiomedb.org/mbio/app/record/sample/MBSMPL0020-4-907</t>
  </si>
  <si>
    <t>https://microbiomedb.org/mbio/app/record/sample/MBSMPL0020-7-97</t>
  </si>
  <si>
    <t>https://microbiomedb.org/mbio/app/record/sample/MBSMPL0020-4-4800</t>
  </si>
  <si>
    <t>MBSMPL0020-4-1615</t>
  </si>
  <si>
    <t>https://microbiomedb.org/mbio/app/record/sample/MBSMPL0020-4-1615</t>
  </si>
  <si>
    <t>https://microbiomedb.org/mbio/app/record/sample/MBSMPL0020-7-183</t>
  </si>
  <si>
    <t>https://microbiomedb.org/mbio/app/record/sample/MBSMPL0020-4-176</t>
  </si>
  <si>
    <t>MBSMPL0020-4-216</t>
  </si>
  <si>
    <t>https://microbiomedb.org/mbio/app/record/sample/MBSMPL0020-4-2160</t>
  </si>
  <si>
    <t>https://microbiomedb.org/mbio/app/record/sample/MBSMPL0020-7-187#category:biodiversity</t>
  </si>
  <si>
    <t>MBSMPL0020-4-1335</t>
  </si>
  <si>
    <t>https://microbiomedb.org/mbio/app/record/sample/MBSMPL0020-4-897</t>
  </si>
  <si>
    <t>https://microbiomedb.org/mbio/app/record/sample/MBSMPL0020-4-1335</t>
  </si>
  <si>
    <t>https://microbiomedb.org/mbio/app/record/sample/MBSMPL0020-7-120#category:biodiversity</t>
  </si>
  <si>
    <t>MBSMPL0020-4-116</t>
  </si>
  <si>
    <t>https://microbiomedb.org/mbio/app/record/sample/MBSMPL0020-4-116</t>
  </si>
  <si>
    <t>https://microbiomedb.org/mbio/app/record/sample/MBSMPL0020-4-6237</t>
  </si>
  <si>
    <t>https://microbiomedb.org/mbio/app/record/sample/MBSMPL0020-7-185</t>
  </si>
  <si>
    <t>MBSMPL0020-4-2401</t>
  </si>
  <si>
    <t>https://microbiomedb.org/mbio/app/record/sample/MBSMPL0020-4-2401</t>
  </si>
  <si>
    <t>https://microbiomedb.org/mbio/app/record/sample/MBSMPL0020-4-5770</t>
  </si>
  <si>
    <t>https://microbiomedb.org/mbio/app/record/sample/MBSMPL0020-7-130#TaxaRelativeAbundance</t>
  </si>
  <si>
    <t>https://microbiomedb.org/mbio/app/record/sample/MBSMPL0020-4-1016</t>
  </si>
  <si>
    <t>MBSMPL0020-4-731</t>
  </si>
  <si>
    <t>https://microbiomedb.org/mbio/app/record/sample/MBSMPL0020-4-731</t>
  </si>
  <si>
    <t>https://microbiomedb.org/mbio/app/record/sample/MBSMPL0020-4-47</t>
  </si>
  <si>
    <t>https://microbiomedb.org/mbio/app/record/sample/MBSMPL0020-7-146</t>
  </si>
  <si>
    <t>MBSMPL0020-4-6262</t>
  </si>
  <si>
    <t>https://microbiomedb.org/mbio/app/record/sample/MBSMPL0020-4-6262</t>
  </si>
  <si>
    <t>https://microbiomedb.org/mbio/app/record/sample/MBSMPL0020-4-6105</t>
  </si>
  <si>
    <t>https://microbiomedb.org/mbio/app/record/sample/MBSMPL0020-4-930</t>
  </si>
  <si>
    <t>MBSMPL0020-4-3328</t>
  </si>
  <si>
    <t>https://microbiomedb.org/mbio/app/record/sample/MBSMPL0020-4-3328</t>
  </si>
  <si>
    <t>https://microbiomedb.org/mbio/app/record/sample/MBSMPL0020-7-13#Characteristics</t>
  </si>
  <si>
    <t>https://microbiomedb.org/mbio/app/record/sample/MBSMPL0020-4-1188</t>
  </si>
  <si>
    <t>https://microbiomedb.org/mbio/app/record/sample/MBSMPL0020-4-956</t>
  </si>
  <si>
    <t>MBSMPL0020-4-1923</t>
  </si>
  <si>
    <t>https://microbiomedb.org/mbio/app/record/sample/MBSMPL0020-4-1923</t>
  </si>
  <si>
    <t>https://microbiomedb.org/mbio/app/record/sample/MBSMPL0020-4-768</t>
  </si>
  <si>
    <t>https://microbiomedb.org/mbio/app/record/sample/MBSMPL0020-7-177#Characteristics</t>
  </si>
  <si>
    <t>MBSMPL0020-4-214</t>
  </si>
  <si>
    <t>https://microbiomedb.org/mbio/app/record/sample/MBSMPL0020-4-5903</t>
  </si>
  <si>
    <t>https://microbiomedb.org/mbio/app/record/sample/MBSMPL0020-4-214</t>
  </si>
  <si>
    <t>https://microbiomedb.org/mbio/app/record/sample/MBSMPL0020-7-58</t>
  </si>
  <si>
    <t>https://microbiomedb.org/mbio/app/record/sample/MBSMPL0020-4-175</t>
  </si>
  <si>
    <t>MBSMPL0020-4-5879</t>
  </si>
  <si>
    <t>https://microbiomedb.org/mbio/app/record/sample/MBSMPL0020-4-5879</t>
  </si>
  <si>
    <t>MBSMPL0020-4-1093</t>
  </si>
  <si>
    <t>https://microbiomedb.org/mbio/app/record/sample/MBSMPL0020-4-1093</t>
  </si>
  <si>
    <t>https://microbiomedb.org/mbio/app/record/sample/MBSMPL0020-4-1284</t>
  </si>
  <si>
    <t>https://microbiomedb.org/mbio/app/record/sample/MBSMPL0020-7-188</t>
  </si>
  <si>
    <t>https://microbiomedb.org/mbio/app/record/sample/MBSMPL0020-4-885</t>
  </si>
  <si>
    <t>MBSMPL0020-4-653</t>
  </si>
  <si>
    <t>https://microbiomedb.org/mbio/app/record/sample/MBSMPL0020-4-2507</t>
  </si>
  <si>
    <t>MBSMPL0020-4-410</t>
  </si>
  <si>
    <t>https://microbiomedb.org/mbio/app/record/sample/MBSMPL0020-4-410</t>
  </si>
  <si>
    <t>https://microbiomedb.org/mbio/app/record/sample/MBSMPL0020-4-5045</t>
  </si>
  <si>
    <t>https://microbiomedb.org/mbio/app/record/sample/MBSMPL0020-7-70</t>
  </si>
  <si>
    <t>MBSMPL0020-4-586</t>
  </si>
  <si>
    <t>https://microbiomedb.org/mbio/app/record/sample/MBSMPL0020-4-586</t>
  </si>
  <si>
    <t>https://microbiomedb.org/mbio/app/record/sample/MBSMPL0020-4-6309</t>
  </si>
  <si>
    <t>MBSMPL0020-4-4947</t>
  </si>
  <si>
    <t>https://microbiomedb.org/mbio/app/record/sample/MBSMPL0020-4-4947#TaxaRelativeAbundance</t>
  </si>
  <si>
    <t>https://microbiomedb.org/mbio/app/record/sample/MBSMPL0020-4-422</t>
  </si>
  <si>
    <t>https://microbiomedb.org/mbio/app/record/sample/MBSMPL0020-7-156</t>
  </si>
  <si>
    <t>https://microbiomedb.org/mbio/app/record/sample/MBSMPL0020-4-4509</t>
  </si>
  <si>
    <t>https://microbiomedb.org/mbio/app/record/sample/MBSMPL0020-4-5944</t>
  </si>
  <si>
    <t>MBSMPL0020-4-2566</t>
  </si>
  <si>
    <t>https://microbiomedb.org/mbio/app/record/sample/MBSMPL0020-4-2566</t>
  </si>
  <si>
    <t>https://microbiomedb.org/mbio/app/record/sample/MBSMPL0020-4-2186</t>
  </si>
  <si>
    <t>https://microbiomedb.org/mbio/app/record/sample/MBSMPL0020-7-189</t>
  </si>
  <si>
    <t>https://microbiomedb.org/mbio/app/record/sample/MBSMPL0020-4-978</t>
  </si>
  <si>
    <t>MBSMPL0020-4-1748</t>
  </si>
  <si>
    <t>https://microbiomedb.org/mbio/app/record/sample/MBSMPL0020-4-1748</t>
  </si>
  <si>
    <t>https://microbiomedb.org/mbio/app/record/sample/MBSMPL0020-4-5911</t>
  </si>
  <si>
    <t>MBSMPL0020-4-4433</t>
  </si>
  <si>
    <t>https://microbiomedb.org/mbio/app/record/sample/MBSMPL0020-4-4433</t>
  </si>
  <si>
    <t>https://microbiomedb.org/mbio/app/record/sample/MBSMPL0020-4-814</t>
  </si>
  <si>
    <t>MBSMPL0020-4-6148</t>
  </si>
  <si>
    <t>https://microbiomedb.org/mbio/app/record/sample/MBSMPL0020-4-6148</t>
  </si>
  <si>
    <t>https://microbiomedb.org/mbio/app/record/sample/MBSMPL0020-7-143</t>
  </si>
  <si>
    <t>https://microbiomedb.org/mbio/app/record/sample/MBSMPL0020-4-940</t>
  </si>
  <si>
    <t>MBSMPL0020-4-5716</t>
  </si>
  <si>
    <t>https://microbiomedb.org/mbio/app/record/sample/MBSMPL0020-4-5716</t>
  </si>
  <si>
    <t>https://microbiomedb.org/mbio/app/record/sample/MBSMPL0020-4-5200</t>
  </si>
  <si>
    <t>MBSMPL0020-4-1998</t>
  </si>
  <si>
    <t>https://microbiomedb.org/mbio/app/record/sample/MBSMPL0020-4-1998</t>
  </si>
  <si>
    <t>https://microbiomedb.org/mbio/app/record/sample/MBSMPL0020-7-126</t>
  </si>
  <si>
    <t>https://microbiomedb.org/mbio/app/record/sample/MBSMPL0020-4-315</t>
  </si>
  <si>
    <t>MBSMPL0020-4-2726</t>
  </si>
  <si>
    <t>https://microbiomedb.org/mbio/app/record/sample/MBSMPL0020-4-2726</t>
  </si>
  <si>
    <t>https://microbiomedb.org/mbio/app/record/sample/MBSMPL0020-7-131</t>
  </si>
  <si>
    <t>https://microbiomedb.org/mbio/app/record/sample/MBSMPL0020-4-1118</t>
  </si>
  <si>
    <t>MBSMPL0020-4-3088</t>
  </si>
  <si>
    <t>https://microbiomedb.org/mbio/app/record/sample/MBSMPL0020-4-3088</t>
  </si>
  <si>
    <t>MBSMPL0020-4-6340</t>
  </si>
  <si>
    <t>https://microbiomedb.org/mbio/app/record/sample/MBSMPL0020-4-6340</t>
  </si>
  <si>
    <t>https://microbiomedb.org/mbio/app/record/sample/MBSMPL0020-7-206</t>
  </si>
  <si>
    <t>https://microbiomedb.org/mbio/app/record/sample/MBSMPL0020-4-2272</t>
  </si>
  <si>
    <t>MBSMPL0020-4-5864</t>
  </si>
  <si>
    <t>https://microbiomedb.org/mbio/app/record/sample/MBSMPL0020-4-5864</t>
  </si>
  <si>
    <t>https://microbiomedb.org/mbio/app/record/sample/MBSMPL0020-7-7</t>
  </si>
  <si>
    <t>https://microbiomedb.org/mbio/app/record/sample/MBSMPL0020-4-708</t>
  </si>
  <si>
    <t>MBSMPL0020-4-17</t>
  </si>
  <si>
    <t>https://microbiomedb.org/mbio/app/record/sample/MBSMPL0020-4-17</t>
  </si>
  <si>
    <t>https://microbiomedb.org/mbio/app/record/sample/MBSMPL0020-7-159#category:biodiversity</t>
  </si>
  <si>
    <t>https://microbiomedb.org/mbio/app/record/sample/MBSMPL0020-4-151</t>
  </si>
  <si>
    <t>MBSMPL0020-4-3283</t>
  </si>
  <si>
    <t>https://microbiomedb.org/mbio/app/record/sample/MBSMPL0020-4-943</t>
  </si>
  <si>
    <t>https://microbiomedb.org/mbio/app/record/sample/MBSMPL0020-4-3283</t>
  </si>
  <si>
    <t>https://microbiomedb.org/mbio/app/record/sample/MBSMPL0020-7-155#Datasets</t>
  </si>
  <si>
    <t>MBSMPL0020-4-411</t>
  </si>
  <si>
    <t>https://microbiomedb.org/mbio/app/record/sample/MBSMPL0020-4-411</t>
  </si>
  <si>
    <t>https://microbiomedb.org/mbio/app/record/sample/MBSMPL0020-4-1119</t>
  </si>
  <si>
    <t>https://microbiomedb.org/mbio/app/record/sample/MBSMPL0020-4-290</t>
  </si>
  <si>
    <t>https://microbiomedb.org/mbio/app/record/sample/MBSMPL0020-7-219#Datasets</t>
  </si>
  <si>
    <t>MBSMPL0020-4-3781</t>
  </si>
  <si>
    <t>https://microbiomedb.org/mbio/app/record/sample/MBSMPL0020-4-3781</t>
  </si>
  <si>
    <t>MBSMPL0020-4-2160</t>
  </si>
  <si>
    <t>https://microbiomedb.org/mbio/app/record/sample/MBSMPL0020-4-5236</t>
  </si>
  <si>
    <t>https://microbiomedb.org/mbio/app/record/sample/MBSMPL0020-7-125#Datasets</t>
  </si>
  <si>
    <t>https://microbiomedb.org/mbio/app/record/sample/MBSMPL0020-4-2190</t>
  </si>
  <si>
    <t>MBSMPL0020-4-1691</t>
  </si>
  <si>
    <t>https://microbiomedb.org/mbio/app/record/sample/MBSMPL0020-4-1691</t>
  </si>
  <si>
    <t>https://microbiomedb.org/mbio/app/record/sample/MBSMPL0020-7-40#Characteristics</t>
  </si>
  <si>
    <t>https://microbiomedb.org/mbio/app/record/sample/MBSMPL0020-4-5928</t>
  </si>
  <si>
    <t>MBSMPL0020-4-492</t>
  </si>
  <si>
    <t>https://microbiomedb.org/mbio/app/record/sample/MBSMPL0020-4-492</t>
  </si>
  <si>
    <t>https://microbiomedb.org/mbio/app/record/sample/MBSMPL0020-7-24#Datasets</t>
  </si>
  <si>
    <t>https://microbiomedb.org/mbio/app/record/sample/MBSMPL0020-4-2468</t>
  </si>
  <si>
    <t>MBSMPL0020-4-1425</t>
  </si>
  <si>
    <t>https://microbiomedb.org/mbio/app/record/sample/MBSMPL0020-4-1425</t>
  </si>
  <si>
    <t>MBSMPL0020-4-1894</t>
  </si>
  <si>
    <t>https://microbiomedb.org/mbio/app/record/sample/MBSMPL0020-4-2443</t>
  </si>
  <si>
    <t>https://microbiomedb.org/mbio/app/record/sample/MBSMPL0020-4-1894</t>
  </si>
  <si>
    <t>https://microbiomedb.org/mbio/app/record/sample/MBSMPL0020-7-203#category:biodiversity</t>
  </si>
  <si>
    <t>MBSMPL0020-4-5496</t>
  </si>
  <si>
    <t>https://microbiomedb.org/mbio/app/record/sample/MBSMPL0020-4-5496</t>
  </si>
  <si>
    <t>https://microbiomedb.org/mbio/app/record/sample/MBSMPL0020-4-28</t>
  </si>
  <si>
    <t>https://microbiomedb.org/mbio/app/record/sample/MBSMPL0020-7-49#Datasets</t>
  </si>
  <si>
    <t>MBSMPL0020-4-3699</t>
  </si>
  <si>
    <t>https://microbiomedb.org/mbio/app/record/sample/MBSMPL0020-4-1296</t>
  </si>
  <si>
    <t>https://microbiomedb.org/mbio/app/record/sample/MBSMPL0020-4-3699</t>
  </si>
  <si>
    <t>https://microbiomedb.org/mbio/app/record/sample/MBSMPL0020-7-181#Datasets</t>
  </si>
  <si>
    <t>https://microbiomedb.org/mbio/app/record/sample/MBSMPL0020-4-876</t>
  </si>
  <si>
    <t>https://microbiomedb.org/mbio/app/record/sample/MBSMPL0020-4-2471</t>
  </si>
  <si>
    <t>MBSMPL0020-4-4822</t>
  </si>
  <si>
    <t>https://microbiomedb.org/mbio/app/record/sample/MBSMPL0020-4-4822</t>
  </si>
  <si>
    <t>https://microbiomedb.org/mbio/app/record/sample/MBSMPL0020-4-1078</t>
  </si>
  <si>
    <t>https://microbiomedb.org/mbio/app/record/sample/MBSMPL0020-4-1330</t>
  </si>
  <si>
    <t>https://microbiomedb.org/mbio/app/record/sample/MBSMPL0020-7-69#Datasets</t>
  </si>
  <si>
    <t>MBSMPL0020-4-3952</t>
  </si>
  <si>
    <t>https://microbiomedb.org/mbio/app/record/sample/MBSMPL0020-4-3952</t>
  </si>
  <si>
    <t>https://microbiomedb.org/mbio/app/record/sample/MBSMPL0020-4-801</t>
  </si>
  <si>
    <t>https://microbiomedb.org/mbio/app/record/sample/MBSMPL0020-4-2230</t>
  </si>
  <si>
    <t>https://microbiomedb.org/mbio/app/record/sample/MBSMPL0020-4-333</t>
  </si>
  <si>
    <t>MBSMPL0020-4-6098</t>
  </si>
  <si>
    <t>https://microbiomedb.org/mbio/app/record/sample/MBSMPL0020-4-6098</t>
  </si>
  <si>
    <t>Kenya</t>
  </si>
  <si>
    <t>https://microbiomedb.org/mbio/app/record/sample/MBSMPL0020-7-485#Datasets</t>
  </si>
  <si>
    <t>https://microbiomedb.org/mbio/app/record/sample/MBSMPL0020-4-2445</t>
  </si>
  <si>
    <t>MBSMPL0020-4-4675</t>
  </si>
  <si>
    <t>https://microbiomedb.org/mbio/app/record/sample/MBSMPL0020-4-4675</t>
  </si>
  <si>
    <t>MBSMPL0020-4-2385</t>
  </si>
  <si>
    <t>https://microbiomedb.org/mbio/app/record/sample/MBSMPL0020-4-2385</t>
  </si>
  <si>
    <t>https://microbiomedb.org/mbio/app/record/sample/MBSMPL0020-4-2425</t>
  </si>
  <si>
    <t>https://microbiomedb.org/mbio/app/record/sample/MBSMPL0020-7-486</t>
  </si>
  <si>
    <t>MBSMPL0020-4-819</t>
  </si>
  <si>
    <t>https://microbiomedb.org/mbio/app/record/sample/MBSMPL0020-4-819</t>
  </si>
  <si>
    <t>https://microbiomedb.org/mbio/app/record/sample/MBSMPL0020-4-1235</t>
  </si>
  <si>
    <t>MBSMPL0020-4-2205</t>
  </si>
  <si>
    <t>https://microbiomedb.org/mbio/app/record/sample/MBSMPL0020-4-2205</t>
  </si>
  <si>
    <t>https://microbiomedb.org/mbio/app/record/sample/MBSMPL0020-4-4438</t>
  </si>
  <si>
    <t>https://microbiomedb.org/mbio/app/record/sample/MBSMPL0020-7-488#category:biodiversity</t>
  </si>
  <si>
    <t>MBSMPL0020-4-95</t>
  </si>
  <si>
    <t>https://microbiomedb.org/mbio/app/record/sample/MBSMPL0020-4-95</t>
  </si>
  <si>
    <t>https://microbiomedb.org/mbio/app/record/sample/MBSMPL0020-4-268</t>
  </si>
  <si>
    <t>MBSMPL0020-4-4418</t>
  </si>
  <si>
    <t>https://microbiomedb.org/mbio/app/record/sample/MBSMPL0020-4-4418</t>
  </si>
  <si>
    <t>https://microbiomedb.org/mbio/app/record/sample/MBSMPL0020-7-489#Datasets</t>
  </si>
  <si>
    <t>https://microbiomedb.org/mbio/app/record/sample/MBSMPL0020-4-4506</t>
  </si>
  <si>
    <t>MBSMPL0020-4-1938</t>
  </si>
  <si>
    <t>https://microbiomedb.org/mbio/app/record/sample/MBSMPL0020-4-1938</t>
  </si>
  <si>
    <t>https://microbiomedb.org/mbio/app/record/sample/MBSMPL0020-4-680</t>
  </si>
  <si>
    <t>MBSMPL0020-4-2510</t>
  </si>
  <si>
    <t>https://microbiomedb.org/mbio/app/record/sample/MBSMPL0020-4-2510</t>
  </si>
  <si>
    <t>https://microbiomedb.org/mbio/app/record/sample/MBSMPL0020-7-493</t>
  </si>
  <si>
    <t>MBSMPL0020-4-3468</t>
  </si>
  <si>
    <t>https://microbiomedb.org/mbio/app/record/sample/MBSMPL0020-4-3468</t>
  </si>
  <si>
    <t>https://microbiomedb.org/mbio/app/record/sample/MBSMPL0020-4-5634</t>
  </si>
  <si>
    <t>MBSMPL0020-4-4738</t>
  </si>
  <si>
    <t>https://microbiomedb.org/mbio/app/record/sample/MBSMPL0020-4-4738</t>
  </si>
  <si>
    <t>https://microbiomedb.org/mbio/app/record/sample/MBSMPL0020-4-4662</t>
  </si>
  <si>
    <t>https://microbiomedb.org/mbio/app/record/sample/MBSMPL0020-7-503</t>
  </si>
  <si>
    <t>MBSMPL0020-4-5801</t>
  </si>
  <si>
    <t>https://microbiomedb.org/mbio/app/record/sample/MBSMPL0020-4-5801</t>
  </si>
  <si>
    <t>https://microbiomedb.org/mbio/app/record/sample/MBSMPL0020-4-5494</t>
  </si>
  <si>
    <t>MBSMPL0020-4-2786</t>
  </si>
  <si>
    <t>https://microbiomedb.org/mbio/app/record/sample/MBSMPL0020-4-2786</t>
  </si>
  <si>
    <t>https://microbiomedb.org/mbio/app/record/sample/MBSMPL0020-4-372</t>
  </si>
  <si>
    <t>https://microbiomedb.org/mbio/app/record/sample/MBSMPL0020-7-510</t>
  </si>
  <si>
    <t>MBSMPL0020-4-2702</t>
  </si>
  <si>
    <t>https://microbiomedb.org/mbio/app/record/sample/MBSMPL0020-4-2702</t>
  </si>
  <si>
    <t>https://microbiomedb.org/mbio/app/record/sample/MBSMPL0020-4-6266</t>
  </si>
  <si>
    <t>MBSMPL0020-4-5691</t>
  </si>
  <si>
    <t>https://microbiomedb.org/mbio/app/record/sample/MBSMPL0020-4-5691</t>
  </si>
  <si>
    <t>MBSMPL0020-4-4538</t>
  </si>
  <si>
    <t>https://microbiomedb.org/mbio/app/record/sample/MBSMPL0020-4-4538</t>
  </si>
  <si>
    <t>https://microbiomedb.org/mbio/app/record/sample/MBSMPL0020-4-5060</t>
  </si>
  <si>
    <t>https://microbiomedb.org/mbio/app/record/sample/MBSMPL0020-7-531</t>
  </si>
  <si>
    <t>MBSMPL0020-4-3488</t>
  </si>
  <si>
    <t>https://microbiomedb.org/mbio/app/record/sample/MBSMPL0020-4-3488</t>
  </si>
  <si>
    <t>https://microbiomedb.org/mbio/app/record/sample/MBSMPL0020-4-1255</t>
  </si>
  <si>
    <t>MBSMPL0020-4-2384</t>
  </si>
  <si>
    <t>https://microbiomedb.org/mbio/app/record/sample/MBSMPL0020-4-2384</t>
  </si>
  <si>
    <t>https://microbiomedb.org/mbio/app/record/sample/MBSMPL0020-7-536#category:biodiversity</t>
  </si>
  <si>
    <t>MBSMPL0020-4-1410</t>
  </si>
  <si>
    <t>https://microbiomedb.org/mbio/app/record/sample/MBSMPL0020-4-1410</t>
  </si>
  <si>
    <t>https://microbiomedb.org/mbio/app/record/sample/MBSMPL0020-4-983</t>
  </si>
  <si>
    <t>https://microbiomedb.org/mbio/app/record/sample/MBSMPL0020-4-5495</t>
  </si>
  <si>
    <t>MBSMPL0020-4-5882</t>
  </si>
  <si>
    <t>https://microbiomedb.org/mbio/app/record/sample/MBSMPL0020-4-5882</t>
  </si>
  <si>
    <t>MBSMPL0020-4-5710</t>
  </si>
  <si>
    <t>https://microbiomedb.org/mbio/app/record/sample/MBSMPL0020-4-5710</t>
  </si>
  <si>
    <t>https://microbiomedb.org/mbio/app/record/sample/MBSMPL0020-4-4468</t>
  </si>
  <si>
    <t>MBSMPL0020-4-3534</t>
  </si>
  <si>
    <t>https://microbiomedb.org/mbio/app/record/sample/MBSMPL0020-4-3534</t>
  </si>
  <si>
    <t>https://microbiomedb.org/mbio/app/record/sample/MBSMPL0020-4-1316</t>
  </si>
  <si>
    <t>MBSMPL0020-4-2866</t>
  </si>
  <si>
    <t>https://microbiomedb.org/mbio/app/record/sample/MBSMPL0020-4-2866#TaxaRelativeAbundance</t>
  </si>
  <si>
    <t>https://microbiomedb.org/mbio/app/record/sample/MBSMPL0020-4-6004</t>
  </si>
  <si>
    <t>https://microbiomedb.org/mbio/app/record/sample/MBSMPL0020-7-794#category:biodiversity</t>
  </si>
  <si>
    <t>MBSMPL0020-4-950</t>
  </si>
  <si>
    <t>Sample MBSMPL0020-4-950</t>
  </si>
  <si>
    <t>https://microbiomedb.org/mbio/app/record/sample/MBSMPL0020-4-1279</t>
  </si>
  <si>
    <t>MBSMPL0020-4-2055</t>
  </si>
  <si>
    <t>https://microbiomedb.org/mbio/app/record/sample/MBSMPL0020-4-2055</t>
  </si>
  <si>
    <t>https://microbiomedb.org/mbio/app/record/sample/MBSMPL0020-4-5390</t>
  </si>
  <si>
    <t>MBSMPL0020-4-515</t>
  </si>
  <si>
    <t>https://microbiomedb.org/mbio/app/record/sample/MBSMPL0020-4-515</t>
  </si>
  <si>
    <t>https://microbiomedb.org/mbio/app/record/sample/MBSMPL0020-4-5943</t>
  </si>
  <si>
    <t>MBSMPL0020-4-1590</t>
  </si>
  <si>
    <t>https://microbiomedb.org/mbio/app/record/sample/MBSMPL0020-4-1590</t>
  </si>
  <si>
    <t>https://microbiomedb.org/mbio/app/record/sample/MBSMPL0020-7-561#Datasets</t>
  </si>
  <si>
    <t>MBSMPL0020-4-4759</t>
  </si>
  <si>
    <t>https://microbiomedb.org/mbio/app/record/sample/MBSMPL0020-4-4759</t>
  </si>
  <si>
    <t>Oral cavity</t>
  </si>
  <si>
    <t>https://microbiomedb.org/mbio/app/record/sample/MBSMPL0020-7-752#Datasets</t>
  </si>
  <si>
    <t>MBSMPL0020-4-2813</t>
  </si>
  <si>
    <t>https://microbiomedb.org/mbio/app/record/sample/MBSMPL0020-4-2813</t>
  </si>
  <si>
    <t>MBSMPL0020-4-4855</t>
  </si>
  <si>
    <t>https://microbiomedb.org/mbio/app/record/sample/MBSMPL0020-4-4855</t>
  </si>
  <si>
    <t>https://microbiomedb.org/mbio/app/record/sample/MBSMPL0020-7-606#Characteristics</t>
  </si>
  <si>
    <t>https://microbiomedb.org/mbio/app/record/sample/MBSMPL0020-4-958</t>
  </si>
  <si>
    <t>MBSMPL0020-4-1144</t>
  </si>
  <si>
    <t>https://microbiomedb.org/mbio/app/record/sample/MBSMPL0020-4-1144</t>
  </si>
  <si>
    <t>https://microbiomedb.org/mbio/app/record/sample/MBSMPL0020-4-1286</t>
  </si>
  <si>
    <t>MBSMPL0020-4-2834</t>
  </si>
  <si>
    <t>https://microbiomedb.org/mbio/app/record/sample/MBSMPL0020-4-2834</t>
  </si>
  <si>
    <t>https://microbiomedb.org/mbio/app/record/sample/MBSMPL0020-7-710#category:biodiversity</t>
  </si>
  <si>
    <t>MBSMPL0020-4-5794</t>
  </si>
  <si>
    <t>https://microbiomedb.org/mbio/app/record/sample/MBSMPL0020-4-5794</t>
  </si>
  <si>
    <t>https://microbiomedb.org/mbio/app/record/sample/MBSMPL0020-4-722</t>
  </si>
  <si>
    <t>https://microbiomedb.org/mbio/app/record/sample/MBSMPL0020-7-684</t>
  </si>
  <si>
    <t>MBSMPL0020-4-1301</t>
  </si>
  <si>
    <t>https://microbiomedb.org/mbio/app/record/sample/MBSMPL0020-4-1301</t>
  </si>
  <si>
    <t>https://microbiomedb.org/mbio/app/record/sample/MBSMPL0020-7-731#Characteristics</t>
  </si>
  <si>
    <t>MBSMPL0020-4-3878</t>
  </si>
  <si>
    <t>https://microbiomedb.org/mbio/app/record/sample/MBSMPL0020-4-3878</t>
  </si>
  <si>
    <t>https://microbiomedb.org/mbio/app/record/sample/MBSMPL0020-7-793#Datasets</t>
  </si>
  <si>
    <t>MBSMPL0020-4-104</t>
  </si>
  <si>
    <t>https://microbiomedb.org/mbio/app/record/sample/MBSMPL0020-4-104</t>
  </si>
  <si>
    <t>https://microbiomedb.org/mbio/app/record/sample/MBSMPL0020-4-1007</t>
  </si>
  <si>
    <t>https://microbiomedb.org/mbio/app/record/sample/MBSMPL0020-7-712</t>
  </si>
  <si>
    <t>https://microbiomedb.org/mbio/app/record/sample/MBSMPL0020-4-4599</t>
  </si>
  <si>
    <t>MBSMPL0020-4-4962</t>
  </si>
  <si>
    <t>https://microbiomedb.org/mbio/app/record/sample/MBSMPL0020-4-4962</t>
  </si>
  <si>
    <t>https://microbiomedb.org/mbio/app/record/sample/MBSMPL0020-7-773</t>
  </si>
  <si>
    <t>https://microbiomedb.org/mbio/app/record/sample/MBSMPL0020-4-20</t>
  </si>
  <si>
    <t>MBSMPL0020-4-2523</t>
  </si>
  <si>
    <t>https://microbiomedb.org/mbio/app/record/sample/MBSMPL0020-4-2523</t>
  </si>
  <si>
    <t>https://microbiomedb.org/mbio/app/record/sample/MBSMPL0020-7-519#ProcessedSample</t>
  </si>
  <si>
    <t>https://microbiomedb.org/mbio/app/record/sample/MBSMPL0020-4-4969</t>
  </si>
  <si>
    <t>MBSMPL0020-4-440</t>
  </si>
  <si>
    <t>https://microbiomedb.org/mbio/app/record/sample/MBSMPL0020-4-4401</t>
  </si>
  <si>
    <t>https://microbiomedb.org/mbio/app/record/sample/MBSMPL0020-7-529</t>
  </si>
  <si>
    <t>MBSMPL0020-4-5831</t>
  </si>
  <si>
    <t>https://microbiomedb.org/mbio/app/record/sample/MBSMPL0020-4-5831</t>
  </si>
  <si>
    <t>https://microbiomedb.org/mbio/app/record/sample/MBSMPL0020-7-732#Characteristics</t>
  </si>
  <si>
    <t>https://microbiomedb.org/mbio/app/record/sample/MBSMPL0020-4-252</t>
  </si>
  <si>
    <t>MBSMPL0020-4-1001</t>
  </si>
  <si>
    <t>https://microbiomedb.org/mbio/app/record/sample/MBSMPL0020-4-1001</t>
  </si>
  <si>
    <t>https://microbiomedb.org/mbio/app/record/sample/MBSMPL0020-7-648#Characteristics</t>
  </si>
  <si>
    <t>MBSMPL0020-4-5952</t>
  </si>
  <si>
    <t>https://microbiomedb.org/mbio/app/record/sample/MBSMPL0020-4-5952</t>
  </si>
  <si>
    <t>https://microbiomedb.org/mbio/app/record/sample/MBSMPL0020-4-5755</t>
  </si>
  <si>
    <t>https://microbiomedb.org/mbio/app/record/sample/MBSMPL0020-7-545#Characteristics</t>
  </si>
  <si>
    <t>MBSMPL0020-4-4023</t>
  </si>
  <si>
    <t>https://microbiomedb.org/mbio/app/record/sample/MBSMPL0020-4-4023</t>
  </si>
  <si>
    <t>MBSMPL0020-4-4761</t>
  </si>
  <si>
    <t>https://microbiomedb.org/mbio/app/record/sample/MBSMPL0020-4-4761</t>
  </si>
  <si>
    <t>https://microbiomedb.org/mbio/app/record/sample/MBSMPL0020-7-558#Characteristics</t>
  </si>
  <si>
    <t>https://microbiomedb.org/mbio/app/record/sample/MBSMPL0020-4-783</t>
  </si>
  <si>
    <t>MBSMPL0020-4-4963</t>
  </si>
  <si>
    <t>https://microbiomedb.org/mbio/app/record/sample/MBSMPL0020-4-4963</t>
  </si>
  <si>
    <t>https://microbiomedb.org/mbio/app/record/sample/MBSMPL0020-7-577#Datasets</t>
  </si>
  <si>
    <t>https://microbiomedb.org/mbio/app/record/sample/MBSMPL0020-4-899</t>
  </si>
  <si>
    <t>https://microbiomedb.org/mbio/app/record/sample/MBSMPL0020-4-250</t>
  </si>
  <si>
    <t>MBSMPL0020-4-2998</t>
  </si>
  <si>
    <t>https://microbiomedb.org/mbio/app/record/sample/MBSMPL0020-7-569</t>
  </si>
  <si>
    <t>https://microbiomedb.org/mbio/app/record/sample/MBSMPL0020-4-2998</t>
  </si>
  <si>
    <t>https://microbiomedb.org/mbio/app/record/sample/MBSMPL0020-4-4435</t>
  </si>
  <si>
    <t>MBSMPL0020-4-6312</t>
  </si>
  <si>
    <t>https://microbiomedb.org/mbio/app/record/sample/MBSMPL0020-4-6312</t>
  </si>
  <si>
    <t>https://microbiomedb.org/mbio/app/record/sample/MBSMPL0020-7-562#Datasets</t>
  </si>
  <si>
    <t>MBSMPL0020-4-2931</t>
  </si>
  <si>
    <t>https://microbiomedb.org/mbio/app/record/sample/MBSMPL0020-4-2931</t>
  </si>
  <si>
    <t>https://microbiomedb.org/mbio/app/record/sample/MBSMPL0020-4-5413</t>
  </si>
  <si>
    <t>MBSMPL0020-4-608</t>
  </si>
  <si>
    <t>https://microbiomedb.org/mbio/app/record/sample/MBSMPL0020-7-601#Datasets</t>
  </si>
  <si>
    <t>https://microbiomedb.org/mbio/app/record/sample/MBSMPL0020-4-608</t>
  </si>
  <si>
    <t>MBSMPL0020-4-2814</t>
  </si>
  <si>
    <t>https://microbiomedb.org/mbio/app/record/sample/MBSMPL0020-4-2814</t>
  </si>
  <si>
    <t>https://microbiomedb.org/mbio/app/record/sample/MBSMPL0020-7-629#Characteristics</t>
  </si>
  <si>
    <t>https://microbiomedb.org/mbio/app/record/sample/MBSMPL0020-4-6227</t>
  </si>
  <si>
    <t>MBSMPL0020-4-4814</t>
  </si>
  <si>
    <t>https://microbiomedb.org/mbio/app/record/sample/MBSMPL0020-7-667#Characteristics</t>
  </si>
  <si>
    <t>https://microbiomedb.org/mbio/app/record/sample/MBSMPL0020-4-4814</t>
  </si>
  <si>
    <t>https://microbiomedb.org/mbio/app/record/sample/MBSMPL0020-4-6158</t>
  </si>
  <si>
    <t>MBSMPL0020-4-754</t>
  </si>
  <si>
    <t>https://microbiomedb.org/mbio/app/record/sample/MBSMPL0020-4-754</t>
  </si>
  <si>
    <t>https://microbiomedb.org/mbio/app/record/sample/MBSMPL0020-4-4754</t>
  </si>
  <si>
    <t>https://microbiomedb.org/mbio/app/record/sample/MBSMPL0020-7-514#Characteristics</t>
  </si>
  <si>
    <t>https://microbiomedb.org/mbio/app/record/sample/MBSMPL0020-4-1233</t>
  </si>
  <si>
    <t>MBSMPL0020-4-2787</t>
  </si>
  <si>
    <t>https://microbiomedb.org/mbio/app/record/sample/MBSMPL0020-4-2787</t>
  </si>
  <si>
    <t>https://microbiomedb.org/mbio/app/record/sample/MBSMPL0020-4-781</t>
  </si>
  <si>
    <t>kenya</t>
  </si>
  <si>
    <t>https://microbiomedb.org/mbio/app/record/sample/MBSMPL0020-7-494</t>
  </si>
  <si>
    <t>MBSMPL0020-4-1316</t>
  </si>
  <si>
    <t>https://microbiomedb.org/mbio/app/record/sample/MBSMPL0020-4-841</t>
  </si>
  <si>
    <t>https://microbiomedb.org/mbio/app/record/sample/MBSMPL0020-4-4917</t>
  </si>
  <si>
    <t>MBSMPL0020-4-4123</t>
  </si>
  <si>
    <t>https://microbiomedb.org/mbio/app/record/sample/MBSMPL0020-4-4123</t>
  </si>
  <si>
    <t>https://microbiomedb.org/mbio/app/record/sample/MBSMPL0020-7-635</t>
  </si>
  <si>
    <t>https://microbiomedb.org/mbio/app/record/sample/MBSMPL0020-4-21</t>
  </si>
  <si>
    <t>https://microbiomedb.org/mbio/app/record/sample/MBSMPL0020-4-869</t>
  </si>
  <si>
    <t>MBSMPL0020-4-333</t>
  </si>
  <si>
    <t>f1259</t>
  </si>
  <si>
    <t>https://microbiomedb.org/mbio/app/record/sample/MBSMPL0020-4-2440</t>
  </si>
  <si>
    <t>MBSMPL0020-4-6062</t>
  </si>
  <si>
    <t>https://microbiomedb.org/mbio/app/record/sample/MBSMPL0020-4-6062</t>
  </si>
  <si>
    <t>https://microbiomedb.org/mbio/app/record/sample/MBSMPL0020-7-539</t>
  </si>
  <si>
    <t>https://microbiomedb.org/mbio/app/record/sample/MBSMPL0020-4-30</t>
  </si>
  <si>
    <t>MBSMPL0020-4-165</t>
  </si>
  <si>
    <t>https://microbiomedb.org/mbio/app/record/sample/MBSMPL0020-4-165</t>
  </si>
  <si>
    <t>https://microbiomedb.org/mbio/app/record/sample/MBSMPL0020-4-5964</t>
  </si>
  <si>
    <t>https://microbiomedb.org/mbio/app/record/sample/MBSMPL0020-7-538</t>
  </si>
  <si>
    <t>MBSMPL0020-4-4576</t>
  </si>
  <si>
    <t>https://microbiomedb.org/mbio/app/record/sample/MBSMPL0020-4-4576</t>
  </si>
  <si>
    <t>https://microbiomedb.org/mbio/app/record/sample/MBSMPL0020-4-4158</t>
  </si>
  <si>
    <t>MBSMPL0020-4-1330</t>
  </si>
  <si>
    <t>https://microbiomedb.org/mbio/app/record/sample/MBSMPL0020-7-757#ProcessedSample</t>
  </si>
  <si>
    <t>MBSMPL0020-4-1764</t>
  </si>
  <si>
    <t>https://microbiomedb.org/mbio/app/record/sample/MBSMPL0020-4-1764</t>
  </si>
  <si>
    <t>https://microbiomedb.org/mbio/app/record/sample/MBSMPL0020-4-1140</t>
  </si>
  <si>
    <t>https://microbiomedb.org/mbio/app/record/sample/MBSMPL0020-7-760</t>
  </si>
  <si>
    <t>MBSMPL0020-4-4099</t>
  </si>
  <si>
    <t>https://microbiomedb.org/mbio/app/record/sample/MBSMPL0020-4-4099</t>
  </si>
  <si>
    <t>MBSMPL0020-4-3451</t>
  </si>
  <si>
    <t>https://microbiomedb.org/mbio/app/record/sample/MBSMPL0020-4-3451</t>
  </si>
  <si>
    <t>https://microbiomedb.org/mbio/app/record/sample/MBSMPL0020-4-2441</t>
  </si>
  <si>
    <t>https://microbiomedb.org/mbio/app/record/sample/MBSMPL0020-7-672</t>
  </si>
  <si>
    <t>MBSMPL0020-4-5250</t>
  </si>
  <si>
    <t>https://microbiomedb.org/mbio/app/record/sample/MBSMPL0020-4-5250</t>
  </si>
  <si>
    <t>https://microbiomedb.org/mbio/app/record/sample/MBSMPL0020-4-5410</t>
  </si>
  <si>
    <t>MBSMPL0020-4-5060</t>
  </si>
  <si>
    <t>MBSMPL0020-4-4762</t>
  </si>
  <si>
    <t>https://microbiomedb.org/mbio/app/record/sample/MBSMPL0020-4-4762</t>
  </si>
  <si>
    <t>https://microbiomedb.org/mbio/app/record/sample/MBSMPL0020-7-639#category:biodiversity</t>
  </si>
  <si>
    <t>https://microbiomedb.org/mbio/app/record/sample/MBSMPL0020-4-5224</t>
  </si>
  <si>
    <t>MBSMPL0020-4-6114</t>
  </si>
  <si>
    <t>https://microbiomedb.org/mbio/app/record/sample/MBSMPL0020-4-6114</t>
  </si>
  <si>
    <t>MBSMPL0020-4-856</t>
  </si>
  <si>
    <t>https://microbiomedb.org/mbio/app/record/sample/MBSMPL0020-4-856</t>
  </si>
  <si>
    <t>https://microbiomedb.org/mbio/app/record/sample/MBSMPL0020-4-991</t>
  </si>
  <si>
    <t>MBSMPL0020-4-2561</t>
  </si>
  <si>
    <t>https://microbiomedb.org/mbio/app/record/sample/MBSMPL0020-7-549#Datasets</t>
  </si>
  <si>
    <t>https://microbiomedb.org/mbio/app/record/sample/MBSMPL0020-4-2561</t>
  </si>
  <si>
    <t>MBSMPL0020-4-1825</t>
  </si>
  <si>
    <t>https://microbiomedb.org/mbio/app/record/sample/MBSMPL0020-4-1825</t>
  </si>
  <si>
    <t>https://microbiomedb.org/mbio/app/record/sample/MBSMPL0020-4-93</t>
  </si>
  <si>
    <t>MBSMPL0020-4-5364</t>
  </si>
  <si>
    <t>https://microbiomedb.org/mbio/app/record/sample/MBSMPL0020-4-5364</t>
  </si>
  <si>
    <t>https://microbiomedb.org/mbio/app/record/sample/MBSMPL0020-7-658</t>
  </si>
  <si>
    <t>MBSMPL0020-4-6123</t>
  </si>
  <si>
    <t>https://microbiomedb.org/mbio/app/record/sample/MBSMPL0020-4-6123</t>
  </si>
  <si>
    <t>https://microbiomedb.org/mbio/app/record/sample/MBSMPL0020-4-612</t>
  </si>
  <si>
    <t>MBSMPL0020-4-3992</t>
  </si>
  <si>
    <t>https://microbiomedb.org/mbio/app/record/sample/MBSMPL0020-4-3992</t>
  </si>
  <si>
    <t>https://microbiomedb.org/mbio/app/record/sample/MBSMPL0020-7-683#category:biodiversity</t>
  </si>
  <si>
    <t>https://microbiomedb.org/mbio/app/record/sample/MBSMPL0020-4-933</t>
  </si>
  <si>
    <t>MBSMPL0020-4-4319</t>
  </si>
  <si>
    <t>https://microbiomedb.org/mbio/app/record/sample/MBSMPL0020-4-4319</t>
  </si>
  <si>
    <t>https://microbiomedb.org/mbio/app/record/sample/MBSMPL0020-4-959</t>
  </si>
  <si>
    <t>https://microbiomedb.org/mbio/app/record/sample/MBSMPL0020-7-602#Datasets</t>
  </si>
  <si>
    <t>MBSMPL0020-4-951</t>
  </si>
  <si>
    <t>https://microbiomedb.org/mbio/app/record/sample/MBSMPL0020-4-951</t>
  </si>
  <si>
    <t>https://microbiomedb.org/mbio/app/record/sample/MBSMPL0020-4-5011</t>
  </si>
  <si>
    <t>https://microbiomedb.org/mbio/app/record/sample/MBSMPL0020-4-102</t>
  </si>
  <si>
    <t>https://microbiomedb.org/mbio/app/record/sample/MBSMPL0020-7-659#Characteristics</t>
  </si>
  <si>
    <t>MBSMPL0020-4-3014</t>
  </si>
  <si>
    <t>https://microbiomedb.org/mbio/app/record/sample/MBSMPL0020-4-3014</t>
  </si>
  <si>
    <t>https://microbiomedb.org/mbio/app/record/sample/MBSMPL0020-4-1315</t>
  </si>
  <si>
    <t>MBSMPL0020-4-4869</t>
  </si>
  <si>
    <t>https://microbiomedb.org/mbio/app/record/sample/MBSMPL0020-4-4869</t>
  </si>
  <si>
    <t>https://microbiomedb.org/mbio/app/record/sample/MBSMPL0020-4-6054</t>
  </si>
  <si>
    <t>https://microbiomedb.org/mbio/app/record/sample/MBSMPL0020-7-661#ProcessedSample</t>
  </si>
  <si>
    <t>MBSMPL0020-4-6310</t>
  </si>
  <si>
    <t>https://microbiomedb.org/mbio/app/record/sample/MBSMPL0020-4-6310</t>
  </si>
  <si>
    <t>https://microbiomedb.org/mbio/app/record/sample/MBSMPL0020-4-692</t>
  </si>
  <si>
    <t>MBSMPL0020-4-3143</t>
  </si>
  <si>
    <t>https://microbiomedb.org/mbio/app/record/sample/MBSMPL0020-4-3143</t>
  </si>
  <si>
    <t>https://microbiomedb.org/mbio/app/record/sample/MBSMPL0020-7-701#Characteristics</t>
  </si>
  <si>
    <t>MBSMPL0020-4-4485</t>
  </si>
  <si>
    <t>https://microbiomedb.org/mbio/app/record/sample/MBSMPL0020-4-4485</t>
  </si>
  <si>
    <t>https://microbiomedb.org/mbio/app/record/sample/MBSMPL0020-7-674</t>
  </si>
  <si>
    <t>https://microbiomedb.org/mbio/app/record/sample/MBSMPL0020-4-1035</t>
  </si>
  <si>
    <t>MBSMPL0020-4-1916</t>
  </si>
  <si>
    <t>https://microbiomedb.org/mbio/app/record/sample/MBSMPL0020-4-1916</t>
  </si>
  <si>
    <t>https://microbiomedb.org/mbio/app/record/sample/MBSMPL0020-4-2519</t>
  </si>
  <si>
    <t>MBSMPL0020-4-4316</t>
  </si>
  <si>
    <t>https://microbiomedb.org/mbio/app/record/sample/MBSMPL0020-4-4316</t>
  </si>
  <si>
    <t>https://microbiomedb.org/mbio/app/record/sample/MBSMPL0020-7-696#Datasets</t>
  </si>
  <si>
    <t>https://microbiomedb.org/mbio/app/record/sample/MBSMPL0020-4-4834</t>
  </si>
  <si>
    <t>MBSMPL0020-4-3954</t>
  </si>
  <si>
    <t>https://microbiomedb.org/mbio/app/record/sample/MBSMPL0020-4-3954</t>
  </si>
  <si>
    <t>https://microbiomedb.org/mbio/app/record/sample/MBSMPL0020-4-1037</t>
  </si>
  <si>
    <t>https://microbiomedb.org/mbio/app/record/sample/MBSMPL0020-7-734#Datasets</t>
  </si>
  <si>
    <t>MBSMPL0020-4-6057</t>
  </si>
  <si>
    <t>https://microbiomedb.org/mbio/app/record/sample/MBSMPL0020-4-6057</t>
  </si>
  <si>
    <t>https://microbiomedb.org/mbio/app/record/sample/MBSMPL0020-4-5223</t>
  </si>
  <si>
    <t>https://microbiomedb.org/mbio/app/record/sample/MBSMPL0020-7-664</t>
  </si>
  <si>
    <t>https://microbiomedb.org/mbio/app/record/sample/MBSMPL0020-4-2504</t>
  </si>
  <si>
    <t>MBSMPL0020-4-4409</t>
  </si>
  <si>
    <t>https://microbiomedb.org/mbio/app/record/sample/MBSMPL0020-4-4409</t>
  </si>
  <si>
    <t>https://microbiomedb.org/mbio/app/record/sample/MBSMPL0020-4-65</t>
  </si>
  <si>
    <t>MBSMPL0020-4-268</t>
  </si>
  <si>
    <t>https://microbiomedb.org/mbio/app/record/sample/MBSMPL0020-7-735</t>
  </si>
  <si>
    <t>https://microbiomedb.org/mbio/app/record/sample/MBSMPL0020-4-2474</t>
  </si>
  <si>
    <t>MBSMPL0020-4-2914</t>
  </si>
  <si>
    <t>Gingiva</t>
  </si>
  <si>
    <t>https://microbiomedb.org/mbio/app/record/sample/MBSMPL0020-4-2914</t>
  </si>
  <si>
    <t>https://microbiomedb.org/mbio/app/record/sample/MBSMPL0020-4-662</t>
  </si>
  <si>
    <t>https://microbiomedb.org/mbio/app/record/sample/MBSMPL0020-4-861</t>
  </si>
  <si>
    <t>MBSMPL0020-4-2056</t>
  </si>
  <si>
    <t>https://microbiomedb.org/mbio/app/record/sample/MBSMPL0020-4-2056</t>
  </si>
  <si>
    <t>https://microbiomedb.org/mbio/app/record/sample/MBSMPL0020-7-646#ProcessedSample</t>
  </si>
  <si>
    <t>https://microbiomedb.org/mbio/app/record/sample/MBSMPL0020-4-4918</t>
  </si>
  <si>
    <t>MBSMPL0020-4-3259</t>
  </si>
  <si>
    <t>https://microbiomedb.org/mbio/app/record/sample/MBSMPL0020-4-3259</t>
  </si>
  <si>
    <t>https://microbiomedb.org/mbio/app/record/sample/MBSMPL0020-4-2197</t>
  </si>
  <si>
    <t>Posterior fornix of vagina</t>
  </si>
  <si>
    <t>MBSMPL0020-4-2928</t>
  </si>
  <si>
    <t>https://microbiomedb.org/mbio/app/record/sample/MBSMPL0020-4-2928</t>
  </si>
  <si>
    <t>https://microbiomedb.org/mbio/app/record/sample/MBSMPL0020-4-862</t>
  </si>
  <si>
    <t>https://microbiomedb.org/mbio/app/record/sample/MBSMPL0020-7-707</t>
  </si>
  <si>
    <t>MBSMPL0020-4-6281</t>
  </si>
  <si>
    <t>https://microbiomedb.org/mbio/app/record/sample/MBSMPL0020-4-6281</t>
  </si>
  <si>
    <t>https://microbiomedb.org/mbio/app/record/sample/MBSMPL0020-4-895</t>
  </si>
  <si>
    <t>MBSMPL0020-4-1819</t>
  </si>
  <si>
    <t>https://microbiomedb.org/mbio/app/record/sample/MBSMPL0020-4-1819</t>
  </si>
  <si>
    <t>https://microbiomedb.org/mbio/app/record/sample/MBSMPL0020-4-2236</t>
  </si>
  <si>
    <t>https://microbiomedb.org/mbio/app/record/sample/MBSMPL0020-4-4739</t>
  </si>
  <si>
    <t>MBSMPL0020-4-3313</t>
  </si>
  <si>
    <t>https://microbiomedb.org/mbio/app/record/sample/MBSMPL0020-4-3313</t>
  </si>
  <si>
    <t>https://microbiomedb.org/mbio/app/record/sample/MBSMPL0020-4-339</t>
  </si>
  <si>
    <t>https://microbiomedb.org/mbio/app/record/sample/MBSMPL0020-7-780</t>
  </si>
  <si>
    <t>MBSMPL0020-4-3797</t>
  </si>
  <si>
    <t>https://microbiomedb.org/mbio/app/record/sample/MBSMPL0020-4-3797</t>
  </si>
  <si>
    <t>https://microbiomedb.org/mbio/app/record/sample/MBSMPL0020-4-986</t>
  </si>
  <si>
    <t>MBSMPL0020-4-5544</t>
  </si>
  <si>
    <t>https://microbiomedb.org/mbio/app/record/sample/MBSMPL0020-4-2514</t>
  </si>
  <si>
    <t>https://microbiomedb.org/mbio/app/record/sample/MBSMPL0020-4-5544</t>
  </si>
  <si>
    <t>https://microbiomedb.org/mbio/app/record/sample/MBSMPL0020-7-545#Datasets</t>
  </si>
  <si>
    <t>https://microbiomedb.org/mbio/app/record/sample/MBSMPL0020-4-5080</t>
  </si>
  <si>
    <t>MBSMPL0020-4-5984</t>
  </si>
  <si>
    <t>https://microbiomedb.org/mbio/app/record/sample/MBSMPL0020-4-5984</t>
  </si>
  <si>
    <t>https://microbiomedb.org/mbio/app/record/sample/MBSMPL0020-4-762</t>
  </si>
  <si>
    <t>MBSMPL0020-4-3582</t>
  </si>
  <si>
    <t>https://microbiomedb.org/mbio/app/record/sample/MBSMPL0020-4-3582</t>
  </si>
  <si>
    <t xml:space="preserve">Kenya </t>
  </si>
  <si>
    <t>https://microbiomedb.org/mbio/app/record/sample/MBSMPL0020-7-708</t>
  </si>
  <si>
    <t>https://microbiomedb.org/mbio/app/record/sample/MBSMPL0020-4-2430</t>
  </si>
  <si>
    <t>MBSMPL0020-4-969</t>
  </si>
  <si>
    <t>https://microbiomedb.org/mbio/app/record/sample/MBSMPL0020-4-969</t>
  </si>
  <si>
    <t>https://microbiomedb.org/mbio/app/record/sample/MBSMPL0020-4-1111</t>
  </si>
  <si>
    <t>MBSMPL0020-4-159</t>
  </si>
  <si>
    <t>https://microbiomedb.org/mbio/app/record/sample/MBSMPL0020-4-159</t>
  </si>
  <si>
    <t>Mali</t>
  </si>
  <si>
    <t>https://microbiomedb.org/mbio/app/record/sample/MBSMPL0020-7-274#Datasets</t>
  </si>
  <si>
    <t>https://microbiomedb.org/mbio/app/record/sample/MBSMPL0020-4-4683</t>
  </si>
  <si>
    <t>MBSMPL0020-4-5934</t>
  </si>
  <si>
    <t>https://microbiomedb.org/mbio/app/record/sample/MBSMPL0020-4-5934</t>
  </si>
  <si>
    <t>https://microbiomedb.org/mbio/app/record/sample/MBSMPL0020-4-928</t>
  </si>
  <si>
    <t>https://microbiomedb.org/mbio/app/record/sample/MBSMPL0020-7-275</t>
  </si>
  <si>
    <t>https://microbiomedb.org/mbio/app/record/sample/MBSMPL0020-4-5826</t>
  </si>
  <si>
    <t>MBSMPL0020-4-923</t>
  </si>
  <si>
    <t>https://microbiomedb.org/mbio/app/record/sample/MBSMPL0020-4-923</t>
  </si>
  <si>
    <t>https://microbiomedb.org/mbio/app/record/sample/MBSMPL0020-4-4436</t>
  </si>
  <si>
    <t>MBSMPL0020-4-3658</t>
  </si>
  <si>
    <t>https://microbiomedb.org/mbio/app/record/sample/MBSMPL0020-4-3658</t>
  </si>
  <si>
    <t>https://microbiomedb.org/mbio/app/record/sample/MBSMPL0020-4-5604</t>
  </si>
  <si>
    <t>https://microbiomedb.org/mbio/app/record/sample/MBSMPL0020-4-5403</t>
  </si>
  <si>
    <t>MBSMPL0020-4-6146</t>
  </si>
  <si>
    <t>https://microbiomedb.org/mbio/app/record/sample/MBSMPL0020-4-6146</t>
  </si>
  <si>
    <t>https://microbiomedb.org/mbio/app/record/sample/MBSMPL0020-7-296</t>
  </si>
  <si>
    <t>https://microbiomedb.org/mbio/app/record/sample/MBSMPL0020-4-6318</t>
  </si>
  <si>
    <t>MBSMPL0020-4-326</t>
  </si>
  <si>
    <t>https://microbiomedb.org/mbio/app/record/sample/MBSMPL0020-4-326</t>
  </si>
  <si>
    <t>https://microbiomedb.org/mbio/app/record/sample/MBSMPL0020-4-763</t>
  </si>
  <si>
    <t>https://microbiomedb.org/mbio/app/record/sample/MBSMPL0020-7-287</t>
  </si>
  <si>
    <t>https://microbiomedb.org/mbio/app/record/sample/MBSMPL0020-4-2452</t>
  </si>
  <si>
    <t>MBSMPL0020-4-999</t>
  </si>
  <si>
    <t>https://microbiomedb.org/mbio/app/record/sample/MBSMPL0020-4-999</t>
  </si>
  <si>
    <t>https://microbiomedb.org/mbio/app/record/sample/MBSMPL0020-4-639</t>
  </si>
  <si>
    <t>https://microbiomedb.org/mbio/app/record/sample/MBSMPL0020-4-2215</t>
  </si>
  <si>
    <t>MBSMPL0020-4-3731</t>
  </si>
  <si>
    <t>https://microbiomedb.org/mbio/app/record/sample/MBSMPL0020-4-3731</t>
  </si>
  <si>
    <t>https://microbiomedb.org/mbio/app/record/sample/MBSMPL0020-7-303</t>
  </si>
  <si>
    <t>https://microbiomedb.org/mbio/app/record/sample/MBSMPL0020-4-804</t>
  </si>
  <si>
    <t>https://microbiomedb.org/mbio/app/record/sample/MBSMPL0020-4-954</t>
  </si>
  <si>
    <t>MBSMPL0020-4-1443</t>
  </si>
  <si>
    <t>https://microbiomedb.org/mbio/app/record/sample/MBSMPL0020-4-1443</t>
  </si>
  <si>
    <t>https://microbiomedb.org/mbio/app/record/sample/MBSMPL0020-4-274</t>
  </si>
  <si>
    <t>https://microbiomedb.org/mbio/app/record/sample/MBSMPL0020-7-307</t>
  </si>
  <si>
    <t>https://microbiomedb.org/mbio/app/record/sample/MBSMPL0020-4-5451</t>
  </si>
  <si>
    <t>MBSMPL0020-4-3187</t>
  </si>
  <si>
    <t>https://microbiomedb.org/mbio/app/record/sample/MBSMPL0020-4-3187</t>
  </si>
  <si>
    <t>Mouth mucosa</t>
  </si>
  <si>
    <t>https://microbiomedb.org/mbio/app/record/sample/MBSMPL0020-4-727</t>
  </si>
  <si>
    <t>MBSMPL0020-4-4821</t>
  </si>
  <si>
    <t>https://microbiomedb.org/mbio/app/record/sample/MBSMPL0020-4-4821</t>
  </si>
  <si>
    <t>https://microbiomedb.org/mbio/app/record/sample/MBSMPL0020-7-298</t>
  </si>
  <si>
    <t>https://microbiomedb.org/mbio/app/record/sample/MBSMPL0020-4-6221</t>
  </si>
  <si>
    <t>MBSMPL0020-4-2181</t>
  </si>
  <si>
    <t>https://microbiomedb.org/mbio/app/record/sample/MBSMPL0020-4-2181</t>
  </si>
  <si>
    <t>https://microbiomedb.org/mbio/app/record/sample/MBSMPL0020-4-4364</t>
  </si>
  <si>
    <t>MBSMPL0020-4-6047</t>
  </si>
  <si>
    <t>https://microbiomedb.org/mbio/app/record/sample/MBSMPL0020-4-6047</t>
  </si>
  <si>
    <t>https://microbiomedb.org/mbio/app/record/sample/MBSMPL0020-7-304</t>
  </si>
  <si>
    <t>https://microbiomedb.org/mbio/app/record/sample/MBSMPL0020-4-4942</t>
  </si>
  <si>
    <t>MBSMPL0020-4-366</t>
  </si>
  <si>
    <t>https://microbiomedb.org/mbio/app/record/sample/MBSMPL0020-4-366</t>
  </si>
  <si>
    <t>https://microbiomedb.org/mbio/app/record/sample/MBSMPL0020-4-336</t>
  </si>
  <si>
    <t>MBSMPL0020-4-6007</t>
  </si>
  <si>
    <t>https://microbiomedb.org/mbio/app/record/sample/MBSMPL0020-4-6007</t>
  </si>
  <si>
    <t>https://microbiomedb.org/mbio/app/record/sample/MBSMPL0020-4-5574</t>
  </si>
  <si>
    <t>https://microbiomedb.org/mbio/app/record/sample/MBSMPL0020-7-425</t>
  </si>
  <si>
    <t>MBSMPL0020-4-1021</t>
  </si>
  <si>
    <t>https://microbiomedb.org/mbio/app/record/sample/MBSMPL0020-4-4384</t>
  </si>
  <si>
    <t>https://microbiomedb.org/mbio/app/record/sample/MBSMPL0020-4-1021</t>
  </si>
  <si>
    <t>https://microbiomedb.org/mbio/app/record/sample/MBSMPL0020-4-71</t>
  </si>
  <si>
    <t>https://microbiomedb.org/mbio/app/record/sample/MBSMPL0020-7-395</t>
  </si>
  <si>
    <t>MBSMPL0020-4-5378</t>
  </si>
  <si>
    <t>https://microbiomedb.org/mbio/app/record/sample/MBSMPL0020-4-5378</t>
  </si>
  <si>
    <t>https://microbiomedb.org/mbio/app/record/sample/MBSMPL0020-4-169</t>
  </si>
  <si>
    <t>https://microbiomedb.org/mbio/app/record/sample/MBSMPL0020-7-474#Characteristics</t>
  </si>
  <si>
    <t>https://microbiomedb.org/mbio/app/record/sample/MBSMPL0020-4-6188</t>
  </si>
  <si>
    <t>MBSMPL0020-4-529</t>
  </si>
  <si>
    <t>https://microbiomedb.org/mbio/app/record/sample/MBSMPL0020-4-529</t>
  </si>
  <si>
    <t>https://microbiomedb.org/mbio/app/record/sample/MBSMPL0020-4-206</t>
  </si>
  <si>
    <t>https://microbiomedb.org/mbio/app/record/sample/MBSMPL0020-7-383#ProcessedSample</t>
  </si>
  <si>
    <t>https://microbiomedb.org/mbio/app/record/sample/MBSMPL0020-4-5893</t>
  </si>
  <si>
    <t>MBSMPL0020-4-4498</t>
  </si>
  <si>
    <t>https://microbiomedb.org/mbio/app/record/sample/MBSMPL0020-4-4498</t>
  </si>
  <si>
    <t>https://microbiomedb.org/mbio/app/record/sample/MBSMPL0020-4-38</t>
  </si>
  <si>
    <t>https://microbiomedb.org/mbio/app/record/sample/MBSMPL0020-7-334#Datasets</t>
  </si>
  <si>
    <t>MBSMPL0020-4-3223</t>
  </si>
  <si>
    <t>https://microbiomedb.org/mbio/app/record/sample/MBSMPL0020-4-272</t>
  </si>
  <si>
    <t>https://microbiomedb.org/mbio/app/record/sample/MBSMPL0020-4-3223</t>
  </si>
  <si>
    <t>https://microbiomedb.org/mbio/app/record/sample/MBSMPL0020-4-661</t>
  </si>
  <si>
    <t>https://microbiomedb.org/mbio/app/record/sample/MBSMPL0020-7-446#category:biodiversity</t>
  </si>
  <si>
    <t>MBSMPL0020-4-3139</t>
  </si>
  <si>
    <t>https://microbiomedb.org/mbio/app/record/sample/MBSMPL0020-4-300</t>
  </si>
  <si>
    <t>https://microbiomedb.org/mbio/app/record/sample/MBSMPL0020-4-3139</t>
  </si>
  <si>
    <t>https://microbiomedb.org/mbio/app/record/sample/MBSMPL0020-4-4817</t>
  </si>
  <si>
    <t>https://microbiomedb.org/mbio/app/record/sample/MBSMPL0020-7-468#Characteristics</t>
  </si>
  <si>
    <t>https://microbiomedb.org/mbio/app/record/sample/MBSMPL0020-4-6219</t>
  </si>
  <si>
    <t>https://microbiomedb.org/mbio/app/record/sample/MBSMPL0020-4-4116</t>
  </si>
  <si>
    <t>https://microbiomedb.org/mbio/app/record/sample/MBSMPL0020-7-429#ProcessedSample</t>
  </si>
  <si>
    <t>https://microbiomedb.org/mbio/app/record/sample/MBSMPL0020-4-637</t>
  </si>
  <si>
    <t>https://microbiomedb.org/mbio/app/record/sample/MBSMPL0020-7-484#Characteristics</t>
  </si>
  <si>
    <t>https://microbiomedb.org/mbio/app/record/sample/MBSMPL0020-4-1012</t>
  </si>
  <si>
    <t>e</t>
  </si>
  <si>
    <t>https://microbiomedb.org/mbio/app/record/sample/MBSMPL0020-4-985</t>
  </si>
  <si>
    <t>https://microbiomedb.org/mbio/app/record/sample/MBSMPL0020-7-367#Characteristics</t>
  </si>
  <si>
    <t>https://microbiomedb.org/mbio/app/record/sample/MBSMPL0020-4-4724</t>
  </si>
  <si>
    <t>MBSMPL0020-4-2557</t>
  </si>
  <si>
    <t>https://microbiomedb.org/mbio/app/record/sample/MBSMPL0020-4-2557</t>
  </si>
  <si>
    <t>https://microbiomedb.org/mbio/app/record/sample/MBSMPL0020-4-2429</t>
  </si>
  <si>
    <t>https://microbiomedb.org/mbio/app/record/sample/MBSMPL0020-7-316#Characteristics</t>
  </si>
  <si>
    <t>https://microbiomedb.org/mbio/app/record/sample/MBSMPL0020-4-4410</t>
  </si>
  <si>
    <t>https://microbiomedb.org/mbio/app/record/sample/MBSMPL0020-7-366#ProcessedSample</t>
  </si>
  <si>
    <t>https://microbiomedb.org/mbio/app/record/sample/MBSMPL0020-4-375</t>
  </si>
  <si>
    <t>MBSMPL0020-4-4345</t>
  </si>
  <si>
    <t>https://microbiomedb.org/mbio/app/record/sample/MBSMPL0020-4-4345</t>
  </si>
  <si>
    <t>https://microbiomedb.org/mbio/app/record/sample/MBSMPL0020-4-625</t>
  </si>
  <si>
    <t>https://microbiomedb.org/mbio/app/record/sample/MBSMPL0020-7-278</t>
  </si>
  <si>
    <t>https://microbiomedb.org/mbio/app/record/sample/MBSMPL0020-4-4332</t>
  </si>
  <si>
    <t>https://microbiomedb.org/mbio/app/record/sample/MBSMPL0020-7-457</t>
  </si>
  <si>
    <t>MBSMPL0020-4-2227</t>
  </si>
  <si>
    <t>https://microbiomedb.org/mbio/app/record/sample/MBSMPL0020-4-2227</t>
  </si>
  <si>
    <t>https://microbiomedb.org/mbio/app/record/sample/MBSMPL0020-4-5875</t>
  </si>
  <si>
    <t>https://microbiomedb.org/mbio/app/record/sample/MBSMPL0020-7-307#category:biodiversity</t>
  </si>
  <si>
    <t>https://microbiomedb.org/mbio/app/record/sample/MBSMPL0020-4-5036</t>
  </si>
  <si>
    <t>https://microbiomedb.org/mbio/app/record/sample/MBSMPL0020-7-323</t>
  </si>
  <si>
    <t>https://microbiomedb.org/mbio/app/record/sample/MBSMPL0020-7-409</t>
  </si>
  <si>
    <t>https://microbiomedb.org/mbio/app/record/sample/MBSMPL0020-7-339</t>
  </si>
  <si>
    <t>https://microbiomedb.org/mbio/app/record/sample/MBSMPL0020-7-289</t>
  </si>
  <si>
    <t xml:space="preserve">Sample ID </t>
  </si>
  <si>
    <t xml:space="preserve">IV: age </t>
  </si>
  <si>
    <t xml:space="preserve">DV:Oral microbiome across host species (# of species) </t>
  </si>
  <si>
    <t>NOTES</t>
  </si>
  <si>
    <t>https://microbiomedb.org/mbio/showApplication.do</t>
  </si>
  <si>
    <t>MBSMPL0020-4-1269</t>
  </si>
  <si>
    <t>https://microbiomedb.org/mbio/app/record/sample/MBSMPL0020-4-1269</t>
  </si>
  <si>
    <t xml:space="preserve">BIAS: all sample IDs were picked from the same webesit and under the same control circumstances </t>
  </si>
  <si>
    <t>https://microbiomedb.org/mbio/app/record/sample/MBSMPL0020-7-288</t>
  </si>
  <si>
    <t xml:space="preserve">regular diet </t>
  </si>
  <si>
    <t>https://microbiomedb.org/mbio/app/record/sample/MBSMPL0020-2-10</t>
  </si>
  <si>
    <t>drug usage was not monitored, elevation was not monitored, presence of animals was not factored, different diets was collected and had a likely outcome on data</t>
  </si>
  <si>
    <t>MBSMPL0020-4-4397</t>
  </si>
  <si>
    <t>https://microbiomedb.org/mbio/app/record/sample/MBSMPL0020-2-1002</t>
  </si>
  <si>
    <t>https://microbiomedb.org/mbio/app/record/sample/MBSMPL0020-4-4397</t>
  </si>
  <si>
    <t>https://microbiomedb.org/mbio/app/record/sample/MBSMPL0020-2-1007</t>
  </si>
  <si>
    <t>https://microbiomedb.org/mbio/app/record/sample/MBSMPL0020-7-306</t>
  </si>
  <si>
    <t>MBSMPL0020-4-327</t>
  </si>
  <si>
    <t>https://microbiomedb.org/mbio/app/record/sample/MBSMPL0020-4-327</t>
  </si>
  <si>
    <t>https://microbiomedb.org/mbio/app/record/sample/MBSMPL0020-2-101</t>
  </si>
  <si>
    <t>https://microbiomedb.org/mbio/app/record/sample/MBSMPL0020-2-1012</t>
  </si>
  <si>
    <t>https://microbiomedb.org/mbio/app/record/sample/MBSMPL0020-7-414</t>
  </si>
  <si>
    <t>https://microbiomedb.org/mbio/app/record/sample/MBSMPL0020-2-1022</t>
  </si>
  <si>
    <t>MBSMPL0020-4-6150</t>
  </si>
  <si>
    <t>https://microbiomedb.org/mbio/app/record/sample/MBSMPL0020-4-6150</t>
  </si>
  <si>
    <t>Ho=There will be no difference between the amount of microbiota found in the oral cavity of patients of  different age</t>
  </si>
  <si>
    <t>https://microbiomedb.org/mbio/app/record/sample/MBSMPL0020-2-1032</t>
  </si>
  <si>
    <t>MBSMPL0020-4-2959</t>
  </si>
  <si>
    <t>https://microbiomedb.org/mbio/app/record/sample/MBSMPL0020-4-2959</t>
  </si>
  <si>
    <t>Ha= Patients of a younger age will have more microbiome bacteria in their oral cavity than adults</t>
  </si>
  <si>
    <t>https://microbiomedb.org/mbio/app/record/sample/MBSMPL0020-7-333</t>
  </si>
  <si>
    <t>https://microbiomedb.org/mbio/app/record/sample/MBSMPL0020-2-1054</t>
  </si>
  <si>
    <t>https://microbiomedb.org/mbio/app/record/sample/MBSMPL0020-2-1059</t>
  </si>
  <si>
    <t>MBSMPL0020-4-1820</t>
  </si>
  <si>
    <t>https://microbiomedb.org/mbio/app/record/sample/MBSMPL0020-4-1820</t>
  </si>
  <si>
    <t>https://microbiomedb.org/mbio/app/record/sample/MBSMPL0020-2-106</t>
  </si>
  <si>
    <t>https://microbiomedb.org/mbio/app/record/sample/MBSMPL0020-7-336#Characteristics</t>
  </si>
  <si>
    <t>https://microbiomedb.org/mbio/app/record/sample/MBSMPL0020-2-1064</t>
  </si>
  <si>
    <t>MBSMPL0020-4-395</t>
  </si>
  <si>
    <t>https://microbiomedb.org/mbio/app/record/sample/MBSMPL0020-4-395</t>
  </si>
  <si>
    <t>https://microbiomedb.org/mbio/app/record/sample/MBSMPL0020-2-1069</t>
  </si>
  <si>
    <t>https://microbiomedb.org/mbio/app/record/sample/MBSMPL0020-7-351#Datasets</t>
  </si>
  <si>
    <t>https://microbiomedb.org/mbio/app/record/sample/MBSMPL0020-2-116</t>
  </si>
  <si>
    <t>MBSMPL0020-4-3484</t>
  </si>
  <si>
    <t>https://microbiomedb.org/mbio/app/record/sample/MBSMPL0020-4-3484</t>
  </si>
  <si>
    <t xml:space="preserve">  https://microbiomedb.org/mbio/app/record/sample/MBSMPL0020-2-121                                </t>
  </si>
  <si>
    <t>https://microbiomedb.org/mbio/app/record/sample/MBSMPL0020-7-347</t>
  </si>
  <si>
    <t>https://microbiomedb.org/mbio/app/record/sample/MBSMPL0020-2-131</t>
  </si>
  <si>
    <t>https://microbiomedb.org/mbio/app/record/sample/MBSMPL0020-2-136</t>
  </si>
  <si>
    <t>MBSMPL0020-4-6278</t>
  </si>
  <si>
    <t>https://microbiomedb.org/mbio/app/record/sample/MBSMPL0020-7-411#Datasets</t>
  </si>
  <si>
    <t>https://microbiomedb.org/mbio/app/record/sample/MBSMPL0020-4-6278</t>
  </si>
  <si>
    <t>https://microbiomedb.org/mbio/app/record/sample/MBSMPL0020-2-141</t>
  </si>
  <si>
    <t>https://microbiomedb.org/mbio/app/record/sample/MBSMPL0020-2-146</t>
  </si>
  <si>
    <t>MBSMPL0020-4-261</t>
  </si>
  <si>
    <t>https://microbiomedb.org/mbio/app/record/sample/MBSMPL0020-4-261</t>
  </si>
  <si>
    <t>https://microbiomedb.org/mbio/app/record/sample/MBSMPL0020-2-151</t>
  </si>
  <si>
    <t>https://microbiomedb.org/mbio/app/record/sample/MBSMPL0020-7-319#ProcessedSample</t>
  </si>
  <si>
    <t>MBSMPL0020-4-3079</t>
  </si>
  <si>
    <t>https://microbiomedb.org/mbio/app/record/sample/MBSMPL0020-4-3079</t>
  </si>
  <si>
    <t>https://microbiomedb.org/mbio/app/record/sample/MBSMPL0020-2-161</t>
  </si>
  <si>
    <t>MBSMPL0020-4-1512</t>
  </si>
  <si>
    <t>https://microbiomedb.org/mbio/app/record/sample/MBSMPL0020-4-1512</t>
  </si>
  <si>
    <t>https://microbiomedb.org/mbio/app/record/sample/MBSMPL0020-2-166</t>
  </si>
  <si>
    <t>https://microbiomedb.org/mbio/app/record/sample/MBSMPL0020-7-465</t>
  </si>
  <si>
    <t>https://microbiomedb.org/mbio/app/record/sample/MBSMPL0020-2-171</t>
  </si>
  <si>
    <t>MBSMPL0020-4-2669</t>
  </si>
  <si>
    <t>https://microbiomedb.org/mbio/app/record/sample/MBSMPL0020-4-2669</t>
  </si>
  <si>
    <t>https://microbiomedb.org/mbio/app/record/sample/MBSMPL0020-2-176</t>
  </si>
  <si>
    <t>MBSMPL0020-4-3901</t>
  </si>
  <si>
    <t>https://microbiomedb.org/mbio/app/record/sample/MBSMPL0020-4-3901</t>
  </si>
  <si>
    <t>https://microbiomedb.org/mbio/app/record/sample/MBSMPL0020-2-20</t>
  </si>
  <si>
    <t>https://microbiomedb.org/mbio/app/record/sample/MBSMPL0020-7-341#ProcessedSample</t>
  </si>
  <si>
    <t>MBSMPL0020-4-5590</t>
  </si>
  <si>
    <t>https://microbiomedb.org/mbio/app/record/sample/MBSMPL0020-4-5590</t>
  </si>
  <si>
    <t>https://microbiomedb.org/mbio/app/record/sample/MBSMPL0020-2-215</t>
  </si>
  <si>
    <t>https://microbiomedb.org/mbio/app/record/sample/MBSMPL0020-2-220</t>
  </si>
  <si>
    <t>MBSMPL0020-4-5130</t>
  </si>
  <si>
    <t>https://microbiomedb.org/mbio/app/record/sample/MBSMPL0020-4-5130</t>
  </si>
  <si>
    <t>https://microbiomedb.org/mbio/app/record/sample/MBSMPL0020-7-399#ProcessedSample</t>
  </si>
  <si>
    <t>https://microbiomedb.org/mbio/app/record/sample/MBSMPL0020-2-225</t>
  </si>
  <si>
    <t>MBSMPL0020-4-4771</t>
  </si>
  <si>
    <t>https://microbiomedb.org/mbio/app/record/sample/MBSMPL0020-4-4771</t>
  </si>
  <si>
    <t>https://microbiomedb.org/mbio/app/record/sample/MBSMPL0020-2-230</t>
  </si>
  <si>
    <t>https://microbiomedb.org/mbio/app/record/sample/MBSMPL0020-7-414#category:biodiversity</t>
  </si>
  <si>
    <t>https://microbiomedb.org/mbio/app/record/sample/MBSMPL0020-2-235</t>
  </si>
  <si>
    <t>MBSMPL0020-4-1728</t>
  </si>
  <si>
    <t>https://microbiomedb.org/mbio/app/record/sample/MBSMPL0020-4-1728</t>
  </si>
  <si>
    <t>https://microbiomedb.org/mbio/app/record/sample/MBSMPL0020-2-240</t>
  </si>
  <si>
    <t>https://microbiomedb.org/mbio/app/record/sample/MBSMPL0020-7-363</t>
  </si>
  <si>
    <t>MBSMPL0020-4-4414</t>
  </si>
  <si>
    <t>https://microbiomedb.org/mbio/app/record/sample/MBSMPL0020-4-4414</t>
  </si>
  <si>
    <t>https://microbiomedb.org/mbio/app/record/sample/MBSMPL0020-2-285</t>
  </si>
  <si>
    <t>https://microbiomedb.org/mbio/app/record/sample/MBSMPL0020-2-290</t>
  </si>
  <si>
    <t>MBSMPL0020-4-4720</t>
  </si>
  <si>
    <t>https://microbiomedb.org/mbio/app/record/sample/MBSMPL0020-4-4720</t>
  </si>
  <si>
    <t>https://microbiomedb.org/mbio/app/record/sample/MBSMPL0020-2-310</t>
  </si>
  <si>
    <t>https://microbiomedb.org/mbio/app/record/sample/MBSMPL0020-7-348</t>
  </si>
  <si>
    <t>https://microbiomedb.org/mbio/app/record/sample/MBSMPL0020-2-315</t>
  </si>
  <si>
    <t>MBSMPL0020-4-4129</t>
  </si>
  <si>
    <t>https://microbiomedb.org/mbio/app/record/sample/MBSMPL0020-4-4129</t>
  </si>
  <si>
    <t>https://microbiomedb.org/mbio/app/record/sample/MBSMPL0020-2-32</t>
  </si>
  <si>
    <t>https://microbiomedb.org/mbio/app/record/sample/MBSMPL0020-7-353#category:biodiversity</t>
  </si>
  <si>
    <t>https://microbiomedb.org/mbio/app/record/sample/MBSMPL0020-2-344</t>
  </si>
  <si>
    <t>MBSMPL0020-4-2071</t>
  </si>
  <si>
    <t>https://microbiomedb.org/mbio/app/record/sample/MBSMPL0020-4-2071</t>
  </si>
  <si>
    <t>https://microbiomedb.org/mbio/app/record/sample/MBSMPL0020-2-349</t>
  </si>
  <si>
    <t>https://microbiomedb.org/mbio/app/record/sample/MBSMPL0020-7-393#Datasets</t>
  </si>
  <si>
    <t>MBSMPL0020-4-2826</t>
  </si>
  <si>
    <t>https://microbiomedb.org/mbio/app/record/sample/MBSMPL0020-4-2826</t>
  </si>
  <si>
    <t>https://microbiomedb.org/mbio/app/record/sample/MBSMPL0020-2-354</t>
  </si>
  <si>
    <t>https://microbiomedb.org/mbio/app/record/sample/MBSMPL0020-7-329</t>
  </si>
  <si>
    <t>MBSMPL0020-4-3977</t>
  </si>
  <si>
    <t>https://microbiomedb.org/mbio/app/record/sample/MBSMPL0020-4-3977</t>
  </si>
  <si>
    <t>https://microbiomedb.org/mbio/app/record/sample/MBSMPL0020-2-364</t>
  </si>
  <si>
    <t>https://microbiomedb.org/mbio/app/record/sample/MBSMPL0020-7-396</t>
  </si>
  <si>
    <t>MBSMPL0020-4-6192</t>
  </si>
  <si>
    <t>https://microbiomedb.org/mbio/app/record/sample/MBSMPL0020-4-6192</t>
  </si>
  <si>
    <t>https://microbiomedb.org/mbio/app/record/sample/MBSMPL0020-2-369</t>
  </si>
  <si>
    <t>MBSMPL0020-4-1967</t>
  </si>
  <si>
    <t>https://microbiomedb.org/mbio/app/record/sample/MBSMPL0020-4-1967</t>
  </si>
  <si>
    <t>https://microbiomedb.org/mbio/app/record/sample/MBSMPL0020-7-331</t>
  </si>
  <si>
    <t>https://microbiomedb.org/mbio/app/record/sample/MBSMPL0020-2-37</t>
  </si>
  <si>
    <t>MBSMPL0020-4-995</t>
  </si>
  <si>
    <t>https://microbiomedb.org/mbio/app/record/sample/MBSMPL0020-4-995</t>
  </si>
  <si>
    <t>https://microbiomedb.org/mbio/app/record/sample/MBSMPL0020-2-374</t>
  </si>
  <si>
    <t>https://microbiomedb.org/mbio/app/record/sample/MBSMPL0020-7-394</t>
  </si>
  <si>
    <t>MBSMPL0020-4-2206</t>
  </si>
  <si>
    <t>https://microbiomedb.org/mbio/app/record/sample/MBSMPL0020-4-2206</t>
  </si>
  <si>
    <t>https://microbiomedb.org/mbio/app/record/sample/MBSMPL0020-2-390</t>
  </si>
  <si>
    <t>MBSMPL0020-4-5236</t>
  </si>
  <si>
    <t>https://microbiomedb.org/mbio/app/record/sample/MBSMPL0020-7-321</t>
  </si>
  <si>
    <t>https://microbiomedb.org/mbio/app/record/sample/MBSMPL0020-2-395</t>
  </si>
  <si>
    <t>https://microbiomedb.org/mbio/app/record/sample/MBSMPL0020-2-400</t>
  </si>
  <si>
    <t xml:space="preserve">Mali </t>
  </si>
  <si>
    <t>https://microbiomedb.org/mbio/app/record/sample/MBSMPL0020-7-300</t>
  </si>
  <si>
    <t>MBSMPL0020-4-1073</t>
  </si>
  <si>
    <t>https://microbiomedb.org/mbio/app/record/sample/MBSMPL0020-4-1073</t>
  </si>
  <si>
    <t>https://microbiomedb.org/mbio/app/record/sample/MBSMPL0020-2-411</t>
  </si>
  <si>
    <t>MBSMPL0020-4-6295</t>
  </si>
  <si>
    <t>https://microbiomedb.org/mbio/app/record/sample/MBSMPL0020-4-6295</t>
  </si>
  <si>
    <t>https://microbiomedb.org/mbio/app/record/sample/MBSMPL0020-7-350</t>
  </si>
  <si>
    <t>https://microbiomedb.org/mbio/app/record/sample/MBSMPL0020-2-416</t>
  </si>
  <si>
    <t>MBSMPL0020-4-2466</t>
  </si>
  <si>
    <t>https://microbiomedb.org/mbio/app/record/sample/MBSMPL0020-4-2466</t>
  </si>
  <si>
    <t>https://microbiomedb.org/mbio/app/record/sample/MBSMPL0020-2-42</t>
  </si>
  <si>
    <t>MBSMPL0020-4-2389</t>
  </si>
  <si>
    <t>https://microbiomedb.org/mbio/app/record/sample/MBSMPL0020-4-2389</t>
  </si>
  <si>
    <t>https://microbiomedb.org/mbio/app/record/sample/MBSMPL0020-2-447</t>
  </si>
  <si>
    <t>MBSMPL0020-4-5158</t>
  </si>
  <si>
    <t>https://microbiomedb.org/mbio/app/record/sample/MBSMPL0020-4-5158</t>
  </si>
  <si>
    <t>https://microbiomedb.org/mbio/app/record/sample/MBSMPL0020-2-452</t>
  </si>
  <si>
    <t>https://microbiomedb.org/mbio/app/record/sample/MBSMPL0020-7-483#Datasets</t>
  </si>
  <si>
    <t>https://microbiomedb.org/mbio/app/record/sample/MBSMPL0020-2-463</t>
  </si>
  <si>
    <t>MBSMPL0020-4-994</t>
  </si>
  <si>
    <t>https://microbiomedb.org/mbio/app/record/sample/MBSMPL0020-4-994#Datasets</t>
  </si>
  <si>
    <t>https://microbiomedb.org/mbio/app/record/sample/MBSMPL0020-7-282</t>
  </si>
  <si>
    <t>https://microbiomedb.org/mbio/app/record/sample/MBSMPL0020-2-468</t>
  </si>
  <si>
    <t>MBSMPL0020-4-1758</t>
  </si>
  <si>
    <t>https://microbiomedb.org/mbio/app/record/sample/MBSMPL0020-4-1758</t>
  </si>
  <si>
    <t>https://microbiomedb.org/mbio/app/record/sample/MBSMPL0020-2-47</t>
  </si>
  <si>
    <t>https://microbiomedb.org/mbio/app/record/sample/MBSMPL0020-7-326</t>
  </si>
  <si>
    <t>MBSMPL0020-4-6129</t>
  </si>
  <si>
    <t>https://microbiomedb.org/mbio/app/record/sample/MBSMPL0020-4-6129</t>
  </si>
  <si>
    <t>https://microbiomedb.org/mbio/app/record/sample/MBSMPL0020-2-473</t>
  </si>
  <si>
    <t>MBSMPL0020-4-473</t>
  </si>
  <si>
    <t>https://microbiomedb.org/mbio/app/record/sample/MBSMPL0020-4-473</t>
  </si>
  <si>
    <t>https://microbiomedb.org/mbio/app/record/sample/MBSMPL0020-7-451#Datasets</t>
  </si>
  <si>
    <t>MBSMPL0020-4-874</t>
  </si>
  <si>
    <t>https://microbiomedb.org/mbio/app/record/sample/MBSMPL0020-4-874</t>
  </si>
  <si>
    <t>https://microbiomedb.org/mbio/app/record/sample/MBSMPL0020-2-478</t>
  </si>
  <si>
    <t>https://microbiomedb.org/mbio/app/record/sample/MBSMPL0020-7-309</t>
  </si>
  <si>
    <t>MBSMPL0020-4-4897</t>
  </si>
  <si>
    <t>https://microbiomedb.org/mbio/app/record/sample/MBSMPL0020-4-4897</t>
  </si>
  <si>
    <t>https://microbiomedb.org/mbio/app/record/sample/MBSMPL0020-2-483</t>
  </si>
  <si>
    <t>MBSMPL0020-4-128</t>
  </si>
  <si>
    <t>https://microbiomedb.org/mbio/app/record/sample/MBSMPL0020-4-128</t>
  </si>
  <si>
    <t>https://microbiomedb.org/mbio/app/record/sample/MBSMPL0020-2-493</t>
  </si>
  <si>
    <t>MBSMPL0020-4-61</t>
  </si>
  <si>
    <t>https://microbiomedb.org/mbio/app/record/sample/MBSMPL0020-4-61</t>
  </si>
  <si>
    <t>https://microbiomedb.org/mbio/app/record/sample/MBSMPL0020-7-444</t>
  </si>
  <si>
    <t>MBSMPL0020-4-4243</t>
  </si>
  <si>
    <t>https://microbiomedb.org/mbio/app/record/sample/MBSMPL0020-4-4243</t>
  </si>
  <si>
    <t>https://microbiomedb.org/mbio/app/record/sample/MBSMPL0020-2-498</t>
  </si>
  <si>
    <t>https://microbiomedb.org/mbio/app/record/sample/MBSMPL0020-2-513</t>
  </si>
  <si>
    <t>MBSMPL0020-4-5356</t>
  </si>
  <si>
    <t>https://microbiomedb.org/mbio/app/record/sample/MBSMPL0020-4-5356</t>
  </si>
  <si>
    <t>https://microbiomedb.org/mbio/app/record/sample/MBSMPL0020-7-296#Datasets</t>
  </si>
  <si>
    <t>https://microbiomedb.org/mbio/app/record/sample/MBSMPL0020-2-52</t>
  </si>
  <si>
    <t>MBSMPL0020-4-3479</t>
  </si>
  <si>
    <t>https://microbiomedb.org/mbio/app/record/sample/MBSMPL0020-4-3479</t>
  </si>
  <si>
    <t>MBSMPL0020-4-1580</t>
  </si>
  <si>
    <t>https://microbiomedb.org/mbio/app/record/sample/MBSMPL0020-4-1580</t>
  </si>
  <si>
    <t>https://microbiomedb.org/mbio/app/record/sample/MBSMPL0020-2-533</t>
  </si>
  <si>
    <t>MBSMPL0020-4-2650</t>
  </si>
  <si>
    <t>https://microbiomedb.org/mbio/app/record/sample/MBSMPL0020-4-2650</t>
  </si>
  <si>
    <t>https://microbiomedb.org/mbio/app/record/sample/MBSMPL0020-2-538</t>
  </si>
  <si>
    <t>MBSMPL0020-4-5140</t>
  </si>
  <si>
    <t>https://microbiomedb.org/mbio/app/record/sample/MBSMPL0020-4-5140</t>
  </si>
  <si>
    <t>https://microbiomedb.org/mbio/app/record/sample/MBSMPL0020-2-548</t>
  </si>
  <si>
    <t>https://microbiomedb.org/mbio/app/record/sample/MBSMPL0020-2-553</t>
  </si>
  <si>
    <t>MBSMPL0020-4-2784</t>
  </si>
  <si>
    <t>https://microbiomedb.org/mbio/app/record/sample/MBSMPL0020-4-2784</t>
  </si>
  <si>
    <t>https://microbiomedb.org/mbio/app/record/sample/MBSMPL0020-2-603</t>
  </si>
  <si>
    <t>MBSMPL0020-4-3749</t>
  </si>
  <si>
    <t>https://microbiomedb.org/mbio/app/record/sample/MBSMPL0020-4-3749</t>
  </si>
  <si>
    <t>https://microbiomedb.org/mbio/app/record/sample/MBSMPL0020-2-608</t>
  </si>
  <si>
    <t>MBSMPL0020-4-2547</t>
  </si>
  <si>
    <t>https://microbiomedb.org/mbio/app/record/sample/MBSMPL0020-4-2547</t>
  </si>
  <si>
    <t>https://microbiomedb.org/mbio/app/record/sample/MBSMPL0020-2-613</t>
  </si>
  <si>
    <t>MBSMPL0020-4-1625</t>
  </si>
  <si>
    <t>https://microbiomedb.org/mbio/app/record/sample/MBSMPL0020-4-1625</t>
  </si>
  <si>
    <t>https://microbiomedb.org/mbio/app/record/sample/MBSMPL0020-2-618</t>
  </si>
  <si>
    <t>https://microbiomedb.org/mbio/app/record/sample/MBSMPL0020-2-623</t>
  </si>
  <si>
    <t>MBSMPL0020-4-1355</t>
  </si>
  <si>
    <t>https://microbiomedb.org/mbio/app/record/sample/MBSMPL0020-4-1355</t>
  </si>
  <si>
    <t>https://microbiomedb.org/mbio/app/record/sample/MBSMPL0020-2-633</t>
  </si>
  <si>
    <t>MBSMPL0020-4-2365</t>
  </si>
  <si>
    <t>https://microbiomedb.org/mbio/app/record/sample/MBSMPL0020-4-2365</t>
  </si>
  <si>
    <t>https://microbiomedb.org/mbio/app/record/sample/MBSMPL0020-2-649</t>
  </si>
  <si>
    <t>MBSMPL0020-4-3447</t>
  </si>
  <si>
    <t>https://microbiomedb.org/mbio/app/record/sample/MBSMPL0020-4-3447</t>
  </si>
  <si>
    <t>https://microbiomedb.org/mbio/app/record/sample/MBSMPL0020-2-714</t>
  </si>
  <si>
    <t>MBSMPL0020-4-417</t>
  </si>
  <si>
    <t>https://microbiomedb.org/mbio/app/record/sample/MBSMPL0020-4-417</t>
  </si>
  <si>
    <t>https://microbiomedb.org/mbio/app/record/sample/MBSMPL0020-2-719</t>
  </si>
  <si>
    <t>MBSMPL0020-4-6252</t>
  </si>
  <si>
    <t>https://microbiomedb.org/mbio/app/record/sample/MBSMPL0020-4-6252</t>
  </si>
  <si>
    <t>https://microbiomedb.org/mbio/app/record/sample/MBSMPL0020-2-746</t>
  </si>
  <si>
    <t>MBSMPL0020-4-225</t>
  </si>
  <si>
    <t>https://microbiomedb.org/mbio/app/record/sample/MBSMPL0020-2-751</t>
  </si>
  <si>
    <t>https://microbiomedb.org/mbio/app/record/sample/MBSMPL0020-4-225</t>
  </si>
  <si>
    <t>https://microbiomedb.org/mbio/app/record/sample/MBSMPL0020-2-768</t>
  </si>
  <si>
    <t>MBSMPL0020-4-6149</t>
  </si>
  <si>
    <t>https://microbiomedb.org/mbio/app/record/sample/MBSMPL0020-4-6149</t>
  </si>
  <si>
    <t>https://microbiomedb.org/mbio/app/record/sample/MBSMPL0020-2-773</t>
  </si>
  <si>
    <t>MBSMPL0020-4-936</t>
  </si>
  <si>
    <t>https://microbiomedb.org/mbio/app/record/sample/MBSMPL0020-4-936</t>
  </si>
  <si>
    <t>https://microbiomedb.org/mbio/app/record/sample/MBSMPL0020-2-790</t>
  </si>
  <si>
    <t>MBSMPL0020-4-5468</t>
  </si>
  <si>
    <t>https://microbiomedb.org/mbio/app/record/sample/MBSMPL0020-4-5468</t>
  </si>
  <si>
    <t>https://microbiomedb.org/mbio/app/record/sample/MBSMPL0020-2-805</t>
  </si>
  <si>
    <t>https://microbiomedb.org/mbio/app/record/sample/MBSMPL0020-2-820</t>
  </si>
  <si>
    <t>MBSMPL0020-4-1599</t>
  </si>
  <si>
    <t>https://microbiomedb.org/mbio/app/record/sample/MBSMPL0020-4-1599</t>
  </si>
  <si>
    <t>https://microbiomedb.org/mbio/app/record/sample/MBSMPL0020-2-825</t>
  </si>
  <si>
    <t>https://microbiomedb.org/mbio/app/record/sample/MBSMPL0020-2-830</t>
  </si>
  <si>
    <t>MBSMPL0020-4-5279</t>
  </si>
  <si>
    <t>https://microbiomedb.org/mbio/app/record/sample/MBSMPL0020-4-5279</t>
  </si>
  <si>
    <t>https://microbiomedb.org/mbio/app/record/sample/MBSMPL0020-2-835</t>
  </si>
  <si>
    <t>https://microbiomedb.org/mbio/app/record/sample/MBSMPL0020-2-846</t>
  </si>
  <si>
    <t>https://microbiomedb.org/mbio/app/record/sample/MBSMPL0020-2-851</t>
  </si>
  <si>
    <t>MBSMPL0020-4-5418</t>
  </si>
  <si>
    <t>https://microbiomedb.org/mbio/app/record/sample/MBSMPL0020-4-5418</t>
  </si>
  <si>
    <t>https://microbiomedb.org/mbio/app/record/sample/MBSMPL0020-2-856</t>
  </si>
  <si>
    <t>https://microbiomedb.org/mbio/app/record/sample/MBSMPL0020-2-877</t>
  </si>
  <si>
    <t>MBSMPL0020-4-5697</t>
  </si>
  <si>
    <t>https://microbiomedb.org/mbio/app/record/sample/MBSMPL0020-4-5697</t>
  </si>
  <si>
    <t>https://microbiomedb.org/mbio/app/record/sample/MBSMPL0020-2-902</t>
  </si>
  <si>
    <t>MBSMPL0020-4-2795</t>
  </si>
  <si>
    <t>https://microbiomedb.org/mbio/app/record/sample/MBSMPL0020-2-907</t>
  </si>
  <si>
    <t>https://microbiomedb.org/mbio/app/record/sample/MBSMPL0020-4-2795</t>
  </si>
  <si>
    <t>https://microbiomedb.org/mbio/app/record/sample/MBSMPL0020-2-923</t>
  </si>
  <si>
    <t>MBSMPL0020-4-1600</t>
  </si>
  <si>
    <t>https://microbiomedb.org/mbio/app/record/sample/MBSMPL0020-4-1600</t>
  </si>
  <si>
    <t>https://microbiomedb.org/mbio/app/record/sample/MBSMPL0020-2-948</t>
  </si>
  <si>
    <t>https://microbiomedb.org/mbio/app/record/sample/MBSMPL0020-2-958</t>
  </si>
  <si>
    <t>MBSMPL0020-4-4031</t>
  </si>
  <si>
    <t>https://microbiomedb.org/mbio/app/record/sample/MBSMPL0020-4-4031</t>
  </si>
  <si>
    <t>https://microbiomedb.org/mbio/app/record/sample/MBSMPL0020-2-980</t>
  </si>
  <si>
    <t>https://microbiomedb.org/mbio/app/record/sample/MBSMPL0020-2-985</t>
  </si>
  <si>
    <t>MBSMPL0020-4-2182</t>
  </si>
  <si>
    <t>https://microbiomedb.org/mbio/app/record/sample/MBSMPL0020-4-2182</t>
  </si>
  <si>
    <t xml:space="preserve">organic </t>
  </si>
  <si>
    <t>https://microbiomedb.org/mbio/app/record/sample/MBSMPL0020-2-1017</t>
  </si>
  <si>
    <t xml:space="preserve">breast milk </t>
  </si>
  <si>
    <t>https://microbiomedb.org/mbio/app/record/sample/MBSMPL0020-2-1027</t>
  </si>
  <si>
    <t>MBSMPL0020-4-6094</t>
  </si>
  <si>
    <t>https://microbiomedb.org/mbio/app/record/sample/MBSMPL0020-4-6094</t>
  </si>
  <si>
    <t>vegetarian</t>
  </si>
  <si>
    <t>https://microbiomedb.org/mbio/app/record/sample/MBSMPL0020-2-1037</t>
  </si>
  <si>
    <t>MBSMPL0020-4-1176</t>
  </si>
  <si>
    <t xml:space="preserve">milk formula </t>
  </si>
  <si>
    <t>https://microbiomedb.org/mbio/app/record/sample/MBSMPL0020-2-111</t>
  </si>
  <si>
    <t>https://microbiomedb.org/mbio/app/record/sample/MBSMPL0020-4-1176</t>
  </si>
  <si>
    <t xml:space="preserve">diet </t>
  </si>
  <si>
    <t>https://microbiomedb.org/mbio/app/record/sample/MBSMPL0020-2-126</t>
  </si>
  <si>
    <t>MBSMPL0020-4-5968</t>
  </si>
  <si>
    <t xml:space="preserve">baby food </t>
  </si>
  <si>
    <t>https://microbiomedb.org/mbio/app/record/sample/MBSMPL0020-4-5968</t>
  </si>
  <si>
    <t>https://microbiomedb.org/mbio/app/record/sample/MBSMPL0020-2-15#Characteristics</t>
  </si>
  <si>
    <t>https://microbiomedb.org/mbio/app/record/sample/MBSMPL0020-2-156</t>
  </si>
  <si>
    <t>MBSMPL0020-4-1926</t>
  </si>
  <si>
    <t>https://microbiomedb.org/mbio/app/record/sample/MBSMPL0020-4-1926</t>
  </si>
  <si>
    <t>https://microbiomedb.org/mbio/app/record/sample/MBSMPL0020-2-181</t>
  </si>
  <si>
    <t>MBSMPL0020-4-2140</t>
  </si>
  <si>
    <t>https://microbiomedb.org/mbio/app/record/sample/MBSMPL0020-4-2140</t>
  </si>
  <si>
    <t>https://microbiomedb.org/mbio/app/record/sample/MBSMPL0020-2-186</t>
  </si>
  <si>
    <t>https://microbiomedb.org/mbio/app/record/sample/MBSMPL0020-2-191</t>
  </si>
  <si>
    <t>MBSMPL0020-4-3711</t>
  </si>
  <si>
    <t>https://microbiomedb.org/mbio/app/record/sample/MBSMPL0020-4-3711</t>
  </si>
  <si>
    <t>https://microbiomedb.org/mbio/app/record/sample/MBSMPL0020-2-195</t>
  </si>
  <si>
    <t>MBSMPL0020-4-2020</t>
  </si>
  <si>
    <t>https://microbiomedb.org/mbio/app/record/sample/MBSMPL0020-4-2020</t>
  </si>
  <si>
    <t>https://microbiomedb.org/mbio/app/record/sample/MBSMPL0020-2-200</t>
  </si>
  <si>
    <t>MBSMPL0020-4-3896</t>
  </si>
  <si>
    <t>https://microbiomedb.org/mbio/app/record/sample/MBSMPL0020-4-3896</t>
  </si>
  <si>
    <t>https://microbiomedb.org/mbio/app/record/sample/MBSMPL0020-2-205</t>
  </si>
  <si>
    <t>https://microbiomedb.org/mbio/app/record/sample/MBSMPL0020-2-210</t>
  </si>
  <si>
    <t>MBSMPL0020-4-5778</t>
  </si>
  <si>
    <t>https://microbiomedb.org/mbio/app/record/sample/MBSMPL0020-4-5778</t>
  </si>
  <si>
    <t>https://microbiomedb.org/mbio/app/record/sample/MBSMPL0020-2-257</t>
  </si>
  <si>
    <t>https://microbiomedb.org/mbio/app/record/sample/MBSMPL0020-4-4589</t>
  </si>
  <si>
    <t>https://microbiomedb.org/mbio/app/record/sample/MBSMPL0020-2-262</t>
  </si>
  <si>
    <t>https://microbiomedb.org/mbio/app/record/sample/MBSMPL0020-2-320</t>
  </si>
  <si>
    <t>https://microbiomedb.org/mbio/app/record/sample/MBSMPL0020-2-325</t>
  </si>
  <si>
    <t>gluten free</t>
  </si>
  <si>
    <t>https://microbiomedb.org/mbio/app/record/sample/MBSMPL0020-2-330</t>
  </si>
  <si>
    <t>MBSMPL0020-4-2860</t>
  </si>
  <si>
    <t>https://microbiomedb.org/mbio/app/record/sample/MBSMPL0020-4-2860</t>
  </si>
  <si>
    <t xml:space="preserve">vegetarian </t>
  </si>
  <si>
    <t>https://microbiomedb.org/mbio/app/record/sample/MBSMPL0020-2-334</t>
  </si>
  <si>
    <t>MBSMPL0020-4-667</t>
  </si>
  <si>
    <t>https://microbiomedb.org/mbio/app/record/sample/MBSMPL0020-4-667</t>
  </si>
  <si>
    <t>https://microbiomedb.org/mbio/app/record/sample/MBSMPL0020-2-339</t>
  </si>
  <si>
    <t xml:space="preserve">Vegetarian </t>
  </si>
  <si>
    <t>https://microbiomedb.org/mbio/app/record/sample/MBSMPL0020-2-359</t>
  </si>
  <si>
    <t>MBSMPL0020-4-313</t>
  </si>
  <si>
    <t>https://microbiomedb.org/mbio/app/record/sample/MBSMPL0020-4-313</t>
  </si>
  <si>
    <t>https://microbiomedb.org/mbio/app/record/sample/MBSMPL0020-2-385</t>
  </si>
  <si>
    <t>https://microbiomedb.org/mbio/app/record/sample/MBSMPL0020-2-421</t>
  </si>
  <si>
    <t>MBSMPL0020-4-2543</t>
  </si>
  <si>
    <t>https://microbiomedb.org/mbio/app/record/sample/MBSMPL0020-4-2543</t>
  </si>
  <si>
    <t>https://microbiomedb.org/mbio/app/record/sample/MBSMPL0020-2-426</t>
  </si>
  <si>
    <t>https://microbiomedb.org/mbio/app/record/sample/MBSMPL0020-2-431</t>
  </si>
  <si>
    <t>MBSMPL0020-4-706</t>
  </si>
  <si>
    <t>https://microbiomedb.org/mbio/app/record/sample/MBSMPL0020-4-706</t>
  </si>
  <si>
    <t>https://microbiomedb.org/mbio/app/record/sample/MBSMPL0020-2-436</t>
  </si>
  <si>
    <t>https://microbiomedb.org/mbio/app/record/sample/MBSMPL0020-2-488</t>
  </si>
  <si>
    <t>MBSMPL0020-4-3055</t>
  </si>
  <si>
    <t>https://microbiomedb.org/mbio/app/record/sample/MBSMPL0020-4-3055</t>
  </si>
  <si>
    <t>https://microbiomedb.org/mbio/app/record/sample/MBSMPL0020-2-5</t>
  </si>
  <si>
    <t>MBSMPL0020-4-993</t>
  </si>
  <si>
    <t>https://microbiomedb.org/mbio/app/record/sample/MBSMPL0020-4-993</t>
  </si>
  <si>
    <t>https://microbiomedb.org/mbio/app/record/sample/MBSMPL0020-2-503</t>
  </si>
  <si>
    <t>https://microbiomedb.org/mbio/app/record/sample/MBSMPL0020-2-508</t>
  </si>
  <si>
    <t>MBSMPL0020-4-5977</t>
  </si>
  <si>
    <t>https://microbiomedb.org/mbio/app/record/sample/MBSMPL0020-4-5977</t>
  </si>
  <si>
    <t>https://microbiomedb.org/mbio/app/record/sample/MBSMPL0020-2-518</t>
  </si>
  <si>
    <t>MBSMPL0020-4-6280</t>
  </si>
  <si>
    <t>https://microbiomedb.org/mbio/app/record/sample/MBSMPL0020-4-6280</t>
  </si>
  <si>
    <t>https://microbiomedb.org/mbio/app/record/sample/MBSMPL0020-2-523</t>
  </si>
  <si>
    <t>MBSMPL0020-4-2016</t>
  </si>
  <si>
    <t>https://microbiomedb.org/mbio/app/record/sample/MBSMPL0020-4-2016</t>
  </si>
  <si>
    <t>https://microbiomedb.org/mbio/app/record/sample/MBSMPL0020-2-528</t>
  </si>
  <si>
    <t>MBSMPL0020-4-141</t>
  </si>
  <si>
    <t>https://microbiomedb.org/mbio/app/record/sample/MBSMPL0020-4-141</t>
  </si>
  <si>
    <t>https://microbiomedb.org/mbio/app/record/sample/MBSMPL0020-2-543</t>
  </si>
  <si>
    <t>MBSMPL0020-4-3271</t>
  </si>
  <si>
    <t>https://microbiomedb.org/mbio/app/record/sample/MBSMPL0020-4-3271</t>
  </si>
  <si>
    <t>https://microbiomedb.org/mbio/app/record/sample/MBSMPL0020-2-558</t>
  </si>
  <si>
    <t>https://microbiomedb.org/mbio/app/record/sample/MBSMPL0020-2-563</t>
  </si>
  <si>
    <t>MBSMPL0020-4-5526</t>
  </si>
  <si>
    <t>https://microbiomedb.org/mbio/app/record/sample/MBSMPL0020-4-5526</t>
  </si>
  <si>
    <t>https://microbiomedb.org/mbio/app/record/sample/MBSMPL0020-2-568</t>
  </si>
  <si>
    <t>MBSMPL0020-4-2362</t>
  </si>
  <si>
    <t>https://microbiomedb.org/mbio/app/record/sample/MBSMPL0020-2-57</t>
  </si>
  <si>
    <t>https://microbiomedb.org/mbio/app/record/sample/MBSMPL0020-4-2362</t>
  </si>
  <si>
    <t>https://microbiomedb.org/mbio/app/record/sample/MBSMPL0020-2-573</t>
  </si>
  <si>
    <t>MBSMPL0020-4-1676</t>
  </si>
  <si>
    <t>https://microbiomedb.org/mbio/app/record/sample/MBSMPL0020-4-1676</t>
  </si>
  <si>
    <t>https://microbiomedb.org/mbio/app/record/sample/MBSMPL0020-2-578</t>
  </si>
  <si>
    <t>MBSMPL0020-4-5134</t>
  </si>
  <si>
    <t>https://microbiomedb.org/mbio/app/record/sample/MBSMPL0020-4-5134</t>
  </si>
  <si>
    <t>https://microbiomedb.org/mbio/app/record/sample/MBSMPL0020-2-583</t>
  </si>
  <si>
    <t>MBSMPL0020-4-2643</t>
  </si>
  <si>
    <t>https://microbiomedb.org/mbio/app/record/sample/MBSMPL0020-4-2643</t>
  </si>
  <si>
    <t>https://microbiomedb.org/mbio/app/record/sample/MBSMPL0020-2-588</t>
  </si>
  <si>
    <t>https://microbiomedb.org/mbio/app/record/sample/MBSMPL0020-2-593</t>
  </si>
  <si>
    <t>MBSMPL0020-4-6194</t>
  </si>
  <si>
    <t>https://microbiomedb.org/mbio/app/record/sample/MBSMPL0020-4-6194</t>
  </si>
  <si>
    <t>https://microbiomedb.org/mbio/app/record/sample/MBSMPL0020-2-598</t>
  </si>
  <si>
    <t>MBSMPL0020-4-2570</t>
  </si>
  <si>
    <t>https://microbiomedb.org/mbio/app/record/sample/MBSMPL0020-4-2570</t>
  </si>
  <si>
    <t>MBSMPL0020-4-2462</t>
  </si>
  <si>
    <t>https://microbiomedb.org/mbio/app/record/sample/MBSMPL0020-2-62</t>
  </si>
  <si>
    <t>https://microbiomedb.org/mbio/app/record/sample/MBSMPL0020-2-644</t>
  </si>
  <si>
    <t>MBSMPL0020-4-5181</t>
  </si>
  <si>
    <t>https://microbiomedb.org/mbio/app/record/sample/MBSMPL0020-4-5181</t>
  </si>
  <si>
    <t>https://microbiomedb.org/mbio/app/record/sample/MBSMPL0020-2-666</t>
  </si>
  <si>
    <t>MBSMPL0020-4-3530</t>
  </si>
  <si>
    <t>https://microbiomedb.org/mbio/app/record/sample/MBSMPL0020-4-3530</t>
  </si>
  <si>
    <t>https://microbiomedb.org/mbio/app/record/sample/MBSMPL0020-2-671</t>
  </si>
  <si>
    <t>MBSMPL0020-4-4062</t>
  </si>
  <si>
    <t>https://microbiomedb.org/mbio/app/record/sample/MBSMPL0020-4-4062</t>
  </si>
  <si>
    <t>MBSMPL0020-4-3933</t>
  </si>
  <si>
    <t>https://microbiomedb.org/mbio/app/record/sample/MBSMPL0020-2-682</t>
  </si>
  <si>
    <t>https://microbiomedb.org/mbio/app/record/sample/MBSMPL0020-4-3933</t>
  </si>
  <si>
    <t>https://microbiomedb.org/mbio/app/record/sample/MBSMPL0020-2-692</t>
  </si>
  <si>
    <t>MBSMPL0020-4-3647</t>
  </si>
  <si>
    <t>https://microbiomedb.org/mbio/app/record/sample/MBSMPL0020-4-3647</t>
  </si>
  <si>
    <t>gluten-free</t>
  </si>
  <si>
    <t>https://microbiomedb.org/mbio/app/record/sample/MBSMPL0020-2-709</t>
  </si>
  <si>
    <t>MBSMPL0020-4-787</t>
  </si>
  <si>
    <t>https://microbiomedb.org/mbio/app/record/sample/MBSMPL0020-4-787</t>
  </si>
  <si>
    <t>https://microbiomedb.org/mbio/app/record/sample/MBSMPL0020-2-736</t>
  </si>
  <si>
    <t>MBSMPL0020-4-2086</t>
  </si>
  <si>
    <t>https://microbiomedb.org/mbio/app/record/sample/MBSMPL0020-2-795</t>
  </si>
  <si>
    <t>https://microbiomedb.org/mbio/app/record/sample/MBSMPL0020-4-2086</t>
  </si>
  <si>
    <t>https://microbiomedb.org/mbio/app/record/sample/MBSMPL0020-2-800</t>
  </si>
  <si>
    <t>MBSMPL0020-4-2632</t>
  </si>
  <si>
    <t>https://microbiomedb.org/mbio/app/record/sample/MBSMPL0020-4-2632</t>
  </si>
  <si>
    <t>https://microbiomedb.org/mbio/app/record/sample/MBSMPL0020-2-810</t>
  </si>
  <si>
    <t>MBSMPL0020-4-3960</t>
  </si>
  <si>
    <t>https://microbiomedb.org/mbio/app/record/sample/MBSMPL0020-4-3960</t>
  </si>
  <si>
    <t>https://microbiomedb.org/mbio/app/record/sample/MBSMPL0020-2-815</t>
  </si>
  <si>
    <t>MBSMPL0020-4-172</t>
  </si>
  <si>
    <t>https://microbiomedb.org/mbio/app/record/sample/MBSMPL0020-4-172</t>
  </si>
  <si>
    <t>https://microbiomedb.org/mbio/app/record/sample/MBSMPL0020-2-867</t>
  </si>
  <si>
    <t>MBSMPL0020-4-1333</t>
  </si>
  <si>
    <t>https://microbiomedb.org/mbio/app/record/sample/MBSMPL0020-2-872</t>
  </si>
  <si>
    <t>https://microbiomedb.org/mbio/app/record/sample/MBSMPL0020-4-1333</t>
  </si>
  <si>
    <t>https://microbiomedb.org/mbio/app/record/sample/MBSMPL0020-2-882</t>
  </si>
  <si>
    <t>MBSMPL0020-4-3213</t>
  </si>
  <si>
    <t>https://microbiomedb.org/mbio/app/record/sample/MBSMPL0020-4-3213</t>
  </si>
  <si>
    <t>https://microbiomedb.org/mbio/app/record/sample/MBSMPL0020-2-887</t>
  </si>
  <si>
    <t>MBSMPL0020-4-464</t>
  </si>
  <si>
    <t>https://microbiomedb.org/mbio/app/record/sample/MBSMPL0020-4-464</t>
  </si>
  <si>
    <t>https://microbiomedb.org/mbio/app/record/sample/MBSMPL0020-2-892</t>
  </si>
  <si>
    <t>MBSMPL0020-4-4919</t>
  </si>
  <si>
    <t>https://microbiomedb.org/mbio/app/record/sample/MBSMPL0020-4-4919</t>
  </si>
  <si>
    <t>vegan</t>
  </si>
  <si>
    <t>https://microbiomedb.org/mbio/app/record/sample/MBSMPL0020-2-897</t>
  </si>
  <si>
    <t>MBSMPL0020-4-4440</t>
  </si>
  <si>
    <t>https://microbiomedb.org/mbio/app/record/sample/MBSMPL0020-4-4440</t>
  </si>
  <si>
    <t>https://microbiomedb.org/mbio/app/record/sample/MBSMPL0020-2-912</t>
  </si>
  <si>
    <t>MBSMPL0020-4-5816</t>
  </si>
  <si>
    <t>https://microbiomedb.org/mbio/app/record/sample/MBSMPL0020-2-928</t>
  </si>
  <si>
    <t>https://microbiomedb.org/mbio/app/record/sample/MBSMPL0020-4-5816</t>
  </si>
  <si>
    <t>https://microbiomedb.org/mbio/app/record/sample/MBSMPL0020-2-933</t>
  </si>
  <si>
    <t>MBSMPL0020-4-3454</t>
  </si>
  <si>
    <t>https://microbiomedb.org/mbio/app/record/sample/MBSMPL0020-4-3454</t>
  </si>
  <si>
    <t>MBSMPL0020-4-2431</t>
  </si>
  <si>
    <t>https://microbiomedb.org/mbio/app/record/sample/MBSMPL0020-4-2431</t>
  </si>
  <si>
    <t>https://microbiomedb.org/mbio/app/record/sample/MBSMPL0020-2-938</t>
  </si>
  <si>
    <t>MBSMPL0020-4-823</t>
  </si>
  <si>
    <t>https://microbiomedb.org/mbio/app/record/sample/MBSMPL0020-4-823</t>
  </si>
  <si>
    <t>https://microbiomedb.org/mbio/app/record/sample/MBSMPL0020-2-943</t>
  </si>
  <si>
    <t>https://microbiomedb.org/mbio/app/record/sample/MBSMPL0020-2-953</t>
  </si>
  <si>
    <t>MBSMPL0020-4-5735</t>
  </si>
  <si>
    <t>https://microbiomedb.org/mbio/app/record/sample/MBSMPL0020-4-5735</t>
  </si>
  <si>
    <t>https://microbiomedb.org/mbio/app/record/sample/MBSMPL0020-2-963</t>
  </si>
  <si>
    <t>MBSMPL0020-4-1995</t>
  </si>
  <si>
    <t>https://microbiomedb.org/mbio/app/record/sample/MBSMPL0020-4-1995</t>
  </si>
  <si>
    <t>MBSMPL0020-4-5080</t>
  </si>
  <si>
    <t>MBSMPL0020-4-762</t>
  </si>
  <si>
    <t>MBSMPL0020-4-3860</t>
  </si>
  <si>
    <t>https://microbiomedb.org/mbio/app/record/sample/MBSMPL0020-4-3860</t>
  </si>
  <si>
    <t>MBSMPL0020-4-662</t>
  </si>
  <si>
    <t>MBSMPL0020-4-4441</t>
  </si>
  <si>
    <t>https://microbiomedb.org/mbio/app/record/sample/MBSMPL0020-4-4441</t>
  </si>
  <si>
    <t>MBSMPL0020-4-3739</t>
  </si>
  <si>
    <t>https://microbiomedb.org/mbio/app/record/sample/MBSMPL0020-4-3739</t>
  </si>
  <si>
    <t>MBSMPL0020-4-1744</t>
  </si>
  <si>
    <t>https://microbiomedb.org/mbio/app/record/sample/MBSMPL0020-4-1744</t>
  </si>
  <si>
    <t xml:space="preserve">sample ID </t>
  </si>
  <si>
    <t xml:space="preserve">IV: Milk formula fed diet </t>
  </si>
  <si>
    <t xml:space="preserve">DV # of species </t>
  </si>
  <si>
    <t xml:space="preserve">antibiotic exposure </t>
  </si>
  <si>
    <t>Age (days)</t>
  </si>
  <si>
    <t xml:space="preserve">Miscellaneous Notes (links) </t>
  </si>
  <si>
    <t xml:space="preserve">H0: No difference in the number of speices in early life microbiome between infants (ranging from 0-100 days)  that are milk formula fed and those that are not. </t>
  </si>
  <si>
    <t>https://microbiomedb.org/mbio/app/record/sample/MBSMPL0020-4-1333#TaxaRelativeAbundance</t>
  </si>
  <si>
    <t>no</t>
  </si>
  <si>
    <t>https://microbiomedb.org/mbio/app/record/sample/MBSMPL0020-6-1#Characteristics</t>
  </si>
  <si>
    <t>MBSMPL0020-4-2530</t>
  </si>
  <si>
    <t>https://microbiomedb.org/mbio/app/record/sample/MBSMPL0020-4-2530</t>
  </si>
  <si>
    <t>MBSMPL0020-4-5898</t>
  </si>
  <si>
    <t>https://microbiomedb.org/mbio/app/record/sample/MBSMPL0020-4-5898</t>
  </si>
  <si>
    <t xml:space="preserve">H1: There will be a difference in number of the species in early microbiome between innfants (ranging from 0-100 months) that are milk formlua fed and those that are not. </t>
  </si>
  <si>
    <t>MBSMPL0020-4-5451</t>
  </si>
  <si>
    <t>https://microbiomedb.org/mbio/app/record/sample/MBSMPL0020-6-114#Characteristics</t>
  </si>
  <si>
    <t>MBSMPL0020-4-2452</t>
  </si>
  <si>
    <t>MBSMPL0020-4-6341</t>
  </si>
  <si>
    <t>https://microbiomedb.org/mbio/app/record/sample/MBSMPL0020-4-6341</t>
  </si>
  <si>
    <t>https://microbiomedb.org/mbio/app/record/sample/MBSMPL0020-6-115#ProcessedSample</t>
  </si>
  <si>
    <t>MBSMPL0020-4-4683</t>
  </si>
  <si>
    <t>MBSMPL0020-4-4877</t>
  </si>
  <si>
    <t>https://microbiomedb.org/mbio/app/record/sample/MBSMPL0020-4-4877</t>
  </si>
  <si>
    <t>https://microbiomedb.org/mbio/app/record/sample/MBSMPL0020-6-116#Characteristics</t>
  </si>
  <si>
    <t>MBSMPL0020-4-1996</t>
  </si>
  <si>
    <t>https://microbiomedb.org/mbio/app/record/sample/MBSMPL0020-4-1996</t>
  </si>
  <si>
    <t>MBSMPL0020-4-5790</t>
  </si>
  <si>
    <t>https://microbiomedb.org/mbio/app/record/sample/MBSMPL0020-4-5790</t>
  </si>
  <si>
    <t>https://microbiomedb.org/mbio/app/record/sample/MBSMPL0020-6-117</t>
  </si>
  <si>
    <t>MBSMPL0020-4-4026</t>
  </si>
  <si>
    <t>https://microbiomedb.org/mbio/app/record/sample/MBSMPL0020-4-4026</t>
  </si>
  <si>
    <t>MBSMPL0020-4-2764</t>
  </si>
  <si>
    <t>https://microbiomedb.org/mbio/app/record/sample/MBSMPL0020-4-2764</t>
  </si>
  <si>
    <t>https://microbiomedb.org/mbio/app/record/sample/MBSMPL0020-6-118</t>
  </si>
  <si>
    <t>MBSMPL0020-4-302</t>
  </si>
  <si>
    <t>https://microbiomedb.org/mbio/app/record/sample/MBSMPL0020-6-146</t>
  </si>
  <si>
    <t>https://microbiomedb.org/mbio/app/record/sample/MBSMPL0020-4-302</t>
  </si>
  <si>
    <t>MBSMPL0020-4-5150</t>
  </si>
  <si>
    <t>https://microbiomedb.org/mbio/app/record/sample/MBSMPL0020-4-5150</t>
  </si>
  <si>
    <t>https://microbiomedb.org/mbio/app/record/sample/MBSMPL0020-6-148</t>
  </si>
  <si>
    <t>MBSMPL0020-4-3390</t>
  </si>
  <si>
    <t>https://microbiomedb.org/mbio/app/record/sample/MBSMPL0020-4-3390</t>
  </si>
  <si>
    <t>MBSMPL0020-4-3806</t>
  </si>
  <si>
    <t>https://microbiomedb.org/mbio/app/record/sample/MBSMPL0020-4-3806</t>
  </si>
  <si>
    <t>MBSMPL0020-4-1670</t>
  </si>
  <si>
    <t>https://microbiomedb.org/mbio/app/record/sample/MBSMPL0020-4-1670</t>
  </si>
  <si>
    <t>https://microbiomedb.org/mbio/app/record/sample/MBSMPL0020-6-166#Characteristics</t>
  </si>
  <si>
    <t>MBSMPL0020-4-6318</t>
  </si>
  <si>
    <t>MBSMPL0020-4-1518</t>
  </si>
  <si>
    <t>https://microbiomedb.org/mbio/app/record/sample/MBSMPL0020-4-1518</t>
  </si>
  <si>
    <t>https://microbiomedb.org/mbio/app/record/sample/MBSMPL0020-6-167</t>
  </si>
  <si>
    <t>https://microbiomedb.org/mbio/app/record/sample/MBSMPL0020-6-168</t>
  </si>
  <si>
    <t>MBSMPL0020-4-3017</t>
  </si>
  <si>
    <t>https://microbiomedb.org/mbio/app/record/sample/MBSMPL0020-4-3017</t>
  </si>
  <si>
    <t>MBSMPL0020-4-3437</t>
  </si>
  <si>
    <t>https://microbiomedb.org/mbio/app/record/sample/MBSMPL0020-4-3437</t>
  </si>
  <si>
    <t>https://microbiomedb.org/mbio/app/record/sample/MBSMPL0020-6-189#Datasets</t>
  </si>
  <si>
    <t>MBSMPL0020-4-2036</t>
  </si>
  <si>
    <t>https://microbiomedb.org/mbio/app/record/sample/MBSMPL0020-4-2036</t>
  </si>
  <si>
    <t>https://microbiomedb.org/mbio/app/record/sample/MBSMPL0020-6-190</t>
  </si>
  <si>
    <t>https://microbiomedb.org/mbio/app/record/sample/MBSMPL0020-6-169#Characteristics</t>
  </si>
  <si>
    <t>MBSMPL0020-4-3922</t>
  </si>
  <si>
    <t>https://microbiomedb.org/mbio/app/record/sample/MBSMPL0020-4-3922</t>
  </si>
  <si>
    <t>Hard palate</t>
  </si>
  <si>
    <t>MBSMPL0020-4-485</t>
  </si>
  <si>
    <t>https://microbiomedb.org/mbio/app/record/sample/MBSMPL0020-4-485</t>
  </si>
  <si>
    <t>https://microbiomedb.org/mbio/app/record/sample/MBSMPL0020-6-191#Characteristics</t>
  </si>
  <si>
    <t>MBSMPL0020-4-3492</t>
  </si>
  <si>
    <t>https://microbiomedb.org/mbio/app/record/sample/MBSMPL0020-4-3492</t>
  </si>
  <si>
    <t>https://microbiomedb.org/mbio/app/record/sample/MBSMPL0020-6-147</t>
  </si>
  <si>
    <t>MBSMPL0020-4-2853</t>
  </si>
  <si>
    <t>https://microbiomedb.org/mbio/app/record/sample/MBSMPL0020-4-2853</t>
  </si>
  <si>
    <t>MBSMPL0020-4-4217</t>
  </si>
  <si>
    <t>https://microbiomedb.org/mbio/app/record/sample/MBSMPL0020-4-4217</t>
  </si>
  <si>
    <t>https://microbiomedb.org/mbio/app/record/sample/MBSMPL0020-6-192</t>
  </si>
  <si>
    <t>MBSMPL0020-4-596</t>
  </si>
  <si>
    <t>https://microbiomedb.org/mbio/app/record/sample/MBSMPL0020-4-596</t>
  </si>
  <si>
    <t>https://microbiomedb.org/mbio/app/record/sample/MBSMPL0020-6-193</t>
  </si>
  <si>
    <t>MBSMPL0020-4-3802</t>
  </si>
  <si>
    <t>https://microbiomedb.org/mbio/app/record/sample/MBSMPL0020-4-3802</t>
  </si>
  <si>
    <t>MBSMPL0020-4-757</t>
  </si>
  <si>
    <t>https://microbiomedb.org/mbio/app/record/sample/MBSMPL0020-4-757</t>
  </si>
  <si>
    <t>https://microbiomedb.org/mbio/app/record/sample/MBSMPL0020-6-194</t>
  </si>
  <si>
    <t>MBSMPL0020-4-5918</t>
  </si>
  <si>
    <t>https://microbiomedb.org/mbio/app/record/sample/MBSMPL0020-4-5918</t>
  </si>
  <si>
    <t>MBSMPL0020-4-2371</t>
  </si>
  <si>
    <t>https://microbiomedb.org/mbio/app/record/sample/MBSMPL0020-4-2371</t>
  </si>
  <si>
    <t>https://microbiomedb.org/mbio/app/record/sample/MBSMPL0020-6-195</t>
  </si>
  <si>
    <t>MBSMPL0020-4-4396</t>
  </si>
  <si>
    <t>https://microbiomedb.org/mbio/app/record/sample/MBSMPL0020-4-4396</t>
  </si>
  <si>
    <t>MBSMPL0020-4-5349</t>
  </si>
  <si>
    <t>https://microbiomedb.org/mbio/app/record/sample/MBSMPL0020-4-5349</t>
  </si>
  <si>
    <t>https://microbiomedb.org/mbio/app/record/sample/MBSMPL0020-6-2</t>
  </si>
  <si>
    <t>MBSMPL0020-4-108</t>
  </si>
  <si>
    <t>https://microbiomedb.org/mbio/app/record/sample/MBSMPL0020-4-108</t>
  </si>
  <si>
    <t>MBSMPL0020-4-1739</t>
  </si>
  <si>
    <t>https://microbiomedb.org/mbio/app/record/sample/MBSMPL0020-6-213</t>
  </si>
  <si>
    <t>https://microbiomedb.org/mbio/app/record/sample/MBSMPL0020-4-1739</t>
  </si>
  <si>
    <t>MBSMPL0020-4-1184</t>
  </si>
  <si>
    <t>https://microbiomedb.org/mbio/app/record/sample/MBSMPL0020-4-1184</t>
  </si>
  <si>
    <t>https://microbiomedb.org/mbio/app/record/sample/MBSMPL0020-6-214</t>
  </si>
  <si>
    <t>MBSMPL0020-4-1592</t>
  </si>
  <si>
    <t>https://microbiomedb.org/mbio/app/record/sample/MBSMPL0020-4-1592</t>
  </si>
  <si>
    <t>https://microbiomedb.org/mbio/app/record/sample/MBSMPL0020-6-215</t>
  </si>
  <si>
    <t>MBSMPL0020-4-5269</t>
  </si>
  <si>
    <t>https://microbiomedb.org/mbio/app/record/sample/MBSMPL0020-4-5269</t>
  </si>
  <si>
    <t>MBSMPL0020-4-6063</t>
  </si>
  <si>
    <t>https://microbiomedb.org/mbio/app/record/sample/MBSMPL0020-4-6063</t>
  </si>
  <si>
    <t>https://microbiomedb.org/mbio/app/record/sample/MBSMPL0020-6-236</t>
  </si>
  <si>
    <t>MBSMPL0020-4-1280</t>
  </si>
  <si>
    <t>https://microbiomedb.org/mbio/app/record/sample/MBSMPL0020-4-1280</t>
  </si>
  <si>
    <t>https://microbiomedb.org/mbio/app/record/sample/MBSMPL0020-6-237</t>
  </si>
  <si>
    <t>MBSMPL0020-4-6113</t>
  </si>
  <si>
    <t>https://microbiomedb.org/mbio/app/record/sample/MBSMPL0020-4-6113</t>
  </si>
  <si>
    <t>MBSMPL0020-4-5245</t>
  </si>
  <si>
    <t>https://microbiomedb.org/mbio/app/record/sample/MBSMPL0020-4-5245</t>
  </si>
  <si>
    <t>https://microbiomedb.org/mbio/app/record/sample/MBSMPL0020-6-238</t>
  </si>
  <si>
    <t>MBSMPL0020-4-6157</t>
  </si>
  <si>
    <t>https://microbiomedb.org/mbio/app/record/sample/MBSMPL0020-4-6157</t>
  </si>
  <si>
    <t>MBSMPL0020-4-1896</t>
  </si>
  <si>
    <t>https://microbiomedb.org/mbio/app/record/sample/MBSMPL0020-4-1896</t>
  </si>
  <si>
    <t>https://microbiomedb.org/mbio/app/record/sample/MBSMPL0020-6-239</t>
  </si>
  <si>
    <t>MBSMPL0020-4-5998</t>
  </si>
  <si>
    <t>https://microbiomedb.org/mbio/app/record/sample/MBSMPL0020-4-5998</t>
  </si>
  <si>
    <t>https://microbiomedb.org/mbio/app/record/sample/MBSMPL0020-6-240</t>
  </si>
  <si>
    <t>MBSMPL0020-4-1002</t>
  </si>
  <si>
    <t>https://microbiomedb.org/mbio/app/record/sample/MBSMPL0020-4-1002</t>
  </si>
  <si>
    <t>MBSMPL0020-4-6216</t>
  </si>
  <si>
    <t>https://microbiomedb.org/mbio/app/record/sample/MBSMPL0020-4-6216</t>
  </si>
  <si>
    <t>https://microbiomedb.org/mbio/app/record/sample/MBSMPL0020-6-241</t>
  </si>
  <si>
    <t>MBSMPL0020-4-5931</t>
  </si>
  <si>
    <t>https://microbiomedb.org/mbio/app/record/sample/MBSMPL0020-4-5931</t>
  </si>
  <si>
    <t>https://microbiomedb.org/mbio/app/record/sample/MBSMPL0020-6-262</t>
  </si>
  <si>
    <t>MBSMPL0020-4-6267</t>
  </si>
  <si>
    <t>https://microbiomedb.org/mbio/app/record/sample/MBSMPL0020-4-6267</t>
  </si>
  <si>
    <t>https://microbiomedb.org/mbio/app/record/sample/MBSMPL0020-6-263</t>
  </si>
  <si>
    <t>MBSMPL0020-4-4203</t>
  </si>
  <si>
    <t>https://microbiomedb.org/mbio/app/record/sample/MBSMPL0020-4-4203</t>
  </si>
  <si>
    <t>MBSMPL0020-4-3388</t>
  </si>
  <si>
    <t>https://microbiomedb.org/mbio/app/record/sample/MBSMPL0020-4-3388</t>
  </si>
  <si>
    <t>https://microbiomedb.org/mbio/app/record/sample/MBSMPL0020-6-264</t>
  </si>
  <si>
    <t>MBSMPL0020-4-2788</t>
  </si>
  <si>
    <t>https://microbiomedb.org/mbio/app/record/sample/MBSMPL0020-4-2788</t>
  </si>
  <si>
    <t>https://microbiomedb.org/mbio/app/record/sample/MBSMPL0020-6-265</t>
  </si>
  <si>
    <t>https://microbiomedb.org/mbio/app/record/sample/MBSMPL0020-6-266</t>
  </si>
  <si>
    <t>https://microbiomedb.org/mbio/app/record/sample/MBSMPL0020-6-286</t>
  </si>
  <si>
    <t>MBSMPL0020-4-2481</t>
  </si>
  <si>
    <t>https://microbiomedb.org/mbio/app/record/sample/MBSMPL0020-4-2481</t>
  </si>
  <si>
    <t>https://microbiomedb.org/mbio/app/record/sample/MBSMPL0020-6-287</t>
  </si>
  <si>
    <t>https://microbiomedb.org/mbio/app/record/sample/MBSMPL0020-6-288</t>
  </si>
  <si>
    <t>https://microbiomedb.org/mbio/app/record/sample/MBSMPL0020-6-289</t>
  </si>
  <si>
    <t>MBSMPL0020-4-4190</t>
  </si>
  <si>
    <t>https://microbiomedb.org/mbio/app/record/sample/MBSMPL0020-6-290</t>
  </si>
  <si>
    <t>https://microbiomedb.org/mbio/app/record/sample/MBSMPL0020-4-4190</t>
  </si>
  <si>
    <t>https://microbiomedb.org/mbio/app/record/sample/MBSMPL0020-6-291</t>
  </si>
  <si>
    <t>MBSMPL0020-4-4957</t>
  </si>
  <si>
    <t>https://microbiomedb.org/mbio/app/record/sample/MBSMPL0020-4-4957</t>
  </si>
  <si>
    <t>https://microbiomedb.org/mbio/app/record/sample/MBSMPL0020-6-3</t>
  </si>
  <si>
    <t>MBSMPL0020-4-5915</t>
  </si>
  <si>
    <t>https://microbiomedb.org/mbio/app/record/sample/MBSMPL0020-4-5915</t>
  </si>
  <si>
    <t>https://microbiomedb.org/mbio/app/record/sample/MBSMPL0020-6-313</t>
  </si>
  <si>
    <t>MBSMPL0020-4-2762</t>
  </si>
  <si>
    <t>https://microbiomedb.org/mbio/app/record/sample/MBSMPL0020-6-314</t>
  </si>
  <si>
    <t>https://microbiomedb.org/mbio/app/record/sample/MBSMPL0020-4-2762</t>
  </si>
  <si>
    <t>yes</t>
  </si>
  <si>
    <t>https://microbiomedb.org/mbio/app/record/sample/MBSMPL0020-6-315</t>
  </si>
  <si>
    <t>MBSMPL0020-4-335</t>
  </si>
  <si>
    <t>https://microbiomedb.org/mbio/app/record/sample/MBSMPL0020-4-335</t>
  </si>
  <si>
    <t>https://microbiomedb.org/mbio/app/record/sample/MBSMPL0020-6-316</t>
  </si>
  <si>
    <t>https://microbiomedb.org/mbio/app/record/sample/MBSMPL0020-6-317</t>
  </si>
  <si>
    <t>MBSMPL0020-4-5904</t>
  </si>
  <si>
    <t>https://microbiomedb.org/mbio/app/record/sample/MBSMPL0020-4-5904</t>
  </si>
  <si>
    <t>https://microbiomedb.org/mbio/app/record/sample/MBSMPL0020-6-318</t>
  </si>
  <si>
    <t>https://microbiomedb.org/mbio/app/record/sample/MBSMPL0020-6-319</t>
  </si>
  <si>
    <t>MBSMPL0020-4-4850</t>
  </si>
  <si>
    <t>https://microbiomedb.org/mbio/app/record/sample/MBSMPL0020-4-4850</t>
  </si>
  <si>
    <t>https://microbiomedb.org/mbio/app/record/sample/MBSMPL0020-6-320</t>
  </si>
  <si>
    <t>MBSMPL0020-4-2057</t>
  </si>
  <si>
    <t>https://microbiomedb.org/mbio/app/record/sample/MBSMPL0020-4-2057</t>
  </si>
  <si>
    <t>https://microbiomedb.org/mbio/app/record/sample/MBSMPL0020-6-326</t>
  </si>
  <si>
    <t>MBSMPL0020-4-1108</t>
  </si>
  <si>
    <t>https://microbiomedb.org/mbio/app/record/sample/MBSMPL0020-4-1108</t>
  </si>
  <si>
    <t>https://microbiomedb.org/mbio/app/record/sample/MBSMPL0020-6-327</t>
  </si>
  <si>
    <t>MBSMPL0020-4-2628</t>
  </si>
  <si>
    <t>https://microbiomedb.org/mbio/app/record/sample/MBSMPL0020-4-2628</t>
  </si>
  <si>
    <t>https://microbiomedb.org/mbio/app/record/sample/MBSMPL0020-6-328</t>
  </si>
  <si>
    <t>MBSMPL0020-4-4382</t>
  </si>
  <si>
    <t>https://microbiomedb.org/mbio/app/record/sample/MBSMPL0020-4-4382</t>
  </si>
  <si>
    <t>https://microbiomedb.org/mbio/app/record/sample/MBSMPL0020-6-329</t>
  </si>
  <si>
    <t>MBSMPL0020-4-3571</t>
  </si>
  <si>
    <t>https://microbiomedb.org/mbio/app/record/sample/MBSMPL0020-4-3571</t>
  </si>
  <si>
    <t>https://microbiomedb.org/mbio/app/record/sample/MBSMPL0020-6-348</t>
  </si>
  <si>
    <t>MBSMPL0020-4-7</t>
  </si>
  <si>
    <t>https://microbiomedb.org/mbio/app/record/sample/MBSMPL0020-4-7</t>
  </si>
  <si>
    <t>MBSMPL0020-4-821</t>
  </si>
  <si>
    <t>https://microbiomedb.org/mbio/app/record/sample/MBSMPL0020-6-349</t>
  </si>
  <si>
    <t>https://microbiomedb.org/mbio/app/record/sample/MBSMPL0020-4-821</t>
  </si>
  <si>
    <t>https://microbiomedb.org/mbio/app/record/sample/MBSMPL0020-6-350</t>
  </si>
  <si>
    <t>MBSMPL0020-4-3347</t>
  </si>
  <si>
    <t>https://microbiomedb.org/mbio/app/record/sample/MBSMPL0020-4-3347</t>
  </si>
  <si>
    <t>https://microbiomedb.org/mbio/app/record/sample/MBSMPL0020-6-351</t>
  </si>
  <si>
    <t>MBSMPL0020-4-3065</t>
  </si>
  <si>
    <t>https://microbiomedb.org/mbio/app/record/sample/MBSMPL0020-4-3065</t>
  </si>
  <si>
    <t>https://microbiomedb.org/mbio/app/record/sample/MBSMPL0020-6-352</t>
  </si>
  <si>
    <t>MBSMPL0020-4-3631</t>
  </si>
  <si>
    <t>https://microbiomedb.org/mbio/app/record/sample/MBSMPL0020-4-3631</t>
  </si>
  <si>
    <t>https://microbiomedb.org/mbio/app/record/sample/MBSMPL0020-6-353</t>
  </si>
  <si>
    <t>https://microbiomedb.org/mbio/app/record/sample/MBSMPL0020-6-354</t>
  </si>
  <si>
    <t>Median vaginal canal</t>
  </si>
  <si>
    <t>MBSMPL0020-4-5048</t>
  </si>
  <si>
    <t>https://microbiomedb.org/mbio/app/record/sample/MBSMPL0020-4-5048</t>
  </si>
  <si>
    <t>https://microbiomedb.org/mbio/app/record/sample/MBSMPL0020-6-355</t>
  </si>
  <si>
    <t>https://microbiomedb.org/mbio/app/record/sample/MBSMPL0020-6-356</t>
  </si>
  <si>
    <t>MBSMPL0020-4-1020</t>
  </si>
  <si>
    <t>https://microbiomedb.org/mbio/app/record/sample/MBSMPL0020-4-1020</t>
  </si>
  <si>
    <t>https://microbiomedb.org/mbio/app/record/sample/MBSMPL0020-6-357</t>
  </si>
  <si>
    <t>https://microbiomedb.org/mbio/app/record/sample/MBSMPL0020-6-4</t>
  </si>
  <si>
    <t>MBSMPL0020-4-392</t>
  </si>
  <si>
    <t>https://microbiomedb.org/mbio/app/record/sample/MBSMPL0020-4-392</t>
  </si>
  <si>
    <t>https://microbiomedb.org/mbio/app/record/sample/MBSMPL0020-6-421</t>
  </si>
  <si>
    <t>MBSMPL0020-4-3430</t>
  </si>
  <si>
    <t>https://microbiomedb.org/mbio/app/record/sample/MBSMPL0020-4-3430</t>
  </si>
  <si>
    <t>https://microbiomedb.org/mbio/app/record/sample/MBSMPL0020-6-422</t>
  </si>
  <si>
    <t>https://microbiomedb.org/mbio/app/record/sample/MBSMPL0020-6-423</t>
  </si>
  <si>
    <t>MBSMPL0020-4-3060</t>
  </si>
  <si>
    <t>https://microbiomedb.org/mbio/app/record/sample/MBSMPL0020-4-3060</t>
  </si>
  <si>
    <t>https://microbiomedb.org/mbio/app/record/sample/MBSMPL0020-6-424</t>
  </si>
  <si>
    <t>https://microbiomedb.org/mbio/app/record/sample/MBSMPL0020-6-425</t>
  </si>
  <si>
    <t>MBSMPL0020-4-4605</t>
  </si>
  <si>
    <t>https://microbiomedb.org/mbio/app/record/sample/MBSMPL0020-4-4605</t>
  </si>
  <si>
    <t>https://microbiomedb.org/mbio/app/record/sample/MBSMPL0020-6-426</t>
  </si>
  <si>
    <t>MBSMPL0020-4-3410</t>
  </si>
  <si>
    <t>https://microbiomedb.org/mbio/app/record/sample/MBSMPL0020-4-3410</t>
  </si>
  <si>
    <t>https://microbiomedb.org/mbio/app/record/sample/MBSMPL0020-6-427</t>
  </si>
  <si>
    <t>MBSMPL0020-4-5438</t>
  </si>
  <si>
    <t>https://microbiomedb.org/mbio/app/record/sample/MBSMPL0020-6-48</t>
  </si>
  <si>
    <t>https://microbiomedb.org/mbio/app/record/sample/MBSMPL0020-4-5438</t>
  </si>
  <si>
    <t xml:space="preserve"> https://microbiomedb.org/mbio/app/record/sample/MBSMPL0020-6-49</t>
  </si>
  <si>
    <t>MBSMPL0020-4-2927</t>
  </si>
  <si>
    <t>https://microbiomedb.org/mbio/app/record/sample/MBSMPL0020-4-2927</t>
  </si>
  <si>
    <t>https://microbiomedb.org/mbio/app/record/sample/MBSMPL0020-6-499</t>
  </si>
  <si>
    <t>MBSMPL0020-4-3985</t>
  </si>
  <si>
    <t>https://microbiomedb.org/mbio/app/record/sample/MBSMPL0020-4-3985</t>
  </si>
  <si>
    <t>https://microbiomedb.org/mbio/app/record/sample/MBSMPL0020-6-5</t>
  </si>
  <si>
    <t>MBSMPL0020-4-922</t>
  </si>
  <si>
    <t>https://microbiomedb.org/mbio/app/record/sample/MBSMPL0020-4-922</t>
  </si>
  <si>
    <t>https://microbiomedb.org/mbio/app/record/sample/MBSMPL0020-6-50</t>
  </si>
  <si>
    <t>https://microbiomedb.org/mbio/app/record/sample/MBSMPL0020-6-500</t>
  </si>
  <si>
    <t>MBSMPL0020-4-1781</t>
  </si>
  <si>
    <t>https://microbiomedb.org/mbio/app/record/sample/MBSMPL0020-4-1781</t>
  </si>
  <si>
    <t>https://microbiomedb.org/mbio/app/record/sample/MBSMPL0020-6-501#Datasets</t>
  </si>
  <si>
    <t>MBSMPL0020-4-887</t>
  </si>
  <si>
    <t>https://microbiomedb.org/mbio/app/record/sample/MBSMPL0020-4-887</t>
  </si>
  <si>
    <t>https://microbiomedb.org/mbio/app/record/sample/MBSMPL0020-6-502#TaxaRelativeAbundance</t>
  </si>
  <si>
    <t>https://microbiomedb.org/mbio/app/record/sample/MBSMPL0020-6-503</t>
  </si>
  <si>
    <t>MBSMPL0020-4-4775</t>
  </si>
  <si>
    <t>https://microbiomedb.org/mbio/app/record/sample/MBSMPL0020-4-4775</t>
  </si>
  <si>
    <t>https://microbiomedb.org/mbio/app/record/sample/MBSMPL0020-6-504</t>
  </si>
  <si>
    <t>MBSMPL0020-4-1494</t>
  </si>
  <si>
    <t>https://microbiomedb.org/mbio/app/record/sample/MBSMPL0020-4-1494</t>
  </si>
  <si>
    <t>MBSMPL0020-4-3657</t>
  </si>
  <si>
    <t>https://microbiomedb.org/mbio/app/record/sample/MBSMPL0020-4-3657</t>
  </si>
  <si>
    <t>https://microbiomedb.org/mbio/app/record/sample/MBSMPL0020-6-524</t>
  </si>
  <si>
    <t>MBSMPL0020-4-3550</t>
  </si>
  <si>
    <t>https://microbiomedb.org/mbio/app/record/sample/MBSMPL0020-4-3550</t>
  </si>
  <si>
    <t>https://microbiomedb.org/mbio/app/record/sample/MBSMPL0020-6-525</t>
  </si>
  <si>
    <t>MBSMPL0020-4-6037</t>
  </si>
  <si>
    <t>https://microbiomedb.org/mbio/app/record/sample/MBSMPL0020-4-6037</t>
  </si>
  <si>
    <t>https://microbiomedb.org/mbio/app/record/sample/MBSMPL0020-6-526</t>
  </si>
  <si>
    <t>MBSMPL0020-4-4802</t>
  </si>
  <si>
    <t>https://microbiomedb.org/mbio/app/record/sample/MBSMPL0020-4-4802</t>
  </si>
  <si>
    <t>https://microbiomedb.org/mbio/app/record/sample/MBSMPL0020-6-527</t>
  </si>
  <si>
    <t>MBSMPL0020-4-3465</t>
  </si>
  <si>
    <t>https://microbiomedb.org/mbio/app/record/sample/MBSMPL0020-4-3465</t>
  </si>
  <si>
    <t>https://microbiomedb.org/mbio/app/record/sample/MBSMPL0020-6-528</t>
  </si>
  <si>
    <t>MBSMPL0020-4-4162</t>
  </si>
  <si>
    <t>https://microbiomedb.org/mbio/app/record/sample/MBSMPL0020-4-4162</t>
  </si>
  <si>
    <t>MBSMPL0020-4-3429</t>
  </si>
  <si>
    <t>https://microbiomedb.org/mbio/app/record/sample/MBSMPL0020-4-3429</t>
  </si>
  <si>
    <t>https://microbiomedb.org/mbio/app/record/sample/MBSMPL0020-6-529</t>
  </si>
  <si>
    <t>MBSMPL0020-4-5024</t>
  </si>
  <si>
    <t>https://microbiomedb.org/mbio/app/record/sample/MBSMPL0020-4-5024</t>
  </si>
  <si>
    <t>MBSMPL0020-4-658</t>
  </si>
  <si>
    <t>https://microbiomedb.org/mbio/app/record/sample/MBSMPL0020-4-658</t>
  </si>
  <si>
    <t>https://microbiomedb.org/mbio/app/record/sample/MBSMPL0020-6-549</t>
  </si>
  <si>
    <t>MBSMPL0020-4-3137</t>
  </si>
  <si>
    <t>https://microbiomedb.org/mbio/app/record/sample/MBSMPL0020-4-3137</t>
  </si>
  <si>
    <t>https://microbiomedb.org/mbio/app/record/sample/MBSMPL0020-6-550</t>
  </si>
  <si>
    <t>MBSMPL0020-4-695</t>
  </si>
  <si>
    <t>https://microbiomedb.org/mbio/app/record/sample/MBSMPL0020-4-695</t>
  </si>
  <si>
    <t>https://microbiomedb.org/mbio/app/record/sample/MBSMPL0020-6-551</t>
  </si>
  <si>
    <t>https://microbiomedb.org/mbio/app/record/sample/MBSMPL0020-6-552</t>
  </si>
  <si>
    <t>https://microbiomedb.org/mbio/app/record/sample/MBSMPL0020-6-553</t>
  </si>
  <si>
    <t>https://microbiomedb.org/mbio/app/record/sample/MBSMPL0020-6-573</t>
  </si>
  <si>
    <t>MBSMPL0020-4-4246</t>
  </si>
  <si>
    <t>https://microbiomedb.org/mbio/app/record/sample/MBSMPL0020-4-4246</t>
  </si>
  <si>
    <t>https://microbiomedb.org/mbio/app/record/sample/MBSMPL0020-6-574</t>
  </si>
  <si>
    <t>MBSMPL0020-4-3730</t>
  </si>
  <si>
    <t>https://microbiomedb.org/mbio/app/record/sample/MBSMPL0020-4-3730</t>
  </si>
  <si>
    <t>https://microbiomedb.org/mbio/app/record/sample/MBSMPL0020-6-575</t>
  </si>
  <si>
    <t>https://microbiomedb.org/mbio/app/record/sample/MBSMPL0020-6-576</t>
  </si>
  <si>
    <t>MBSMPL0020-4-5888</t>
  </si>
  <si>
    <t>https://microbiomedb.org/mbio/app/record/sample/MBSMPL0020-4-5888</t>
  </si>
  <si>
    <t>https://microbiomedb.org/mbio/app/record/sample/MBSMPL0020-6-6</t>
  </si>
  <si>
    <t>https://microbiomedb.org/mbio/app/record/sample/MBSMPL0020-6-618</t>
  </si>
  <si>
    <t>MBSMPL0020-4-2226</t>
  </si>
  <si>
    <t>https://microbiomedb.org/mbio/app/record/sample/MBSMPL0020-4-2226</t>
  </si>
  <si>
    <t>https://microbiomedb.org/mbio/app/record/sample/MBSMPL0020-6-619</t>
  </si>
  <si>
    <t>MBSMPL0020-4-5061</t>
  </si>
  <si>
    <t>https://microbiomedb.org/mbio/app/record/sample/MBSMPL0020-4-5061</t>
  </si>
  <si>
    <t>https://microbiomedb.org/mbio/app/record/sample/MBSMPL0020-6-620</t>
  </si>
  <si>
    <t>MBSMPL0020-4-2678</t>
  </si>
  <si>
    <t>https://microbiomedb.org/mbio/app/record/sample/MBSMPL0020-4-2678</t>
  </si>
  <si>
    <t>https://microbiomedb.org/mbio/app/record/sample/MBSMPL0020-6-621#Characteristics</t>
  </si>
  <si>
    <t>MBSMPL0020-4-798</t>
  </si>
  <si>
    <t>https://microbiomedb.org/mbio/app/record/sample/MBSMPL0020-4-798</t>
  </si>
  <si>
    <t>https://microbiomedb.org/mbio/app/record/sample/MBSMPL0020-6-622</t>
  </si>
  <si>
    <t>MBSMPL0020-4-6031</t>
  </si>
  <si>
    <t>https://microbiomedb.org/mbio/app/record/sample/MBSMPL0020-4-6031</t>
  </si>
  <si>
    <t>https://microbiomedb.org/mbio/app/record/sample/MBSMPL0020-6-7</t>
  </si>
  <si>
    <t>MBSMPL0020-4-325</t>
  </si>
  <si>
    <t>https://microbiomedb.org/mbio/app/record/sample/MBSMPL0020-4-325</t>
  </si>
  <si>
    <t>https://microbiomedb.org/mbio/app/record/sample/MBSMPL0020-6-704</t>
  </si>
  <si>
    <t>MBSMPL0020-4-4810</t>
  </si>
  <si>
    <t>https://microbiomedb.org/mbio/app/record/sample/MBSMPL0020-4-4810</t>
  </si>
  <si>
    <t>https://microbiomedb.org/mbio/app/record/sample/MBSMPL0020-6-705</t>
  </si>
  <si>
    <t>MBSMPL0020-4-393</t>
  </si>
  <si>
    <t>https://microbiomedb.org/mbio/app/record/sample/MBSMPL0020-4-393</t>
  </si>
  <si>
    <t>https://microbiomedb.org/mbio/app/record/sample/MBSMPL0020-6-706</t>
  </si>
  <si>
    <t>MBSMPL0020-4-2498</t>
  </si>
  <si>
    <t>https://microbiomedb.org/mbio/app/record/sample/MBSMPL0020-4-2498</t>
  </si>
  <si>
    <t>https://microbiomedb.org/mbio/app/record/sample/MBSMPL0020-6-707</t>
  </si>
  <si>
    <t>MBSMPL0020-4-324</t>
  </si>
  <si>
    <t>https://microbiomedb.org/mbio/app/record/sample/MBSMPL0020-4-324</t>
  </si>
  <si>
    <t>https://microbiomedb.org/mbio/app/record/sample/MBSMPL0020-6-708</t>
  </si>
  <si>
    <t>MBSMPL0020-4-6220</t>
  </si>
  <si>
    <t>https://microbiomedb.org/mbio/app/record/sample/MBSMPL0020-4-6220</t>
  </si>
  <si>
    <t>https://microbiomedb.org/mbio/app/record/sample/MBSMPL0020-6-71</t>
  </si>
  <si>
    <t>https://microbiomedb.org/mbio/app/record/sample/MBSMPL0020-6-72</t>
  </si>
  <si>
    <t>https://microbiomedb.org/mbio/app/record/sample/MBSMPL0020-6-73</t>
  </si>
  <si>
    <t>MBSMPL0020-4-720</t>
  </si>
  <si>
    <t>https://microbiomedb.org/mbio/app/record/sample/MBSMPL0020-4-720</t>
  </si>
  <si>
    <t>https://microbiomedb.org/mbio/app/record/sample/MBSMPL0020-6-74</t>
  </si>
  <si>
    <t>MBSMPL0020-4-3907</t>
  </si>
  <si>
    <t>https://microbiomedb.org/mbio/app/record/sample/MBSMPL0020-4-3907</t>
  </si>
  <si>
    <t>https://microbiomedb.org/mbio/app/record/sample/MBSMPL0020-6-777</t>
  </si>
  <si>
    <t>MBSMPL0020-4-948</t>
  </si>
  <si>
    <t>https://microbiomedb.org/mbio/app/record/sample/MBSMPL0020-4-948</t>
  </si>
  <si>
    <t>https://microbiomedb.org/mbio/app/record/sample/MBSMPL0020-6-778</t>
  </si>
  <si>
    <t>https://microbiomedb.org/mbio/app/record/sample/MBSMPL0020-6-779</t>
  </si>
  <si>
    <t>MBSMPL0020-4-5965</t>
  </si>
  <si>
    <t>https://microbiomedb.org/mbio/app/record/sample/MBSMPL0020-4-5965</t>
  </si>
  <si>
    <t>https://microbiomedb.org/mbio/app/record/sample/MBSMPL0020-6-780</t>
  </si>
  <si>
    <t>https://microbiomedb.org/mbio/app/record/sample/MBSMPL0020-6-781</t>
  </si>
  <si>
    <t>MBSMPL0020-4-5689</t>
  </si>
  <si>
    <t>https://microbiomedb.org/mbio/app/record/sample/MBSMPL0020-4-5689</t>
  </si>
  <si>
    <t>https://microbiomedb.org/mbio/app/record/sample/MBSMPL0020-6-796</t>
  </si>
  <si>
    <t>MBSMPL0020-4-5932</t>
  </si>
  <si>
    <t>https://microbiomedb.org/mbio/app/record/sample/MBSMPL0020-4-5932</t>
  </si>
  <si>
    <t>https://microbiomedb.org/mbio/app/record/sample/MBSMPL0020-6-797</t>
  </si>
  <si>
    <t>https://microbiomedb.org/mbio/app/record/sample/MBSMPL0020-6-798</t>
  </si>
  <si>
    <t>MBSMPL0020-4-4115</t>
  </si>
  <si>
    <t>https://microbiomedb.org/mbio/app/record/sample/MBSMPL0020-4-4115</t>
  </si>
  <si>
    <t>https://microbiomedb.org/mbio/app/record/sample/MBSMPL0020-6-799</t>
  </si>
  <si>
    <t>MBSMPL0020-4-2982</t>
  </si>
  <si>
    <t>https://microbiomedb.org/mbio/app/record/sample/MBSMPL0020-4-2982</t>
  </si>
  <si>
    <t>https://microbiomedb.org/mbio/app/record/sample/MBSMPL0020-6-831</t>
  </si>
  <si>
    <t>https://microbiomedb.org/mbio/app/record/sample/MBSMPL0020-6-832</t>
  </si>
  <si>
    <t>MBSMPL0020-4-2630</t>
  </si>
  <si>
    <t>https://microbiomedb.org/mbio/app/record/sample/MBSMPL0020-4-2630</t>
  </si>
  <si>
    <t>https://microbiomedb.org/mbio/app/record/sample/MBSMPL0020-6-833</t>
  </si>
  <si>
    <t>https://microbiomedb.org/mbio/app/record/sample/MBSMPL0020-6-861</t>
  </si>
  <si>
    <t>MBSMPL0020-4-4364</t>
  </si>
  <si>
    <t>https://microbiomedb.org/mbio/app/record/sample/MBSMPL0020-6-862</t>
  </si>
  <si>
    <t>MBSMPL0020-4-1829</t>
  </si>
  <si>
    <t>https://microbiomedb.org/mbio/app/record/sample/MBSMPL0020-4-1829</t>
  </si>
  <si>
    <t>https://microbiomedb.org/mbio/app/record/sample/MBSMPL0020-6-863</t>
  </si>
  <si>
    <t>https://microbiomedb.org/mbio/app/record/sample/MBSMPL0020-6-864</t>
  </si>
  <si>
    <t>MBSMPL0020-4-3958</t>
  </si>
  <si>
    <t>https://microbiomedb.org/mbio/app/record/sample/MBSMPL0020-4-3958</t>
  </si>
  <si>
    <t>https://microbiomedb.org/mbio/app/record/sample/MBSMPL0020-6-865</t>
  </si>
  <si>
    <t>MBSMPL0020-4-4829</t>
  </si>
  <si>
    <t>https://microbiomedb.org/mbio/app/record/sample/MBSMPL0020-4-4829</t>
  </si>
  <si>
    <t>https://microbiomedb.org/mbio/app/record/sample/MBSMPL0020-6-866</t>
  </si>
  <si>
    <t>MBSMPL0020-4-3634</t>
  </si>
  <si>
    <t>https://microbiomedb.org/mbio/app/record/sample/MBSMPL0020-4-3634</t>
  </si>
  <si>
    <t>https://microbiomedb.org/mbio/app/record/sample/MBSMPL0020-6-909</t>
  </si>
  <si>
    <t>https://microbiomedb.org/mbio/app/record/sample/MBSMPL0020-6-910</t>
  </si>
  <si>
    <t>MBSMPL0020-4-10</t>
  </si>
  <si>
    <t>https://microbiomedb.org/mbio/app/record/sample/MBSMPL0020-6-911</t>
  </si>
  <si>
    <t>MBSMPL0020-4-271</t>
  </si>
  <si>
    <t>https://microbiomedb.org/mbio/app/record/sample/MBSMPL0020-4-271</t>
  </si>
  <si>
    <t>https://microbiomedb.org/mbio/app/record/sample/MBSMPL0020-6-912</t>
  </si>
  <si>
    <t>MBSMPL0020-4-1090</t>
  </si>
  <si>
    <t>https://microbiomedb.org/mbio/app/record/sample/MBSMPL0020-4-1090</t>
  </si>
  <si>
    <t>https://microbiomedb.org/mbio/app/record/sample/MBSMPL0020-6-913</t>
  </si>
  <si>
    <t>MBSMPL0020-4-4816</t>
  </si>
  <si>
    <t>https://microbiomedb.org/mbio/app/record/sample/MBSMPL0020-4-4816</t>
  </si>
  <si>
    <t>https://microbiomedb.org/mbio/app/record/sample/MBSMPL0020-6-213#Datasets</t>
  </si>
  <si>
    <t>MBSMPL0020-4-1593</t>
  </si>
  <si>
    <t>https://microbiomedb.org/mbio/app/record/sample/MBSMPL0020-4-1593</t>
  </si>
  <si>
    <t>MBSMPL0020-4-4447</t>
  </si>
  <si>
    <t>https://microbiomedb.org/mbio/app/record/sample/MBSMPL0020-4-4447</t>
  </si>
  <si>
    <t>https://microbiomedb.org/mbio/app/record/sample/MBSMPL0020-6-384</t>
  </si>
  <si>
    <t>MBSMPL0020-4-4669</t>
  </si>
  <si>
    <t>https://microbiomedb.org/mbio/app/record/sample/MBSMPL0020-4-4669</t>
  </si>
  <si>
    <t>https://microbiomedb.org/mbio/app/record/sample/MBSMPL0020-6-385</t>
  </si>
  <si>
    <t>MBSMPL0020-4-170</t>
  </si>
  <si>
    <t>https://microbiomedb.org/mbio/app/record/sample/MBSMPL0020-4-170</t>
  </si>
  <si>
    <t>https://microbiomedb.org/mbio/app/record/sample/MBSMPL0020-6-386</t>
  </si>
  <si>
    <t>https://microbiomedb.org/mbio/app/record/sample/MBSMPL0020-6-387</t>
  </si>
  <si>
    <t>MBSMPL0020-4-2280</t>
  </si>
  <si>
    <t>https://microbiomedb.org/mbio/app/record/sample/MBSMPL0020-4-2280</t>
  </si>
  <si>
    <t>MBSMPL0020-4-2659</t>
  </si>
  <si>
    <t>https://microbiomedb.org/mbio/app/record/sample/MBSMPL0020-4-2659</t>
  </si>
  <si>
    <t>https://microbiomedb.org/mbio/app/record/sample/MBSMPL0020-6-399</t>
  </si>
  <si>
    <t>MBSMPL0020-4-4638</t>
  </si>
  <si>
    <t>https://microbiomedb.org/mbio/app/record/sample/MBSMPL0020-4-4638</t>
  </si>
  <si>
    <t>https://microbiomedb.org/mbio/app/record/sample/MBSMPL0020-6-400</t>
  </si>
  <si>
    <t>MBSMPL0020-4-4547</t>
  </si>
  <si>
    <t>https://microbiomedb.org/mbio/app/record/sample/MBSMPL0020-4-4547</t>
  </si>
  <si>
    <t>https://microbiomedb.org/mbio/app/record/sample/MBSMPL0020-6-401</t>
  </si>
  <si>
    <t>MBSMPL0020-4-985</t>
  </si>
  <si>
    <t>https://microbiomedb.org/mbio/app/record/sample/MBSMPL0020-6-402</t>
  </si>
  <si>
    <t>MBSMPL0020-4-5738</t>
  </si>
  <si>
    <t>https://microbiomedb.org/mbio/app/record/sample/MBSMPL0020-4-5738</t>
  </si>
  <si>
    <t>https://microbiomedb.org/mbio/app/record/sample/MBSMPL0020-6-403</t>
  </si>
  <si>
    <t>MBSMPL0020-4-2947</t>
  </si>
  <si>
    <t>https://microbiomedb.org/mbio/app/record/sample/MBSMPL0020-4-2947</t>
  </si>
  <si>
    <t>MBSMPL0020-4-5352</t>
  </si>
  <si>
    <t>https://microbiomedb.org/mbio/app/record/sample/MBSMPL0020-4-5352</t>
  </si>
  <si>
    <t>https://microbiomedb.org/mbio/app/record/sample/MBSMPL0020-6-599</t>
  </si>
  <si>
    <t>MBSMPL0020-4-6188</t>
  </si>
  <si>
    <t>https://microbiomedb.org/mbio/app/record/sample/MBSMPL0020-6-600</t>
  </si>
  <si>
    <t>MBSMPL0020-4-3858</t>
  </si>
  <si>
    <t>https://microbiomedb.org/mbio/app/record/sample/MBSMPL0020-4-3858</t>
  </si>
  <si>
    <t>https://microbiomedb.org/mbio/app/record/sample/MBSMPL0020-6-601</t>
  </si>
  <si>
    <t>https://microbiomedb.org/mbio/app/record/sample/MBSMPL0020-6-602</t>
  </si>
  <si>
    <t>MBSMPL0020-4-1318</t>
  </si>
  <si>
    <t>https://microbiomedb.org/mbio/app/record/sample/MBSMPL0020-4-1318</t>
  </si>
  <si>
    <t>https://microbiomedb.org/mbio/app/record/sample/MBSMPL0020-6-603</t>
  </si>
  <si>
    <t>MBSMPL0020-4-1877</t>
  </si>
  <si>
    <t>https://microbiomedb.org/mbio/app/record/sample/MBSMPL0020-4-1877</t>
  </si>
  <si>
    <t>https://microbiomedb.org/mbio/app/record/sample/MBSMPL0020-6-642</t>
  </si>
  <si>
    <t>MBSMPL0020-4-1012</t>
  </si>
  <si>
    <t>https://microbiomedb.org/mbio/app/record/sample/MBSMPL0020-6-643</t>
  </si>
  <si>
    <t>https://microbiomedb.org/mbio/app/record/sample/MBSMPL0020-6-644</t>
  </si>
  <si>
    <t>MBSMPL0020-4-4385</t>
  </si>
  <si>
    <t>https://microbiomedb.org/mbio/app/record/sample/MBSMPL0020-4-4385</t>
  </si>
  <si>
    <t>https://microbiomedb.org/mbio/app/record/sample/MBSMPL0020-6-645</t>
  </si>
  <si>
    <t>https://microbiomedb.org/mbio/app/record/sample/MBSMPL0020-6-660</t>
  </si>
  <si>
    <t>MBSMPL0020-4-5315</t>
  </si>
  <si>
    <t>https://microbiomedb.org/mbio/app/record/sample/MBSMPL0020-4-5315</t>
  </si>
  <si>
    <t>MBSMPL0020-4-4681</t>
  </si>
  <si>
    <t>https://microbiomedb.org/mbio/app/record/sample/MBSMPL0020-4-4681</t>
  </si>
  <si>
    <t>https://microbiomedb.org/mbio/app/record/sample/MBSMPL0020-6-661</t>
  </si>
  <si>
    <t>https://microbiomedb.org/mbio/app/record/sample/MBSMPL0020-6-662</t>
  </si>
  <si>
    <t>MBSMPL0020-4-5519</t>
  </si>
  <si>
    <t>https://microbiomedb.org/mbio/app/record/sample/MBSMPL0020-4-5519</t>
  </si>
  <si>
    <t>https://microbiomedb.org/mbio/app/record/sample/MBSMPL0020-6-663</t>
  </si>
  <si>
    <t>MBSMPL0020-4-4041</t>
  </si>
  <si>
    <t>https://microbiomedb.org/mbio/app/record/sample/MBSMPL0020-4-4041</t>
  </si>
  <si>
    <t>https://microbiomedb.org/mbio/app/record/sample/MBSMPL0020-6-680</t>
  </si>
  <si>
    <t>MBSMPL0020-4-11</t>
  </si>
  <si>
    <t>https://microbiomedb.org/mbio/app/record/sample/MBSMPL0020-6-681</t>
  </si>
  <si>
    <t>https://microbiomedb.org/mbio/app/record/sample/MBSMPL0020-4-11</t>
  </si>
  <si>
    <t>https://microbiomedb.org/mbio/app/record/sample/MBSMPL0020-6-682</t>
  </si>
  <si>
    <t>MBSMPL0020-4-626</t>
  </si>
  <si>
    <t>https://microbiomedb.org/mbio/app/record/sample/MBSMPL0020-4-626</t>
  </si>
  <si>
    <t>MBSMPL0020-4-5073</t>
  </si>
  <si>
    <t>https://microbiomedb.org/mbio/app/record/sample/MBSMPL0020-4-5073</t>
  </si>
  <si>
    <t>https://microbiomedb.org/mbio/app/record/sample/MBSMPL0020-6-683</t>
  </si>
  <si>
    <t>MBSMPL0020-4-4056</t>
  </si>
  <si>
    <t>https://microbiomedb.org/mbio/app/record/sample/MBSMPL0020-4-4056</t>
  </si>
  <si>
    <t>https://microbiomedb.org/mbio/app/record/sample/MBSMPL0020-6-684</t>
  </si>
  <si>
    <t>https://microbiomedb.org/mbio/app/record/sample/MBSMPL0020-6-685</t>
  </si>
  <si>
    <t>MBSMPL0020-4-4557</t>
  </si>
  <si>
    <t>https://microbiomedb.org/mbio/app/record/sample/MBSMPL0020-4-4557</t>
  </si>
  <si>
    <t>https://microbiomedb.org/mbio/app/record/sample/MBSMPL0020-6-729</t>
  </si>
  <si>
    <t>MBSMPL0020-4-3827</t>
  </si>
  <si>
    <t>https://microbiomedb.org/mbio/app/record/sample/MBSMPL0020-4-3827</t>
  </si>
  <si>
    <t>https://microbiomedb.org/mbio/app/record/sample/MBSMPL0020-6-730</t>
  </si>
  <si>
    <t>MBSMPL0020-4-3212</t>
  </si>
  <si>
    <t>https://microbiomedb.org/mbio/app/record/sample/MBSMPL0020-4-3212</t>
  </si>
  <si>
    <t>https://microbiomedb.org/mbio/app/record/sample/MBSMPL0020-6-731</t>
  </si>
  <si>
    <t>MBSMPL0020-4-2279</t>
  </si>
  <si>
    <t>https://microbiomedb.org/mbio/app/record/sample/MBSMPL0020-4-2279</t>
  </si>
  <si>
    <t>https://microbiomedb.org/mbio/app/record/sample/MBSMPL0020-6-732</t>
  </si>
  <si>
    <t>MBSMPL0020-4-4595</t>
  </si>
  <si>
    <t>https://microbiomedb.org/mbio/app/record/sample/MBSMPL0020-4-4595</t>
  </si>
  <si>
    <t>https://microbiomedb.org/mbio/app/record/sample/MBSMPL0020-6-733</t>
  </si>
  <si>
    <t>MBSMPL0020-4-3589</t>
  </si>
  <si>
    <t>https://microbiomedb.org/mbio/app/record/sample/MBSMPL0020-4-3589</t>
  </si>
  <si>
    <t>https://microbiomedb.org/mbio/app/record/sample/MBSMPL0020-6-751</t>
  </si>
  <si>
    <t>MBSMPL0020-4-4743</t>
  </si>
  <si>
    <t>https://microbiomedb.org/mbio/app/record/sample/MBSMPL0020-4-4743#ProcessedSample</t>
  </si>
  <si>
    <t>https://microbiomedb.org/mbio/app/record/sample/MBSMPL0020-6-752</t>
  </si>
  <si>
    <t>MBSMPL0020-4-3537</t>
  </si>
  <si>
    <t>https://microbiomedb.org/mbio/app/record/sample/MBSMPL0020-6-753</t>
  </si>
  <si>
    <t>https://microbiomedb.org/mbio/app/record/sample/MBSMPL0020-4-3537</t>
  </si>
  <si>
    <t>https://microbiomedb.org/mbio/app/record/sample/MBSMPL0020-6-754</t>
  </si>
  <si>
    <t>MBSMPL0020-4-2336</t>
  </si>
  <si>
    <t>https://microbiomedb.org/mbio/app/record/sample/MBSMPL0020-4-2336</t>
  </si>
  <si>
    <t>https://microbiomedb.org/mbio/app/record/sample/MBSMPL0020-6-755</t>
  </si>
  <si>
    <t>https://microbiomedb.org/mbio/app/record/sample/MBSMPL0020-6-756</t>
  </si>
  <si>
    <t>https://microbiomedb.org/mbio/app/record/sample/MBSMPL0020-6-812</t>
  </si>
  <si>
    <t>MBSMPL0020-4-1049</t>
  </si>
  <si>
    <t>https://microbiomedb.org/mbio/app/record/sample/MBSMPL0020-4-1049</t>
  </si>
  <si>
    <t>https://microbiomedb.org/mbio/app/record/sample/MBSMPL0020-6-813</t>
  </si>
  <si>
    <t>https://microbiomedb.org/mbio/app/record/sample/MBSMPL0020-6-814</t>
  </si>
  <si>
    <t>https://microbiomedb.org/mbio/app/record/sample/MBSMPL0020-6-815</t>
  </si>
  <si>
    <t>MBSMPL0020-4-5249</t>
  </si>
  <si>
    <t>https://microbiomedb.org/mbio/app/record/sample/MBSMPL0020-4-5249</t>
  </si>
  <si>
    <t>MBSMPL0020-4-5848</t>
  </si>
  <si>
    <t>https://microbiomedb.org/mbio/app/record/sample/MBSMPL0020-6-88</t>
  </si>
  <si>
    <t>https://microbiomedb.org/mbio/app/record/sample/MBSMPL0020-4-5848</t>
  </si>
  <si>
    <t>MBSMPL0020-4-3009</t>
  </si>
  <si>
    <t>https://microbiomedb.org/mbio/app/record/sample/MBSMPL0020-6-883</t>
  </si>
  <si>
    <t>https://microbiomedb.org/mbio/app/record/sample/MBSMPL0020-4-3009</t>
  </si>
  <si>
    <t>https://microbiomedb.org/mbio/app/record/sample/MBSMPL0020-6-884</t>
  </si>
  <si>
    <t>MBSMPL0020-4-5617</t>
  </si>
  <si>
    <t>https://microbiomedb.org/mbio/app/record/sample/MBSMPL0020-4-5617</t>
  </si>
  <si>
    <t>https://microbiomedb.org/mbio/app/record/sample/MBSMPL0020-6-885</t>
  </si>
  <si>
    <t>MBSMPL0020-4-749</t>
  </si>
  <si>
    <t>https://microbiomedb.org/mbio/app/record/sample/MBSMPL0020-4-749</t>
  </si>
  <si>
    <t>https://microbiomedb.org/mbio/app/record/sample/MBSMPL0020-6-886</t>
  </si>
  <si>
    <t>https://microbiomedb.org/mbio/app/record/sample/MBSMPL0020-6-887</t>
  </si>
  <si>
    <t>MBSMPL0020-4-3427</t>
  </si>
  <si>
    <t>https://microbiomedb.org/mbio/app/record/sample/MBSMPL0020-4-3427</t>
  </si>
  <si>
    <t>https://microbiomedb.org/mbio/app/record/sample/MBSMPL0020-6-888</t>
  </si>
  <si>
    <t>MBSMPL0020-4-2077</t>
  </si>
  <si>
    <t>https://microbiomedb.org/mbio/app/record/sample/MBSMPL0020-4-2077</t>
  </si>
  <si>
    <t>https://microbiomedb.org/mbio/app/record/sample/MBSMPL0020-6-889</t>
  </si>
  <si>
    <t>MBSMPL0020-4-3653</t>
  </si>
  <si>
    <t>https://microbiomedb.org/mbio/app/record/sample/MBSMPL0020-4-3653</t>
  </si>
  <si>
    <t>https://microbiomedb.org/mbio/app/record/sample/MBSMPL0020-6-89</t>
  </si>
  <si>
    <t>https://microbiomedb.org/mbio/app/record/sample/MBSMPL0020-6-890</t>
  </si>
  <si>
    <t>MBSMPL0020-4-718</t>
  </si>
  <si>
    <t>https://microbiomedb.org/mbio/app/record/sample/MBSMPL0020-4-718</t>
  </si>
  <si>
    <t>https://microbiomedb.org/mbio/app/record/sample/MBSMPL0020-6-891</t>
  </si>
  <si>
    <t>MBSMPL0020-4-3512</t>
  </si>
  <si>
    <t>https://microbiomedb.org/mbio/app/record/sample/MBSMPL0020-4-3512</t>
  </si>
  <si>
    <t>https://microbiomedb.org/mbio/app/record/sample/MBSMPL0020-6-92</t>
  </si>
  <si>
    <t>MBSMPL0020-4-1660</t>
  </si>
  <si>
    <t>https://microbiomedb.org/mbio/app/record/sample/MBSMPL0020-4-1660</t>
  </si>
  <si>
    <t>https://microbiomedb.org/mbio/app/record/sample/MBSMPL0020-6-93</t>
  </si>
  <si>
    <t>MBSMPL0020-4-4352</t>
  </si>
  <si>
    <t>https://microbiomedb.org/mbio/app/record/sample/MBSMPL0020-4-4352</t>
  </si>
  <si>
    <t>MBSMPL0020-4-1951</t>
  </si>
  <si>
    <t>https://microbiomedb.org/mbio/app/record/sample/MBSMPL0020-4-1951</t>
  </si>
  <si>
    <t>MBSMPL0020-4-458</t>
  </si>
  <si>
    <t>https://microbiomedb.org/mbio/app/record/sample/MBSMPL0020-4-458</t>
  </si>
  <si>
    <t>MBSMPL0020-4-5208</t>
  </si>
  <si>
    <t>https://microbiomedb.org/mbio/app/record/sample/MBSMPL0020-4-5208</t>
  </si>
  <si>
    <t>MBSMPL0020-4-3182</t>
  </si>
  <si>
    <t>https://microbiomedb.org/mbio/app/record/sample/MBSMPL0020-4-3182</t>
  </si>
  <si>
    <t>MBSMPL0020-4-3310</t>
  </si>
  <si>
    <t>https://microbiomedb.org/mbio/app/record/sample/MBSMPL0020-4-3310</t>
  </si>
  <si>
    <t>Independent Var (the home ID)</t>
  </si>
  <si>
    <t xml:space="preserve">Dependent Var (bacteria classes) </t>
  </si>
  <si>
    <t>Misc.</t>
  </si>
  <si>
    <t>People who live in the same home do not share any bacterial classes found in the skin microbiota</t>
  </si>
  <si>
    <t>MBSMPL0020-4-1933</t>
  </si>
  <si>
    <t>https://microbiomedb.org/mbio/app/record/sample/MBSMPL0020-4-1933</t>
  </si>
  <si>
    <t xml:space="preserve">                                              H1</t>
  </si>
  <si>
    <t>Fusobacteriia, Chitinophagia, Bacteroidia, Flavobacteriia, Phycisphaerae, Alphaproteobacteria, Gammaproteobacteria, Deltabacteria, Epsilonproteobacteria, Betaproteobacteria, Negativicutes, Clostridia, Bacilli, Erysipelotrichia, Coriobacteriia, Actinobacteria, Deinococci</t>
  </si>
  <si>
    <t>female, age 1, forehead http://microbiomedb.org/mbio/app/record/sample/MBSMPL0020-2-1#TaxaRelativeAbundance</t>
  </si>
  <si>
    <t>People who live in the same home do share bacteria classes found in the skin microbiota.</t>
  </si>
  <si>
    <t>Fusobacteriia, Acidobacteriia, Solibacteres, Cytophagia, Sphingobacteriia, Bacteroidia, Flavobacteriia, Alphaproteobacteria, Gammaproteobacteria, Oligoflexia, Deltaproteobacteria, Epsilonproteobacteria, Betaproteobacteria, Mollicutes, Negativicutes, Tissierellia, Clostridia, Bacilli, Eyrsipelotrichia, Coriobacteriia, Thermoleophilia, Rubrobacteria, Acidimicrobiia, Actinobacteria, Caldilineae, Deinococci</t>
  </si>
  <si>
    <t>female, age 3, forehead http://microbiomedb.org/mbio/app/record/sample/MBSMPL0020-2-11#Characteristics</t>
  </si>
  <si>
    <t>Fusobacteriia, Acidobacteriia, Cytophagia, Bacteroidia, Flavobacteriia, Alphaproteobacteria, Gammaproteobacteria, Epsilonproteobacteria, Betaproteobacteria, Negativicutes, Tissierellia, Clostridia, Bacilli, Coriobacteriia, Acidimicrobiia, Actinobacteria</t>
  </si>
  <si>
    <t>male, age 45, forehead http://microbiomedb.org/mbio/app/record/sample/MBSMPL0020-2-16</t>
  </si>
  <si>
    <t>MBSMPL0020-4-5632</t>
  </si>
  <si>
    <t xml:space="preserve">Fusobacteria, Cytophagia, Chitinophagia, Sphingobacteriia, Bacteroidia, Flavobacteriia, Alphaproteobacteria, Gammaproteobacteria, Betaproteobacteria, Negativicutes, Tissierellia, Clostridia, Bacilli, Erysipelotrichia, Coriobacteriia, Thermoleophilia, Actinobacteria, </t>
  </si>
  <si>
    <t>female, age 35, forehead http://microbiomedb.org/mbio/app/record/sample/MBSMPL0020-2-6#TaxaRelativeAbundance</t>
  </si>
  <si>
    <t>https://microbiomedb.org/mbio/app/record/sample/MBSMPL0020-4-5632</t>
  </si>
  <si>
    <t xml:space="preserve">                                              H2</t>
  </si>
  <si>
    <t xml:space="preserve">Fusobacteriia, Cytophagia, Chitinophagia, Bacteroidia, Flavobacteriia, Alphaproteobacteria, Gammaproteobacteria, Deltaproteobacteria, Epsilonproteobacteria, Betaproteobacteria, Negativicutes, Tissierellia, Clostridia, Bacilli, Eyrsipelotrichia, Actinobacteria </t>
  </si>
  <si>
    <t>male, age 31, forehead http://microbiomedb.org/mbio/app/record/sample/MBSMPL0020-2-28</t>
  </si>
  <si>
    <t>Fusobacteriia, Cytophagia, Chitinophagia, Bacteroidia, Flavobacteriia, Alphaproteobacteria, Gammaproteobacteria, Betaproteobacteria, Negativicutes, Tissierellia, Clostridia, Bacilli, Actinobacteria</t>
  </si>
  <si>
    <t>female, age 28, forehead http://microbiomedb.org/mbio/app/record/sample/MBSMPL0020-2-33</t>
  </si>
  <si>
    <t xml:space="preserve">                                              H3</t>
  </si>
  <si>
    <t>MBSMPL0020-4-1682</t>
  </si>
  <si>
    <t>Fusobacteriia, Bacteroidia, Flavobacteriia, Alphaproteobacteria, Gammaproteobacteria, Betaproteobacteria, Mollicutes, Negativicutes, Tissierellia, Clostridia, Bacilli, Erysipelotrichia, Coriobacteriia, Themoleophilia, Actinobacteria</t>
  </si>
  <si>
    <t xml:space="preserve">male, age 54, forehead http://microbiomedb.org/mbio/app/record/sample/MBSMPL0020-2-38#Characteristics </t>
  </si>
  <si>
    <t>https://microbiomedb.org/mbio/app/record/sample/MBSMPL0020-4-1682</t>
  </si>
  <si>
    <t xml:space="preserve">Fusobacteriia, Acidobacteriia, Cytophagia, Chitinophagia, Sphingobacteriia, Bacteroidia, Flavobacteriia, Gemmatimonadetes, Alphaproteobacteria, Gammaproteobacteria, Epsilonproteobacteria, Betaproteobacteria, Negativicutes, Tissierellia, Clostridia, Bacilli, Erysipelotrichia, Coriobacteriia, Actinobacteria </t>
  </si>
  <si>
    <t>female, age 52, forehead http://microbiomedb.org/mbio/app/record/sample/MBSMPL0020-2-43#Characteristics</t>
  </si>
  <si>
    <t xml:space="preserve">                                              H4</t>
  </si>
  <si>
    <t xml:space="preserve">Fusobacteriia, Bacteroidia, Flavobacteriia, Gemmatimonadetes, Verrucomicrobiae, Alphaproteobacteria, Gammaproteobacteria, Betaproteobacteria, Negativicutes, Tissierellia, Clostridia, Bacilli, Erysipelotrichia, Coriobacteriia, Actinobacteria </t>
  </si>
  <si>
    <t>female, age 2, forehead http://microbiomedb.org/mbio/app/record/sample/MBSMPL0020-2-48#Characteristics</t>
  </si>
  <si>
    <t>Fusobacteriia, Chitinophagia, Bacteroidia, Flavobacteriia, Verrucomicrobiae, Alphaproteobacteria, Gammaproteobacteria, Betaproteobacteria, Negativicutes, Tissierellia, Clostridia, Bacilli, Actinobacteria</t>
  </si>
  <si>
    <t xml:space="preserve">male, age 35, forehead http://microbiomedb.org/mbio/app/record/sample/MBSMPL0020-2-53#Characteristics </t>
  </si>
  <si>
    <t>MBSMPL0020-4-2653</t>
  </si>
  <si>
    <t>https://microbiomedb.org/mbio/app/record/sample/MBSMPL0020-4-2653</t>
  </si>
  <si>
    <t>Chitinophagia, Sphingobacteriia, Flavobacteriia, Gemmatimonadetes, Alphaproteobacteria, Gammaproteobacteria, Betaproteobacteria, Clostridia, Bacilli, Actinobacteria</t>
  </si>
  <si>
    <t>female, age 27, forehead, **ambien = drug for insomnia** http://microbiomedb.org/mbio/app/record/sample/MBSMPL0020-2-58#Characteristics</t>
  </si>
  <si>
    <t xml:space="preserve">                                              H5</t>
  </si>
  <si>
    <t xml:space="preserve">Fusobacteriia, Sphingobacteriia, Bacteroidia, Flavobacteriia, Alphaproteobacteria, Gammaproteobacteria, Deltaproteobacteria, Epsilonproteobacteria, Betaproteobacteria, Mollicutes, Negativicutes, Tissierellia, Clostridia, Bacilli, Erysipelotrichia, Acidimicrobiia, Actinobacteria </t>
  </si>
  <si>
    <t xml:space="preserve">female, age n/a, forehead http://microbiomedb.org/mbio/app/record/sample/MBSMPL0020-2-75 </t>
  </si>
  <si>
    <t>Fusobacteriia, Acidobacteriia, Chitinophagia, Bacteroidia, Flavobacteriia, Alphaproteobacteria, Gammaproteobacteria, Oligoflexia, Betaproteobacteria, Negativicutes, Tissierellia, Clostridia, Bacilli, Actinobacteria</t>
  </si>
  <si>
    <t>male, age n/a, forehead http://microbiomedb.org/mbio/app/record/sample/MBSMPL0020-2-80#Characteristics</t>
  </si>
  <si>
    <t xml:space="preserve">                                              H6</t>
  </si>
  <si>
    <t xml:space="preserve">Fusobacteriia, Cytophagia, Chitinophagia, Bacteroidia, Gemmatimonadetes, Alphaproteobacteria, Gammaproteobacteria, Betaproteobacteria, Clostridia, Bacilli, Actinobacteria </t>
  </si>
  <si>
    <t xml:space="preserve">female, age 35, forehead http://microbiomedb.org/mbio/app/record/sample/MBSMPL0020-2-102#Characteristics </t>
  </si>
  <si>
    <t xml:space="preserve">Fusobacteriia, Cytophagia, Chitinophagia, Bacteroidia, Flavobacteriia, Gemmatimonadetes, Alphaproteobacteria, Gammaproteobacteria, Epsilonproteobacteria, Betaproteobacteria, Negativicutes, Tissierelli, Clostridia, Bacilli, Coriobacteriia, Actinobacteria </t>
  </si>
  <si>
    <t xml:space="preserve">female, age 0.6, forehead http://microbiomedb.org/mbio/app/record/sample/MBSMPL0020-2-107#Characteristics </t>
  </si>
  <si>
    <t>MBSMPL0020-4-1952</t>
  </si>
  <si>
    <t xml:space="preserve">Fusobacteriia, Chitinophagia, Bacteroidia, Flavobacteriia, Gemmatimonadetes, Alphaproteobacteria, Gammaproteobacteria, Betaproteobacteria, Negativicutes, Tissierellia, Clostridia, Bacilli, Erysipelotrichia, Thermoleophilia, Actinobacteria </t>
  </si>
  <si>
    <t>https://microbiomedb.org/mbio/app/record/sample/MBSMPL0020-4-1952</t>
  </si>
  <si>
    <t>male, age 44, forehead http://microbiomedb.org/mbio/app/record/sample/MBSMPL0020-2-97#Characteristics</t>
  </si>
  <si>
    <t xml:space="preserve">                                              H7</t>
  </si>
  <si>
    <t xml:space="preserve">Fusobacteriia, Chitinophagia, Bacteroidia, Flavobacteriia, Alphaproteobacteria, Gammaproteobacteria, Deltaproteobacteria, Epsilonproteobacteria, Betaproteobacteria, Negativicutes, Tissierellia, Clostridia, Bacilli, Erysipelotrichia, Actinobacteria, Deinococci </t>
  </si>
  <si>
    <t xml:space="preserve">male, age 4, forehead http://microbiomedb.org/mbio/app/record/sample/MBSMPL0020-2-147#Characteristics </t>
  </si>
  <si>
    <t xml:space="preserve">Chitinophagia, Bacteroidia, Flavobacteriia, Alphaproteobacteria, Gammaproteobacteria, Epsilonproteobacteria, Betaproteobacteria, Negativicutes, Tissierellia, Clostridia, Bacilli, Actinobacteria </t>
  </si>
  <si>
    <t>Fusobacteriia, Chitinophagia, Bacteroidia, Flavobacteriia, Gemmatimonadetes, Alphaproteobacteria, Gammaproteobacteria, Betaproteobacteria, Mollicutes, Negativicutes, Tissierellia, Clostridia, Bacilli, Erysipelotrichia, Thermoleophilia, Actinobacteria</t>
  </si>
  <si>
    <t xml:space="preserve">female, age 42, forehead, **colace = drug for constipation** http://microbiomedb.org/mbio/app/record/sample/MBSMPL0020-2-157#Characteristics </t>
  </si>
  <si>
    <t xml:space="preserve">Fusobacteriia, Chitinophagia, Bacteroidia, Flavobacteriia, Alphaproteobacteria, Gammaproteobacteria, Deltaproteobacteria, Betaproteobacteria, Negativicutes, Tissierellia, Clostridia, Bacilli, Actinobacteria </t>
  </si>
  <si>
    <t xml:space="preserve">male, age 46, forehead, **thyroid hormone = drug for endocrine system** http://microbiomedb.org/mbio/app/record/sample/MBSMPL0020-2-162#Characteristics </t>
  </si>
  <si>
    <t xml:space="preserve">                                              H8</t>
  </si>
  <si>
    <t>Fusobacteriia, Bacteroidia, Flavobacteriia, Alphaproteobacteria, Gammaproteobacteria, Betaproteobacteria, Negativicutes, Tissierellia, Clostridia, Bacilli, Actinobacteria</t>
  </si>
  <si>
    <t xml:space="preserve">male, age 33, forehead http://microbiomedb.org/mbio/app/record/sample/MBSMPL0020-2-206#Characteristics </t>
  </si>
  <si>
    <t>MBSMPL0020-4-3980</t>
  </si>
  <si>
    <t>https://microbiomedb.org/mbio/app/record/sample/MBSMPL0020-4-3980</t>
  </si>
  <si>
    <t xml:space="preserve">Chitinophagia, Sphingobacteriia, Bacteroidia, Alphaproteobacteria, Bacteroidia, Alphaproteobacteria, Gammaproteobacteria, Betaproteobacteria, Negativicutes, Tissierellia, Clostridia, Bacilli, Actinobacteria </t>
  </si>
  <si>
    <t xml:space="preserve">female, age 26, forehead http://microbiomedb.org/mbio/app/record/sample/MBSMPL0020-2-211#Characteristics </t>
  </si>
  <si>
    <t xml:space="preserve">                                              H9</t>
  </si>
  <si>
    <t>Fusobacteriia, Chitinophagia, Bacteroidia, Flavobacteriia, Verrucomicrobiae, Alphaproteobacteria, Gammaproteobacteria, Deltaproteobacteria, Epsilonproteobacteria, Betaproteobacteria, Negativicutes, Tissierellia, Clostridia, Bacilli, Erysipelotrichia, Coriobacteriia, Actinobacteria</t>
  </si>
  <si>
    <t xml:space="preserve">female, age 78, forehead, **lisinopril = drug for HBP, simvastatin =  drug for high cholesterol, hydrochilorol = ?? not found http://microbiomedb.org/mbio/app/record/sample/MBSMPL0020-2-221#Characteristics </t>
  </si>
  <si>
    <t xml:space="preserve">Fusobacteriia, Solibacteres, Chitinophagia, Bacteroidia, Flavobacteriia, Alphaproteobacteria, Gammaproteobacteria, Betaproteobacteria, Negativicutes, Tissierellia, Clostridia, Bacillia, Actinobacteria </t>
  </si>
  <si>
    <t xml:space="preserve">male, age 87, forehead, **equate = ?? (many uses), azor = HBP, hydrocholothiazide = HBP, aspirin = pain reliever, nexium = GERD (gastroesophageal reflux disease) http://microbiomedb.org/mbio/app/record/sample/MBSMPL0020-2-226#Characteristics </t>
  </si>
  <si>
    <t xml:space="preserve">                                            H10</t>
  </si>
  <si>
    <t xml:space="preserve">Fusobacteriia, Acidobacteriia, Chitinophagia, Bacteroidia, Flavobacteriia, Gemmatimonadetes, Alphaproteobacteria, Gammaproteobacteria, Deltaproteobacteria, Betaproteobacteria, Negativicutes, Tissierellia, Clostridia, Bacilli, Thermoleophilia, Acidimicrobiia, Actinobacteria </t>
  </si>
  <si>
    <t xml:space="preserve">female, age 30, forehead http://microbiomedb.org/mbio/app/record/sample/MBSMPL0020-2-253#Characteristics </t>
  </si>
  <si>
    <t>Fusobacteriia, Chitinophagia, Bacteroidia, Flavobacteriia, Alphaproteobacteria, Gammaproteobacteria, Epsilonproteobacteria, Betaproteobacteria, Mollicutes, Negativicutes, Tissierellia, Clostridia, Bacilli, Erysipelotrichia, Acidimicrobiia, Actinobacteria, Deinococci</t>
  </si>
  <si>
    <t xml:space="preserve">male, age 33, forehead http://microbiomedb.org/mbio/app/record/sample/MBSMPL0020-2-258#Characteristics </t>
  </si>
  <si>
    <t xml:space="preserve">                                            H11</t>
  </si>
  <si>
    <t>Fusobacteriia, Chitinophagia, Alphaproteobacteria, Gammaproteobacteria, Betaproteobacteria, Negativicutes, Tissierellia, Clostridia, Bacilli, Rubrobacteria, Actinobacteria</t>
  </si>
  <si>
    <t>female, age 47, forehead, **claritin = drug for allergies** http://microbiomedb.org/mbio/app/record/sample/MBSMPL0020-2-281#Datasets</t>
  </si>
  <si>
    <t>MBSMPL0020-4-3772</t>
  </si>
  <si>
    <t>https://microbiomedb.org/mbio/app/record/sample/MBSMPL0020-4-3772</t>
  </si>
  <si>
    <t>Fusobacteriia, Sphingobacteriia, Bacteroidia, Flavobacteriia, Gemmatimonadetes, Alphaproteobacteria, Gammaproteobacteria, Deltaproteobacteria, Epsilonproteobacteria, Betaproteobacteria, Mollicutes, Negativicutes, Tissierellia, Clostridia, Bacilli, Erysipelotrichia, Coriobacteriia, Thermoleophilia, Rubrobacteria, Actinobacteria, Deinococci</t>
  </si>
  <si>
    <t xml:space="preserve">male, age 46, forehead http://microbiomedb.org/mbio/app/record/sample/MBSMPL0020-2-286#Characteristics </t>
  </si>
  <si>
    <t xml:space="preserve">                                            H12</t>
  </si>
  <si>
    <t>Fusobacteriia, Sphingobacteriia, Bacteroidia, Flavobacteriia, Gemmatimonadetes, Alphaproteobacteria, Gammaproteobacteria, Epsilonproteobacteria, Betaproteobacteria, Negativicutes, Tissierellia, Clostridia, Bacilli, Erysipelotrichia, Actinobacteria</t>
  </si>
  <si>
    <t>Spirochaetia, Fusobacteriia, Cytophagia, Chitinophagia, Bacteroidia, Flavobacteriia, Gemmatimonadetes, Alphaproteobacteria, Gammaproteobacteria, Deltaproteobacteria, Epsilonproteobacteria, Betaproteobacteria, Negativicutes, Tissierellia, Clostridia, Bacilli, Acidimicrobiia, Actinobacteria, Deinococci</t>
  </si>
  <si>
    <t xml:space="preserve">female, age n/a, forehead http://microbiomedb.org/mbio/app/record/sample/MBSMPL0020-2-302#Characteristics </t>
  </si>
  <si>
    <t xml:space="preserve">                                            H13</t>
  </si>
  <si>
    <t>Fusobacteriia, Cytophagia, Bacteroidia, Flavobacteriia, Alphaproteobacteria, Gammaproteobacteria, Epsilonproteobacteria, Betaproteobacteria, Negativicutes, Tissierellia, Clostridia, Bacilli, Acidmicrobia, Actinobacteria</t>
  </si>
  <si>
    <t xml:space="preserve">male, age 31, forehead, **lamictal = drug for seizures + bipolar disorder , lithium carbonate  = drug for bipolar disorder http://microbiomedb.org/mbio/app/record/sample/MBSMPL0020-2-307#Characteristics </t>
  </si>
  <si>
    <t>Fusobacteriia, Cytophagia, Chitinophagia, Bacteroidia, Flavobacteriia, Gemmatimonadetes, Alphaproteobacteria, Gammaproteobacteria, Betaproteobacteria, Negativicutes, Tissierellia, Clostridia, Bacilli, Coriobacteriia, Thermoleophilia, Rubrobacteria, Actinobacteria, Deinococci</t>
  </si>
  <si>
    <t xml:space="preserve">female, age 30, forehead, **levothyroxine = drug for an underactive thyroid** http://microbiomedb.org/mbio/app/record/sample/MBSMPL0020-2-312#Characteristics </t>
  </si>
  <si>
    <t xml:space="preserve">                                            H14</t>
  </si>
  <si>
    <t>Acidobacteriia, Chitinophagia, Sphingobacteriia, Bacteroidia, Flavobacteriia, Alphaproteobacteria, Gammaproteobacteria, Epsilonproteobacteria, Betaproteobacteria, Negativicutes, Tissierellia, Clostridia, Bacilli, Actinobacteria</t>
  </si>
  <si>
    <t xml:space="preserve">male, age 27, forehead, **antacids = drug for heartburn/indigestion** http://microbiomedb.org/mbio/app/record/sample/MBSMPL0020-2-317#Characteristics </t>
  </si>
  <si>
    <t>Fusobacteriia, Chitinophagia, Bacteroidia, Flavobacteriia, Alphaproteobacteria, Gammaproteobacteria, Epsilonproteobacteria, Betaproteobacteria, Negativicutes, Tissierellia, Clostridia, Bacilli, Thermoleophillia, Rubrobacteria, Actinobacteria, Chloroflexia, Rhodothermia</t>
  </si>
  <si>
    <t xml:space="preserve">female, age 0.6, forehead http://microbiomedb.org/mbio/app/record/sample/MBSMPL0020-2-322#Characteristics </t>
  </si>
  <si>
    <t>Fusobacteriia, Acidobacteriia, Solibacteres, Cytophagia, Sphingobacteriia, Bacteroidia, Flavobacteriia, Alphaproteobacteria, Gammaproteobacteria, Oligoflexia, Epsilonproteobacteria, Betaproteobacteria, Negativicutes, Tissierellia, Clostridia, Bacilli, Erysipelotrichia, Coriobacteriia, Thermoleophilia, Acidimicrobiia, Actinobacteria, Deinococci</t>
  </si>
  <si>
    <t xml:space="preserve">female, age 34, forehead, **benadryl = drug for allergy/itch relief** http://microbiomedb.org/mbio/app/record/sample/MBSMPL0020-2-327#Characteristics </t>
  </si>
  <si>
    <t xml:space="preserve">                                            H15</t>
  </si>
  <si>
    <t>MBSMPL0020-4-1197</t>
  </si>
  <si>
    <t xml:space="preserve">Spirochaetia, Fusobacteriia, Cytophagia, Chitinophagia, Bacteroidia, Flavobacteriia, Alphaproteobacteria, Gammaproteobacteria, Deltaproteobacteria, Epsilonproteobacteria, Betaproteobacteria, Negativicutes, Tissierellia, Clostridia, Bacilli, Coriobacteriia, Actinobacteria, Anaerolineae </t>
  </si>
  <si>
    <t>https://microbiomedb.org/mbio/app/record/sample/MBSMPL0020-4-1197</t>
  </si>
  <si>
    <t xml:space="preserve">female, age 32, forehead http://microbiomedb.org/mbio/app/record/sample/MBSMPL0020-2-332#Characteristics </t>
  </si>
  <si>
    <t>Fusobacteriia, Cytophagia, Chitinophagia, Sphingobacteriia, Bacteroidia, Flavobacteriia, Alphaproteobacteria, Gammaproteobacteria, Deltaproteobacteria, Epsilonproteobacteria, Betaproteobacteria, Mollicutes, Negativicutes, Tissierellia, Clostridia, Bacilli, Erysipelotrichia, Actinobacteria</t>
  </si>
  <si>
    <t xml:space="preserve">male, age 33, forehead http://microbiomedb.org/mbio/app/record/sample/MBSMPL0020-2-337#Characteristics </t>
  </si>
  <si>
    <t xml:space="preserve">Fusobacteriia, Cytophagia, Bacteroidia, Flavobacteriia, Gemmatimonadetes, Alphaproteobacteria, Gammaproteobacteria, Deltaproteobacteria, Betaproteobacteria, Negativicutes, Tissierellia, Clostridia, Bacilli, Coriobacteria, Actinobacteria </t>
  </si>
  <si>
    <t xml:space="preserve">male, age 1.5, forehead http://microbiomedb.org/mbio/app/record/sample/MBSMPL0020-2-342#Characteristics </t>
  </si>
  <si>
    <t xml:space="preserve">                                            H16</t>
  </si>
  <si>
    <t xml:space="preserve">Fusobacteriia, Chitinophagia, Bacteroidia, Flavobacteria, Phycisphaerae, Alphaproteobacteria, Gammaproteobacteria, Epsilonproteobacteria, Betaproteobacteria, Negativicutes, Tissierellia, Clostridia, Bacilli, Erysipelotrichia, Coriobacteriia, Actinobacteria </t>
  </si>
  <si>
    <t xml:space="preserve">male, age 33, forehead, **albuterol inhaler = drug for bronchospasms** http://microbiomedb.org/mbio/app/record/sample/MBSMPL0020-2-347#Characteristics </t>
  </si>
  <si>
    <t>Fusobacteriia, Bacteroidia, Flavobacteriia, Alphaproteobacteria, Gammaproteobacteria, Epsilonproteobacteria, Betaproteobacteria, Negativicutes, Tissierellia, Clostridia, Bacilli, Erysipelotrichia, Actinobacteria</t>
  </si>
  <si>
    <t xml:space="preserve">female, age 29, forehead **birth control = drug for birth control** http://microbiomedb.org/mbio/app/record/sample/MBSMPL0020-2-352#Characteristics </t>
  </si>
  <si>
    <t xml:space="preserve">                                            H17</t>
  </si>
  <si>
    <t>Fusobacteriia, Bacteroidia, Flavobacteriia, Alphaproteobacteria, Gammaproteobacteria, Betaproteobacteria, Mollicutes, Negativicutes, Tissierellia, Clostridia, Bacilli, Erysipelotrichia, Thermoleophilia, Rubrobacteria, Actinobacteria, Deinococci</t>
  </si>
  <si>
    <t xml:space="preserve">female, age 31, forehead http://microbiomedb.org/mbio/app/record/sample/MBSMPL0020-2-357#Characteristics </t>
  </si>
  <si>
    <t>MBSMPL0020-4-815</t>
  </si>
  <si>
    <t>https://microbiomedb.org/mbio/app/record/sample/MBSMPL0020-4-815</t>
  </si>
  <si>
    <t>Fusobacteriia, Chitinophagia, Sphingobacteriia, Bacteroidia, Flavobacteriia, Gemmatimonadetes, Alphaproteobacteria, Gammaproteobacteria, Epsilonproteobacteria, Betaproteobacteria, Negativicutes, Tissierellia, Clostridia, Bacilli, Erysipelotrichia, Coriobacteriia, Actinobacteria, Deinococci</t>
  </si>
  <si>
    <t xml:space="preserve">male, age 31, forehead http://microbiomedb.org/mbio/app/record/sample/MBSMPL0020-2-362#Datasets </t>
  </si>
  <si>
    <t xml:space="preserve">                                            H18</t>
  </si>
  <si>
    <t xml:space="preserve">Fusobacteriia, Chitinophaia, Bacteroidia, Flavobacteriia, Alphaproteobacteria, Gammaproteobacteria, Epsilonproteobacteria, Betaproteobacteria, Mollicutes, Negativicutes, Tissierellia, Clostridia, Bacilli, Erysipelotrichia, Coriobacteriia, Thermoleophilia, Actinobacteria </t>
  </si>
  <si>
    <t xml:space="preserve">female, age 28, forehead, **dayquil = drug for cold/flu relief** http://microbiomedb.org/mbio/app/record/sample/MBSMPL0020-2-367#Characteristics </t>
  </si>
  <si>
    <t>Fusobacteriia, Bacteroidia, Flavobacteriia, Alphaproteobacteria, Gammaproteobacteria, Deltaproteobacteria, Betaproteobacteria, Negativicutes, Tissierellia, Clostridia, Bacilli, Erysipelotrichia, Thermoleophilia, Actinobacteria, Deinococci</t>
  </si>
  <si>
    <t xml:space="preserve">male, age 28, forehead, **advil = drug for pain relief** http://microbiomedb.org/mbio/app/record/sample/MBSMPL0020-2-372#Characteristics </t>
  </si>
  <si>
    <t xml:space="preserve">                                            H19</t>
  </si>
  <si>
    <t>Synergistia, Fusobacteriia, Acidobacteriia, Bacteroidia, Flavobacteriia, Alphaproteobacteria, Gammaproteobacteria, Deltaproteobacteria, Epsilonproteobacteria, Betaproteobacteria, Negativicutes, Tissierellia, Clostridia, Bacilli, Erysipelotrichia, Coriobacteria, Thermoleophilia, Actinobacteria</t>
  </si>
  <si>
    <t xml:space="preserve">male, age 36, forehead http://microbiomedb.org/mbio/app/record/sample/MBSMPL0020-2-383#Characteristics </t>
  </si>
  <si>
    <t>Fusobacteriia, Acidobacteriia, Cytophagia, Chitinophagia, Sphingobacteriia, Bacteroidia, Flavobacteriia, Alphaproteobacteria, Gammaproteobacteria, Oligoflexia, Deltaproteobacteria, Epsilonproteobacteria, Betaproteobacteria, Mollicutes, Negativicutes, Tissierellia, Clostridia, Bacilli, Erysipelotrichia, Coriobacteriia, Thermoleophilia, Acidimicrobia, Actinobacteria, Deinococci</t>
  </si>
  <si>
    <t xml:space="preserve">female, age 35, forehead http://microbiomedb.org/mbio/app/record/sample/MBSMPL0020-2-388#Characteristics </t>
  </si>
  <si>
    <t>MBSMPL0020-4-648</t>
  </si>
  <si>
    <t>Fusobacteriia, Bacteroidia, Flavobacteriia, Alphaproteobacteria, Gammaproteobacteria, Deltaproteobacteria, Epsilonproteobacteria, Betaproteobacteria, Negativicutes, Tissierellia, Clostridia, Bacilli, Erysipelotrichia, Coriobacteriia, Actinobacteria, Thermomicrobia</t>
  </si>
  <si>
    <t xml:space="preserve">female, age 2, forehead http://microbiomedb.org/mbio/app/record/sample/MBSMPL0020-2-393#Characteristics </t>
  </si>
  <si>
    <t>https://microbiomedb.org/mbio/app/record/sample/MBSMPL0020-4-648</t>
  </si>
  <si>
    <t xml:space="preserve">                                            H20</t>
  </si>
  <si>
    <t>Synergistia, Fusobacteriia, Cytophagia, Chitinophagia, Bacteroidia, Flavobacteriia, Alphaproteobacteria, Gammaproteobacteria, Epsilonproteobacteria, Betaproteobacteria, Negativicutes, Tissierellia, Clostridia, Bacilli, Coriobacteria, Rubrobacteria, Actinobacteria</t>
  </si>
  <si>
    <t xml:space="preserve">female, age 27, forehead, **ortho tricyclenlo = drug for birth control + acne http://microbiomedb.org/mbio/app/record/sample/MBSMPL0020-2-409#Characteristics </t>
  </si>
  <si>
    <t>Spirochaetia, Fusobacteriia, Solibacteres, Bacteroidia, Flavobacteriia, Alphaproteobacteria, Gammaproteobacteria, Deltaproteobacteria, Epsilonproteobacteria, Betaproteobacteria, Mollicutes, Negativicutes, Tissierellia, Clostridia, Bacilli, Erysipelotrichia, Coriobacteriia, Thermoleophilia, Acidmicrobia, Actinobacteria, Anaerolineae</t>
  </si>
  <si>
    <t xml:space="preserve">male, age 26, forehead, http://microbiomedb.org/mbio/app/record/sample/MBSMPL0020-2-414#Characteristics </t>
  </si>
  <si>
    <t xml:space="preserve">                                            H21</t>
  </si>
  <si>
    <t>Fusobacteriia, Acidobacteriia, Solibacteres, Cytophagia, Sphingobacteriia, Bacteroidia, Flavobacteriia, Phycisphaerae, Opitutae, Verrucomicrobiae, Spartobacteria, Nitrospira, Alphaproteobacteria, Gammaproteobacteria, Oligoflexia, Deltaproteobacteria, Epsilonproteobacteria, Betaproteobacteria, Mollicutes, Negativicutes, Tissierellia, Clostridia, Bacilli, Erysipelotrichia, Coriobacteriia, Thermoleophilia, Rubrobacteria, Acidmicrobiia, Actinobacteria, Caldilineae, Thermomicrobia, Deinococci, Rhodothermia</t>
  </si>
  <si>
    <t>Fusobacteriia, Solibacteres, Cytophagia, Chitinophagia, Sphingobacteriia, Bacteroidia, Flavobacteriia, Phycisphaerae, Alphaproteobacteria, Gammaproteobacteria, Deltaproteobacteria, Epsilonproteobacteria, Betaproteobacteria, Negativicutes, Tissierellia, Clostridia, Bacilli, Erysipelotrichia, Thermoleophilia, Rubrobacteria, Acidmicrobiia, Actinobacteria, Deinococci, Rhodothermia</t>
  </si>
  <si>
    <t xml:space="preserve">male, age 5, forehead http://microbiomedb.org/mbio/app/record/sample/MBSMPL0020-2-424#Characteristics </t>
  </si>
  <si>
    <t>Fusobacteriia, Cytophagia, Chitinophagia, Sphingobacteriia, Bacteroidia, Flavobacteriia, Fibrobacteria, Spartobacteria, Nitrospira, Alphaproteobacteria, Gammaproteobacteria, Deltaproteobacteria, Epsilonproteobacteria, Betaproteobacteria, Negativicutes, Tissierellia, Clostridia, Bacilli, Thermoleophilia, Rubrobacteria, Acidimicrobiia, Actinobacteria, Deinococci, Armatimonadia</t>
  </si>
  <si>
    <t xml:space="preserve">female, age 36, forehead http://microbiomedb.org/mbio/app/record/sample/MBSMPL0020-2-429#Characteristics </t>
  </si>
  <si>
    <t>MBSMPL0020-4-4101</t>
  </si>
  <si>
    <t>https://microbiomedb.org/mbio/app/record/sample/MBSMPL0020-4-4101</t>
  </si>
  <si>
    <t>Fusobacteriia, Acidobacteriia, Cytophagia, Chitinophagia, Bacteroidia, Flavobacteriia, Gemmatimonadetes, Alphaproteobacteria, Gammaproteobacteria, Oligoflexia, Deltaproteobacteria, Epsilonproteobacteria, Betaproteobacteria, Negativicutes, Tissierellia, Clostridia, Bacilli, Coriobacteria, Thermoleophilia, Rubrobacteria, Actinobacteria, Caldilineae</t>
  </si>
  <si>
    <t xml:space="preserve">male, age 38, forehead http://microbiomedb.org/mbio/app/record/sample/MBSMPL0020-2-434#Characteristics </t>
  </si>
  <si>
    <t xml:space="preserve">                                            H22</t>
  </si>
  <si>
    <t>Fusobacteriia, Acidobacteriia, Solibacteres, Cytophagia, Chitinophagia, Sphingobacteriia, Bacteroidia, Flavobacteriia, Gemmatimonadetes, Phycisphaerae, Spartobacteria, Alphaproteobacteria, Gammaproteobacteria, Oligoflexia, Deltaproteobacteria, Epsilonproteobacteria, Betaproteobacteria, Negativicutes, Tissierellia, Clostridia, Bacilli, Coriobacteriia, Thermoleophilia, Acidimicrobiia, Actinobacteria, Deinococci, Chthonomonadetes, Fimbriimonadia, Armatimonadia, Rhodothermia</t>
  </si>
  <si>
    <t xml:space="preserve">male, age 27, forehead, http://microbiomedb.org/mbio/app/record/sample/MBSMPL0020-2-445#Characteristics </t>
  </si>
  <si>
    <t>Fusobacteriia, Acidobacteriia, Solibacteres, Cytophagia, Chitinophagia, Sphingobacteriia, Bacteroidia, Flavobacteriia, Alphaproteobacteria, Gammaproteobacteria, Oligoflexia, Deltaproteobacteria, Betaproteobacteria, Negativicutes, Tissierellia, Clostridia, Bacilli, Erysipelotrichia, Coriobacteriia, Thermoleophilia, Rubrobacteria, Acidmicrobiia, Actinobacteria, Caldilineae, Deinococci, Armatimonadia</t>
  </si>
  <si>
    <t>female, age 30, forehead, **zicam = drug for allergy + sinus relief , orhotricylinlo = drug for birth control + acne** http://microbiomedb.org/mbio/app/record/sample/MBSMPL0020-2-450#Characteristics</t>
  </si>
  <si>
    <t xml:space="preserve">                                            H23</t>
  </si>
  <si>
    <t>Fusobacteriia, Acidobacteriia, Solibacteres, Cytophagia, Chitinophagia, Sphingobacteriia, Bacteroidia, Flavobacteriia, Gemmatimonadetes, Phycisphaerae, Spartobacteria, Alphaproteobacteria, Gammaproteobacteria, Oligoflexia, Deltaproteobacteria, Epsilonproteobacteria, Betaproteobacteria, Negativicutes, Tissierellia, Clostridia, Bacilli, Coriobacteriia, Thermoleophilia, Acidimicrobiia, Actinobacteria, Chloroflexia, Thermomicrobia, Anaerolineae, Deinococi, Chthonomonadetes, Fimbriimonadia, Armatimonadia, Rhodothermia</t>
  </si>
  <si>
    <t xml:space="preserve">male, age 27, forehead http://microbiomedb.org/mbio/app/record/sample/MBSMPL0020-2-445#Characteristics </t>
  </si>
  <si>
    <t xml:space="preserve">female, age 26, forehead **zicam = drug for allergy + sinus relief, orhotricylinlo = drug for birth control + acne** http://microbiomedb.org/mbio/app/record/sample/MBSMPL0020-2-450#Characteristics </t>
  </si>
  <si>
    <t xml:space="preserve">                                            H24</t>
  </si>
  <si>
    <t xml:space="preserve">Fusobacteriia, Bacteroidia, Flavobacteriia, Alphaproteobacteria, Gammaproteobacteria, Oligoflexia, Deltaproteobacteria, Epsilonproteobacteria, Betaproteobacteria, Negativicutes, Tissierellia, Clostridia, Bacilli, Erysipelotrichia, Nitriliruptoria, Thermoleophilia, Rubrobacteria, Acidmicrobiia, Actinobacteria </t>
  </si>
  <si>
    <t>MBSMPL0020-4-4036</t>
  </si>
  <si>
    <t xml:space="preserve">male, age 31, forehead, **propecia = drug for enlarged prostate + hair loss** http://microbiomedb.org/mbio/app/record/sample/MBSMPL0020-2-461#Characteristics </t>
  </si>
  <si>
    <t>https://microbiomedb.org/mbio/app/record/sample/MBSMPL0020-4-4036</t>
  </si>
  <si>
    <t>Spirochaetia, Fusobacteriia, Solibacteres, Chitinophagia, Bacteroidia, Flavobacteriia, Alphaproteobacteria, Gammaproteobacteria, Epsilonproteobacteria, Betaproteobacteria, Mollicutes, Negativicutes, Tissierellia, Clostridia, Bacilli, Thermoleophillia, Rubrobacteria, Acidmicrobiia, Actinobacteria, Thermomicrobia</t>
  </si>
  <si>
    <t xml:space="preserve">female, age 27, forehead http://microbiomedb.org/mbio/app/record/sample/MBSMPL0020-2-466#Characteristics </t>
  </si>
  <si>
    <t xml:space="preserve">                                            H25</t>
  </si>
  <si>
    <t>Fusobacteriia, Cytophagia, Chitinophagia, Sphingobacteriia, Bacteroidia, Flavobacteriia, Gemmatimonadetes, Alphaproteobacteria, Gammaproteobacteria, Deltaproteobacteria, Epsilonproteobacteria, Betaproteobacteria, Negativicutes, Tissierellia, Clostridia, Bacilli, Erysipelotrichia, Coriobacteriia, Thermoleophilia, Acidmicrobiia, Actinobacteria, Deinococci</t>
  </si>
  <si>
    <t xml:space="preserve">male, age 34, forehead http://microbiomedb.org/mbio/app/record/sample/MBSMPL0020-2-471#Characteristics </t>
  </si>
  <si>
    <t>Fusobacteriia, Acidobacteriia, Solibacteres, Chitinophagia, Sphingobacteriia, Bacteroidia, Flavobacteriia, Lentisphaeria, Alphaproteobacteria, Gammaproteobacteria, Deltaproteobacteria, Epsilonproteobacteria, Betaproteobacteria, Mollicutes, Negativicutes, Tissierellia, Clostridia, Bacilli, Erysipelotrichia, Coriobacteriia, Thermoleophilia, Rubrobacteria, Actinobacteria, Deinococci</t>
  </si>
  <si>
    <t xml:space="preserve">female, age 38, forehead **allergy medication** http://microbiomedb.org/mbio/app/record/sample/MBSMPL0020-2-476#Characteristics </t>
  </si>
  <si>
    <t>Fusobacteriia, Acidobacteriia, Solibacteres, Cytophagia, Sphingobacteriia, Bacteroidia, Flavobacteriia, Gemmatimonadetes, Phycisphaerae, Verrucomicrobiae, Nitrospira, Alphaproteobacteria, Gammaproteobacteria, Deltaproteobacteria, Epsilonproteobacteria, Betaproteobacteria, Negativicutes, Tissierellia, Clostridia, Bacilli, Erysipelotrichia, Thermoleophilia, Acidimicrobiia, Actinobacteria, Deinococci, Armatimonadia</t>
  </si>
  <si>
    <t xml:space="preserve">male, age 5, forehead **ibuprofen = drug for pain relief** http://microbiomedb.org/mbio/app/record/sample/MBSMPL0020-2-481#Characteristics </t>
  </si>
  <si>
    <t xml:space="preserve">Spirochaetia, Fusobacteriia, Chitinophagia, Bacteroidia, Flavobacteriia, Alphaproteobacteria, Gammaproteobacteria, Epsilonproteobacteria, Betaproteobacteria, Mollicutes, Negativicutes, Tissierellia, Clostridia, Bacilli, Erysipelotrichia, Thermoleophilia, Actinobacteria </t>
  </si>
  <si>
    <t xml:space="preserve">male, age 0.6, forehead http://microbiomedb.org/mbio/app/record/sample/MBSMPL0020-2-486#Characteristics </t>
  </si>
  <si>
    <t xml:space="preserve">                                            H26</t>
  </si>
  <si>
    <t xml:space="preserve">Fusobacteriia, Acidobacteriia, Cytophagia, Chitinophagia, Sphingobacteriia, Bacteroidia, Flavobacteriia, Alphaproteobacteria, Gammaproteobacteria, Epsilonproteobacteria, Betaproteobacteria, Negativicutes, Tissierellia, Clostridia, Bacilli, Coriobacteriia, Rubrobacteria, Actinobacteria </t>
  </si>
  <si>
    <t xml:space="preserve">male, age 30, forehead http://microbiomedb.org/mbio/app/record/sample/MBSMPL0020-2-491#Characteristics </t>
  </si>
  <si>
    <t>Fusobacteriia, Chitinophagia, Sphingobacteriia, Bacteroidia, Flavobacteriia, Alphaproteobacteria, Gammaproteobacteria, Betaproteobacteria, Negativicutes, Tissierellia, Clostridia, Bacilli, Erysipelotrichia, Acidmicrobiia, Actinobacteria, Anaerolineae</t>
  </si>
  <si>
    <t xml:space="preserve">                                            H27</t>
  </si>
  <si>
    <t xml:space="preserve">Synergistia, Solibacteres, Bacteroidia, Flavobacteriia, Alphaproteobacteria, Gammaproteobacteria, Epsilonproteobacteria, Betaproteobacteria, Negativicutes, Tissierellia, Clostridia, Bacilli, Erysipelotrichia, Actinobacteria  </t>
  </si>
  <si>
    <t>male, age 28, forehead http://microbiomedb.org/mbio/app/record/sample/MBSMPL0020-2-501#Characteristics</t>
  </si>
  <si>
    <t>MBSMPL0020-4-3256</t>
  </si>
  <si>
    <t>https://microbiomedb.org/mbio/app/record/sample/MBSMPL0020-4-3256</t>
  </si>
  <si>
    <t>Acidobacteriia, Cytophagia, Chitinophagia, Bacteroidia, Flavobacteriia, Nitrospira, Alphaproteobacteria, Gammaproteobacteria, Betaproteobacteria, Negativicutes, Clostridia, Bacilli, Thermoleophillia, Actinobacteria</t>
  </si>
  <si>
    <t xml:space="preserve">female, age 27, forehead **orthotricyclenlo = drug for birth control + acne** http://microbiomedb.org/mbio/app/record/sample/MBSMPL0020-2-506#Characteristics </t>
  </si>
  <si>
    <t xml:space="preserve">                                            H28</t>
  </si>
  <si>
    <t xml:space="preserve">Fusobacteriia, Cytophagia, Chitinophagia, Sphingobacteriia, Bacteroidia, Flavobacteriia, Alphaproteobacteria, Gammaproteobacteria, Deltaproteobacteria, Epsilonproteobacteria, Betaproteobacteria, Negativicutes, Tissierellia, Clostridia, Bacilli, Erysipelotrichia, Thermoleophillia, Actinobacteria </t>
  </si>
  <si>
    <t xml:space="preserve">male, age 26, forehead **aleve = drug for pain relief, claritin = drug for allergy relief** http://microbiomedb.org/mbio/app/record/sample/MBSMPL0020-2-521#Characteristics </t>
  </si>
  <si>
    <t>Fusobacteriia, Acidobacteriia, Chitinophagia, Bacteroidia, Flavobacteriia, Alphaproteobacteria, Gammaproteobacteria, Epsilonproteobacteria, Betaproteobacteria, Negativicutes, Tissierellia, Clostridia, Bacilli, Erysipelotrichia, Actinobacteria, Deinococci</t>
  </si>
  <si>
    <t xml:space="preserve">female, age 28, forehead http://microbiomedb.org/mbio/app/record/sample/MBSMPL0020-2-526#Characteristics </t>
  </si>
  <si>
    <t xml:space="preserve">                                            H29</t>
  </si>
  <si>
    <t>Fusobacteriia, Chitinophagia, Sphingobacteriia, Bacteroidia, Flavobacteriia, Alphaproteobacteria, Gammaproteobacteria, Deltaproteobacteria, Epsilonproteobacteria, Betaproteobacteria, Negativicutes, Tissierellia, Clostridia, Bacilli, Erysipelotrichia, Actinobacteria</t>
  </si>
  <si>
    <t xml:space="preserve">female, age 36, forehead **ibuprofen = drug for pain relief** http://microbiomedb.org/mbio/app/record/sample/MBSMPL0020-2-531#Characteristics </t>
  </si>
  <si>
    <t>Spirochaetia, Fusobacteriia, Chitinophagia, Bacteroidia, Flavobacteriia, Alphaproteobacteria, Gammaproteobacteria, Epsilonproteobacteria, Betaproteobacteria, Mollicutes, Negativicutes, Tissierellia, Clostridia, Bacilli, Erysipelotrichia, Coriobacteriia, Actinobacteria</t>
  </si>
  <si>
    <t xml:space="preserve">male, age 35, forehead http://microbiomedb.org/mbio/app/record/sample/MBSMPL0020-2-536#Characteristics </t>
  </si>
  <si>
    <t xml:space="preserve">                                            H30</t>
  </si>
  <si>
    <t xml:space="preserve">Fusobacteriia, Cytophagia, Chitinophagia, Sphingobacteriia, Bacteroidia, Flavobacteriia, Alphaproteobacteria, Gammaproteobacteria, Betaproteobacteria, Negativicutes, Tissierellia, Clostridia, Bacilli, Erysipelotrichia, Actinobacteria </t>
  </si>
  <si>
    <t xml:space="preserve">male, age 28, forehead http://microbiomedb.org/mbio/app/record/sample/MBSMPL0020-2-546#Characteristics </t>
  </si>
  <si>
    <t xml:space="preserve">Fusobacteriia, Chitinophagia, Sphingobacteriia, Bacteroidia, Flavobacteriia, Alphaproteobacteria, Gammaproteobacteria, Deltaproteobacteria, Epsilonproteobacteria, Betaproteobacteria, Negativicutes, Tissierellia, Clostridia, Bacilli, Coriobacteria, Thermoleophilia, Actinobacteria </t>
  </si>
  <si>
    <t xml:space="preserve">female, age 28, forehead, **birth control** http://microbiomedb.org/mbio/app/record/sample/MBSMPL0020-2-551#Characteristics </t>
  </si>
  <si>
    <t xml:space="preserve">                                            H31</t>
  </si>
  <si>
    <t>Fusobacteriia, Acidobacteriia, Chitinophagia, Bacteroidia, Flavobacteriia, Alphaproteobacteria, Gammaproteobacteria, Epsilonproteobacteria, Betaproteobacteria, Mollicutes, Negativicutes, Tissierellia, Clostridia, Bacilli, Erysipelotrichia, Coriobacteria, Actinobacteria, Deinococci</t>
  </si>
  <si>
    <t>MBSMPL0020-4-3547</t>
  </si>
  <si>
    <t xml:space="preserve">female, age 9 months, forehead http://microbiomedb.org/mbio/app/record/sample/MBSMPL0020-2-556#Characteristics </t>
  </si>
  <si>
    <t>https://microbiomedb.org/mbio/app/record/sample/MBSMPL0020-4-3547</t>
  </si>
  <si>
    <t>Fusobacteriia, Acidobacteria, Cytophagia, Chitinophagia, Bacteroidia, Flavobacteriia, Gemmatimonadetes, Nitrospira, Alphaproteobacteria, Gammaproteobacteria, Epsilonproteobacteria, Betaproteobacteria, Negativicutes, Tissierellia, Clostridia, Bacilli, Erysipelotrichia, Coriobacteria, Thermoleophilia, Actinobacteria, Deinococci</t>
  </si>
  <si>
    <t>male, age 2, forehead http://microbiomedb.org/mbio/app/record/sample/MBSMPL0020-2-561#Characteristics</t>
  </si>
  <si>
    <t>Fusobacteriia, Cytophagia, Chitinophagia, Sphingobacteriia, Bacteroidia, Flavobacteriia, Alphaproteobacteria, Gammaproteobacteria, Oligoflexia, Deltaproteobacteria, Epsilonproteobacteria, Betaproteobacteria, Negativicutes, TIssierellia, Clostridia, Bacilli, Coriobacteriia, Thermoleophilia, Rubrobacteria, Acidimicrobiia, Actinobacteria, Deinococci, Rhodothermia</t>
  </si>
  <si>
    <t xml:space="preserve">female, age 29, forehead http://microbiomedb.org/mbio/app/record/sample/MBSMPL0020-2-566#Characteristics </t>
  </si>
  <si>
    <t xml:space="preserve">Fusobacteriia, Chitinophagia, Bacteroidia, Flavobacteriia, Alphaproteobacteria, Gammaproteobacteria, Oligoflexia, Epsilonproteobacteria, Betaproteobacteria, Negativicutes, Tissierellia, Clostridia, Bacilli, Erysipelotrichia, Actinobacteria </t>
  </si>
  <si>
    <t xml:space="preserve">male, age 27, forehead http://microbiomedb.org/mbio/app/record/sample/MBSMPL0020-2-571#Characteristics </t>
  </si>
  <si>
    <t>Fusobacteriia, Acidobacteriia, Solibacteres, Cytophagia, Chitinophagia, Sphingobacteriia, Bacteroidia, Flavobacteriia, Gemmatimonadetes, Alphaproteobacteria, Gammaproteobacteria, Oligoflexia, Deltaproteobacteria, Epsilonproteobacteria, Betaproteobacteria, Negativicutes, Tissierellia, Clostridia, Bacilli, Erysipelotrichia, Thermoleophilia, Rubrobacteria, Actinobacteria, Deinococci</t>
  </si>
  <si>
    <t>male, age 5, forehead http://microbiomedb.org/mbio/app/record/sample/MBSMPL0020-2-576</t>
  </si>
  <si>
    <t xml:space="preserve">                                            H32</t>
  </si>
  <si>
    <t xml:space="preserve">Fusobacteriia, Cytophagia, Chitinophagia, Bacteroidia, Flavobacteriia, Alphaproteobacteria, Gammaproteobacteria, Epsilonproteobacteria, Betaproteobacteria, Negativicutes, Tissierellia, Clostridia, Bacilli, Coriobacteriia, Acidmicrobiia, Actinobacteria </t>
  </si>
  <si>
    <t xml:space="preserve">male, age 39, forehead http://microbiomedb.org/mbio/app/record/sample/MBSMPL0020-2-581#Characteristics </t>
  </si>
  <si>
    <t>Fusobacteriia, Cytophagia, Chitinophagia, Sphingobacteriia, Bacteroidia, Flavobacteriia, Lentisphaeria, Verrucomicrobiae, Spartobacteria, Alphaproteobacteria, Gammaproteobacteria, Deltaproteobacteria, Betaproteobacteria, Mollicutes, Negativicutes, Tissierellia, Clostridia, Bacilli, Coriobacteria, Actinobacteria, Deinococci</t>
  </si>
  <si>
    <t xml:space="preserve">male, age 4, forehead http://microbiomedb.org/mbio/app/record/sample/MBSMPL0020-2-586#Characteristics </t>
  </si>
  <si>
    <t xml:space="preserve">Fusobacteriia, Cytophagia, Bacteroidia, Flavobacteriia, Alphaproteobacteria, Gammaproteobacteria, Oligoflexia, Epsilonproteobacteria, Betaproteobacteria, Negativicutes, Tissierellia, Clostridia, Bacilli, Actinobacteria </t>
  </si>
  <si>
    <t xml:space="preserve">female, age 41, forehead http://microbiomedb.org/mbio/app/record/sample/MBSMPL0020-2-591#Characteristics </t>
  </si>
  <si>
    <t>MBSMPL0020-4-2251</t>
  </si>
  <si>
    <t>Fusobacteriia, Chitinophagia, Bacteroidia, Flavobacteria, Lentisphaeria, Verrucomicrobiae, Alphaproteobacteria, Gammaproteobacteria, Oligoflexia, Deltaproteobacteria, Epsilonproteobacteria, Betaproteobacteria, Negativicutes, Tissierellia, Clostridia, Bacilli, Erysipelotrichia, Acidmicrobiia, Actinobacteria, Deinococci</t>
  </si>
  <si>
    <t xml:space="preserve">female, age 5, forehead http://microbiomedb.org/mbio/app/record/sample/MBSMPL0020-2-596#Characteristics </t>
  </si>
  <si>
    <t>https://microbiomedb.org/mbio/app/record/sample/MBSMPL0020-4-2251</t>
  </si>
  <si>
    <t xml:space="preserve">                                            H33</t>
  </si>
  <si>
    <t>Fusobacteriia, Cytophagia, Sphingobacteriia, Bacteroidia, Flavobacteriia, Alphaproteobacteria, Gammaproteobacteria, Deltaproteobacteria, Epsilonproteobacteria, Betaproteobacteria, Mollicutes, Negativicutes, Tissierellia, Clostridia, Bacilli, Erysipelotrichia, Thermoleophilia, Rubrobacteria, Acidimicrobiia, Actinobacteria, Deinococci</t>
  </si>
  <si>
    <t xml:space="preserve">male, age 42, forehead http://microbiomedb.org/mbio/app/record/sample/MBSMPL0020-2-601#Characteristics </t>
  </si>
  <si>
    <t xml:space="preserve">Fusobacteriia, Chitinophagia, Bacteroidia, Flavobacteriia, Verrucomicrobiae, Alphaproteobacteria, Gammaproteobacteria, Deltaproteobacteria, Betaproteobacteria, Mollicutes, Negativicutes, Tissierellia, Clostridia, Bacilli, Erysipelotrichia, Actinobacteria </t>
  </si>
  <si>
    <t xml:space="preserve">female, age 39, **zantac = drug for heartburn relief , tums = drug for heartburn relief, zyrtec = drug for allergy relief** http://microbiomedb.org/mbio/app/record/sample/MBSMPL0020-2-606#Characteristics </t>
  </si>
  <si>
    <t>Fusobacteriia, Acidobacteriia, Solibacteres, Cytophagia, Chitinophagia, Sphingobacteriia, Bacteroidia, Flavobacteriia, Phycisphaerae, Verrucomicrobiae, Alphaproteobacteria, Gammaproteobacteria, Oligoflexia, Deltaproteobacteria, Epsilonproteobacteria, Betaproteobacteria, Mollicutes, Negativicutes, Tissierellia, Clostridia, Bacilli, Erysipelotrichia, Coriobacteriia, Thermoleophilia, Rubrobacteria, Acidimicrobiia, Actinobacteria, Caldilineae, Chloroflexia, Thermomicrobia, Deinococci</t>
  </si>
  <si>
    <t xml:space="preserve">female, age 5, forehead http://microbiomedb.org/mbio/app/record/sample/MBSMPL0020-2-611 </t>
  </si>
  <si>
    <t xml:space="preserve">                                            H34</t>
  </si>
  <si>
    <t>Fusobacteriia, Saprospiria, Bacteroidia, Flavobacteria, Nitrospira, Alphaproteobacteria, Gammaproteobacteria, Deltaproteobacteria, Epsilonproteobacteria, Betaproteobacteria, Negativicutes, Tissierellia, Clostridia, Bacilli, Erysipelotrichia, Thermoleophilia, Acidmicrobiia, Actinobacteria, Deinococci</t>
  </si>
  <si>
    <t xml:space="preserve">male, age 51, forehead http://microbiomedb.org/mbio/app/record/sample/MBSMPL0020-2-616#Characteristics </t>
  </si>
  <si>
    <t>Fusobacteriia, Acidobacteriia, Cytophagia, Chitinophagia, Sphingobacteriia, Bacteroidia, Flavobacteriia, Alphaproteobacteria, Gammaproteobacteria, Deltaproteobacteria, Epsilonproteobacteria, Betaproteobacteria, Negativicutes, Tissierellia, Clostridia, Bacilli, Erysipelotrichia, Coriobacteriia, Thermoleophilia, Rubrobacteria, Acidimicrobiia, Actinobacteria</t>
  </si>
  <si>
    <t xml:space="preserve">male, age 18, forehead, **cephalexin = drug for infections** http://microbiomedb.org/mbio/app/record/sample/MBSMPL0020-2-621#Characteristics </t>
  </si>
  <si>
    <t>Synergistia, Fusobacteriia, Cytophagia, Chitinophagia, Sphingobacteriia, Bacteroidia, Flavobacteriia, Verrucomicrobiae, Alphaproteobacteria, Gammaproteobacteria, Epsilonproteobacteria, Betaproteobacteria, Negativicutes, Tissierellia, Clostridia, Bacilli, Actinobacteria</t>
  </si>
  <si>
    <t xml:space="preserve">female, age 51, forehead http://microbiomedb.org/mbio/app/record/sample/MBSMPL0020-2-626#Characteristics </t>
  </si>
  <si>
    <t xml:space="preserve">Fusobacteriia, Solibacteres, Bacteroidia, Flavobacteriia, Alphaproteobacteria, Gammaproteobacteria, Epsilonbacteria, Betaproteobacteria, Negativicutes, Tissierellia, Bacilli, Actinobacteria </t>
  </si>
  <si>
    <t xml:space="preserve">male, age 14, forehead http://microbiomedb.org/mbio/app/record/sample/MBSMPL0020-2-631#Characteristics </t>
  </si>
  <si>
    <t xml:space="preserve">                                            H35</t>
  </si>
  <si>
    <t>Fusobacteriia, Acidobacteriia, Solibacteres, Cytophagia, Chitinophagia, Sphingobacteriia, Bacteroidia, Flavobacteriia, Alphaproteobacteria, Gammaproteobacteria, Deltaproteobacteria, Epsilonproteobacteria, Betaproteobacteria, Mollicutes, Negativicutes, Tissierellia, Clostridia, Bacilli, Erysipelotrichia, Thermoleophilia, Acidmicrobiia, Actinobacteria, Deinococci</t>
  </si>
  <si>
    <t xml:space="preserve">male, age 49, forehead http://microbiomedb.org/mbio/app/record/sample/MBSMPL0020-2-798#Characteristics </t>
  </si>
  <si>
    <t>MBSMPL0020-4-425</t>
  </si>
  <si>
    <t>https://microbiomedb.org/mbio/app/record/sample/MBSMPL0020-4-425</t>
  </si>
  <si>
    <t>Fusobacteriia, Acidobacteriia, Solibacteres, Cytophagia, Chitinophagia, Saprospiria, Sphingobacteriia, Bacteroidia, Flavobacteriia, Gemmatimonadetes, Fibrobacteria, Spartobacteria, Alphaproteobacteria, Gammaproteobacteria, Oligoflexia, Deltaproteobacteria, Epsilonproteobacteria, Betaproteobacteria, Mollicutes, Negativicutes, Tissierellia, Clostridia, Bacilli, Erysipelotrichia, Coriobacteriia, Thermoleophilia, Rubrobacteria, Acidimicrobiia, Actinobacteria, Caldilineae, Chloroflexia, Anaerolineae, Deinococci</t>
  </si>
  <si>
    <t xml:space="preserve">male, age 17, forehead http://microbiomedb.org/mbio/app/record/sample/MBSMPL0020-2-803#Datasets </t>
  </si>
  <si>
    <t>Fusobacteriia, Acidobacteriia, Cytophagia, Chitinophagia, Sphingobacteriia, Bacteroidia, Flavobacteriia, Alphaproteobacteria, Gammaproteobacteria, Deltaproteobacteria, Negativicutes, Tissirellia, Clostridia, Bacilli, Erysipelotrichia, Coriobacteriia, Thermoleophilia, Rubrobacteria, Acidimicrobiia, Actinobacteria, Deinococci, Rhodothermia</t>
  </si>
  <si>
    <t xml:space="preserve">female, age 49, forehead, **advil = drug for pain relief, lyrica = drug for nerve/muscle pain relief** http://microbiomedb.org/mbio/app/record/sample/MBSMPL0020-2-808#Characteristics </t>
  </si>
  <si>
    <t>Fusobacteriia, Acidobacteriia, Solibacteres, Cytophagia, Chitinophagia, Saprospiria, Sphingobacteriia, Bacteroidia, Flavobacteriia, Gemmatimonadetes, Planctomycetia, Alphaproteobacteria, Gammaproteobacteria, Deltaproteobacteria, Epsilonproteobacteria, Betaproteobacteria, Negativicutes, Tissierellia, Clostridia, Bacilli, Erysipelotrichia, Coriobacteriia, Thermoleophilia, Rubrobacteria, Acidmicrobiia, Actinobacteria, Anaerolineae, Deinococci</t>
  </si>
  <si>
    <t xml:space="preserve">male, age 15, forehead http://microbiomedb.org/mbio/app/record/sample/MBSMPL0020-2-813#Characteristics </t>
  </si>
  <si>
    <t xml:space="preserve">                                            H36</t>
  </si>
  <si>
    <t>Synergistia, Fusobacteriia, Acidobacteriia, Solibacteres, Cytophagia, Chitinophagia, Saprospiria, Sphingobacteriia, Bacteroidia, Flavobacteriia, Fibrobacteria, Verrucomicrobiae, Nitrospira, Alphaproteobacteria, Gammaproteobacteria, Oligoflexia, Deltaproteobacteria, Epsilonproteobacteria, Betaproteobacteria, Mollicutes, Negativicutes, Tissierellia, Clostridia, Bacilli, Erysipelotrichia, Coriobacteriia, Thermoleophilia, Rubrobacteria, Acidmicrobiia, Actinobacteria, Thermomicrobia, Anaerolineae, Deinococci</t>
  </si>
  <si>
    <t xml:space="preserve">female, age 27, forehead **nuvaring = birth control** http://microbiomedb.org/mbio/app/record/sample/MBSMPL0020-2-865#Characteristics </t>
  </si>
  <si>
    <t>Spirochaetia, Fusobacteriia, Acidobacteriia, Solibacteres, Cytophagia, Chitinophagia, Sphingobacteriia, Bacteroidia, Flavobacteriia, Spartobacteria, Alphaproteobacteria, Gammaproteobacteria, Oligoflexia, Deltaproteobacteria, Epsilonproteobacteria, Betaproteobacteria, Negativicutes, Tissierellia, Clostridia, Bacilli, Erysipelotrichia, Coriobacteriia, Thermoleophilia, Rubrobacteria, Acidimicrobiia, Actinobacteria, Caldilineae, Deinococci</t>
  </si>
  <si>
    <t xml:space="preserve">male, age 29, forehead http://microbiomedb.org/mbio/app/record/sample/MBSMPL0020-2-870#Characteristics </t>
  </si>
  <si>
    <t xml:space="preserve">                                            H37</t>
  </si>
  <si>
    <t>Fusobacteriia, Chitinophagia, Bacteroidia, Flavobacteriia, Gemmatimonadetes, Verrucomicrobiae, Alphaproteobacteria, Gammaproteobacteria, Oligoflexia, Deltaproteobacteria, Epsilonproteobacteria, Betaproteobacteria, Negativicutes, Tissierellia, Clostridia, Bacilli, Erysipelotrichia, Rubrobacteria, Acidmicrobiia, Actinobacteria, Deinococci</t>
  </si>
  <si>
    <t xml:space="preserve">female, age 2, forehead http://microbiomedb.org/mbio/app/record/sample/MBSMPL0020-2-921#Characteristics </t>
  </si>
  <si>
    <t xml:space="preserve">Fusobacteriia, Cytophagia, Chitinophagia, Bacteroidia, Flavobacteria, Gemmatimonadetes, Alphaproteobacteria, Gammaproteobacteria, Deltaproteobacteria, Betaproteobacteria, Negativicutes, Tissierellia, Clostridia, Bacilli, Thermoleophilia, Actinobacteria </t>
  </si>
  <si>
    <t>male, age 12, forehead http://microbiomedb.org/mbio/app/record/sample/MBSMPL0020-2-926#Datasets</t>
  </si>
  <si>
    <t>Synergistia, Fusobacteriia, Chitinophagia, Bacteroidia, Flavobacteriia, Alphaproteobacteria, Gammaproteobacteria, Oligoflexia, Deltaproteobacteria, Epsilonproteobacteria, Betaproteobacteria, Mollicutes, Negativicutes, Tissierellia, Clostridia, Bacilli, Erysipelotrichia, Coriobacteriia, Thermoleophilia, Acidimicrobiia, Actinobacteria, Armatimonadia</t>
  </si>
  <si>
    <t xml:space="preserve">female, age 15, forehead http://microbiomedb.org/mbio/app/record/sample/MBSMPL0020-2-931#Characteristics </t>
  </si>
  <si>
    <t>MBSMPL0020-4-2674</t>
  </si>
  <si>
    <t>https://microbiomedb.org/mbio/app/record/sample/MBSMPL0020-4-2674</t>
  </si>
  <si>
    <t xml:space="preserve">Fusobacteriia, Acidobacteriia, Bacteroidia, Flavobacteriia, Alphaproteobacteria, Gammaproteobacteria, Deltaproteobacteria, Epsilonproteobacteria, Betaproteobacteria, Negativicutes, Tissierellia, Clostridia, Bacilli, Erysipelotrichia, Actinobacteria, Deinococci, Armatimonadia </t>
  </si>
  <si>
    <t xml:space="preserve">male, age 50, forehead **prilosec = drug for heartburn/damaged esophagus** http://microbiomedb.org/mbio/app/record/sample/MBSMPL0020-2-936#Characteristics </t>
  </si>
  <si>
    <t xml:space="preserve">Fusobacteriia, Acidobacteriia, Cytophagia, Chitinophagia, Bacteroidia, Flavobacteriia, Alphaproteobacteria, Gammaproteobacteria, Betaproteobacteria, Negativicutes, Tissierellia, Clostridia, Bacilli, Erysipelotrichia, Actinobacteria </t>
  </si>
  <si>
    <t xml:space="preserve">female, age 62, forehead http://microbiomedb.org/mbio/app/record/sample/MBSMPL0020-2-941#Characteristics </t>
  </si>
  <si>
    <t>MBSMPL0020-4-879</t>
  </si>
  <si>
    <t>MBSMPL0020-4-3448</t>
  </si>
  <si>
    <t>https://microbiomedb.org/mbio/app/record/sample/MBSMPL0020-4-3448#ProcessedSample</t>
  </si>
  <si>
    <t>MBSMPL0020-4-3818</t>
  </si>
  <si>
    <t>https://microbiomedb.org/mbio/app/record/sample/MBSMPL0020-4-3818</t>
  </si>
  <si>
    <t>MBSMPL0020-4-1291</t>
  </si>
  <si>
    <t>https://microbiomedb.org/mbio/app/record/sample/MBSMPL0020-4-1291</t>
  </si>
  <si>
    <t>MBSMPL0020-4-3752</t>
  </si>
  <si>
    <t>https://microbiomedb.org/mbio/app/record/sample/MBSMPL0020-4-3752</t>
  </si>
  <si>
    <t>MBSMPL0020-4-90</t>
  </si>
  <si>
    <t>https://microbiomedb.org/mbio/app/record/sample/MBSMPL0020-4-90</t>
  </si>
  <si>
    <t>MBSMPL0020-4-1629</t>
  </si>
  <si>
    <t>https://microbiomedb.org/mbio/app/record/sample/MBSMPL0020-4-1629</t>
  </si>
  <si>
    <t>MBSMPL0020-4-2151</t>
  </si>
  <si>
    <t>https://microbiomedb.org/mbio/app/record/sample/MBSMPL0020-4-2151</t>
  </si>
  <si>
    <t>MBSMPL0020-4-1437</t>
  </si>
  <si>
    <t>https://microbiomedb.org/mbio/app/record/sample/MBSMPL0020-4-1437</t>
  </si>
  <si>
    <t>MBSMPL0020-4-1849</t>
  </si>
  <si>
    <t>https://microbiomedb.org/mbio/app/record/sample/MBSMPL0020-4-1849</t>
  </si>
  <si>
    <t>MBSMPL0020-4-5986</t>
  </si>
  <si>
    <t>MBSMPL0020-4-5025</t>
  </si>
  <si>
    <t>https://microbiomedb.org/mbio/app/record/sample/MBSMPL0020-4-5025</t>
  </si>
  <si>
    <t>MBSMPL0020-4-5925</t>
  </si>
  <si>
    <t>https://microbiomedb.org/mbio/app/record/sample/MBSMPL0020-4-5925</t>
  </si>
  <si>
    <t>https://microbiomedb.org/mbio/app/record/sample/MBSMPL0020-4-3448</t>
  </si>
  <si>
    <t>MBSMPL0020-4-457</t>
  </si>
  <si>
    <t>https://microbiomedb.org/mbio/app/record/sample/MBSMPL0020-4-457</t>
  </si>
  <si>
    <t>MBSMPL0020-4-5737</t>
  </si>
  <si>
    <t>https://microbiomedb.org/mbio/app/record/sample/MBSMPL0020-4-5737</t>
  </si>
  <si>
    <t>MBSMPL0020-4-4118</t>
  </si>
  <si>
    <t>https://microbiomedb.org/mbio/app/record/sample/MBSMPL0020-4-4118</t>
  </si>
  <si>
    <t>MBSMPL0020-4-1571</t>
  </si>
  <si>
    <t>https://microbiomedb.org/mbio/app/record/sample/MBSMPL0020-4-1571</t>
  </si>
  <si>
    <t>MBSMPL0020-4-6176</t>
  </si>
  <si>
    <t>https://microbiomedb.org/mbio/app/record/sample/MBSMPL0020-4-6176</t>
  </si>
  <si>
    <t>MBSMPL0020-4-1367</t>
  </si>
  <si>
    <t>https://microbiomedb.org/mbio/app/record/sample/MBSMPL0020-4-1367</t>
  </si>
  <si>
    <t>MBSMPL0020-4-4173</t>
  </si>
  <si>
    <t>https://microbiomedb.org/mbio/app/record/sample/MBSMPL0020-4-4173</t>
  </si>
  <si>
    <t>MBSMPL0020-4-824</t>
  </si>
  <si>
    <t>MBSMPL0020-4-2935</t>
  </si>
  <si>
    <t>https://microbiomedb.org/mbio/app/record/sample/MBSMPL0020-4-2935</t>
  </si>
  <si>
    <t>MBSMPL0020-4-2239</t>
  </si>
  <si>
    <t>https://microbiomedb.org/mbio/app/record/sample/MBSMPL0020-4-2239</t>
  </si>
  <si>
    <t>MBSMPL0020-4-929</t>
  </si>
  <si>
    <t>https://microbiomedb.org/mbio/app/record/sample/MBSMPL0020-4-929</t>
  </si>
  <si>
    <t>MBSMPL0020-4-5493</t>
  </si>
  <si>
    <t>MBSMPL0020-4-1112</t>
  </si>
  <si>
    <t>MBSMPL0020-4-5751</t>
  </si>
  <si>
    <t>https://microbiomedb.org/mbio/app/record/sample/MBSMPL0020-4-5751</t>
  </si>
  <si>
    <t>MBSMPL0020-4-4512</t>
  </si>
  <si>
    <t>https://microbiomedb.org/mbio/app/record/sample/MBSMPL0020-4-4512</t>
  </si>
  <si>
    <t>MBSMPL0020-4-1595</t>
  </si>
  <si>
    <t>https://microbiomedb.org/mbio/app/record/sample/MBSMPL0020-4-1595</t>
  </si>
  <si>
    <t>MBSMPL0020-4-4979</t>
  </si>
  <si>
    <t>https://microbiomedb.org/mbio/app/record/sample/MBSMPL0020-4-4979</t>
  </si>
  <si>
    <t>MBSMPL0020-4-3836</t>
  </si>
  <si>
    <t>https://microbiomedb.org/mbio/app/record/sample/MBSMPL0020-4-3836</t>
  </si>
  <si>
    <t>MBSMPL0020-4-5386</t>
  </si>
  <si>
    <t>MBSMPL0020-4-521</t>
  </si>
  <si>
    <t>https://microbiomedb.org/mbio/app/record/sample/MBSMPL0020-4-521</t>
  </si>
  <si>
    <t>MBSMPL0020-4-2374</t>
  </si>
  <si>
    <t>MBSMPL0020-4-955</t>
  </si>
  <si>
    <t>https://microbiomedb.org/mbio/app/record/sample/MBSMPL0020-4-955</t>
  </si>
  <si>
    <t>MBSMPL0020-4-2433</t>
  </si>
  <si>
    <t>https://microbiomedb.org/mbio/app/record/sample/MBSMPL0020-4-2433</t>
  </si>
  <si>
    <t>MBSMPL0020-4-4852</t>
  </si>
  <si>
    <t>https://microbiomedb.org/mbio/app/record/sample/MBSMPL0020-4-4852</t>
  </si>
  <si>
    <t>MBSMPL0020-4-5709</t>
  </si>
  <si>
    <t>MBSMPL0020-4-3050</t>
  </si>
  <si>
    <t>https://microbiomedb.org/mbio/app/record/sample/MBSMPL0020-4-3050</t>
  </si>
  <si>
    <t>MBSMPL0020-4-3608</t>
  </si>
  <si>
    <t>https://microbiomedb.org/mbio/app/record/sample/MBSMPL0020-4-3608</t>
  </si>
  <si>
    <t>MBSMPL0020-4-2532</t>
  </si>
  <si>
    <t>https://microbiomedb.org/mbio/app/record/sample/MBSMPL0020-4-2532</t>
  </si>
  <si>
    <t>MBSMPL0020-4-1834</t>
  </si>
  <si>
    <t>https://microbiomedb.org/mbio/app/record/sample/MBSMPL0020-4-1834</t>
  </si>
  <si>
    <t>MBSMPL0020-4-3103</t>
  </si>
  <si>
    <t>https://microbiomedb.org/mbio/app/record/sample/MBSMPL0020-4-3103</t>
  </si>
  <si>
    <t>MBSMPL0020-4-3498</t>
  </si>
  <si>
    <t>https://microbiomedb.org/mbio/app/record/sample/MBSMPL0020-4-3498</t>
  </si>
  <si>
    <t>MBSMPL0020-4-2109</t>
  </si>
  <si>
    <t>https://microbiomedb.org/mbio/app/record/sample/MBSMPL0020-4-2109</t>
  </si>
  <si>
    <t>MBSMPL0020-4-5683</t>
  </si>
  <si>
    <t>https://microbiomedb.org/mbio/app/record/sample/MBSMPL0020-4-5683</t>
  </si>
  <si>
    <t>MBSMPL0020-4-1320</t>
  </si>
  <si>
    <t>https://microbiomedb.org/mbio/app/record/sample/MBSMPL0020-4-1320</t>
  </si>
  <si>
    <t>MBSMPL0020-4-4996</t>
  </si>
  <si>
    <t>MBSMPL0020-4-2344</t>
  </si>
  <si>
    <t>https://microbiomedb.org/mbio/app/record/sample/MBSMPL0020-4-2344</t>
  </si>
  <si>
    <t>MBSMPL0020-4-1259</t>
  </si>
  <si>
    <t>https://microbiomedb.org/mbio/app/record/sample/MBSMPL0020-4-1259</t>
  </si>
  <si>
    <t>MBSMPL0020-4-1645</t>
  </si>
  <si>
    <t>https://microbiomedb.org/mbio/app/record/sample/MBSMPL0020-4-1645</t>
  </si>
  <si>
    <t>MBSMPL0020-4-3740</t>
  </si>
  <si>
    <t>https://microbiomedb.org/mbio/app/record/sample/MBSMPL0020-4-3740</t>
  </si>
  <si>
    <t>MBSMPL0020-4-5800</t>
  </si>
  <si>
    <t>https://microbiomedb.org/mbio/app/record/sample/MBSMPL0020-4-5800</t>
  </si>
  <si>
    <t>MBSMPL0020-4-2342</t>
  </si>
  <si>
    <t>MBSMPL0020-4-585</t>
  </si>
  <si>
    <t>https://microbiomedb.org/mbio/app/record/sample/MBSMPL0020-4-585</t>
  </si>
  <si>
    <t>MBSMPL0020-4-2495</t>
  </si>
  <si>
    <t>https://microbiomedb.org/mbio/app/record/sample/MBSMPL0020-4-2495</t>
  </si>
  <si>
    <t>MBSMPL0020-4-3558</t>
  </si>
  <si>
    <t>https://microbiomedb.org/mbio/app/record/sample/MBSMPL0020-4-3558</t>
  </si>
  <si>
    <t>MBSMPL0020-4-1423</t>
  </si>
  <si>
    <t>https://microbiomedb.org/mbio/app/record/sample/MBSMPL0020-4-1423</t>
  </si>
  <si>
    <t>MBSMPL0020-4-43</t>
  </si>
  <si>
    <t>https://microbiomedb.org/mbio/app/record/sample/MBSMPL0020-4-43</t>
  </si>
  <si>
    <t>MBSMPL0020-4-1136</t>
  </si>
  <si>
    <t>https://microbiomedb.org/mbio/app/record/sample/MBSMPL0020-4-1136</t>
  </si>
  <si>
    <t>MBSMPL0020-4-788</t>
  </si>
  <si>
    <t>https://microbiomedb.org/mbio/app/record/sample/MBSMPL0020-4-788</t>
  </si>
  <si>
    <t>MBSMPL0020-4-5490</t>
  </si>
  <si>
    <t>https://microbiomedb.org/mbio/app/record/sample/MBSMPL0020-4-5490</t>
  </si>
  <si>
    <t>MBSMPL0020-4-2484</t>
  </si>
  <si>
    <t>https://microbiomedb.org/mbio/app/record/sample/MBSMPL0020-4-2484</t>
  </si>
  <si>
    <t>Vagina orifice</t>
  </si>
  <si>
    <t>MBSMPL0020-4-2225</t>
  </si>
  <si>
    <t>https://microbiomedb.org/mbio/app/record/sample/MBSMPL0020-4-2225</t>
  </si>
  <si>
    <t>MBSMPL0020-4-257</t>
  </si>
  <si>
    <t>https://microbiomedb.org/mbio/app/record/sample/MBSMPL0020-4-257</t>
  </si>
  <si>
    <t>MBSMPL0020-4-5019</t>
  </si>
  <si>
    <t>https://microbiomedb.org/mbio/app/record/sample/MBSMPL0020-4-5019</t>
  </si>
  <si>
    <t>MBSMPL0020-4-816</t>
  </si>
  <si>
    <t>https://microbiomedb.org/mbio/app/record/sample/MBSMPL0020-4-816</t>
  </si>
  <si>
    <t>MBSMPL0020-4-4114</t>
  </si>
  <si>
    <t>https://microbiomedb.org/mbio/app/record/sample/MBSMPL0020-4-4114</t>
  </si>
  <si>
    <t>MBSMPL0020-4-1780</t>
  </si>
  <si>
    <t>https://microbiomedb.org/mbio/app/record/sample/MBSMPL0020-4-1780</t>
  </si>
  <si>
    <t>MBSMPL0020-4-5353</t>
  </si>
  <si>
    <t>https://microbiomedb.org/mbio/app/record/sample/MBSMPL0020-4-5353</t>
  </si>
  <si>
    <t>MBSMPL0020-4-258</t>
  </si>
  <si>
    <t>https://microbiomedb.org/mbio/app/record/sample/MBSMPL0020-4-258</t>
  </si>
  <si>
    <t>MBSMPL0020-4-4784</t>
  </si>
  <si>
    <t>https://microbiomedb.org/mbio/app/record/sample/MBSMPL0020-4-4784</t>
  </si>
  <si>
    <t>MBSMPL0020-4-2877</t>
  </si>
  <si>
    <t>https://microbiomedb.org/mbio/app/record/sample/MBSMPL0020-4-2877</t>
  </si>
  <si>
    <t>MBSMPL0020-4-362</t>
  </si>
  <si>
    <t>https://microbiomedb.org/mbio/app/record/sample/MBSMPL0020-4-362</t>
  </si>
  <si>
    <t>MBSMPL0020-4-4518</t>
  </si>
  <si>
    <t>https://microbiomedb.org/mbio/app/record/sample/MBSMPL0020-4-4518</t>
  </si>
  <si>
    <t>MBSMPL0020-4-3205</t>
  </si>
  <si>
    <t>https://microbiomedb.org/mbio/app/record/sample/MBSMPL0020-4-3205</t>
  </si>
  <si>
    <t>MBSMPL0020-4-6095</t>
  </si>
  <si>
    <t>https://microbiomedb.org/mbio/app/record/sample/MBSMPL0020-4-6095</t>
  </si>
  <si>
    <t>MBSMPL0020-4-3794</t>
  </si>
  <si>
    <t>https://microbiomedb.org/mbio/app/record/sample/MBSMPL0020-4-3794</t>
  </si>
  <si>
    <t>MBSMPL0020-4-6334</t>
  </si>
  <si>
    <t>https://microbiomedb.org/mbio/app/record/sample/MBSMPL0020-4-6334</t>
  </si>
  <si>
    <t>MBSMPL0020-4-427</t>
  </si>
  <si>
    <t>https://microbiomedb.org/mbio/app/record/sample/MBSMPL0020-4-427</t>
  </si>
  <si>
    <t>MBSMPL0020-4-1816</t>
  </si>
  <si>
    <t>https://microbiomedb.org/mbio/app/record/sample/MBSMPL0020-4-1816</t>
  </si>
  <si>
    <t>MBSMPL0020-4-3729</t>
  </si>
  <si>
    <t>https://microbiomedb.org/mbio/app/record/sample/MBSMPL0020-4-3729</t>
  </si>
  <si>
    <t>MBSMPL0020-4-5973</t>
  </si>
  <si>
    <t>https://microbiomedb.org/mbio/app/record/sample/MBSMPL0020-4-5973</t>
  </si>
  <si>
    <t>MBSMPL0020-4-2554</t>
  </si>
  <si>
    <t>https://microbiomedb.org/mbio/app/record/sample/MBSMPL0020-4-2554</t>
  </si>
  <si>
    <t>MBSMPL0020-4-657</t>
  </si>
  <si>
    <t>https://microbiomedb.org/mbio/app/record/sample/MBSMPL0020-4-657</t>
  </si>
  <si>
    <t>MBSMPL0020-4-426</t>
  </si>
  <si>
    <t>https://microbiomedb.org/mbio/app/record/sample/MBSMPL0020-4-426</t>
  </si>
  <si>
    <t>MBSMPL0020-4-3482</t>
  </si>
  <si>
    <t>https://microbiomedb.org/mbio/app/record/sample/MBSMPL0020-4-3482</t>
  </si>
  <si>
    <t>MBSMPL0020-4-1440</t>
  </si>
  <si>
    <t>https://microbiomedb.org/mbio/app/record/sample/MBSMPL0020-4-1440</t>
  </si>
  <si>
    <t>MBSMPL0020-4-3549</t>
  </si>
  <si>
    <t>https://microbiomedb.org/mbio/app/record/sample/MBSMPL0020-4-3549</t>
  </si>
  <si>
    <t>MBSMPL0020-4-1509</t>
  </si>
  <si>
    <t>https://microbiomedb.org/mbio/app/record/sample/MBSMPL0020-4-1509</t>
  </si>
  <si>
    <t>MBSMPL0020-4-1298</t>
  </si>
  <si>
    <t>https://microbiomedb.org/mbio/app/record/sample/MBSMPL0020-4-1298</t>
  </si>
  <si>
    <t>MBSMPL0020-4-3982</t>
  </si>
  <si>
    <t>https://microbiomedb.org/mbio/app/record/sample/MBSMPL0020-4-3982</t>
  </si>
  <si>
    <t>MBSMPL0020-4-5400</t>
  </si>
  <si>
    <t>https://microbiomedb.org/mbio/app/record/sample/MBSMPL0020-4-5400</t>
  </si>
  <si>
    <t>MBSMPL0020-4-527</t>
  </si>
  <si>
    <t>https://microbiomedb.org/mbio/app/record/sample/MBSMPL0020-4-527</t>
  </si>
  <si>
    <t>MBSMPL0020-4-3514</t>
  </si>
  <si>
    <t>https://microbiomedb.org/mbio/app/record/sample/MBSMPL0020-4-3514</t>
  </si>
  <si>
    <t>MBSMPL0020-4-3906</t>
  </si>
  <si>
    <t>https://microbiomedb.org/mbio/app/record/sample/MBSMPL0020-4-3906</t>
  </si>
  <si>
    <t>MBSMPL0020-4-2893</t>
  </si>
  <si>
    <t>https://microbiomedb.org/mbio/app/record/sample/MBSMPL0020-4-2893</t>
  </si>
  <si>
    <t>MBSMPL0020-4-5636</t>
  </si>
  <si>
    <t>https://microbiomedb.org/mbio/app/record/sample/MBSMPL0020-4-5636</t>
  </si>
  <si>
    <t>MBSMPL0020-4-2957</t>
  </si>
  <si>
    <t>https://microbiomedb.org/mbio/app/record/sample/MBSMPL0020-4-2957</t>
  </si>
  <si>
    <t>MBSMPL0020-4-4443</t>
  </si>
  <si>
    <t>https://microbiomedb.org/mbio/app/record/sample/MBSMPL0020-4-4443</t>
  </si>
  <si>
    <t>MBSMPL0020-4-3675</t>
  </si>
  <si>
    <t>https://microbiomedb.org/mbio/app/record/sample/MBSMPL0020-4-3675</t>
  </si>
  <si>
    <t>MBSMPL0020-4-5168</t>
  </si>
  <si>
    <t>https://microbiomedb.org/mbio/app/record/sample/MBSMPL0020-4-5168</t>
  </si>
  <si>
    <t>MBSMPL0020-4-4321</t>
  </si>
  <si>
    <t>https://microbiomedb.org/mbio/app/record/sample/MBSMPL0020-4-4321</t>
  </si>
  <si>
    <t>MBSMPL0020-4-6140</t>
  </si>
  <si>
    <t>https://microbiomedb.org/mbio/app/record/sample/MBSMPL0020-4-6140</t>
  </si>
  <si>
    <t>MBSMPL0020-4-3428</t>
  </si>
  <si>
    <t>https://microbiomedb.org/mbio/app/record/sample/MBSMPL0020-4-3428</t>
  </si>
  <si>
    <t>MBSMPL0020-4-3240</t>
  </si>
  <si>
    <t>https://microbiomedb.org/mbio/app/record/sample/MBSMPL0020-4-3240</t>
  </si>
  <si>
    <t>MBSMPL0020-4-4948</t>
  </si>
  <si>
    <t>https://microbiomedb.org/mbio/app/record/sample/MBSMPL0020-4-4948</t>
  </si>
  <si>
    <t>MBSMPL0020-4-4404</t>
  </si>
  <si>
    <t>https://microbiomedb.org/mbio/app/record/sample/MBSMPL0020-4-4404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</si>
</sst>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0.0"/>
      <color theme="1"/>
      <name val="Georgia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000000"/>
      <name val="Roboto"/>
    </font>
    <font>
      <sz val="10.0"/>
      <color rgb="FF000000"/>
      <name val="Georgia"/>
    </font>
    <font>
      <u/>
      <sz val="10.0"/>
      <color rgb="FF0000FF"/>
      <name val="Georgia"/>
    </font>
    <font>
      <u/>
      <color rgb="FF1155CC"/>
      <name val="Arial"/>
    </font>
    <font>
      <u/>
      <color rgb="FF0000FF"/>
    </font>
    <font>
      <u/>
      <color rgb="FF1155CC"/>
      <name val="Arial"/>
    </font>
    <font>
      <color rgb="FF222222"/>
      <name val="Rubik"/>
    </font>
    <font>
      <u/>
      <color rgb="FF0000FF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u/>
      <color rgb="FF1155CC"/>
      <name val="Rubik"/>
    </font>
    <font>
      <sz val="9.0"/>
      <color rgb="FF000000"/>
      <name val="Arial"/>
    </font>
    <font>
      <u/>
      <color rgb="FF1155CC"/>
    </font>
    <font>
      <u/>
      <color rgb="FF1155CC"/>
      <name val="Arial"/>
    </font>
    <font>
      <sz val="9.0"/>
      <color rgb="FF000000"/>
      <name val="Rubik"/>
    </font>
    <font>
      <u/>
      <color rgb="FF222222"/>
      <name val="Rubik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DFDFD"/>
        <bgColor rgb="FFFDFDFD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2" fontId="5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3" numFmtId="0" xfId="0" applyFont="1"/>
    <xf borderId="0" fillId="0" fontId="3" numFmtId="0" xfId="0" applyAlignment="1" applyFont="1">
      <alignment horizontal="right" vertical="bottom"/>
    </xf>
    <xf borderId="0" fillId="0" fontId="0" numFmtId="0" xfId="0" applyFont="1"/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2" fontId="0" numFmtId="0" xfId="0" applyFont="1"/>
    <xf borderId="0" fillId="3" fontId="3" numFmtId="0" xfId="0" applyFill="1" applyFont="1"/>
    <xf borderId="0" fillId="3" fontId="3" numFmtId="9" xfId="0" applyAlignment="1" applyFont="1" applyNumberFormat="1">
      <alignment readingOrder="0"/>
    </xf>
    <xf borderId="0" fillId="0" fontId="10" numFmtId="0" xfId="0" applyAlignment="1" applyFont="1">
      <alignment vertical="bottom"/>
    </xf>
    <xf borderId="0" fillId="2" fontId="3" numFmtId="0" xfId="0" applyAlignment="1" applyFont="1">
      <alignment readingOrder="0"/>
    </xf>
    <xf borderId="0" fillId="2" fontId="3" numFmtId="0" xfId="0" applyAlignment="1" applyFont="1">
      <alignment vertical="bottom"/>
    </xf>
    <xf borderId="0" fillId="2" fontId="11" numFmtId="0" xfId="0" applyAlignment="1" applyFont="1">
      <alignment horizontal="left"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1" fillId="0" fontId="13" numFmtId="0" xfId="0" applyAlignment="1" applyBorder="1" applyFont="1">
      <alignment readingOrder="0" shrinkToFit="0" vertical="bottom" wrapText="0"/>
    </xf>
    <xf borderId="0" fillId="2" fontId="6" numFmtId="0" xfId="0" applyAlignment="1" applyFont="1">
      <alignment horizontal="left" readingOrder="0" vertical="top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2" fontId="16" numFmtId="0" xfId="0" applyAlignment="1" applyFont="1">
      <alignment horizontal="left" readingOrder="0"/>
    </xf>
    <xf borderId="0" fillId="4" fontId="6" numFmtId="0" xfId="0" applyAlignment="1" applyFill="1" applyFont="1">
      <alignment horizontal="left" readingOrder="0"/>
    </xf>
    <xf borderId="0" fillId="2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1" fillId="0" fontId="19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2" fontId="20" numFmtId="0" xfId="0" applyAlignment="1" applyFont="1">
      <alignment horizontal="left" readingOrder="0"/>
    </xf>
    <xf borderId="2" fillId="0" fontId="1" numFmtId="0" xfId="0" applyAlignment="1" applyBorder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2" fontId="21" numFmtId="0" xfId="0" applyAlignment="1" applyFont="1">
      <alignment horizontal="left" readingOrder="0"/>
    </xf>
    <xf borderId="0" fillId="0" fontId="3" numFmtId="0" xfId="0" applyFont="1"/>
    <xf borderId="0" fillId="0" fontId="0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microbiomedb.org/mbio/app/record/sample/MBSMPL0020-4-2702" TargetMode="External"/><Relationship Id="rId194" Type="http://schemas.openxmlformats.org/officeDocument/2006/relationships/hyperlink" Target="https://microbiomedb.org/mbio/app/record/sample/MBSMPL0020-4-2384" TargetMode="External"/><Relationship Id="rId193" Type="http://schemas.openxmlformats.org/officeDocument/2006/relationships/hyperlink" Target="https://microbiomedb.org/mbio/app/record/sample/MBSMPL0020-4-3488" TargetMode="External"/><Relationship Id="rId192" Type="http://schemas.openxmlformats.org/officeDocument/2006/relationships/hyperlink" Target="https://microbiomedb.org/mbio/app/record/sample/MBSMPL0020-4-4538" TargetMode="External"/><Relationship Id="rId191" Type="http://schemas.openxmlformats.org/officeDocument/2006/relationships/hyperlink" Target="https://microbiomedb.org/mbio/app/record/sample/MBSMPL0020-4-5691" TargetMode="External"/><Relationship Id="rId187" Type="http://schemas.openxmlformats.org/officeDocument/2006/relationships/hyperlink" Target="https://microbiomedb.org/mbio/app/record/sample/MBSMPL0020-4-4738" TargetMode="External"/><Relationship Id="rId186" Type="http://schemas.openxmlformats.org/officeDocument/2006/relationships/hyperlink" Target="https://microbiomedb.org/mbio/app/record/sample/MBSMPL0020-4-3468" TargetMode="External"/><Relationship Id="rId185" Type="http://schemas.openxmlformats.org/officeDocument/2006/relationships/hyperlink" Target="https://microbiomedb.org/mbio/app/record/sample/MBSMPL0020-4-2510" TargetMode="External"/><Relationship Id="rId184" Type="http://schemas.openxmlformats.org/officeDocument/2006/relationships/hyperlink" Target="https://microbiomedb.org/mbio/app/record/sample/MBSMPL0020-4-1938" TargetMode="External"/><Relationship Id="rId189" Type="http://schemas.openxmlformats.org/officeDocument/2006/relationships/hyperlink" Target="https://microbiomedb.org/mbio/app/record/sample/MBSMPL0020-4-2786" TargetMode="External"/><Relationship Id="rId188" Type="http://schemas.openxmlformats.org/officeDocument/2006/relationships/hyperlink" Target="https://microbiomedb.org/mbio/app/record/sample/MBSMPL0020-4-5801" TargetMode="External"/><Relationship Id="rId183" Type="http://schemas.openxmlformats.org/officeDocument/2006/relationships/hyperlink" Target="https://microbiomedb.org/mbio/app/record/sample/MBSMPL0020-4-4418" TargetMode="External"/><Relationship Id="rId182" Type="http://schemas.openxmlformats.org/officeDocument/2006/relationships/hyperlink" Target="https://microbiomedb.org/mbio/app/record/sample/MBSMPL0020-4-95" TargetMode="External"/><Relationship Id="rId181" Type="http://schemas.openxmlformats.org/officeDocument/2006/relationships/hyperlink" Target="https://microbiomedb.org/mbio/app/record/sample/MBSMPL0020-4-2205" TargetMode="External"/><Relationship Id="rId180" Type="http://schemas.openxmlformats.org/officeDocument/2006/relationships/hyperlink" Target="https://microbiomedb.org/mbio/app/record/sample/MBSMPL0020-4-819" TargetMode="External"/><Relationship Id="rId176" Type="http://schemas.openxmlformats.org/officeDocument/2006/relationships/hyperlink" Target="https://microbiomedb.org/mbio/app/record/sample/MBSMPL0020-4-3952" TargetMode="External"/><Relationship Id="rId175" Type="http://schemas.openxmlformats.org/officeDocument/2006/relationships/hyperlink" Target="https://microbiomedb.org/mbio/app/record/sample/MBSMPL0020-4-4822" TargetMode="External"/><Relationship Id="rId174" Type="http://schemas.openxmlformats.org/officeDocument/2006/relationships/hyperlink" Target="https://microbiomedb.org/mbio/app/record/sample/MBSMPL0020-4-3699" TargetMode="External"/><Relationship Id="rId173" Type="http://schemas.openxmlformats.org/officeDocument/2006/relationships/hyperlink" Target="https://microbiomedb.org/mbio/app/record/sample/MBSMPL0020-4-5496" TargetMode="External"/><Relationship Id="rId179" Type="http://schemas.openxmlformats.org/officeDocument/2006/relationships/hyperlink" Target="https://microbiomedb.org/mbio/app/record/sample/MBSMPL0020-4-2385" TargetMode="External"/><Relationship Id="rId178" Type="http://schemas.openxmlformats.org/officeDocument/2006/relationships/hyperlink" Target="https://microbiomedb.org/mbio/app/record/sample/MBSMPL0020-4-4675" TargetMode="External"/><Relationship Id="rId177" Type="http://schemas.openxmlformats.org/officeDocument/2006/relationships/hyperlink" Target="https://microbiomedb.org/mbio/app/record/sample/MBSMPL0020-4-6098" TargetMode="External"/><Relationship Id="rId198" Type="http://schemas.openxmlformats.org/officeDocument/2006/relationships/hyperlink" Target="https://microbiomedb.org/mbio/app/record/sample/MBSMPL0020-4-3534" TargetMode="External"/><Relationship Id="rId197" Type="http://schemas.openxmlformats.org/officeDocument/2006/relationships/hyperlink" Target="https://microbiomedb.org/mbio/app/record/sample/MBSMPL0020-4-5710" TargetMode="External"/><Relationship Id="rId196" Type="http://schemas.openxmlformats.org/officeDocument/2006/relationships/hyperlink" Target="https://microbiomedb.org/mbio/app/record/sample/MBSMPL0020-4-5882" TargetMode="External"/><Relationship Id="rId195" Type="http://schemas.openxmlformats.org/officeDocument/2006/relationships/hyperlink" Target="https://microbiomedb.org/mbio/app/record/sample/MBSMPL0020-4-1410" TargetMode="External"/><Relationship Id="rId199" Type="http://schemas.openxmlformats.org/officeDocument/2006/relationships/hyperlink" Target="https://microbiomedb.org/mbio/app/record/sample/MBSMPL0020-4-2866" TargetMode="External"/><Relationship Id="rId150" Type="http://schemas.openxmlformats.org/officeDocument/2006/relationships/hyperlink" Target="https://microbiomedb.org/mbio/app/record/sample/MBSMPL0020-4-2566" TargetMode="External"/><Relationship Id="rId392" Type="http://schemas.openxmlformats.org/officeDocument/2006/relationships/hyperlink" Target="https://microbiomedb.org/mbio/app/record/sample/MBSMPL0020-4-706" TargetMode="External"/><Relationship Id="rId391" Type="http://schemas.openxmlformats.org/officeDocument/2006/relationships/hyperlink" Target="https://microbiomedb.org/mbio/app/record/sample/MBSMPL0020-4-2543" TargetMode="External"/><Relationship Id="rId390" Type="http://schemas.openxmlformats.org/officeDocument/2006/relationships/hyperlink" Target="https://microbiomedb.org/mbio/app/record/sample/MBSMPL0020-4-313" TargetMode="External"/><Relationship Id="rId1" Type="http://schemas.openxmlformats.org/officeDocument/2006/relationships/hyperlink" Target="https://microbiomedb.org/mbio/app/record/sample/MBSMPL0020-4-10" TargetMode="External"/><Relationship Id="rId2" Type="http://schemas.openxmlformats.org/officeDocument/2006/relationships/hyperlink" Target="https://microbiomedb.org/mbio/app/record/sample/MBSMPL0020-4-1095" TargetMode="External"/><Relationship Id="rId3" Type="http://schemas.openxmlformats.org/officeDocument/2006/relationships/hyperlink" Target="https://microbiomedb.org/mbio/app/record/sample/MBSMPL0020-4-3166" TargetMode="External"/><Relationship Id="rId149" Type="http://schemas.openxmlformats.org/officeDocument/2006/relationships/hyperlink" Target="https://microbiomedb.org/mbio/app/record/sample/MBSMPL0020-4-1335" TargetMode="External"/><Relationship Id="rId4" Type="http://schemas.openxmlformats.org/officeDocument/2006/relationships/hyperlink" Target="https://microbiomedb.org/mbio/app/record/sample/MBSMPL0020-4-306" TargetMode="External"/><Relationship Id="rId148" Type="http://schemas.openxmlformats.org/officeDocument/2006/relationships/hyperlink" Target="https://microbiomedb.org/mbio/app/record/sample/MBSMPL0020-4-4947" TargetMode="External"/><Relationship Id="rId9" Type="http://schemas.openxmlformats.org/officeDocument/2006/relationships/hyperlink" Target="https://microbiomedb.org/mbio/app/record/sample/MBSMPL0020-4-772" TargetMode="External"/><Relationship Id="rId143" Type="http://schemas.openxmlformats.org/officeDocument/2006/relationships/hyperlink" Target="https://microbiomedb.org/mbio/app/record/sample/MBSMPL0020-4-5879" TargetMode="External"/><Relationship Id="rId385" Type="http://schemas.openxmlformats.org/officeDocument/2006/relationships/hyperlink" Target="https://microbiomedb.org/mbio/app/record/sample/MBSMPL0020-4-5778" TargetMode="External"/><Relationship Id="rId142" Type="http://schemas.openxmlformats.org/officeDocument/2006/relationships/hyperlink" Target="https://microbiomedb.org/mbio/app/record/sample/MBSMPL0020-4-3166" TargetMode="External"/><Relationship Id="rId384" Type="http://schemas.openxmlformats.org/officeDocument/2006/relationships/hyperlink" Target="https://microbiomedb.org/mbio/app/record/sample/MBSMPL0020-4-3896" TargetMode="External"/><Relationship Id="rId141" Type="http://schemas.openxmlformats.org/officeDocument/2006/relationships/hyperlink" Target="https://microbiomedb.org/mbio/app/record/sample/MBSMPL0020-4-214" TargetMode="External"/><Relationship Id="rId383" Type="http://schemas.openxmlformats.org/officeDocument/2006/relationships/hyperlink" Target="https://microbiomedb.org/mbio/app/record/sample/MBSMPL0020-4-2020" TargetMode="External"/><Relationship Id="rId140" Type="http://schemas.openxmlformats.org/officeDocument/2006/relationships/hyperlink" Target="https://microbiomedb.org/mbio/app/record/sample/MBSMPL0020-4-1923" TargetMode="External"/><Relationship Id="rId382" Type="http://schemas.openxmlformats.org/officeDocument/2006/relationships/hyperlink" Target="https://microbiomedb.org/mbio/app/record/sample/MBSMPL0020-4-3711" TargetMode="External"/><Relationship Id="rId5" Type="http://schemas.openxmlformats.org/officeDocument/2006/relationships/hyperlink" Target="https://microbiomedb.org/mbio/app/record/sample/MBSMPL0020-4-6128" TargetMode="External"/><Relationship Id="rId147" Type="http://schemas.openxmlformats.org/officeDocument/2006/relationships/hyperlink" Target="https://microbiomedb.org/mbio/app/record/sample/MBSMPL0020-4-586" TargetMode="External"/><Relationship Id="rId389" Type="http://schemas.openxmlformats.org/officeDocument/2006/relationships/hyperlink" Target="https://microbiomedb.org/mbio/app/record/sample/MBSMPL0020-4-667" TargetMode="External"/><Relationship Id="rId6" Type="http://schemas.openxmlformats.org/officeDocument/2006/relationships/hyperlink" Target="https://microbiomedb.org/mbio/app/record/sample/MBSMPL0020-4-581" TargetMode="External"/><Relationship Id="rId146" Type="http://schemas.openxmlformats.org/officeDocument/2006/relationships/hyperlink" Target="https://microbiomedb.org/mbio/app/record/sample/MBSMPL0020-4-410" TargetMode="External"/><Relationship Id="rId388" Type="http://schemas.openxmlformats.org/officeDocument/2006/relationships/hyperlink" Target="https://microbiomedb.org/mbio/app/record/sample/MBSMPL0020-4-2860" TargetMode="External"/><Relationship Id="rId7" Type="http://schemas.openxmlformats.org/officeDocument/2006/relationships/hyperlink" Target="https://microbiomedb.org/mbio/app/record/sample/MBSMPL0020-4-3267" TargetMode="External"/><Relationship Id="rId145" Type="http://schemas.openxmlformats.org/officeDocument/2006/relationships/hyperlink" Target="https://microbiomedb.org/mbio/app/record/sample/MBSMPL0020-4-653" TargetMode="External"/><Relationship Id="rId387" Type="http://schemas.openxmlformats.org/officeDocument/2006/relationships/hyperlink" Target="https://microbiomedb.org/mbio/app/record/sample/MBSMPL0020-4-5418" TargetMode="External"/><Relationship Id="rId8" Type="http://schemas.openxmlformats.org/officeDocument/2006/relationships/hyperlink" Target="https://microbiomedb.org/mbio/app/record/sample/MBSMPL0020-4-5746" TargetMode="External"/><Relationship Id="rId144" Type="http://schemas.openxmlformats.org/officeDocument/2006/relationships/hyperlink" Target="https://microbiomedb.org/mbio/app/record/sample/MBSMPL0020-4-1093" TargetMode="External"/><Relationship Id="rId386" Type="http://schemas.openxmlformats.org/officeDocument/2006/relationships/hyperlink" Target="https://microbiomedb.org/mbio/app/record/sample/MBSMPL0020-4-4589" TargetMode="External"/><Relationship Id="rId381" Type="http://schemas.openxmlformats.org/officeDocument/2006/relationships/hyperlink" Target="https://microbiomedb.org/mbio/app/record/sample/MBSMPL0020-4-2140" TargetMode="External"/><Relationship Id="rId380" Type="http://schemas.openxmlformats.org/officeDocument/2006/relationships/hyperlink" Target="https://microbiomedb.org/mbio/app/record/sample/MBSMPL0020-4-1926" TargetMode="External"/><Relationship Id="rId139" Type="http://schemas.openxmlformats.org/officeDocument/2006/relationships/hyperlink" Target="https://microbiomedb.org/mbio/app/record/sample/MBSMPL0020-4-3328" TargetMode="External"/><Relationship Id="rId138" Type="http://schemas.openxmlformats.org/officeDocument/2006/relationships/hyperlink" Target="https://microbiomedb.org/mbio/app/record/sample/MBSMPL0020-4-6262" TargetMode="External"/><Relationship Id="rId137" Type="http://schemas.openxmlformats.org/officeDocument/2006/relationships/hyperlink" Target="https://microbiomedb.org/mbio/app/record/sample/MBSMPL0020-4-731" TargetMode="External"/><Relationship Id="rId379" Type="http://schemas.openxmlformats.org/officeDocument/2006/relationships/hyperlink" Target="https://microbiomedb.org/mbio/app/record/sample/MBSMPL0020-4-5968" TargetMode="External"/><Relationship Id="rId132" Type="http://schemas.openxmlformats.org/officeDocument/2006/relationships/hyperlink" Target="https://microbiomedb.org/mbio/app/record/sample/MBSMPL0020-4-1615" TargetMode="External"/><Relationship Id="rId374" Type="http://schemas.openxmlformats.org/officeDocument/2006/relationships/hyperlink" Target="https://microbiomedb.org/mbio/app/record/sample/MBSMPL0020-4-1600" TargetMode="External"/><Relationship Id="rId131" Type="http://schemas.openxmlformats.org/officeDocument/2006/relationships/hyperlink" Target="https://microbiomedb.org/mbio/app/record/sample/MBSMPL0020-4-306" TargetMode="External"/><Relationship Id="rId373" Type="http://schemas.openxmlformats.org/officeDocument/2006/relationships/hyperlink" Target="https://microbiomedb.org/mbio/app/record/sample/MBSMPL0020-4-2795" TargetMode="External"/><Relationship Id="rId130" Type="http://schemas.openxmlformats.org/officeDocument/2006/relationships/hyperlink" Target="https://microbiomedb.org/mbio/app/record/sample/MBSMPL0020-4-4242" TargetMode="External"/><Relationship Id="rId372" Type="http://schemas.openxmlformats.org/officeDocument/2006/relationships/hyperlink" Target="https://microbiomedb.org/mbio/app/record/sample/MBSMPL0020-4-5697" TargetMode="External"/><Relationship Id="rId371" Type="http://schemas.openxmlformats.org/officeDocument/2006/relationships/hyperlink" Target="https://microbiomedb.org/mbio/app/record/sample/MBSMPL0020-4-5418" TargetMode="External"/><Relationship Id="rId136" Type="http://schemas.openxmlformats.org/officeDocument/2006/relationships/hyperlink" Target="https://microbiomedb.org/mbio/app/record/sample/MBSMPL0020-4-2401" TargetMode="External"/><Relationship Id="rId378" Type="http://schemas.openxmlformats.org/officeDocument/2006/relationships/hyperlink" Target="https://microbiomedb.org/mbio/app/record/sample/MBSMPL0020-4-1176" TargetMode="External"/><Relationship Id="rId135" Type="http://schemas.openxmlformats.org/officeDocument/2006/relationships/hyperlink" Target="https://microbiomedb.org/mbio/app/record/sample/MBSMPL0020-4-116" TargetMode="External"/><Relationship Id="rId377" Type="http://schemas.openxmlformats.org/officeDocument/2006/relationships/hyperlink" Target="https://microbiomedb.org/mbio/app/record/sample/MBSMPL0020-4-6094" TargetMode="External"/><Relationship Id="rId134" Type="http://schemas.openxmlformats.org/officeDocument/2006/relationships/hyperlink" Target="https://microbiomedb.org/mbio/app/record/sample/MBSMPL0020-4-1335" TargetMode="External"/><Relationship Id="rId376" Type="http://schemas.openxmlformats.org/officeDocument/2006/relationships/hyperlink" Target="https://microbiomedb.org/mbio/app/record/sample/MBSMPL0020-4-2182" TargetMode="External"/><Relationship Id="rId133" Type="http://schemas.openxmlformats.org/officeDocument/2006/relationships/hyperlink" Target="https://microbiomedb.org/mbio/app/record/sample/MBSMPL0020-4-2160" TargetMode="External"/><Relationship Id="rId375" Type="http://schemas.openxmlformats.org/officeDocument/2006/relationships/hyperlink" Target="https://microbiomedb.org/mbio/app/record/sample/MBSMPL0020-4-4031" TargetMode="External"/><Relationship Id="rId172" Type="http://schemas.openxmlformats.org/officeDocument/2006/relationships/hyperlink" Target="https://microbiomedb.org/mbio/app/record/sample/MBSMPL0020-4-1894" TargetMode="External"/><Relationship Id="rId171" Type="http://schemas.openxmlformats.org/officeDocument/2006/relationships/hyperlink" Target="https://microbiomedb.org/mbio/app/record/sample/MBSMPL0020-4-1425" TargetMode="External"/><Relationship Id="rId170" Type="http://schemas.openxmlformats.org/officeDocument/2006/relationships/hyperlink" Target="https://microbiomedb.org/mbio/app/record/sample/MBSMPL0020-4-492" TargetMode="External"/><Relationship Id="rId165" Type="http://schemas.openxmlformats.org/officeDocument/2006/relationships/hyperlink" Target="https://microbiomedb.org/mbio/app/record/sample/MBSMPL0020-4-3781" TargetMode="External"/><Relationship Id="rId164" Type="http://schemas.openxmlformats.org/officeDocument/2006/relationships/hyperlink" Target="https://microbiomedb.org/mbio/app/record/sample/MBSMPL0020-4-214" TargetMode="External"/><Relationship Id="rId163" Type="http://schemas.openxmlformats.org/officeDocument/2006/relationships/hyperlink" Target="https://microbiomedb.org/mbio/app/record/sample/MBSMPL0020-4-411" TargetMode="External"/><Relationship Id="rId162" Type="http://schemas.openxmlformats.org/officeDocument/2006/relationships/hyperlink" Target="https://microbiomedb.org/mbio/app/record/sample/MBSMPL0020-4-3283" TargetMode="External"/><Relationship Id="rId169" Type="http://schemas.openxmlformats.org/officeDocument/2006/relationships/hyperlink" Target="https://microbiomedb.org/mbio/app/record/sample/MBSMPL0020-4-1093" TargetMode="External"/><Relationship Id="rId168" Type="http://schemas.openxmlformats.org/officeDocument/2006/relationships/hyperlink" Target="https://microbiomedb.org/mbio/app/record/sample/MBSMPL0020-4-1691" TargetMode="External"/><Relationship Id="rId167" Type="http://schemas.openxmlformats.org/officeDocument/2006/relationships/hyperlink" Target="https://microbiomedb.org/mbio/app/record/sample/MBSMPL0020-4-1923" TargetMode="External"/><Relationship Id="rId166" Type="http://schemas.openxmlformats.org/officeDocument/2006/relationships/hyperlink" Target="https://microbiomedb.org/mbio/app/record/sample/MBSMPL0020-4-2160" TargetMode="External"/><Relationship Id="rId161" Type="http://schemas.openxmlformats.org/officeDocument/2006/relationships/hyperlink" Target="https://microbiomedb.org/mbio/app/record/sample/MBSMPL0020-4-6148" TargetMode="External"/><Relationship Id="rId160" Type="http://schemas.openxmlformats.org/officeDocument/2006/relationships/hyperlink" Target="https://microbiomedb.org/mbio/app/record/sample/MBSMPL0020-4-17" TargetMode="External"/><Relationship Id="rId159" Type="http://schemas.openxmlformats.org/officeDocument/2006/relationships/hyperlink" Target="https://microbiomedb.org/mbio/app/record/sample/MBSMPL0020-4-5864" TargetMode="External"/><Relationship Id="rId154" Type="http://schemas.openxmlformats.org/officeDocument/2006/relationships/hyperlink" Target="https://microbiomedb.org/mbio/app/record/sample/MBSMPL0020-4-5716" TargetMode="External"/><Relationship Id="rId396" Type="http://schemas.openxmlformats.org/officeDocument/2006/relationships/hyperlink" Target="https://microbiomedb.org/mbio/app/record/sample/MBSMPL0020-4-5977" TargetMode="External"/><Relationship Id="rId153" Type="http://schemas.openxmlformats.org/officeDocument/2006/relationships/hyperlink" Target="https://microbiomedb.org/mbio/app/record/sample/MBSMPL0020-4-6148" TargetMode="External"/><Relationship Id="rId395" Type="http://schemas.openxmlformats.org/officeDocument/2006/relationships/hyperlink" Target="https://microbiomedb.org/mbio/app/record/sample/MBSMPL0020-4-993" TargetMode="External"/><Relationship Id="rId152" Type="http://schemas.openxmlformats.org/officeDocument/2006/relationships/hyperlink" Target="https://microbiomedb.org/mbio/app/record/sample/MBSMPL0020-4-4433" TargetMode="External"/><Relationship Id="rId394" Type="http://schemas.openxmlformats.org/officeDocument/2006/relationships/hyperlink" Target="https://microbiomedb.org/mbio/app/record/sample/MBSMPL0020-4-3055" TargetMode="External"/><Relationship Id="rId151" Type="http://schemas.openxmlformats.org/officeDocument/2006/relationships/hyperlink" Target="https://microbiomedb.org/mbio/app/record/sample/MBSMPL0020-4-1748" TargetMode="External"/><Relationship Id="rId393" Type="http://schemas.openxmlformats.org/officeDocument/2006/relationships/hyperlink" Target="https://microbiomedb.org/mbio/app/record/sample/MBSMPL0020-4-667" TargetMode="External"/><Relationship Id="rId158" Type="http://schemas.openxmlformats.org/officeDocument/2006/relationships/hyperlink" Target="https://microbiomedb.org/mbio/app/record/sample/MBSMPL0020-4-6340" TargetMode="External"/><Relationship Id="rId157" Type="http://schemas.openxmlformats.org/officeDocument/2006/relationships/hyperlink" Target="https://microbiomedb.org/mbio/app/record/sample/MBSMPL0020-4-3088" TargetMode="External"/><Relationship Id="rId399" Type="http://schemas.openxmlformats.org/officeDocument/2006/relationships/hyperlink" Target="https://microbiomedb.org/mbio/app/record/sample/MBSMPL0020-4-141" TargetMode="External"/><Relationship Id="rId156" Type="http://schemas.openxmlformats.org/officeDocument/2006/relationships/hyperlink" Target="https://microbiomedb.org/mbio/app/record/sample/MBSMPL0020-4-2726" TargetMode="External"/><Relationship Id="rId398" Type="http://schemas.openxmlformats.org/officeDocument/2006/relationships/hyperlink" Target="https://microbiomedb.org/mbio/app/record/sample/MBSMPL0020-4-2016" TargetMode="External"/><Relationship Id="rId155" Type="http://schemas.openxmlformats.org/officeDocument/2006/relationships/hyperlink" Target="https://microbiomedb.org/mbio/app/record/sample/MBSMPL0020-4-1998" TargetMode="External"/><Relationship Id="rId397" Type="http://schemas.openxmlformats.org/officeDocument/2006/relationships/hyperlink" Target="https://microbiomedb.org/mbio/app/record/sample/MBSMPL0020-4-6280" TargetMode="External"/><Relationship Id="rId40" Type="http://schemas.openxmlformats.org/officeDocument/2006/relationships/hyperlink" Target="https://microbiomedb.org/mbio/app/record/sample/MBSMPL0020-4-4867" TargetMode="External"/><Relationship Id="rId42" Type="http://schemas.openxmlformats.org/officeDocument/2006/relationships/hyperlink" Target="https://microbiomedb.org/mbio/app/record/sample/MBSMPL0020-4-3354" TargetMode="External"/><Relationship Id="rId41" Type="http://schemas.openxmlformats.org/officeDocument/2006/relationships/hyperlink" Target="https://microbiomedb.org/mbio/app/record/sample/MBSMPL0020-4-5850" TargetMode="External"/><Relationship Id="rId44" Type="http://schemas.openxmlformats.org/officeDocument/2006/relationships/hyperlink" Target="https://microbiomedb.org/mbio/app/record/sample/MBSMPL0020-4-2768" TargetMode="External"/><Relationship Id="rId43" Type="http://schemas.openxmlformats.org/officeDocument/2006/relationships/hyperlink" Target="https://microbiomedb.org/mbio/app/record/sample/MBSMPL0020-4-5260" TargetMode="External"/><Relationship Id="rId46" Type="http://schemas.openxmlformats.org/officeDocument/2006/relationships/hyperlink" Target="https://microbiomedb.org/mbio/app/record/sample/MBSMPL0020-4-1925" TargetMode="External"/><Relationship Id="rId45" Type="http://schemas.openxmlformats.org/officeDocument/2006/relationships/hyperlink" Target="https://microbiomedb.org/mbio/app/record/sample/MBSMPL0020-4-6010" TargetMode="External"/><Relationship Id="rId509" Type="http://schemas.openxmlformats.org/officeDocument/2006/relationships/hyperlink" Target="https://microbiomedb.org/mbio/app/record/sample/MBSMPL0020-4-4382" TargetMode="External"/><Relationship Id="rId508" Type="http://schemas.openxmlformats.org/officeDocument/2006/relationships/hyperlink" Target="https://microbiomedb.org/mbio/app/record/sample/MBSMPL0020-4-2628" TargetMode="External"/><Relationship Id="rId503" Type="http://schemas.openxmlformats.org/officeDocument/2006/relationships/hyperlink" Target="https://microbiomedb.org/mbio/app/record/sample/MBSMPL0020-4-335" TargetMode="External"/><Relationship Id="rId745" Type="http://schemas.openxmlformats.org/officeDocument/2006/relationships/hyperlink" Target="https://microbiomedb.org/mbio/app/record/sample/MBSMPL0020-4-1440" TargetMode="External"/><Relationship Id="rId502" Type="http://schemas.openxmlformats.org/officeDocument/2006/relationships/hyperlink" Target="https://microbiomedb.org/mbio/app/record/sample/MBSMPL0020-4-2762" TargetMode="External"/><Relationship Id="rId744" Type="http://schemas.openxmlformats.org/officeDocument/2006/relationships/hyperlink" Target="https://microbiomedb.org/mbio/app/record/sample/MBSMPL0020-4-3482" TargetMode="External"/><Relationship Id="rId501" Type="http://schemas.openxmlformats.org/officeDocument/2006/relationships/hyperlink" Target="https://microbiomedb.org/mbio/app/record/sample/MBSMPL0020-4-5915" TargetMode="External"/><Relationship Id="rId743" Type="http://schemas.openxmlformats.org/officeDocument/2006/relationships/hyperlink" Target="https://microbiomedb.org/mbio/app/record/sample/MBSMPL0020-4-426" TargetMode="External"/><Relationship Id="rId500" Type="http://schemas.openxmlformats.org/officeDocument/2006/relationships/hyperlink" Target="https://microbiomedb.org/mbio/app/record/sample/MBSMPL0020-4-4957" TargetMode="External"/><Relationship Id="rId742" Type="http://schemas.openxmlformats.org/officeDocument/2006/relationships/hyperlink" Target="https://microbiomedb.org/mbio/app/record/sample/MBSMPL0020-4-657" TargetMode="External"/><Relationship Id="rId507" Type="http://schemas.openxmlformats.org/officeDocument/2006/relationships/hyperlink" Target="https://microbiomedb.org/mbio/app/record/sample/MBSMPL0020-4-1108" TargetMode="External"/><Relationship Id="rId749" Type="http://schemas.openxmlformats.org/officeDocument/2006/relationships/hyperlink" Target="https://microbiomedb.org/mbio/app/record/sample/MBSMPL0020-4-3982" TargetMode="External"/><Relationship Id="rId506" Type="http://schemas.openxmlformats.org/officeDocument/2006/relationships/hyperlink" Target="https://microbiomedb.org/mbio/app/record/sample/MBSMPL0020-4-2057" TargetMode="External"/><Relationship Id="rId748" Type="http://schemas.openxmlformats.org/officeDocument/2006/relationships/hyperlink" Target="https://microbiomedb.org/mbio/app/record/sample/MBSMPL0020-4-1298" TargetMode="External"/><Relationship Id="rId505" Type="http://schemas.openxmlformats.org/officeDocument/2006/relationships/hyperlink" Target="https://microbiomedb.org/mbio/app/record/sample/MBSMPL0020-4-4850" TargetMode="External"/><Relationship Id="rId747" Type="http://schemas.openxmlformats.org/officeDocument/2006/relationships/hyperlink" Target="https://microbiomedb.org/mbio/app/record/sample/MBSMPL0020-4-1509" TargetMode="External"/><Relationship Id="rId504" Type="http://schemas.openxmlformats.org/officeDocument/2006/relationships/hyperlink" Target="https://microbiomedb.org/mbio/app/record/sample/MBSMPL0020-4-5904" TargetMode="External"/><Relationship Id="rId746" Type="http://schemas.openxmlformats.org/officeDocument/2006/relationships/hyperlink" Target="https://microbiomedb.org/mbio/app/record/sample/MBSMPL0020-4-3549" TargetMode="External"/><Relationship Id="rId48" Type="http://schemas.openxmlformats.org/officeDocument/2006/relationships/hyperlink" Target="https://microbiomedb.org/mbio/app/record/sample/MBSMPL0020-4-4872" TargetMode="External"/><Relationship Id="rId47" Type="http://schemas.openxmlformats.org/officeDocument/2006/relationships/hyperlink" Target="https://microbiomedb.org/mbio/app/record/sample/MBSMPL0020-4-5897" TargetMode="External"/><Relationship Id="rId49" Type="http://schemas.openxmlformats.org/officeDocument/2006/relationships/hyperlink" Target="https://microbiomedb.org/mbio/app/record/sample/MBSMPL0020-4-3458" TargetMode="External"/><Relationship Id="rId741" Type="http://schemas.openxmlformats.org/officeDocument/2006/relationships/hyperlink" Target="https://microbiomedb.org/mbio/app/record/sample/MBSMPL0020-4-2554" TargetMode="External"/><Relationship Id="rId740" Type="http://schemas.openxmlformats.org/officeDocument/2006/relationships/hyperlink" Target="https://microbiomedb.org/mbio/app/record/sample/MBSMPL0020-4-5973" TargetMode="External"/><Relationship Id="rId31" Type="http://schemas.openxmlformats.org/officeDocument/2006/relationships/hyperlink" Target="https://microbiomedb.org/mbio/app/record/sample/MBSMPL0020-4-6006" TargetMode="External"/><Relationship Id="rId30" Type="http://schemas.openxmlformats.org/officeDocument/2006/relationships/hyperlink" Target="https://microbiomedb.org/mbio/app/record/sample/MBSMPL0020-4-5397" TargetMode="External"/><Relationship Id="rId33" Type="http://schemas.openxmlformats.org/officeDocument/2006/relationships/hyperlink" Target="https://microbiomedb.org/mbio/app/record/sample/MBSMPL0020-4-2622" TargetMode="External"/><Relationship Id="rId32" Type="http://schemas.openxmlformats.org/officeDocument/2006/relationships/hyperlink" Target="https://microbiomedb.org/mbio/app/record/sample/MBSMPL0020-4-910" TargetMode="External"/><Relationship Id="rId35" Type="http://schemas.openxmlformats.org/officeDocument/2006/relationships/hyperlink" Target="https://microbiomedb.org/mbio/app/record/sample/MBSMPL0020-4-3397" TargetMode="External"/><Relationship Id="rId34" Type="http://schemas.openxmlformats.org/officeDocument/2006/relationships/hyperlink" Target="https://microbiomedb.org/mbio/app/record/sample/MBSMPL0020-4-1471" TargetMode="External"/><Relationship Id="rId739" Type="http://schemas.openxmlformats.org/officeDocument/2006/relationships/hyperlink" Target="https://microbiomedb.org/mbio/app/record/sample/MBSMPL0020-4-3729" TargetMode="External"/><Relationship Id="rId734" Type="http://schemas.openxmlformats.org/officeDocument/2006/relationships/hyperlink" Target="https://microbiomedb.org/mbio/app/record/sample/MBSMPL0020-4-3794" TargetMode="External"/><Relationship Id="rId733" Type="http://schemas.openxmlformats.org/officeDocument/2006/relationships/hyperlink" Target="https://microbiomedb.org/mbio/app/record/sample/MBSMPL0020-4-6095" TargetMode="External"/><Relationship Id="rId732" Type="http://schemas.openxmlformats.org/officeDocument/2006/relationships/hyperlink" Target="https://microbiomedb.org/mbio/app/record/sample/MBSMPL0020-4-3205" TargetMode="External"/><Relationship Id="rId731" Type="http://schemas.openxmlformats.org/officeDocument/2006/relationships/hyperlink" Target="https://microbiomedb.org/mbio/app/record/sample/MBSMPL0020-4-4518" TargetMode="External"/><Relationship Id="rId738" Type="http://schemas.openxmlformats.org/officeDocument/2006/relationships/hyperlink" Target="https://microbiomedb.org/mbio/app/record/sample/MBSMPL0020-4-1816" TargetMode="External"/><Relationship Id="rId737" Type="http://schemas.openxmlformats.org/officeDocument/2006/relationships/hyperlink" Target="https://microbiomedb.org/mbio/app/record/sample/MBSMPL0020-4-427" TargetMode="External"/><Relationship Id="rId736" Type="http://schemas.openxmlformats.org/officeDocument/2006/relationships/hyperlink" Target="https://microbiomedb.org/mbio/app/record/sample/MBSMPL0020-4-6334" TargetMode="External"/><Relationship Id="rId735" Type="http://schemas.openxmlformats.org/officeDocument/2006/relationships/hyperlink" Target="https://microbiomedb.org/mbio/app/record/sample/MBSMPL0020-4-1780" TargetMode="External"/><Relationship Id="rId37" Type="http://schemas.openxmlformats.org/officeDocument/2006/relationships/hyperlink" Target="https://microbiomedb.org/mbio/app/record/sample/MBSMPL0020-4-396" TargetMode="External"/><Relationship Id="rId36" Type="http://schemas.openxmlformats.org/officeDocument/2006/relationships/hyperlink" Target="https://microbiomedb.org/mbio/app/record/sample/MBSMPL0020-4-881" TargetMode="External"/><Relationship Id="rId39" Type="http://schemas.openxmlformats.org/officeDocument/2006/relationships/hyperlink" Target="https://microbiomedb.org/mbio/app/record/sample/MBSMPL0020-4-4867" TargetMode="External"/><Relationship Id="rId38" Type="http://schemas.openxmlformats.org/officeDocument/2006/relationships/hyperlink" Target="https://microbiomedb.org/mbio/app/record/sample/MBSMPL0020-4-6124" TargetMode="External"/><Relationship Id="rId730" Type="http://schemas.openxmlformats.org/officeDocument/2006/relationships/hyperlink" Target="https://microbiomedb.org/mbio/app/record/sample/MBSMPL0020-4-362" TargetMode="External"/><Relationship Id="rId20" Type="http://schemas.openxmlformats.org/officeDocument/2006/relationships/hyperlink" Target="https://microbiomedb.org/mbio/app/record/sample/MBSMPL0020-4-1707" TargetMode="External"/><Relationship Id="rId22" Type="http://schemas.openxmlformats.org/officeDocument/2006/relationships/hyperlink" Target="https://microbiomedb.org/mbio/app/record/sample/MBSMPL0020-4-294" TargetMode="External"/><Relationship Id="rId21" Type="http://schemas.openxmlformats.org/officeDocument/2006/relationships/hyperlink" Target="https://microbiomedb.org/mbio/app/record/sample/MBSMPL0020-4-2515" TargetMode="External"/><Relationship Id="rId24" Type="http://schemas.openxmlformats.org/officeDocument/2006/relationships/hyperlink" Target="https://microbiomedb.org/mbio/app/record/sample/MBSMPL0020-4-3583" TargetMode="External"/><Relationship Id="rId23" Type="http://schemas.openxmlformats.org/officeDocument/2006/relationships/hyperlink" Target="https://microbiomedb.org/mbio/app/record/sample/MBSMPL0020-4-3080" TargetMode="External"/><Relationship Id="rId525" Type="http://schemas.openxmlformats.org/officeDocument/2006/relationships/hyperlink" Target="https://microbiomedb.org/mbio/app/record/sample/MBSMPL0020-4-3985" TargetMode="External"/><Relationship Id="rId767" Type="http://schemas.openxmlformats.org/officeDocument/2006/relationships/hyperlink" Target="https://microbiomedb.org/mbio/app/record/sample/MBSMPL0020-4-6140" TargetMode="External"/><Relationship Id="rId524" Type="http://schemas.openxmlformats.org/officeDocument/2006/relationships/hyperlink" Target="https://microbiomedb.org/mbio/app/record/sample/MBSMPL0020-4-2927" TargetMode="External"/><Relationship Id="rId766" Type="http://schemas.openxmlformats.org/officeDocument/2006/relationships/hyperlink" Target="https://microbiomedb.org/mbio/app/record/sample/MBSMPL0020-4-3240" TargetMode="External"/><Relationship Id="rId523" Type="http://schemas.openxmlformats.org/officeDocument/2006/relationships/hyperlink" Target="https://microbiomedb.org/mbio/app/record/sample/MBSMPL0020-4-5438" TargetMode="External"/><Relationship Id="rId765" Type="http://schemas.openxmlformats.org/officeDocument/2006/relationships/hyperlink" Target="https://microbiomedb.org/mbio/app/record/sample/MBSMPL0020-4-3428" TargetMode="External"/><Relationship Id="rId522" Type="http://schemas.openxmlformats.org/officeDocument/2006/relationships/hyperlink" Target="https://microbiomedb.org/mbio/app/record/sample/MBSMPL0020-4-3410" TargetMode="External"/><Relationship Id="rId764" Type="http://schemas.openxmlformats.org/officeDocument/2006/relationships/hyperlink" Target="https://microbiomedb.org/mbio/app/record/sample/MBSMPL0020-4-5636" TargetMode="External"/><Relationship Id="rId529" Type="http://schemas.openxmlformats.org/officeDocument/2006/relationships/hyperlink" Target="https://microbiomedb.org/mbio/app/record/sample/MBSMPL0020-4-4775" TargetMode="External"/><Relationship Id="rId528" Type="http://schemas.openxmlformats.org/officeDocument/2006/relationships/hyperlink" Target="https://microbiomedb.org/mbio/app/record/sample/MBSMPL0020-4-887" TargetMode="External"/><Relationship Id="rId527" Type="http://schemas.openxmlformats.org/officeDocument/2006/relationships/hyperlink" Target="https://microbiomedb.org/mbio/app/record/sample/MBSMPL0020-4-1781" TargetMode="External"/><Relationship Id="rId769" Type="http://schemas.openxmlformats.org/officeDocument/2006/relationships/hyperlink" Target="https://microbiomedb.org/mbio/app/record/sample/MBSMPL0020-4-258" TargetMode="External"/><Relationship Id="rId526" Type="http://schemas.openxmlformats.org/officeDocument/2006/relationships/hyperlink" Target="https://microbiomedb.org/mbio/app/record/sample/MBSMPL0020-4-922" TargetMode="External"/><Relationship Id="rId768" Type="http://schemas.openxmlformats.org/officeDocument/2006/relationships/hyperlink" Target="https://microbiomedb.org/mbio/app/record/sample/MBSMPL0020-4-4948" TargetMode="External"/><Relationship Id="rId26" Type="http://schemas.openxmlformats.org/officeDocument/2006/relationships/hyperlink" Target="https://microbiomedb.org/mbio/app/record/sample/MBSMPL0020-4-3754" TargetMode="External"/><Relationship Id="rId25" Type="http://schemas.openxmlformats.org/officeDocument/2006/relationships/hyperlink" Target="https://microbiomedb.org/mbio/app/record/sample/MBSMPL0020-4-765" TargetMode="External"/><Relationship Id="rId28" Type="http://schemas.openxmlformats.org/officeDocument/2006/relationships/hyperlink" Target="https://microbiomedb.org/mbio/app/record/sample/MBSMPL0020-4-881" TargetMode="External"/><Relationship Id="rId27" Type="http://schemas.openxmlformats.org/officeDocument/2006/relationships/hyperlink" Target="https://microbiomedb.org/mbio/app/record/sample/MBSMPL0020-4-3243" TargetMode="External"/><Relationship Id="rId521" Type="http://schemas.openxmlformats.org/officeDocument/2006/relationships/hyperlink" Target="https://microbiomedb.org/mbio/app/record/sample/MBSMPL0020-4-4605" TargetMode="External"/><Relationship Id="rId763" Type="http://schemas.openxmlformats.org/officeDocument/2006/relationships/hyperlink" Target="https://microbiomedb.org/mbio/app/record/sample/MBSMPL0020-4-427" TargetMode="External"/><Relationship Id="rId29" Type="http://schemas.openxmlformats.org/officeDocument/2006/relationships/hyperlink" Target="https://microbiomedb.org/mbio/app/record/sample/MBSMPL0020-4-5822" TargetMode="External"/><Relationship Id="rId520" Type="http://schemas.openxmlformats.org/officeDocument/2006/relationships/hyperlink" Target="https://microbiomedb.org/mbio/app/record/sample/MBSMPL0020-4-3060" TargetMode="External"/><Relationship Id="rId762" Type="http://schemas.openxmlformats.org/officeDocument/2006/relationships/hyperlink" Target="https://microbiomedb.org/mbio/app/record/sample/MBSMPL0020-4-6140" TargetMode="External"/><Relationship Id="rId761" Type="http://schemas.openxmlformats.org/officeDocument/2006/relationships/hyperlink" Target="https://microbiomedb.org/mbio/app/record/sample/MBSMPL0020-4-4321" TargetMode="External"/><Relationship Id="rId760" Type="http://schemas.openxmlformats.org/officeDocument/2006/relationships/hyperlink" Target="https://microbiomedb.org/mbio/app/record/sample/MBSMPL0020-4-5168" TargetMode="External"/><Relationship Id="rId11" Type="http://schemas.openxmlformats.org/officeDocument/2006/relationships/hyperlink" Target="https://microbiomedb.org/mbio/app/record/sample/MBSMPL0020-4-2063" TargetMode="External"/><Relationship Id="rId10" Type="http://schemas.openxmlformats.org/officeDocument/2006/relationships/hyperlink" Target="https://microbiomedb.org/mbio/app/record/sample/MBSMPL0020-4-4589" TargetMode="External"/><Relationship Id="rId13" Type="http://schemas.openxmlformats.org/officeDocument/2006/relationships/hyperlink" Target="https://microbiomedb.org/mbio/app/record/sample/MBSMPL0020-4-532" TargetMode="External"/><Relationship Id="rId12" Type="http://schemas.openxmlformats.org/officeDocument/2006/relationships/hyperlink" Target="https://microbiomedb.org/mbio/app/record/sample/MBSMPL0020-4-1388" TargetMode="External"/><Relationship Id="rId519" Type="http://schemas.openxmlformats.org/officeDocument/2006/relationships/hyperlink" Target="https://microbiomedb.org/mbio/app/record/sample/MBSMPL0020-4-3430" TargetMode="External"/><Relationship Id="rId514" Type="http://schemas.openxmlformats.org/officeDocument/2006/relationships/hyperlink" Target="https://microbiomedb.org/mbio/app/record/sample/MBSMPL0020-4-3065" TargetMode="External"/><Relationship Id="rId756" Type="http://schemas.openxmlformats.org/officeDocument/2006/relationships/hyperlink" Target="https://microbiomedb.org/mbio/app/record/sample/MBSMPL0020-4-5636" TargetMode="External"/><Relationship Id="rId513" Type="http://schemas.openxmlformats.org/officeDocument/2006/relationships/hyperlink" Target="https://microbiomedb.org/mbio/app/record/sample/MBSMPL0020-4-3347" TargetMode="External"/><Relationship Id="rId755" Type="http://schemas.openxmlformats.org/officeDocument/2006/relationships/hyperlink" Target="https://microbiomedb.org/mbio/app/record/sample/MBSMPL0020-4-2893" TargetMode="External"/><Relationship Id="rId512" Type="http://schemas.openxmlformats.org/officeDocument/2006/relationships/hyperlink" Target="https://microbiomedb.org/mbio/app/record/sample/MBSMPL0020-4-821" TargetMode="External"/><Relationship Id="rId754" Type="http://schemas.openxmlformats.org/officeDocument/2006/relationships/hyperlink" Target="https://microbiomedb.org/mbio/app/record/sample/MBSMPL0020-4-1780" TargetMode="External"/><Relationship Id="rId511" Type="http://schemas.openxmlformats.org/officeDocument/2006/relationships/hyperlink" Target="https://microbiomedb.org/mbio/app/record/sample/MBSMPL0020-4-7" TargetMode="External"/><Relationship Id="rId753" Type="http://schemas.openxmlformats.org/officeDocument/2006/relationships/hyperlink" Target="https://microbiomedb.org/mbio/app/record/sample/MBSMPL0020-4-3906" TargetMode="External"/><Relationship Id="rId518" Type="http://schemas.openxmlformats.org/officeDocument/2006/relationships/hyperlink" Target="https://microbiomedb.org/mbio/app/record/sample/MBSMPL0020-4-392" TargetMode="External"/><Relationship Id="rId517" Type="http://schemas.openxmlformats.org/officeDocument/2006/relationships/hyperlink" Target="https://microbiomedb.org/mbio/app/record/sample/MBSMPL0020-4-1020" TargetMode="External"/><Relationship Id="rId759" Type="http://schemas.openxmlformats.org/officeDocument/2006/relationships/hyperlink" Target="https://microbiomedb.org/mbio/app/record/sample/MBSMPL0020-4-3675" TargetMode="External"/><Relationship Id="rId516" Type="http://schemas.openxmlformats.org/officeDocument/2006/relationships/hyperlink" Target="https://microbiomedb.org/mbio/app/record/sample/MBSMPL0020-4-5048" TargetMode="External"/><Relationship Id="rId758" Type="http://schemas.openxmlformats.org/officeDocument/2006/relationships/hyperlink" Target="https://microbiomedb.org/mbio/app/record/sample/MBSMPL0020-4-4443" TargetMode="External"/><Relationship Id="rId515" Type="http://schemas.openxmlformats.org/officeDocument/2006/relationships/hyperlink" Target="https://microbiomedb.org/mbio/app/record/sample/MBSMPL0020-4-3631" TargetMode="External"/><Relationship Id="rId757" Type="http://schemas.openxmlformats.org/officeDocument/2006/relationships/hyperlink" Target="https://microbiomedb.org/mbio/app/record/sample/MBSMPL0020-4-2957" TargetMode="External"/><Relationship Id="rId15" Type="http://schemas.openxmlformats.org/officeDocument/2006/relationships/hyperlink" Target="https://microbiomedb.org/mbio/app/record/sample/MBSMPL0020-4-1120" TargetMode="External"/><Relationship Id="rId14" Type="http://schemas.openxmlformats.org/officeDocument/2006/relationships/hyperlink" Target="https://microbiomedb.org/mbio/app/record/sample/MBSMPL0020-4-2146" TargetMode="External"/><Relationship Id="rId17" Type="http://schemas.openxmlformats.org/officeDocument/2006/relationships/hyperlink" Target="https://microbiomedb.org/mbio/app/record/sample/MBSMPL0020-4-3021" TargetMode="External"/><Relationship Id="rId16" Type="http://schemas.openxmlformats.org/officeDocument/2006/relationships/hyperlink" Target="https://microbiomedb.org/mbio/app/record/sample/MBSMPL0020-4-2663" TargetMode="External"/><Relationship Id="rId19" Type="http://schemas.openxmlformats.org/officeDocument/2006/relationships/hyperlink" Target="https://microbiomedb.org/mbio/app/record/sample/MBSMPL0020-4-2872" TargetMode="External"/><Relationship Id="rId510" Type="http://schemas.openxmlformats.org/officeDocument/2006/relationships/hyperlink" Target="https://microbiomedb.org/mbio/app/record/sample/MBSMPL0020-4-3571" TargetMode="External"/><Relationship Id="rId752" Type="http://schemas.openxmlformats.org/officeDocument/2006/relationships/hyperlink" Target="https://microbiomedb.org/mbio/app/record/sample/MBSMPL0020-4-3514" TargetMode="External"/><Relationship Id="rId18" Type="http://schemas.openxmlformats.org/officeDocument/2006/relationships/hyperlink" Target="https://microbiomedb.org/mbio/app/record/sample/MBSMPL0020-4-849" TargetMode="External"/><Relationship Id="rId751" Type="http://schemas.openxmlformats.org/officeDocument/2006/relationships/hyperlink" Target="https://microbiomedb.org/mbio/app/record/sample/MBSMPL0020-4-527" TargetMode="External"/><Relationship Id="rId750" Type="http://schemas.openxmlformats.org/officeDocument/2006/relationships/hyperlink" Target="https://microbiomedb.org/mbio/app/record/sample/MBSMPL0020-4-5400" TargetMode="External"/><Relationship Id="rId84" Type="http://schemas.openxmlformats.org/officeDocument/2006/relationships/hyperlink" Target="https://microbiomedb.org/mbio/app/record/sample/MBSMPL0020-4-2843" TargetMode="External"/><Relationship Id="rId83" Type="http://schemas.openxmlformats.org/officeDocument/2006/relationships/hyperlink" Target="https://microbiomedb.org/mbio/app/record/sample/MBSMPL0020-4-538" TargetMode="External"/><Relationship Id="rId86" Type="http://schemas.openxmlformats.org/officeDocument/2006/relationships/hyperlink" Target="https://microbiomedb.org/mbio/app/record/sample/MBSMPL0020-4-3372" TargetMode="External"/><Relationship Id="rId85" Type="http://schemas.openxmlformats.org/officeDocument/2006/relationships/hyperlink" Target="https://microbiomedb.org/mbio/app/record/sample/MBSMPL0020-4-6127" TargetMode="External"/><Relationship Id="rId88" Type="http://schemas.openxmlformats.org/officeDocument/2006/relationships/hyperlink" Target="https://microbiomedb.org/mbio/app/record/sample/MBSMPL0020-4-3528" TargetMode="External"/><Relationship Id="rId87" Type="http://schemas.openxmlformats.org/officeDocument/2006/relationships/hyperlink" Target="https://microbiomedb.org/mbio/app/record/sample/MBSMPL0020-4-2585" TargetMode="External"/><Relationship Id="rId89" Type="http://schemas.openxmlformats.org/officeDocument/2006/relationships/hyperlink" Target="https://microbiomedb.org/mbio/app/record/sample/MBSMPL0020-4-4728" TargetMode="External"/><Relationship Id="rId709" Type="http://schemas.openxmlformats.org/officeDocument/2006/relationships/hyperlink" Target="https://microbiomedb.org/mbio/app/record/sample/MBSMPL0020-4-2342" TargetMode="External"/><Relationship Id="rId708" Type="http://schemas.openxmlformats.org/officeDocument/2006/relationships/hyperlink" Target="https://microbiomedb.org/mbio/app/record/sample/MBSMPL0020-4-5800" TargetMode="External"/><Relationship Id="rId707" Type="http://schemas.openxmlformats.org/officeDocument/2006/relationships/hyperlink" Target="https://microbiomedb.org/mbio/app/record/sample/MBSMPL0020-4-3740" TargetMode="External"/><Relationship Id="rId706" Type="http://schemas.openxmlformats.org/officeDocument/2006/relationships/hyperlink" Target="https://microbiomedb.org/mbio/app/record/sample/MBSMPL0020-4-1645" TargetMode="External"/><Relationship Id="rId80" Type="http://schemas.openxmlformats.org/officeDocument/2006/relationships/hyperlink" Target="https://microbiomedb.org/mbio/app/record/sample/MBSMPL0020-4-6274" TargetMode="External"/><Relationship Id="rId82" Type="http://schemas.openxmlformats.org/officeDocument/2006/relationships/hyperlink" Target="https://microbiomedb.org/mbio/app/record/sample/MBSMPL0020-4-2585" TargetMode="External"/><Relationship Id="rId81" Type="http://schemas.openxmlformats.org/officeDocument/2006/relationships/hyperlink" Target="https://microbiomedb.org/mbio/app/record/sample/MBSMPL0020-4-3841" TargetMode="External"/><Relationship Id="rId701" Type="http://schemas.openxmlformats.org/officeDocument/2006/relationships/hyperlink" Target="https://microbiomedb.org/mbio/app/record/sample/MBSMPL0020-4-1571" TargetMode="External"/><Relationship Id="rId700" Type="http://schemas.openxmlformats.org/officeDocument/2006/relationships/hyperlink" Target="https://microbiomedb.org/mbio/app/record/sample/MBSMPL0020-4-5683" TargetMode="External"/><Relationship Id="rId705" Type="http://schemas.openxmlformats.org/officeDocument/2006/relationships/hyperlink" Target="https://microbiomedb.org/mbio/app/record/sample/MBSMPL0020-4-1259" TargetMode="External"/><Relationship Id="rId704" Type="http://schemas.openxmlformats.org/officeDocument/2006/relationships/hyperlink" Target="https://microbiomedb.org/mbio/app/record/sample/MBSMPL0020-4-2344" TargetMode="External"/><Relationship Id="rId703" Type="http://schemas.openxmlformats.org/officeDocument/2006/relationships/hyperlink" Target="https://microbiomedb.org/mbio/app/record/sample/MBSMPL0020-4-4996" TargetMode="External"/><Relationship Id="rId702" Type="http://schemas.openxmlformats.org/officeDocument/2006/relationships/hyperlink" Target="https://microbiomedb.org/mbio/app/record/sample/MBSMPL0020-4-1320" TargetMode="External"/><Relationship Id="rId73" Type="http://schemas.openxmlformats.org/officeDocument/2006/relationships/hyperlink" Target="https://microbiomedb.org/mbio/app/record/sample/MBSMPL0020-4-5016" TargetMode="External"/><Relationship Id="rId72" Type="http://schemas.openxmlformats.org/officeDocument/2006/relationships/hyperlink" Target="https://microbiomedb.org/mbio/app/record/sample/MBSMPL0020-4-1673" TargetMode="External"/><Relationship Id="rId75" Type="http://schemas.openxmlformats.org/officeDocument/2006/relationships/hyperlink" Target="https://microbiomedb.org/mbio/app/record/sample/MBSMPL0020-4-446" TargetMode="External"/><Relationship Id="rId74" Type="http://schemas.openxmlformats.org/officeDocument/2006/relationships/hyperlink" Target="https://microbiomedb.org/mbio/app/record/sample/MBSMPL0020-4-4798" TargetMode="External"/><Relationship Id="rId77" Type="http://schemas.openxmlformats.org/officeDocument/2006/relationships/hyperlink" Target="https://microbiomedb.org/mbio/app/record/sample/MBSMPL0020-4-4341" TargetMode="External"/><Relationship Id="rId76" Type="http://schemas.openxmlformats.org/officeDocument/2006/relationships/hyperlink" Target="https://microbiomedb.org/mbio/app/record/sample/MBSMPL0020-4-4790" TargetMode="External"/><Relationship Id="rId79" Type="http://schemas.openxmlformats.org/officeDocument/2006/relationships/hyperlink" Target="https://microbiomedb.org/mbio/app/record/sample/MBSMPL0020-4-4030" TargetMode="External"/><Relationship Id="rId78" Type="http://schemas.openxmlformats.org/officeDocument/2006/relationships/hyperlink" Target="https://microbiomedb.org/mbio/app/record/sample/MBSMPL0020-4-3070" TargetMode="External"/><Relationship Id="rId71" Type="http://schemas.openxmlformats.org/officeDocument/2006/relationships/hyperlink" Target="https://microbiomedb.org/mbio/app/record/sample/MBSMPL0020-4-6189" TargetMode="External"/><Relationship Id="rId70" Type="http://schemas.openxmlformats.org/officeDocument/2006/relationships/hyperlink" Target="https://microbiomedb.org/mbio/app/record/sample/MBSMPL0020-4-6270" TargetMode="External"/><Relationship Id="rId62" Type="http://schemas.openxmlformats.org/officeDocument/2006/relationships/hyperlink" Target="https://microbiomedb.org/mbio/app/record/sample/MBSMPL0020-4-6215" TargetMode="External"/><Relationship Id="rId61" Type="http://schemas.openxmlformats.org/officeDocument/2006/relationships/hyperlink" Target="https://microbiomedb.org/mbio/app/record/sample/MBSMPL0020-4-2376" TargetMode="External"/><Relationship Id="rId64" Type="http://schemas.openxmlformats.org/officeDocument/2006/relationships/hyperlink" Target="https://microbiomedb.org/mbio/app/record/sample/MBSMPL0020-4-5510" TargetMode="External"/><Relationship Id="rId63" Type="http://schemas.openxmlformats.org/officeDocument/2006/relationships/hyperlink" Target="https://microbiomedb.org/mbio/app/record/sample/MBSMPL0020-4-3353" TargetMode="External"/><Relationship Id="rId66" Type="http://schemas.openxmlformats.org/officeDocument/2006/relationships/hyperlink" Target="https://microbiomedb.org/mbio/app/record/sample/MBSMPL0020-4-1693" TargetMode="External"/><Relationship Id="rId65" Type="http://schemas.openxmlformats.org/officeDocument/2006/relationships/hyperlink" Target="https://microbiomedb.org/mbio/app/record/sample/MBSMPL0020-4-6125" TargetMode="External"/><Relationship Id="rId68" Type="http://schemas.openxmlformats.org/officeDocument/2006/relationships/hyperlink" Target="https://microbiomedb.org/mbio/app/record/sample/MBSMPL0020-4-6137" TargetMode="External"/><Relationship Id="rId67" Type="http://schemas.openxmlformats.org/officeDocument/2006/relationships/hyperlink" Target="https://microbiomedb.org/mbio/app/record/sample/MBSMPL0020-4-19" TargetMode="External"/><Relationship Id="rId729" Type="http://schemas.openxmlformats.org/officeDocument/2006/relationships/hyperlink" Target="https://microbiomedb.org/mbio/app/record/sample/MBSMPL0020-4-2877" TargetMode="External"/><Relationship Id="rId728" Type="http://schemas.openxmlformats.org/officeDocument/2006/relationships/hyperlink" Target="https://microbiomedb.org/mbio/app/record/sample/MBSMPL0020-4-4784" TargetMode="External"/><Relationship Id="rId60" Type="http://schemas.openxmlformats.org/officeDocument/2006/relationships/hyperlink" Target="https://microbiomedb.org/mbio/app/record/sample/MBSMPL0020-4-5838" TargetMode="External"/><Relationship Id="rId723" Type="http://schemas.openxmlformats.org/officeDocument/2006/relationships/hyperlink" Target="https://microbiomedb.org/mbio/app/record/sample/MBSMPL0020-4-816" TargetMode="External"/><Relationship Id="rId722" Type="http://schemas.openxmlformats.org/officeDocument/2006/relationships/hyperlink" Target="https://microbiomedb.org/mbio/app/record/sample/MBSMPL0020-4-5019" TargetMode="External"/><Relationship Id="rId721" Type="http://schemas.openxmlformats.org/officeDocument/2006/relationships/hyperlink" Target="https://microbiomedb.org/mbio/app/record/sample/MBSMPL0020-4-257" TargetMode="External"/><Relationship Id="rId720" Type="http://schemas.openxmlformats.org/officeDocument/2006/relationships/hyperlink" Target="https://microbiomedb.org/mbio/app/record/sample/MBSMPL0020-4-2225" TargetMode="External"/><Relationship Id="rId727" Type="http://schemas.openxmlformats.org/officeDocument/2006/relationships/hyperlink" Target="https://microbiomedb.org/mbio/app/record/sample/MBSMPL0020-4-258" TargetMode="External"/><Relationship Id="rId726" Type="http://schemas.openxmlformats.org/officeDocument/2006/relationships/hyperlink" Target="https://microbiomedb.org/mbio/app/record/sample/MBSMPL0020-4-5353" TargetMode="External"/><Relationship Id="rId725" Type="http://schemas.openxmlformats.org/officeDocument/2006/relationships/hyperlink" Target="https://microbiomedb.org/mbio/app/record/sample/MBSMPL0020-4-1780" TargetMode="External"/><Relationship Id="rId724" Type="http://schemas.openxmlformats.org/officeDocument/2006/relationships/hyperlink" Target="https://microbiomedb.org/mbio/app/record/sample/MBSMPL0020-4-4114" TargetMode="External"/><Relationship Id="rId69" Type="http://schemas.openxmlformats.org/officeDocument/2006/relationships/hyperlink" Target="https://microbiomedb.org/mbio/app/record/sample/MBSMPL0020-4-1711" TargetMode="External"/><Relationship Id="rId51" Type="http://schemas.openxmlformats.org/officeDocument/2006/relationships/hyperlink" Target="https://microbiomedb.org/mbio/app/record/sample/MBSMPL0020-4-4330" TargetMode="External"/><Relationship Id="rId50" Type="http://schemas.openxmlformats.org/officeDocument/2006/relationships/hyperlink" Target="https://microbiomedb.org/mbio/app/record/sample/MBSMPL0020-4-2567" TargetMode="External"/><Relationship Id="rId53" Type="http://schemas.openxmlformats.org/officeDocument/2006/relationships/hyperlink" Target="https://microbiomedb.org/mbio/app/record/sample/MBSMPL0020-4-249" TargetMode="External"/><Relationship Id="rId52" Type="http://schemas.openxmlformats.org/officeDocument/2006/relationships/hyperlink" Target="https://microbiomedb.org/mbio/app/record/sample/MBSMPL0020-4-3642" TargetMode="External"/><Relationship Id="rId55" Type="http://schemas.openxmlformats.org/officeDocument/2006/relationships/hyperlink" Target="https://microbiomedb.org/mbio/app/record/sample/MBSMPL0020-4-120" TargetMode="External"/><Relationship Id="rId54" Type="http://schemas.openxmlformats.org/officeDocument/2006/relationships/hyperlink" Target="https://microbiomedb.org/mbio/app/record/sample/MBSMPL0020-4-218" TargetMode="External"/><Relationship Id="rId57" Type="http://schemas.openxmlformats.org/officeDocument/2006/relationships/hyperlink" Target="https://microbiomedb.org/mbio/app/record/sample/MBSMPL0020-4-5350" TargetMode="External"/><Relationship Id="rId56" Type="http://schemas.openxmlformats.org/officeDocument/2006/relationships/hyperlink" Target="https://microbiomedb.org/mbio/app/record/sample/MBSMPL0020-4-1859" TargetMode="External"/><Relationship Id="rId719" Type="http://schemas.openxmlformats.org/officeDocument/2006/relationships/hyperlink" Target="https://microbiomedb.org/mbio/app/record/sample/MBSMPL0020-4-2484" TargetMode="External"/><Relationship Id="rId718" Type="http://schemas.openxmlformats.org/officeDocument/2006/relationships/hyperlink" Target="https://microbiomedb.org/mbio/app/record/sample/MBSMPL0020-4-788" TargetMode="External"/><Relationship Id="rId717" Type="http://schemas.openxmlformats.org/officeDocument/2006/relationships/hyperlink" Target="https://microbiomedb.org/mbio/app/record/sample/MBSMPL0020-4-5490" TargetMode="External"/><Relationship Id="rId712" Type="http://schemas.openxmlformats.org/officeDocument/2006/relationships/hyperlink" Target="https://microbiomedb.org/mbio/app/record/sample/MBSMPL0020-4-3558" TargetMode="External"/><Relationship Id="rId711" Type="http://schemas.openxmlformats.org/officeDocument/2006/relationships/hyperlink" Target="https://microbiomedb.org/mbio/app/record/sample/MBSMPL0020-4-2495" TargetMode="External"/><Relationship Id="rId710" Type="http://schemas.openxmlformats.org/officeDocument/2006/relationships/hyperlink" Target="https://microbiomedb.org/mbio/app/record/sample/MBSMPL0020-4-585" TargetMode="External"/><Relationship Id="rId716" Type="http://schemas.openxmlformats.org/officeDocument/2006/relationships/hyperlink" Target="https://microbiomedb.org/mbio/app/record/sample/MBSMPL0020-4-788" TargetMode="External"/><Relationship Id="rId715" Type="http://schemas.openxmlformats.org/officeDocument/2006/relationships/hyperlink" Target="https://microbiomedb.org/mbio/app/record/sample/MBSMPL0020-4-1136" TargetMode="External"/><Relationship Id="rId714" Type="http://schemas.openxmlformats.org/officeDocument/2006/relationships/hyperlink" Target="https://microbiomedb.org/mbio/app/record/sample/MBSMPL0020-4-43" TargetMode="External"/><Relationship Id="rId713" Type="http://schemas.openxmlformats.org/officeDocument/2006/relationships/hyperlink" Target="https://microbiomedb.org/mbio/app/record/sample/MBSMPL0020-4-1423" TargetMode="External"/><Relationship Id="rId59" Type="http://schemas.openxmlformats.org/officeDocument/2006/relationships/hyperlink" Target="https://microbiomedb.org/mbio/app/record/sample/MBSMPL0020-4-3089" TargetMode="External"/><Relationship Id="rId58" Type="http://schemas.openxmlformats.org/officeDocument/2006/relationships/hyperlink" Target="https://microbiomedb.org/mbio/app/record/sample/MBSMPL0020-4-121" TargetMode="External"/><Relationship Id="rId590" Type="http://schemas.openxmlformats.org/officeDocument/2006/relationships/hyperlink" Target="https://microbiomedb.org/mbio/app/record/sample/MBSMPL0020-4-6188" TargetMode="External"/><Relationship Id="rId107" Type="http://schemas.openxmlformats.org/officeDocument/2006/relationships/hyperlink" Target="https://microbiomedb.org/mbio/app/record/sample/MBSMPL0020-4-4304" TargetMode="External"/><Relationship Id="rId349" Type="http://schemas.openxmlformats.org/officeDocument/2006/relationships/hyperlink" Target="https://microbiomedb.org/mbio/app/record/sample/MBSMPL0020-4-5356" TargetMode="External"/><Relationship Id="rId106" Type="http://schemas.openxmlformats.org/officeDocument/2006/relationships/hyperlink" Target="https://microbiomedb.org/mbio/app/record/sample/MBSMPL0020-4-732" TargetMode="External"/><Relationship Id="rId348" Type="http://schemas.openxmlformats.org/officeDocument/2006/relationships/hyperlink" Target="https://microbiomedb.org/mbio/app/record/sample/MBSMPL0020-4-4243" TargetMode="External"/><Relationship Id="rId105" Type="http://schemas.openxmlformats.org/officeDocument/2006/relationships/hyperlink" Target="https://microbiomedb.org/mbio/app/record/sample/MBSMPL0020-4-5841" TargetMode="External"/><Relationship Id="rId347" Type="http://schemas.openxmlformats.org/officeDocument/2006/relationships/hyperlink" Target="https://microbiomedb.org/mbio/app/record/sample/MBSMPL0020-4-61" TargetMode="External"/><Relationship Id="rId589" Type="http://schemas.openxmlformats.org/officeDocument/2006/relationships/hyperlink" Target="https://microbiomedb.org/mbio/app/record/sample/MBSMPL0020-4-5352" TargetMode="External"/><Relationship Id="rId104" Type="http://schemas.openxmlformats.org/officeDocument/2006/relationships/hyperlink" Target="https://microbiomedb.org/mbio/app/record/sample/MBSMPL0020-4-1223" TargetMode="External"/><Relationship Id="rId346" Type="http://schemas.openxmlformats.org/officeDocument/2006/relationships/hyperlink" Target="https://microbiomedb.org/mbio/app/record/sample/MBSMPL0020-4-128" TargetMode="External"/><Relationship Id="rId588" Type="http://schemas.openxmlformats.org/officeDocument/2006/relationships/hyperlink" Target="https://microbiomedb.org/mbio/app/record/sample/MBSMPL0020-4-2947" TargetMode="External"/><Relationship Id="rId109" Type="http://schemas.openxmlformats.org/officeDocument/2006/relationships/hyperlink" Target="https://microbiomedb.org/mbio/app/record/sample/MBSMPL0020-4-4949" TargetMode="External"/><Relationship Id="rId108" Type="http://schemas.openxmlformats.org/officeDocument/2006/relationships/hyperlink" Target="https://microbiomedb.org/mbio/app/record/sample/MBSMPL0020-4-611" TargetMode="External"/><Relationship Id="rId341" Type="http://schemas.openxmlformats.org/officeDocument/2006/relationships/hyperlink" Target="https://microbiomedb.org/mbio/app/record/sample/MBSMPL0020-4-1758" TargetMode="External"/><Relationship Id="rId583" Type="http://schemas.openxmlformats.org/officeDocument/2006/relationships/hyperlink" Target="https://microbiomedb.org/mbio/app/record/sample/MBSMPL0020-4-2659" TargetMode="External"/><Relationship Id="rId340" Type="http://schemas.openxmlformats.org/officeDocument/2006/relationships/hyperlink" Target="https://microbiomedb.org/mbio/app/record/sample/MBSMPL0020-4-994" TargetMode="External"/><Relationship Id="rId582" Type="http://schemas.openxmlformats.org/officeDocument/2006/relationships/hyperlink" Target="https://microbiomedb.org/mbio/app/record/sample/MBSMPL0020-4-2280" TargetMode="External"/><Relationship Id="rId581" Type="http://schemas.openxmlformats.org/officeDocument/2006/relationships/hyperlink" Target="https://microbiomedb.org/mbio/app/record/sample/MBSMPL0020-4-170" TargetMode="External"/><Relationship Id="rId580" Type="http://schemas.openxmlformats.org/officeDocument/2006/relationships/hyperlink" Target="https://microbiomedb.org/mbio/app/record/sample/MBSMPL0020-4-4669" TargetMode="External"/><Relationship Id="rId103" Type="http://schemas.openxmlformats.org/officeDocument/2006/relationships/hyperlink" Target="https://microbiomedb.org/mbio/app/record/sample/MBSMPL0020-4-4949" TargetMode="External"/><Relationship Id="rId345" Type="http://schemas.openxmlformats.org/officeDocument/2006/relationships/hyperlink" Target="https://microbiomedb.org/mbio/app/record/sample/MBSMPL0020-4-4897" TargetMode="External"/><Relationship Id="rId587" Type="http://schemas.openxmlformats.org/officeDocument/2006/relationships/hyperlink" Target="https://microbiomedb.org/mbio/app/record/sample/MBSMPL0020-4-5738" TargetMode="External"/><Relationship Id="rId102" Type="http://schemas.openxmlformats.org/officeDocument/2006/relationships/hyperlink" Target="https://microbiomedb.org/mbio/app/record/sample/MBSMPL0020-4-2785" TargetMode="External"/><Relationship Id="rId344" Type="http://schemas.openxmlformats.org/officeDocument/2006/relationships/hyperlink" Target="https://microbiomedb.org/mbio/app/record/sample/MBSMPL0020-4-874" TargetMode="External"/><Relationship Id="rId586" Type="http://schemas.openxmlformats.org/officeDocument/2006/relationships/hyperlink" Target="https://microbiomedb.org/mbio/app/record/sample/MBSMPL0020-4-985" TargetMode="External"/><Relationship Id="rId101" Type="http://schemas.openxmlformats.org/officeDocument/2006/relationships/hyperlink" Target="https://microbiomedb.org/mbio/app/record/sample/MBSMPL0020-4-1955" TargetMode="External"/><Relationship Id="rId343" Type="http://schemas.openxmlformats.org/officeDocument/2006/relationships/hyperlink" Target="https://microbiomedb.org/mbio/app/record/sample/MBSMPL0020-4-473" TargetMode="External"/><Relationship Id="rId585" Type="http://schemas.openxmlformats.org/officeDocument/2006/relationships/hyperlink" Target="https://microbiomedb.org/mbio/app/record/sample/MBSMPL0020-4-4547" TargetMode="External"/><Relationship Id="rId100" Type="http://schemas.openxmlformats.org/officeDocument/2006/relationships/hyperlink" Target="https://microbiomedb.org/mbio/app/record/sample/MBSMPL0020-4-644" TargetMode="External"/><Relationship Id="rId342" Type="http://schemas.openxmlformats.org/officeDocument/2006/relationships/hyperlink" Target="https://microbiomedb.org/mbio/app/record/sample/MBSMPL0020-4-6129" TargetMode="External"/><Relationship Id="rId584" Type="http://schemas.openxmlformats.org/officeDocument/2006/relationships/hyperlink" Target="https://microbiomedb.org/mbio/app/record/sample/MBSMPL0020-4-4638" TargetMode="External"/><Relationship Id="rId338" Type="http://schemas.openxmlformats.org/officeDocument/2006/relationships/hyperlink" Target="https://microbiomedb.org/mbio/app/record/sample/MBSMPL0020-4-2389" TargetMode="External"/><Relationship Id="rId337" Type="http://schemas.openxmlformats.org/officeDocument/2006/relationships/hyperlink" Target="https://microbiomedb.org/mbio/app/record/sample/MBSMPL0020-4-2466" TargetMode="External"/><Relationship Id="rId579" Type="http://schemas.openxmlformats.org/officeDocument/2006/relationships/hyperlink" Target="https://microbiomedb.org/mbio/app/record/sample/MBSMPL0020-4-4447" TargetMode="External"/><Relationship Id="rId336" Type="http://schemas.openxmlformats.org/officeDocument/2006/relationships/hyperlink" Target="https://microbiomedb.org/mbio/app/record/sample/MBSMPL0020-4-6295" TargetMode="External"/><Relationship Id="rId578" Type="http://schemas.openxmlformats.org/officeDocument/2006/relationships/hyperlink" Target="https://microbiomedb.org/mbio/app/record/sample/MBSMPL0020-4-1593" TargetMode="External"/><Relationship Id="rId335" Type="http://schemas.openxmlformats.org/officeDocument/2006/relationships/hyperlink" Target="https://microbiomedb.org/mbio/app/record/sample/MBSMPL0020-4-1073" TargetMode="External"/><Relationship Id="rId577" Type="http://schemas.openxmlformats.org/officeDocument/2006/relationships/hyperlink" Target="https://microbiomedb.org/mbio/app/record/sample/MBSMPL0020-4-4816" TargetMode="External"/><Relationship Id="rId339" Type="http://schemas.openxmlformats.org/officeDocument/2006/relationships/hyperlink" Target="https://microbiomedb.org/mbio/app/record/sample/MBSMPL0020-4-5158" TargetMode="External"/><Relationship Id="rId330" Type="http://schemas.openxmlformats.org/officeDocument/2006/relationships/hyperlink" Target="https://microbiomedb.org/mbio/app/record/sample/MBSMPL0020-4-6192" TargetMode="External"/><Relationship Id="rId572" Type="http://schemas.openxmlformats.org/officeDocument/2006/relationships/hyperlink" Target="https://microbiomedb.org/mbio/app/record/sample/MBSMPL0020-4-4829" TargetMode="External"/><Relationship Id="rId571" Type="http://schemas.openxmlformats.org/officeDocument/2006/relationships/hyperlink" Target="https://microbiomedb.org/mbio/app/record/sample/MBSMPL0020-4-3958" TargetMode="External"/><Relationship Id="rId570" Type="http://schemas.openxmlformats.org/officeDocument/2006/relationships/hyperlink" Target="https://microbiomedb.org/mbio/app/record/sample/MBSMPL0020-4-1829" TargetMode="External"/><Relationship Id="rId334" Type="http://schemas.openxmlformats.org/officeDocument/2006/relationships/hyperlink" Target="https://microbiomedb.org/mbio/app/record/sample/MBSMPL0020-4-5236" TargetMode="External"/><Relationship Id="rId576" Type="http://schemas.openxmlformats.org/officeDocument/2006/relationships/hyperlink" Target="https://microbiomedb.org/mbio/app/record/sample/MBSMPL0020-4-1090" TargetMode="External"/><Relationship Id="rId333" Type="http://schemas.openxmlformats.org/officeDocument/2006/relationships/hyperlink" Target="https://microbiomedb.org/mbio/app/record/sample/MBSMPL0020-4-2206" TargetMode="External"/><Relationship Id="rId575" Type="http://schemas.openxmlformats.org/officeDocument/2006/relationships/hyperlink" Target="https://microbiomedb.org/mbio/app/record/sample/MBSMPL0020-4-271" TargetMode="External"/><Relationship Id="rId332" Type="http://schemas.openxmlformats.org/officeDocument/2006/relationships/hyperlink" Target="https://microbiomedb.org/mbio/app/record/sample/MBSMPL0020-4-995" TargetMode="External"/><Relationship Id="rId574" Type="http://schemas.openxmlformats.org/officeDocument/2006/relationships/hyperlink" Target="https://microbiomedb.org/mbio/app/record/sample/MBSMPL0020-4-10" TargetMode="External"/><Relationship Id="rId331" Type="http://schemas.openxmlformats.org/officeDocument/2006/relationships/hyperlink" Target="https://microbiomedb.org/mbio/app/record/sample/MBSMPL0020-4-1967" TargetMode="External"/><Relationship Id="rId573" Type="http://schemas.openxmlformats.org/officeDocument/2006/relationships/hyperlink" Target="https://microbiomedb.org/mbio/app/record/sample/MBSMPL0020-4-3634" TargetMode="External"/><Relationship Id="rId370" Type="http://schemas.openxmlformats.org/officeDocument/2006/relationships/hyperlink" Target="https://microbiomedb.org/mbio/app/record/sample/MBSMPL0020-4-2146" TargetMode="External"/><Relationship Id="rId129" Type="http://schemas.openxmlformats.org/officeDocument/2006/relationships/hyperlink" Target="https://microbiomedb.org/mbio/app/record/sample/MBSMPL0020-4-2240" TargetMode="External"/><Relationship Id="rId128" Type="http://schemas.openxmlformats.org/officeDocument/2006/relationships/hyperlink" Target="https://microbiomedb.org/mbio/app/record/sample/MBSMPL0020-4-5450" TargetMode="External"/><Relationship Id="rId127" Type="http://schemas.openxmlformats.org/officeDocument/2006/relationships/hyperlink" Target="https://microbiomedb.org/mbio/app/record/sample/MBSMPL0020-4-891" TargetMode="External"/><Relationship Id="rId369" Type="http://schemas.openxmlformats.org/officeDocument/2006/relationships/hyperlink" Target="https://microbiomedb.org/mbio/app/record/sample/MBSMPL0020-4-5279" TargetMode="External"/><Relationship Id="rId126" Type="http://schemas.openxmlformats.org/officeDocument/2006/relationships/hyperlink" Target="https://microbiomedb.org/mbio/app/record/sample/MBSMPL0020-4-532" TargetMode="External"/><Relationship Id="rId368" Type="http://schemas.openxmlformats.org/officeDocument/2006/relationships/hyperlink" Target="https://microbiomedb.org/mbio/app/record/sample/MBSMPL0020-4-1599" TargetMode="External"/><Relationship Id="rId121" Type="http://schemas.openxmlformats.org/officeDocument/2006/relationships/hyperlink" Target="https://microbiomedb.org/mbio/app/record/sample/MBSMPL0020-4-4228" TargetMode="External"/><Relationship Id="rId363" Type="http://schemas.openxmlformats.org/officeDocument/2006/relationships/hyperlink" Target="https://microbiomedb.org/mbio/app/record/sample/MBSMPL0020-4-6252" TargetMode="External"/><Relationship Id="rId120" Type="http://schemas.openxmlformats.org/officeDocument/2006/relationships/hyperlink" Target="https://microbiomedb.org/mbio/app/record/sample/MBSMPL0020-4-2379" TargetMode="External"/><Relationship Id="rId362" Type="http://schemas.openxmlformats.org/officeDocument/2006/relationships/hyperlink" Target="https://microbiomedb.org/mbio/app/record/sample/MBSMPL0020-4-417" TargetMode="External"/><Relationship Id="rId361" Type="http://schemas.openxmlformats.org/officeDocument/2006/relationships/hyperlink" Target="https://microbiomedb.org/mbio/app/record/sample/MBSMPL0020-4-3447" TargetMode="External"/><Relationship Id="rId360" Type="http://schemas.openxmlformats.org/officeDocument/2006/relationships/hyperlink" Target="https://microbiomedb.org/mbio/app/record/sample/MBSMPL0020-4-2365" TargetMode="External"/><Relationship Id="rId125" Type="http://schemas.openxmlformats.org/officeDocument/2006/relationships/hyperlink" Target="https://microbiomedb.org/mbio/app/record/sample/MBSMPL0020-4-3915" TargetMode="External"/><Relationship Id="rId367" Type="http://schemas.openxmlformats.org/officeDocument/2006/relationships/hyperlink" Target="https://microbiomedb.org/mbio/app/record/sample/MBSMPL0020-4-5468" TargetMode="External"/><Relationship Id="rId124" Type="http://schemas.openxmlformats.org/officeDocument/2006/relationships/hyperlink" Target="https://microbiomedb.org/mbio/app/record/sample/MBSMPL0020-4-5924" TargetMode="External"/><Relationship Id="rId366" Type="http://schemas.openxmlformats.org/officeDocument/2006/relationships/hyperlink" Target="https://microbiomedb.org/mbio/app/record/sample/MBSMPL0020-4-936" TargetMode="External"/><Relationship Id="rId123" Type="http://schemas.openxmlformats.org/officeDocument/2006/relationships/hyperlink" Target="https://microbiomedb.org/mbio/app/record/sample/MBSMPL0020-4-2978" TargetMode="External"/><Relationship Id="rId365" Type="http://schemas.openxmlformats.org/officeDocument/2006/relationships/hyperlink" Target="https://microbiomedb.org/mbio/app/record/sample/MBSMPL0020-4-6149" TargetMode="External"/><Relationship Id="rId122" Type="http://schemas.openxmlformats.org/officeDocument/2006/relationships/hyperlink" Target="https://microbiomedb.org/mbio/app/record/sample/MBSMPL0020-4-1665" TargetMode="External"/><Relationship Id="rId364" Type="http://schemas.openxmlformats.org/officeDocument/2006/relationships/hyperlink" Target="https://microbiomedb.org/mbio/app/record/sample/MBSMPL0020-4-225" TargetMode="External"/><Relationship Id="rId95" Type="http://schemas.openxmlformats.org/officeDocument/2006/relationships/hyperlink" Target="https://microbiomedb.org/mbio/app/record/sample/MBSMPL0020-4-6264" TargetMode="External"/><Relationship Id="rId94" Type="http://schemas.openxmlformats.org/officeDocument/2006/relationships/hyperlink" Target="https://microbiomedb.org/mbio/app/record/sample/MBSMPL0020-4-5012" TargetMode="External"/><Relationship Id="rId97" Type="http://schemas.openxmlformats.org/officeDocument/2006/relationships/hyperlink" Target="https://microbiomedb.org/mbio/app/record/sample/MBSMPL0020-4-3624" TargetMode="External"/><Relationship Id="rId96" Type="http://schemas.openxmlformats.org/officeDocument/2006/relationships/hyperlink" Target="https://microbiomedb.org/mbio/app/record/sample/MBSMPL0020-4-3315" TargetMode="External"/><Relationship Id="rId99" Type="http://schemas.openxmlformats.org/officeDocument/2006/relationships/hyperlink" Target="https://microbiomedb.org/mbio/app/record/sample/MBSMPL0020-4-2252" TargetMode="External"/><Relationship Id="rId98" Type="http://schemas.openxmlformats.org/officeDocument/2006/relationships/hyperlink" Target="https://microbiomedb.org/mbio/app/record/sample/MBSMPL0020-4-611" TargetMode="External"/><Relationship Id="rId91" Type="http://schemas.openxmlformats.org/officeDocument/2006/relationships/hyperlink" Target="https://microbiomedb.org/mbio/app/record/sample/MBSMPL0020-4-6119" TargetMode="External"/><Relationship Id="rId90" Type="http://schemas.openxmlformats.org/officeDocument/2006/relationships/hyperlink" Target="https://microbiomedb.org/mbio/app/record/sample/MBSMPL0020-4-2162" TargetMode="External"/><Relationship Id="rId93" Type="http://schemas.openxmlformats.org/officeDocument/2006/relationships/hyperlink" Target="https://microbiomedb.org/mbio/app/record/sample/MBSMPL0020-4-6163" TargetMode="External"/><Relationship Id="rId92" Type="http://schemas.openxmlformats.org/officeDocument/2006/relationships/hyperlink" Target="https://microbiomedb.org/mbio/app/record/sample/MBSMPL0020-4-4972" TargetMode="External"/><Relationship Id="rId118" Type="http://schemas.openxmlformats.org/officeDocument/2006/relationships/hyperlink" Target="https://microbiomedb.org/mbio/app/record/sample/MBSMPL0020-4-579" TargetMode="External"/><Relationship Id="rId117" Type="http://schemas.openxmlformats.org/officeDocument/2006/relationships/hyperlink" Target="https://microbiomedb.org/mbio/app/record/sample/MBSMPL0020-4-611" TargetMode="External"/><Relationship Id="rId359" Type="http://schemas.openxmlformats.org/officeDocument/2006/relationships/hyperlink" Target="https://microbiomedb.org/mbio/app/record/sample/MBSMPL0020-4-1355" TargetMode="External"/><Relationship Id="rId116" Type="http://schemas.openxmlformats.org/officeDocument/2006/relationships/hyperlink" Target="https://microbiomedb.org/mbio/app/record/sample/MBSMPL0020-4-432" TargetMode="External"/><Relationship Id="rId358" Type="http://schemas.openxmlformats.org/officeDocument/2006/relationships/hyperlink" Target="https://microbiomedb.org/mbio/app/record/sample/MBSMPL0020-4-3977" TargetMode="External"/><Relationship Id="rId115" Type="http://schemas.openxmlformats.org/officeDocument/2006/relationships/hyperlink" Target="https://microbiomedb.org/mbio/app/record/sample/MBSMPL0020-4-6331" TargetMode="External"/><Relationship Id="rId357" Type="http://schemas.openxmlformats.org/officeDocument/2006/relationships/hyperlink" Target="https://microbiomedb.org/mbio/app/record/sample/MBSMPL0020-4-1625" TargetMode="External"/><Relationship Id="rId599" Type="http://schemas.openxmlformats.org/officeDocument/2006/relationships/hyperlink" Target="https://microbiomedb.org/mbio/app/record/sample/MBSMPL0020-4-5519" TargetMode="External"/><Relationship Id="rId119" Type="http://schemas.openxmlformats.org/officeDocument/2006/relationships/hyperlink" Target="https://microbiomedb.org/mbio/app/record/sample/MBSMPL0020-4-3947" TargetMode="External"/><Relationship Id="rId110" Type="http://schemas.openxmlformats.org/officeDocument/2006/relationships/hyperlink" Target="https://microbiomedb.org/mbio/app/record/sample/MBSMPL0020-4-5505" TargetMode="External"/><Relationship Id="rId352" Type="http://schemas.openxmlformats.org/officeDocument/2006/relationships/hyperlink" Target="https://microbiomedb.org/mbio/app/record/sample/MBSMPL0020-4-2650" TargetMode="External"/><Relationship Id="rId594" Type="http://schemas.openxmlformats.org/officeDocument/2006/relationships/hyperlink" Target="https://microbiomedb.org/mbio/app/record/sample/MBSMPL0020-4-1877" TargetMode="External"/><Relationship Id="rId351" Type="http://schemas.openxmlformats.org/officeDocument/2006/relationships/hyperlink" Target="https://microbiomedb.org/mbio/app/record/sample/MBSMPL0020-4-1580" TargetMode="External"/><Relationship Id="rId593" Type="http://schemas.openxmlformats.org/officeDocument/2006/relationships/hyperlink" Target="https://microbiomedb.org/mbio/app/record/sample/MBSMPL0020-4-4816" TargetMode="External"/><Relationship Id="rId350" Type="http://schemas.openxmlformats.org/officeDocument/2006/relationships/hyperlink" Target="https://microbiomedb.org/mbio/app/record/sample/MBSMPL0020-4-3479" TargetMode="External"/><Relationship Id="rId592" Type="http://schemas.openxmlformats.org/officeDocument/2006/relationships/hyperlink" Target="https://microbiomedb.org/mbio/app/record/sample/MBSMPL0020-4-1318" TargetMode="External"/><Relationship Id="rId591" Type="http://schemas.openxmlformats.org/officeDocument/2006/relationships/hyperlink" Target="https://microbiomedb.org/mbio/app/record/sample/MBSMPL0020-4-3858" TargetMode="External"/><Relationship Id="rId114" Type="http://schemas.openxmlformats.org/officeDocument/2006/relationships/hyperlink" Target="https://microbiomedb.org/mbio/app/record/sample/MBSMPL0020-4-1589" TargetMode="External"/><Relationship Id="rId356" Type="http://schemas.openxmlformats.org/officeDocument/2006/relationships/hyperlink" Target="https://microbiomedb.org/mbio/app/record/sample/MBSMPL0020-4-2547" TargetMode="External"/><Relationship Id="rId598" Type="http://schemas.openxmlformats.org/officeDocument/2006/relationships/hyperlink" Target="https://microbiomedb.org/mbio/app/record/sample/MBSMPL0020-4-4681" TargetMode="External"/><Relationship Id="rId113" Type="http://schemas.openxmlformats.org/officeDocument/2006/relationships/hyperlink" Target="https://microbiomedb.org/mbio/app/record/sample/MBSMPL0020-4-2204" TargetMode="External"/><Relationship Id="rId355" Type="http://schemas.openxmlformats.org/officeDocument/2006/relationships/hyperlink" Target="https://microbiomedb.org/mbio/app/record/sample/MBSMPL0020-4-3749" TargetMode="External"/><Relationship Id="rId597" Type="http://schemas.openxmlformats.org/officeDocument/2006/relationships/hyperlink" Target="https://microbiomedb.org/mbio/app/record/sample/MBSMPL0020-4-5315" TargetMode="External"/><Relationship Id="rId112" Type="http://schemas.openxmlformats.org/officeDocument/2006/relationships/hyperlink" Target="https://microbiomedb.org/mbio/app/record/sample/MBSMPL0020-4-1254" TargetMode="External"/><Relationship Id="rId354" Type="http://schemas.openxmlformats.org/officeDocument/2006/relationships/hyperlink" Target="https://microbiomedb.org/mbio/app/record/sample/MBSMPL0020-4-2784" TargetMode="External"/><Relationship Id="rId596" Type="http://schemas.openxmlformats.org/officeDocument/2006/relationships/hyperlink" Target="https://microbiomedb.org/mbio/app/record/sample/MBSMPL0020-4-4385" TargetMode="External"/><Relationship Id="rId111" Type="http://schemas.openxmlformats.org/officeDocument/2006/relationships/hyperlink" Target="https://microbiomedb.org/mbio/app/record/sample/MBSMPL0020-4-3449" TargetMode="External"/><Relationship Id="rId353" Type="http://schemas.openxmlformats.org/officeDocument/2006/relationships/hyperlink" Target="https://microbiomedb.org/mbio/app/record/sample/MBSMPL0020-4-5140" TargetMode="External"/><Relationship Id="rId595" Type="http://schemas.openxmlformats.org/officeDocument/2006/relationships/hyperlink" Target="https://microbiomedb.org/mbio/app/record/sample/MBSMPL0020-4-1012" TargetMode="External"/><Relationship Id="rId305" Type="http://schemas.openxmlformats.org/officeDocument/2006/relationships/hyperlink" Target="https://microbiomedb.org/mbio/app/record/sample/MBSMPL0020-4-1269" TargetMode="External"/><Relationship Id="rId547" Type="http://schemas.openxmlformats.org/officeDocument/2006/relationships/hyperlink" Target="https://microbiomedb.org/mbio/app/record/sample/MBSMPL0020-4-2226" TargetMode="External"/><Relationship Id="rId304" Type="http://schemas.openxmlformats.org/officeDocument/2006/relationships/hyperlink" Target="https://microbiomedb.org/mbio/app/record/sample/MBSMPL0020-4-366" TargetMode="External"/><Relationship Id="rId546" Type="http://schemas.openxmlformats.org/officeDocument/2006/relationships/hyperlink" Target="https://microbiomedb.org/mbio/app/record/sample/MBSMPL0020-4-5888" TargetMode="External"/><Relationship Id="rId303" Type="http://schemas.openxmlformats.org/officeDocument/2006/relationships/hyperlink" Target="https://microbiomedb.org/mbio/app/record/sample/MBSMPL0020-4-6047" TargetMode="External"/><Relationship Id="rId545" Type="http://schemas.openxmlformats.org/officeDocument/2006/relationships/hyperlink" Target="https://microbiomedb.org/mbio/app/record/sample/MBSMPL0020-4-3730" TargetMode="External"/><Relationship Id="rId302" Type="http://schemas.openxmlformats.org/officeDocument/2006/relationships/hyperlink" Target="https://microbiomedb.org/mbio/app/record/sample/MBSMPL0020-4-2227" TargetMode="External"/><Relationship Id="rId544" Type="http://schemas.openxmlformats.org/officeDocument/2006/relationships/hyperlink" Target="https://microbiomedb.org/mbio/app/record/sample/MBSMPL0020-4-4246" TargetMode="External"/><Relationship Id="rId309" Type="http://schemas.openxmlformats.org/officeDocument/2006/relationships/hyperlink" Target="https://microbiomedb.org/mbio/app/record/sample/MBSMPL0020-4-2959" TargetMode="External"/><Relationship Id="rId308" Type="http://schemas.openxmlformats.org/officeDocument/2006/relationships/hyperlink" Target="https://microbiomedb.org/mbio/app/record/sample/MBSMPL0020-4-6150" TargetMode="External"/><Relationship Id="rId307" Type="http://schemas.openxmlformats.org/officeDocument/2006/relationships/hyperlink" Target="https://microbiomedb.org/mbio/app/record/sample/MBSMPL0020-4-327" TargetMode="External"/><Relationship Id="rId549" Type="http://schemas.openxmlformats.org/officeDocument/2006/relationships/hyperlink" Target="https://microbiomedb.org/mbio/app/record/sample/MBSMPL0020-4-2678" TargetMode="External"/><Relationship Id="rId306" Type="http://schemas.openxmlformats.org/officeDocument/2006/relationships/hyperlink" Target="https://microbiomedb.org/mbio/app/record/sample/MBSMPL0020-4-4397" TargetMode="External"/><Relationship Id="rId548" Type="http://schemas.openxmlformats.org/officeDocument/2006/relationships/hyperlink" Target="https://microbiomedb.org/mbio/app/record/sample/MBSMPL0020-4-5061" TargetMode="External"/><Relationship Id="rId301" Type="http://schemas.openxmlformats.org/officeDocument/2006/relationships/hyperlink" Target="https://microbiomedb.org/mbio/app/record/sample/MBSMPL0020-4-4345" TargetMode="External"/><Relationship Id="rId543" Type="http://schemas.openxmlformats.org/officeDocument/2006/relationships/hyperlink" Target="https://microbiomedb.org/mbio/app/record/sample/MBSMPL0020-4-3429" TargetMode="External"/><Relationship Id="rId300" Type="http://schemas.openxmlformats.org/officeDocument/2006/relationships/hyperlink" Target="https://microbiomedb.org/mbio/app/record/sample/MBSMPL0020-4-2557" TargetMode="External"/><Relationship Id="rId542" Type="http://schemas.openxmlformats.org/officeDocument/2006/relationships/hyperlink" Target="https://microbiomedb.org/mbio/app/record/sample/MBSMPL0020-4-3657" TargetMode="External"/><Relationship Id="rId541" Type="http://schemas.openxmlformats.org/officeDocument/2006/relationships/hyperlink" Target="https://microbiomedb.org/mbio/app/record/sample/MBSMPL0020-4-695" TargetMode="External"/><Relationship Id="rId540" Type="http://schemas.openxmlformats.org/officeDocument/2006/relationships/hyperlink" Target="https://microbiomedb.org/mbio/app/record/sample/MBSMPL0020-4-3137" TargetMode="External"/><Relationship Id="rId536" Type="http://schemas.openxmlformats.org/officeDocument/2006/relationships/hyperlink" Target="https://microbiomedb.org/mbio/app/record/sample/MBSMPL0020-4-4162" TargetMode="External"/><Relationship Id="rId535" Type="http://schemas.openxmlformats.org/officeDocument/2006/relationships/hyperlink" Target="https://microbiomedb.org/mbio/app/record/sample/MBSMPL0020-4-3465" TargetMode="External"/><Relationship Id="rId534" Type="http://schemas.openxmlformats.org/officeDocument/2006/relationships/hyperlink" Target="https://microbiomedb.org/mbio/app/record/sample/MBSMPL0020-4-4802" TargetMode="External"/><Relationship Id="rId533" Type="http://schemas.openxmlformats.org/officeDocument/2006/relationships/hyperlink" Target="https://microbiomedb.org/mbio/app/record/sample/MBSMPL0020-4-6037" TargetMode="External"/><Relationship Id="rId539" Type="http://schemas.openxmlformats.org/officeDocument/2006/relationships/hyperlink" Target="https://microbiomedb.org/mbio/app/record/sample/MBSMPL0020-4-658" TargetMode="External"/><Relationship Id="rId538" Type="http://schemas.openxmlformats.org/officeDocument/2006/relationships/hyperlink" Target="https://microbiomedb.org/mbio/app/record/sample/MBSMPL0020-4-5024" TargetMode="External"/><Relationship Id="rId537" Type="http://schemas.openxmlformats.org/officeDocument/2006/relationships/hyperlink" Target="https://microbiomedb.org/mbio/app/record/sample/MBSMPL0020-4-3429" TargetMode="External"/><Relationship Id="rId770" Type="http://schemas.openxmlformats.org/officeDocument/2006/relationships/hyperlink" Target="https://microbiomedb.org/mbio/app/record/sample/MBSMPL0020-4-4404" TargetMode="External"/><Relationship Id="rId532" Type="http://schemas.openxmlformats.org/officeDocument/2006/relationships/hyperlink" Target="https://microbiomedb.org/mbio/app/record/sample/MBSMPL0020-4-3550" TargetMode="External"/><Relationship Id="rId531" Type="http://schemas.openxmlformats.org/officeDocument/2006/relationships/hyperlink" Target="https://microbiomedb.org/mbio/app/record/sample/MBSMPL0020-4-3657" TargetMode="External"/><Relationship Id="rId530" Type="http://schemas.openxmlformats.org/officeDocument/2006/relationships/hyperlink" Target="https://microbiomedb.org/mbio/app/record/sample/MBSMPL0020-4-1494" TargetMode="External"/><Relationship Id="rId771" Type="http://schemas.openxmlformats.org/officeDocument/2006/relationships/drawing" Target="../drawings/drawing1.xml"/><Relationship Id="rId327" Type="http://schemas.openxmlformats.org/officeDocument/2006/relationships/hyperlink" Target="https://microbiomedb.org/mbio/app/record/sample/MBSMPL0020-4-2071" TargetMode="External"/><Relationship Id="rId569" Type="http://schemas.openxmlformats.org/officeDocument/2006/relationships/hyperlink" Target="https://microbiomedb.org/mbio/app/record/sample/MBSMPL0020-4-4364" TargetMode="External"/><Relationship Id="rId326" Type="http://schemas.openxmlformats.org/officeDocument/2006/relationships/hyperlink" Target="https://microbiomedb.org/mbio/app/record/sample/MBSMPL0020-4-4129" TargetMode="External"/><Relationship Id="rId568" Type="http://schemas.openxmlformats.org/officeDocument/2006/relationships/hyperlink" Target="https://microbiomedb.org/mbio/app/record/sample/MBSMPL0020-4-2630" TargetMode="External"/><Relationship Id="rId325" Type="http://schemas.openxmlformats.org/officeDocument/2006/relationships/hyperlink" Target="https://microbiomedb.org/mbio/app/record/sample/MBSMPL0020-4-4720" TargetMode="External"/><Relationship Id="rId567" Type="http://schemas.openxmlformats.org/officeDocument/2006/relationships/hyperlink" Target="https://microbiomedb.org/mbio/app/record/sample/MBSMPL0020-4-2982" TargetMode="External"/><Relationship Id="rId324" Type="http://schemas.openxmlformats.org/officeDocument/2006/relationships/hyperlink" Target="https://microbiomedb.org/mbio/app/record/sample/MBSMPL0020-4-4414" TargetMode="External"/><Relationship Id="rId566" Type="http://schemas.openxmlformats.org/officeDocument/2006/relationships/hyperlink" Target="https://microbiomedb.org/mbio/app/record/sample/MBSMPL0020-4-4115" TargetMode="External"/><Relationship Id="rId329" Type="http://schemas.openxmlformats.org/officeDocument/2006/relationships/hyperlink" Target="https://microbiomedb.org/mbio/app/record/sample/MBSMPL0020-4-3977" TargetMode="External"/><Relationship Id="rId328" Type="http://schemas.openxmlformats.org/officeDocument/2006/relationships/hyperlink" Target="https://microbiomedb.org/mbio/app/record/sample/MBSMPL0020-4-2826" TargetMode="External"/><Relationship Id="rId561" Type="http://schemas.openxmlformats.org/officeDocument/2006/relationships/hyperlink" Target="https://microbiomedb.org/mbio/app/record/sample/MBSMPL0020-4-3907" TargetMode="External"/><Relationship Id="rId560" Type="http://schemas.openxmlformats.org/officeDocument/2006/relationships/hyperlink" Target="https://microbiomedb.org/mbio/app/record/sample/MBSMPL0020-4-720" TargetMode="External"/><Relationship Id="rId323" Type="http://schemas.openxmlformats.org/officeDocument/2006/relationships/hyperlink" Target="https://microbiomedb.org/mbio/app/record/sample/MBSMPL0020-4-1728" TargetMode="External"/><Relationship Id="rId565" Type="http://schemas.openxmlformats.org/officeDocument/2006/relationships/hyperlink" Target="https://microbiomedb.org/mbio/app/record/sample/MBSMPL0020-4-5932" TargetMode="External"/><Relationship Id="rId322" Type="http://schemas.openxmlformats.org/officeDocument/2006/relationships/hyperlink" Target="https://microbiomedb.org/mbio/app/record/sample/MBSMPL0020-4-4771" TargetMode="External"/><Relationship Id="rId564" Type="http://schemas.openxmlformats.org/officeDocument/2006/relationships/hyperlink" Target="https://microbiomedb.org/mbio/app/record/sample/MBSMPL0020-4-5689" TargetMode="External"/><Relationship Id="rId321" Type="http://schemas.openxmlformats.org/officeDocument/2006/relationships/hyperlink" Target="https://microbiomedb.org/mbio/app/record/sample/MBSMPL0020-4-5130" TargetMode="External"/><Relationship Id="rId563" Type="http://schemas.openxmlformats.org/officeDocument/2006/relationships/hyperlink" Target="https://microbiomedb.org/mbio/app/record/sample/MBSMPL0020-4-5965" TargetMode="External"/><Relationship Id="rId320" Type="http://schemas.openxmlformats.org/officeDocument/2006/relationships/hyperlink" Target="https://microbiomedb.org/mbio/app/record/sample/MBSMPL0020-4-5590" TargetMode="External"/><Relationship Id="rId562" Type="http://schemas.openxmlformats.org/officeDocument/2006/relationships/hyperlink" Target="https://microbiomedb.org/mbio/app/record/sample/MBSMPL0020-4-948" TargetMode="External"/><Relationship Id="rId316" Type="http://schemas.openxmlformats.org/officeDocument/2006/relationships/hyperlink" Target="https://microbiomedb.org/mbio/app/record/sample/MBSMPL0020-4-3079" TargetMode="External"/><Relationship Id="rId558" Type="http://schemas.openxmlformats.org/officeDocument/2006/relationships/hyperlink" Target="https://microbiomedb.org/mbio/app/record/sample/MBSMPL0020-4-887" TargetMode="External"/><Relationship Id="rId315" Type="http://schemas.openxmlformats.org/officeDocument/2006/relationships/hyperlink" Target="https://microbiomedb.org/mbio/app/record/sample/MBSMPL0020-4-261" TargetMode="External"/><Relationship Id="rId557" Type="http://schemas.openxmlformats.org/officeDocument/2006/relationships/hyperlink" Target="https://microbiomedb.org/mbio/app/record/sample/MBSMPL0020-4-6220" TargetMode="External"/><Relationship Id="rId314" Type="http://schemas.openxmlformats.org/officeDocument/2006/relationships/hyperlink" Target="https://microbiomedb.org/mbio/app/record/sample/MBSMPL0020-4-6278" TargetMode="External"/><Relationship Id="rId556" Type="http://schemas.openxmlformats.org/officeDocument/2006/relationships/hyperlink" Target="https://microbiomedb.org/mbio/app/record/sample/MBSMPL0020-4-324" TargetMode="External"/><Relationship Id="rId313" Type="http://schemas.openxmlformats.org/officeDocument/2006/relationships/hyperlink" Target="https://microbiomedb.org/mbio/app/record/sample/MBSMPL0020-4-159" TargetMode="External"/><Relationship Id="rId555" Type="http://schemas.openxmlformats.org/officeDocument/2006/relationships/hyperlink" Target="https://microbiomedb.org/mbio/app/record/sample/MBSMPL0020-4-2498" TargetMode="External"/><Relationship Id="rId319" Type="http://schemas.openxmlformats.org/officeDocument/2006/relationships/hyperlink" Target="https://microbiomedb.org/mbio/app/record/sample/MBSMPL0020-4-3901" TargetMode="External"/><Relationship Id="rId318" Type="http://schemas.openxmlformats.org/officeDocument/2006/relationships/hyperlink" Target="https://microbiomedb.org/mbio/app/record/sample/MBSMPL0020-4-2669" TargetMode="External"/><Relationship Id="rId317" Type="http://schemas.openxmlformats.org/officeDocument/2006/relationships/hyperlink" Target="https://microbiomedb.org/mbio/app/record/sample/MBSMPL0020-4-1512" TargetMode="External"/><Relationship Id="rId559" Type="http://schemas.openxmlformats.org/officeDocument/2006/relationships/hyperlink" Target="https://microbiomedb.org/mbio/app/record/sample/MBSMPL0020-4-5061" TargetMode="External"/><Relationship Id="rId550" Type="http://schemas.openxmlformats.org/officeDocument/2006/relationships/hyperlink" Target="https://microbiomedb.org/mbio/app/record/sample/MBSMPL0020-4-798" TargetMode="External"/><Relationship Id="rId312" Type="http://schemas.openxmlformats.org/officeDocument/2006/relationships/hyperlink" Target="https://microbiomedb.org/mbio/app/record/sample/MBSMPL0020-4-3484" TargetMode="External"/><Relationship Id="rId554" Type="http://schemas.openxmlformats.org/officeDocument/2006/relationships/hyperlink" Target="https://microbiomedb.org/mbio/app/record/sample/MBSMPL0020-4-393" TargetMode="External"/><Relationship Id="rId311" Type="http://schemas.openxmlformats.org/officeDocument/2006/relationships/hyperlink" Target="https://microbiomedb.org/mbio/app/record/sample/MBSMPL0020-4-395" TargetMode="External"/><Relationship Id="rId553" Type="http://schemas.openxmlformats.org/officeDocument/2006/relationships/hyperlink" Target="https://microbiomedb.org/mbio/app/record/sample/MBSMPL0020-4-4810" TargetMode="External"/><Relationship Id="rId310" Type="http://schemas.openxmlformats.org/officeDocument/2006/relationships/hyperlink" Target="https://microbiomedb.org/mbio/app/record/sample/MBSMPL0020-4-1820" TargetMode="External"/><Relationship Id="rId552" Type="http://schemas.openxmlformats.org/officeDocument/2006/relationships/hyperlink" Target="https://microbiomedb.org/mbio/app/record/sample/MBSMPL0020-4-325" TargetMode="External"/><Relationship Id="rId551" Type="http://schemas.openxmlformats.org/officeDocument/2006/relationships/hyperlink" Target="https://microbiomedb.org/mbio/app/record/sample/MBSMPL0020-4-6031" TargetMode="External"/><Relationship Id="rId297" Type="http://schemas.openxmlformats.org/officeDocument/2006/relationships/hyperlink" Target="https://microbiomedb.org/mbio/app/record/sample/MBSMPL0020-4-3139" TargetMode="External"/><Relationship Id="rId296" Type="http://schemas.openxmlformats.org/officeDocument/2006/relationships/hyperlink" Target="https://microbiomedb.org/mbio/app/record/sample/MBSMPL0020-4-3223" TargetMode="External"/><Relationship Id="rId295" Type="http://schemas.openxmlformats.org/officeDocument/2006/relationships/hyperlink" Target="https://microbiomedb.org/mbio/app/record/sample/MBSMPL0020-4-4498" TargetMode="External"/><Relationship Id="rId294" Type="http://schemas.openxmlformats.org/officeDocument/2006/relationships/hyperlink" Target="https://microbiomedb.org/mbio/app/record/sample/MBSMPL0020-4-529" TargetMode="External"/><Relationship Id="rId299" Type="http://schemas.openxmlformats.org/officeDocument/2006/relationships/hyperlink" Target="https://microbiomedb.org/mbio/app/record/sample/MBSMPL0020-4-326" TargetMode="External"/><Relationship Id="rId298" Type="http://schemas.openxmlformats.org/officeDocument/2006/relationships/hyperlink" Target="https://microbiomedb.org/mbio/app/record/sample/MBSMPL0020-4-2181" TargetMode="External"/><Relationship Id="rId271" Type="http://schemas.openxmlformats.org/officeDocument/2006/relationships/hyperlink" Target="https://microbiomedb.org/mbio/app/record/sample/MBSMPL0020-4-3797" TargetMode="External"/><Relationship Id="rId270" Type="http://schemas.openxmlformats.org/officeDocument/2006/relationships/hyperlink" Target="https://microbiomedb.org/mbio/app/record/sample/MBSMPL0020-4-3313" TargetMode="External"/><Relationship Id="rId269" Type="http://schemas.openxmlformats.org/officeDocument/2006/relationships/hyperlink" Target="https://microbiomedb.org/mbio/app/record/sample/MBSMPL0020-4-1819" TargetMode="External"/><Relationship Id="rId264" Type="http://schemas.openxmlformats.org/officeDocument/2006/relationships/hyperlink" Target="https://microbiomedb.org/mbio/app/record/sample/MBSMPL0020-4-2914" TargetMode="External"/><Relationship Id="rId263" Type="http://schemas.openxmlformats.org/officeDocument/2006/relationships/hyperlink" Target="https://microbiomedb.org/mbio/app/record/sample/MBSMPL0020-4-268" TargetMode="External"/><Relationship Id="rId262" Type="http://schemas.openxmlformats.org/officeDocument/2006/relationships/hyperlink" Target="https://microbiomedb.org/mbio/app/record/sample/MBSMPL0020-4-4409" TargetMode="External"/><Relationship Id="rId261" Type="http://schemas.openxmlformats.org/officeDocument/2006/relationships/hyperlink" Target="https://microbiomedb.org/mbio/app/record/sample/MBSMPL0020-4-3915" TargetMode="External"/><Relationship Id="rId268" Type="http://schemas.openxmlformats.org/officeDocument/2006/relationships/hyperlink" Target="https://microbiomedb.org/mbio/app/record/sample/MBSMPL0020-4-6281" TargetMode="External"/><Relationship Id="rId267" Type="http://schemas.openxmlformats.org/officeDocument/2006/relationships/hyperlink" Target="https://microbiomedb.org/mbio/app/record/sample/MBSMPL0020-4-2928" TargetMode="External"/><Relationship Id="rId266" Type="http://schemas.openxmlformats.org/officeDocument/2006/relationships/hyperlink" Target="https://microbiomedb.org/mbio/app/record/sample/MBSMPL0020-4-3259" TargetMode="External"/><Relationship Id="rId265" Type="http://schemas.openxmlformats.org/officeDocument/2006/relationships/hyperlink" Target="https://microbiomedb.org/mbio/app/record/sample/MBSMPL0020-4-2056" TargetMode="External"/><Relationship Id="rId260" Type="http://schemas.openxmlformats.org/officeDocument/2006/relationships/hyperlink" Target="https://microbiomedb.org/mbio/app/record/sample/MBSMPL0020-4-6057" TargetMode="External"/><Relationship Id="rId259" Type="http://schemas.openxmlformats.org/officeDocument/2006/relationships/hyperlink" Target="https://microbiomedb.org/mbio/app/record/sample/MBSMPL0020-4-3954" TargetMode="External"/><Relationship Id="rId258" Type="http://schemas.openxmlformats.org/officeDocument/2006/relationships/hyperlink" Target="https://microbiomedb.org/mbio/app/record/sample/MBSMPL0020-4-4316" TargetMode="External"/><Relationship Id="rId253" Type="http://schemas.openxmlformats.org/officeDocument/2006/relationships/hyperlink" Target="https://microbiomedb.org/mbio/app/record/sample/MBSMPL0020-4-4869" TargetMode="External"/><Relationship Id="rId495" Type="http://schemas.openxmlformats.org/officeDocument/2006/relationships/hyperlink" Target="https://microbiomedb.org/mbio/app/record/sample/MBSMPL0020-4-2788" TargetMode="External"/><Relationship Id="rId252" Type="http://schemas.openxmlformats.org/officeDocument/2006/relationships/hyperlink" Target="https://microbiomedb.org/mbio/app/record/sample/MBSMPL0020-4-3014" TargetMode="External"/><Relationship Id="rId494" Type="http://schemas.openxmlformats.org/officeDocument/2006/relationships/hyperlink" Target="https://microbiomedb.org/mbio/app/record/sample/MBSMPL0020-4-3388" TargetMode="External"/><Relationship Id="rId251" Type="http://schemas.openxmlformats.org/officeDocument/2006/relationships/hyperlink" Target="https://microbiomedb.org/mbio/app/record/sample/MBSMPL0020-4-951" TargetMode="External"/><Relationship Id="rId493" Type="http://schemas.openxmlformats.org/officeDocument/2006/relationships/hyperlink" Target="https://microbiomedb.org/mbio/app/record/sample/MBSMPL0020-4-4203" TargetMode="External"/><Relationship Id="rId250" Type="http://schemas.openxmlformats.org/officeDocument/2006/relationships/hyperlink" Target="https://microbiomedb.org/mbio/app/record/sample/MBSMPL0020-4-4319" TargetMode="External"/><Relationship Id="rId492" Type="http://schemas.openxmlformats.org/officeDocument/2006/relationships/hyperlink" Target="https://microbiomedb.org/mbio/app/record/sample/MBSMPL0020-4-6267" TargetMode="External"/><Relationship Id="rId257" Type="http://schemas.openxmlformats.org/officeDocument/2006/relationships/hyperlink" Target="https://microbiomedb.org/mbio/app/record/sample/MBSMPL0020-4-1916" TargetMode="External"/><Relationship Id="rId499" Type="http://schemas.openxmlformats.org/officeDocument/2006/relationships/hyperlink" Target="https://microbiomedb.org/mbio/app/record/sample/MBSMPL0020-4-4190" TargetMode="External"/><Relationship Id="rId256" Type="http://schemas.openxmlformats.org/officeDocument/2006/relationships/hyperlink" Target="https://microbiomedb.org/mbio/app/record/sample/MBSMPL0020-4-4485" TargetMode="External"/><Relationship Id="rId498" Type="http://schemas.openxmlformats.org/officeDocument/2006/relationships/hyperlink" Target="https://microbiomedb.org/mbio/app/record/sample/MBSMPL0020-4-1280" TargetMode="External"/><Relationship Id="rId255" Type="http://schemas.openxmlformats.org/officeDocument/2006/relationships/hyperlink" Target="https://microbiomedb.org/mbio/app/record/sample/MBSMPL0020-4-3143" TargetMode="External"/><Relationship Id="rId497" Type="http://schemas.openxmlformats.org/officeDocument/2006/relationships/hyperlink" Target="https://microbiomedb.org/mbio/app/record/sample/MBSMPL0020-4-2481" TargetMode="External"/><Relationship Id="rId254" Type="http://schemas.openxmlformats.org/officeDocument/2006/relationships/hyperlink" Target="https://microbiomedb.org/mbio/app/record/sample/MBSMPL0020-4-6310" TargetMode="External"/><Relationship Id="rId496" Type="http://schemas.openxmlformats.org/officeDocument/2006/relationships/hyperlink" Target="https://microbiomedb.org/mbio/app/record/sample/MBSMPL0020-4-596" TargetMode="External"/><Relationship Id="rId293" Type="http://schemas.openxmlformats.org/officeDocument/2006/relationships/hyperlink" Target="https://microbiomedb.org/mbio/app/record/sample/MBSMPL0020-4-366" TargetMode="External"/><Relationship Id="rId292" Type="http://schemas.openxmlformats.org/officeDocument/2006/relationships/hyperlink" Target="https://microbiomedb.org/mbio/app/record/sample/MBSMPL0020-4-5378" TargetMode="External"/><Relationship Id="rId291" Type="http://schemas.openxmlformats.org/officeDocument/2006/relationships/hyperlink" Target="https://microbiomedb.org/mbio/app/record/sample/MBSMPL0020-4-1021" TargetMode="External"/><Relationship Id="rId290" Type="http://schemas.openxmlformats.org/officeDocument/2006/relationships/hyperlink" Target="https://microbiomedb.org/mbio/app/record/sample/MBSMPL0020-4-6007" TargetMode="External"/><Relationship Id="rId286" Type="http://schemas.openxmlformats.org/officeDocument/2006/relationships/hyperlink" Target="https://microbiomedb.org/mbio/app/record/sample/MBSMPL0020-4-4821" TargetMode="External"/><Relationship Id="rId285" Type="http://schemas.openxmlformats.org/officeDocument/2006/relationships/hyperlink" Target="https://microbiomedb.org/mbio/app/record/sample/MBSMPL0020-4-3187" TargetMode="External"/><Relationship Id="rId284" Type="http://schemas.openxmlformats.org/officeDocument/2006/relationships/hyperlink" Target="https://microbiomedb.org/mbio/app/record/sample/MBSMPL0020-4-1443" TargetMode="External"/><Relationship Id="rId283" Type="http://schemas.openxmlformats.org/officeDocument/2006/relationships/hyperlink" Target="https://microbiomedb.org/mbio/app/record/sample/MBSMPL0020-4-3731" TargetMode="External"/><Relationship Id="rId289" Type="http://schemas.openxmlformats.org/officeDocument/2006/relationships/hyperlink" Target="https://microbiomedb.org/mbio/app/record/sample/MBSMPL0020-4-366" TargetMode="External"/><Relationship Id="rId288" Type="http://schemas.openxmlformats.org/officeDocument/2006/relationships/hyperlink" Target="https://microbiomedb.org/mbio/app/record/sample/MBSMPL0020-4-6047" TargetMode="External"/><Relationship Id="rId287" Type="http://schemas.openxmlformats.org/officeDocument/2006/relationships/hyperlink" Target="https://microbiomedb.org/mbio/app/record/sample/MBSMPL0020-4-2181" TargetMode="External"/><Relationship Id="rId282" Type="http://schemas.openxmlformats.org/officeDocument/2006/relationships/hyperlink" Target="https://microbiomedb.org/mbio/app/record/sample/MBSMPL0020-4-999" TargetMode="External"/><Relationship Id="rId281" Type="http://schemas.openxmlformats.org/officeDocument/2006/relationships/hyperlink" Target="https://microbiomedb.org/mbio/app/record/sample/MBSMPL0020-4-326" TargetMode="External"/><Relationship Id="rId280" Type="http://schemas.openxmlformats.org/officeDocument/2006/relationships/hyperlink" Target="https://microbiomedb.org/mbio/app/record/sample/MBSMPL0020-4-6146" TargetMode="External"/><Relationship Id="rId275" Type="http://schemas.openxmlformats.org/officeDocument/2006/relationships/hyperlink" Target="https://microbiomedb.org/mbio/app/record/sample/MBSMPL0020-4-969" TargetMode="External"/><Relationship Id="rId274" Type="http://schemas.openxmlformats.org/officeDocument/2006/relationships/hyperlink" Target="https://microbiomedb.org/mbio/app/record/sample/MBSMPL0020-4-3582" TargetMode="External"/><Relationship Id="rId273" Type="http://schemas.openxmlformats.org/officeDocument/2006/relationships/hyperlink" Target="https://microbiomedb.org/mbio/app/record/sample/MBSMPL0020-4-5984" TargetMode="External"/><Relationship Id="rId272" Type="http://schemas.openxmlformats.org/officeDocument/2006/relationships/hyperlink" Target="https://microbiomedb.org/mbio/app/record/sample/MBSMPL0020-4-5544" TargetMode="External"/><Relationship Id="rId279" Type="http://schemas.openxmlformats.org/officeDocument/2006/relationships/hyperlink" Target="https://microbiomedb.org/mbio/app/record/sample/MBSMPL0020-4-3658" TargetMode="External"/><Relationship Id="rId278" Type="http://schemas.openxmlformats.org/officeDocument/2006/relationships/hyperlink" Target="https://microbiomedb.org/mbio/app/record/sample/MBSMPL0020-4-923" TargetMode="External"/><Relationship Id="rId277" Type="http://schemas.openxmlformats.org/officeDocument/2006/relationships/hyperlink" Target="https://microbiomedb.org/mbio/app/record/sample/MBSMPL0020-4-5934" TargetMode="External"/><Relationship Id="rId276" Type="http://schemas.openxmlformats.org/officeDocument/2006/relationships/hyperlink" Target="https://microbiomedb.org/mbio/app/record/sample/MBSMPL0020-4-159" TargetMode="External"/><Relationship Id="rId629" Type="http://schemas.openxmlformats.org/officeDocument/2006/relationships/hyperlink" Target="https://microbiomedb.org/mbio/app/record/sample/MBSMPL0020-4-1951" TargetMode="External"/><Relationship Id="rId624" Type="http://schemas.openxmlformats.org/officeDocument/2006/relationships/hyperlink" Target="https://microbiomedb.org/mbio/app/record/sample/MBSMPL0020-4-3653" TargetMode="External"/><Relationship Id="rId623" Type="http://schemas.openxmlformats.org/officeDocument/2006/relationships/hyperlink" Target="https://microbiomedb.org/mbio/app/record/sample/MBSMPL0020-4-2077" TargetMode="External"/><Relationship Id="rId622" Type="http://schemas.openxmlformats.org/officeDocument/2006/relationships/hyperlink" Target="https://microbiomedb.org/mbio/app/record/sample/MBSMPL0020-4-3427" TargetMode="External"/><Relationship Id="rId621" Type="http://schemas.openxmlformats.org/officeDocument/2006/relationships/hyperlink" Target="https://microbiomedb.org/mbio/app/record/sample/MBSMPL0020-4-749" TargetMode="External"/><Relationship Id="rId628" Type="http://schemas.openxmlformats.org/officeDocument/2006/relationships/hyperlink" Target="https://microbiomedb.org/mbio/app/record/sample/MBSMPL0020-4-4352" TargetMode="External"/><Relationship Id="rId627" Type="http://schemas.openxmlformats.org/officeDocument/2006/relationships/hyperlink" Target="https://microbiomedb.org/mbio/app/record/sample/MBSMPL0020-4-1660" TargetMode="External"/><Relationship Id="rId626" Type="http://schemas.openxmlformats.org/officeDocument/2006/relationships/hyperlink" Target="https://microbiomedb.org/mbio/app/record/sample/MBSMPL0020-4-3512" TargetMode="External"/><Relationship Id="rId625" Type="http://schemas.openxmlformats.org/officeDocument/2006/relationships/hyperlink" Target="https://microbiomedb.org/mbio/app/record/sample/MBSMPL0020-4-718" TargetMode="External"/><Relationship Id="rId620" Type="http://schemas.openxmlformats.org/officeDocument/2006/relationships/hyperlink" Target="https://microbiomedb.org/mbio/app/record/sample/MBSMPL0020-4-5617" TargetMode="External"/><Relationship Id="rId619" Type="http://schemas.openxmlformats.org/officeDocument/2006/relationships/hyperlink" Target="https://microbiomedb.org/mbio/app/record/sample/MBSMPL0020-4-3009" TargetMode="External"/><Relationship Id="rId618" Type="http://schemas.openxmlformats.org/officeDocument/2006/relationships/hyperlink" Target="https://microbiomedb.org/mbio/app/record/sample/MBSMPL0020-4-5848" TargetMode="External"/><Relationship Id="rId613" Type="http://schemas.openxmlformats.org/officeDocument/2006/relationships/hyperlink" Target="https://microbiomedb.org/mbio/app/record/sample/MBSMPL0020-4-3537" TargetMode="External"/><Relationship Id="rId612" Type="http://schemas.openxmlformats.org/officeDocument/2006/relationships/hyperlink" Target="https://microbiomedb.org/mbio/app/record/sample/MBSMPL0020-4-4743" TargetMode="External"/><Relationship Id="rId611" Type="http://schemas.openxmlformats.org/officeDocument/2006/relationships/hyperlink" Target="https://microbiomedb.org/mbio/app/record/sample/MBSMPL0020-4-3589" TargetMode="External"/><Relationship Id="rId610" Type="http://schemas.openxmlformats.org/officeDocument/2006/relationships/hyperlink" Target="https://microbiomedb.org/mbio/app/record/sample/MBSMPL0020-4-4595" TargetMode="External"/><Relationship Id="rId617" Type="http://schemas.openxmlformats.org/officeDocument/2006/relationships/hyperlink" Target="https://microbiomedb.org/mbio/app/record/sample/MBSMPL0020-4-5249" TargetMode="External"/><Relationship Id="rId616" Type="http://schemas.openxmlformats.org/officeDocument/2006/relationships/hyperlink" Target="https://microbiomedb.org/mbio/app/record/sample/MBSMPL0020-4-3589" TargetMode="External"/><Relationship Id="rId615" Type="http://schemas.openxmlformats.org/officeDocument/2006/relationships/hyperlink" Target="https://microbiomedb.org/mbio/app/record/sample/MBSMPL0020-4-1049" TargetMode="External"/><Relationship Id="rId614" Type="http://schemas.openxmlformats.org/officeDocument/2006/relationships/hyperlink" Target="https://microbiomedb.org/mbio/app/record/sample/MBSMPL0020-4-2336" TargetMode="External"/><Relationship Id="rId409" Type="http://schemas.openxmlformats.org/officeDocument/2006/relationships/hyperlink" Target="https://microbiomedb.org/mbio/app/record/sample/MBSMPL0020-4-5181" TargetMode="External"/><Relationship Id="rId404" Type="http://schemas.openxmlformats.org/officeDocument/2006/relationships/hyperlink" Target="https://microbiomedb.org/mbio/app/record/sample/MBSMPL0020-4-5134" TargetMode="External"/><Relationship Id="rId646" Type="http://schemas.openxmlformats.org/officeDocument/2006/relationships/hyperlink" Target="https://microbiomedb.org/mbio/app/record/sample/MBSMPL0020-4-4036" TargetMode="External"/><Relationship Id="rId403" Type="http://schemas.openxmlformats.org/officeDocument/2006/relationships/hyperlink" Target="https://microbiomedb.org/mbio/app/record/sample/MBSMPL0020-4-1676" TargetMode="External"/><Relationship Id="rId645" Type="http://schemas.openxmlformats.org/officeDocument/2006/relationships/hyperlink" Target="https://microbiomedb.org/mbio/app/record/sample/MBSMPL0020-4-4101" TargetMode="External"/><Relationship Id="rId402" Type="http://schemas.openxmlformats.org/officeDocument/2006/relationships/hyperlink" Target="https://microbiomedb.org/mbio/app/record/sample/MBSMPL0020-4-2362" TargetMode="External"/><Relationship Id="rId644" Type="http://schemas.openxmlformats.org/officeDocument/2006/relationships/hyperlink" Target="https://microbiomedb.org/mbio/app/record/sample/MBSMPL0020-4-648" TargetMode="External"/><Relationship Id="rId401" Type="http://schemas.openxmlformats.org/officeDocument/2006/relationships/hyperlink" Target="https://microbiomedb.org/mbio/app/record/sample/MBSMPL0020-4-5526" TargetMode="External"/><Relationship Id="rId643" Type="http://schemas.openxmlformats.org/officeDocument/2006/relationships/hyperlink" Target="https://microbiomedb.org/mbio/app/record/sample/MBSMPL0020-4-815" TargetMode="External"/><Relationship Id="rId408" Type="http://schemas.openxmlformats.org/officeDocument/2006/relationships/hyperlink" Target="https://microbiomedb.org/mbio/app/record/sample/MBSMPL0020-4-2462" TargetMode="External"/><Relationship Id="rId407" Type="http://schemas.openxmlformats.org/officeDocument/2006/relationships/hyperlink" Target="https://microbiomedb.org/mbio/app/record/sample/MBSMPL0020-4-2570" TargetMode="External"/><Relationship Id="rId649" Type="http://schemas.openxmlformats.org/officeDocument/2006/relationships/hyperlink" Target="https://microbiomedb.org/mbio/app/record/sample/MBSMPL0020-4-2251" TargetMode="External"/><Relationship Id="rId406" Type="http://schemas.openxmlformats.org/officeDocument/2006/relationships/hyperlink" Target="https://microbiomedb.org/mbio/app/record/sample/MBSMPL0020-4-6194" TargetMode="External"/><Relationship Id="rId648" Type="http://schemas.openxmlformats.org/officeDocument/2006/relationships/hyperlink" Target="https://microbiomedb.org/mbio/app/record/sample/MBSMPL0020-4-3547" TargetMode="External"/><Relationship Id="rId405" Type="http://schemas.openxmlformats.org/officeDocument/2006/relationships/hyperlink" Target="https://microbiomedb.org/mbio/app/record/sample/MBSMPL0020-4-2643" TargetMode="External"/><Relationship Id="rId647" Type="http://schemas.openxmlformats.org/officeDocument/2006/relationships/hyperlink" Target="https://microbiomedb.org/mbio/app/record/sample/MBSMPL0020-4-3256" TargetMode="External"/><Relationship Id="rId400" Type="http://schemas.openxmlformats.org/officeDocument/2006/relationships/hyperlink" Target="https://microbiomedb.org/mbio/app/record/sample/MBSMPL0020-4-3271" TargetMode="External"/><Relationship Id="rId642" Type="http://schemas.openxmlformats.org/officeDocument/2006/relationships/hyperlink" Target="https://microbiomedb.org/mbio/app/record/sample/MBSMPL0020-4-1197" TargetMode="External"/><Relationship Id="rId641" Type="http://schemas.openxmlformats.org/officeDocument/2006/relationships/hyperlink" Target="https://microbiomedb.org/mbio/app/record/sample/MBSMPL0020-4-1682" TargetMode="External"/><Relationship Id="rId640" Type="http://schemas.openxmlformats.org/officeDocument/2006/relationships/hyperlink" Target="https://microbiomedb.org/mbio/app/record/sample/MBSMPL0020-4-3772" TargetMode="External"/><Relationship Id="rId635" Type="http://schemas.openxmlformats.org/officeDocument/2006/relationships/hyperlink" Target="https://microbiomedb.org/mbio/app/record/sample/MBSMPL0020-4-5632" TargetMode="External"/><Relationship Id="rId634" Type="http://schemas.openxmlformats.org/officeDocument/2006/relationships/hyperlink" Target="https://microbiomedb.org/mbio/app/record/sample/MBSMPL0020-4-1933" TargetMode="External"/><Relationship Id="rId633" Type="http://schemas.openxmlformats.org/officeDocument/2006/relationships/hyperlink" Target="https://microbiomedb.org/mbio/app/record/sample/MBSMPL0020-4-3310" TargetMode="External"/><Relationship Id="rId632" Type="http://schemas.openxmlformats.org/officeDocument/2006/relationships/hyperlink" Target="https://microbiomedb.org/mbio/app/record/sample/MBSMPL0020-4-3182" TargetMode="External"/><Relationship Id="rId639" Type="http://schemas.openxmlformats.org/officeDocument/2006/relationships/hyperlink" Target="https://microbiomedb.org/mbio/app/record/sample/MBSMPL0020-4-3980" TargetMode="External"/><Relationship Id="rId638" Type="http://schemas.openxmlformats.org/officeDocument/2006/relationships/hyperlink" Target="https://microbiomedb.org/mbio/app/record/sample/MBSMPL0020-4-1952" TargetMode="External"/><Relationship Id="rId637" Type="http://schemas.openxmlformats.org/officeDocument/2006/relationships/hyperlink" Target="https://microbiomedb.org/mbio/app/record/sample/MBSMPL0020-4-2653" TargetMode="External"/><Relationship Id="rId636" Type="http://schemas.openxmlformats.org/officeDocument/2006/relationships/hyperlink" Target="https://microbiomedb.org/mbio/app/record/sample/MBSMPL0020-4-1682" TargetMode="External"/><Relationship Id="rId631" Type="http://schemas.openxmlformats.org/officeDocument/2006/relationships/hyperlink" Target="https://microbiomedb.org/mbio/app/record/sample/MBSMPL0020-4-5208" TargetMode="External"/><Relationship Id="rId630" Type="http://schemas.openxmlformats.org/officeDocument/2006/relationships/hyperlink" Target="https://microbiomedb.org/mbio/app/record/sample/MBSMPL0020-4-458" TargetMode="External"/><Relationship Id="rId609" Type="http://schemas.openxmlformats.org/officeDocument/2006/relationships/hyperlink" Target="https://microbiomedb.org/mbio/app/record/sample/MBSMPL0020-4-2279" TargetMode="External"/><Relationship Id="rId608" Type="http://schemas.openxmlformats.org/officeDocument/2006/relationships/hyperlink" Target="https://microbiomedb.org/mbio/app/record/sample/MBSMPL0020-4-3212" TargetMode="External"/><Relationship Id="rId607" Type="http://schemas.openxmlformats.org/officeDocument/2006/relationships/hyperlink" Target="https://microbiomedb.org/mbio/app/record/sample/MBSMPL0020-4-3827" TargetMode="External"/><Relationship Id="rId602" Type="http://schemas.openxmlformats.org/officeDocument/2006/relationships/hyperlink" Target="https://microbiomedb.org/mbio/app/record/sample/MBSMPL0020-4-626" TargetMode="External"/><Relationship Id="rId601" Type="http://schemas.openxmlformats.org/officeDocument/2006/relationships/hyperlink" Target="https://microbiomedb.org/mbio/app/record/sample/MBSMPL0020-4-11" TargetMode="External"/><Relationship Id="rId600" Type="http://schemas.openxmlformats.org/officeDocument/2006/relationships/hyperlink" Target="https://microbiomedb.org/mbio/app/record/sample/MBSMPL0020-4-4041" TargetMode="External"/><Relationship Id="rId606" Type="http://schemas.openxmlformats.org/officeDocument/2006/relationships/hyperlink" Target="https://microbiomedb.org/mbio/app/record/sample/MBSMPL0020-4-4557" TargetMode="External"/><Relationship Id="rId605" Type="http://schemas.openxmlformats.org/officeDocument/2006/relationships/hyperlink" Target="https://microbiomedb.org/mbio/app/record/sample/MBSMPL0020-4-4638" TargetMode="External"/><Relationship Id="rId604" Type="http://schemas.openxmlformats.org/officeDocument/2006/relationships/hyperlink" Target="https://microbiomedb.org/mbio/app/record/sample/MBSMPL0020-4-4056" TargetMode="External"/><Relationship Id="rId603" Type="http://schemas.openxmlformats.org/officeDocument/2006/relationships/hyperlink" Target="https://microbiomedb.org/mbio/app/record/sample/MBSMPL0020-4-5073" TargetMode="External"/><Relationship Id="rId228" Type="http://schemas.openxmlformats.org/officeDocument/2006/relationships/hyperlink" Target="https://microbiomedb.org/mbio/app/record/sample/MBSMPL0020-4-754" TargetMode="External"/><Relationship Id="rId227" Type="http://schemas.openxmlformats.org/officeDocument/2006/relationships/hyperlink" Target="https://microbiomedb.org/mbio/app/record/sample/MBSMPL0020-4-4814" TargetMode="External"/><Relationship Id="rId469" Type="http://schemas.openxmlformats.org/officeDocument/2006/relationships/hyperlink" Target="https://microbiomedb.org/mbio/app/record/sample/MBSMPL0020-4-596" TargetMode="External"/><Relationship Id="rId226" Type="http://schemas.openxmlformats.org/officeDocument/2006/relationships/hyperlink" Target="https://microbiomedb.org/mbio/app/record/sample/MBSMPL0020-4-2814" TargetMode="External"/><Relationship Id="rId468" Type="http://schemas.openxmlformats.org/officeDocument/2006/relationships/hyperlink" Target="https://microbiomedb.org/mbio/app/record/sample/MBSMPL0020-4-4217" TargetMode="External"/><Relationship Id="rId225" Type="http://schemas.openxmlformats.org/officeDocument/2006/relationships/hyperlink" Target="https://microbiomedb.org/mbio/app/record/sample/MBSMPL0020-4-608" TargetMode="External"/><Relationship Id="rId467" Type="http://schemas.openxmlformats.org/officeDocument/2006/relationships/hyperlink" Target="https://microbiomedb.org/mbio/app/record/sample/MBSMPL0020-4-2853" TargetMode="External"/><Relationship Id="rId229" Type="http://schemas.openxmlformats.org/officeDocument/2006/relationships/hyperlink" Target="https://microbiomedb.org/mbio/app/record/sample/MBSMPL0020-4-2787" TargetMode="External"/><Relationship Id="rId220" Type="http://schemas.openxmlformats.org/officeDocument/2006/relationships/hyperlink" Target="https://microbiomedb.org/mbio/app/record/sample/MBSMPL0020-4-4761" TargetMode="External"/><Relationship Id="rId462" Type="http://schemas.openxmlformats.org/officeDocument/2006/relationships/hyperlink" Target="https://microbiomedb.org/mbio/app/record/sample/MBSMPL0020-4-464" TargetMode="External"/><Relationship Id="rId461" Type="http://schemas.openxmlformats.org/officeDocument/2006/relationships/hyperlink" Target="https://microbiomedb.org/mbio/app/record/sample/MBSMPL0020-4-2036" TargetMode="External"/><Relationship Id="rId460" Type="http://schemas.openxmlformats.org/officeDocument/2006/relationships/hyperlink" Target="https://microbiomedb.org/mbio/app/record/sample/MBSMPL0020-4-3437" TargetMode="External"/><Relationship Id="rId224" Type="http://schemas.openxmlformats.org/officeDocument/2006/relationships/hyperlink" Target="https://microbiomedb.org/mbio/app/record/sample/MBSMPL0020-4-2931" TargetMode="External"/><Relationship Id="rId466" Type="http://schemas.openxmlformats.org/officeDocument/2006/relationships/hyperlink" Target="https://microbiomedb.org/mbio/app/record/sample/MBSMPL0020-4-3492" TargetMode="External"/><Relationship Id="rId223" Type="http://schemas.openxmlformats.org/officeDocument/2006/relationships/hyperlink" Target="https://microbiomedb.org/mbio/app/record/sample/MBSMPL0020-4-6312" TargetMode="External"/><Relationship Id="rId465" Type="http://schemas.openxmlformats.org/officeDocument/2006/relationships/hyperlink" Target="https://microbiomedb.org/mbio/app/record/sample/MBSMPL0020-4-485" TargetMode="External"/><Relationship Id="rId222" Type="http://schemas.openxmlformats.org/officeDocument/2006/relationships/hyperlink" Target="https://microbiomedb.org/mbio/app/record/sample/MBSMPL0020-4-2998" TargetMode="External"/><Relationship Id="rId464" Type="http://schemas.openxmlformats.org/officeDocument/2006/relationships/hyperlink" Target="https://microbiomedb.org/mbio/app/record/sample/MBSMPL0020-4-3922" TargetMode="External"/><Relationship Id="rId221" Type="http://schemas.openxmlformats.org/officeDocument/2006/relationships/hyperlink" Target="https://microbiomedb.org/mbio/app/record/sample/MBSMPL0020-4-4963" TargetMode="External"/><Relationship Id="rId463" Type="http://schemas.openxmlformats.org/officeDocument/2006/relationships/hyperlink" Target="https://microbiomedb.org/mbio/app/record/sample/MBSMPL0020-4-5735" TargetMode="External"/><Relationship Id="rId217" Type="http://schemas.openxmlformats.org/officeDocument/2006/relationships/hyperlink" Target="https://microbiomedb.org/mbio/app/record/sample/MBSMPL0020-4-1001" TargetMode="External"/><Relationship Id="rId459" Type="http://schemas.openxmlformats.org/officeDocument/2006/relationships/hyperlink" Target="https://microbiomedb.org/mbio/app/record/sample/MBSMPL0020-4-3017" TargetMode="External"/><Relationship Id="rId216" Type="http://schemas.openxmlformats.org/officeDocument/2006/relationships/hyperlink" Target="https://microbiomedb.org/mbio/app/record/sample/MBSMPL0020-4-5831" TargetMode="External"/><Relationship Id="rId458" Type="http://schemas.openxmlformats.org/officeDocument/2006/relationships/hyperlink" Target="https://microbiomedb.org/mbio/app/record/sample/MBSMPL0020-4-172" TargetMode="External"/><Relationship Id="rId215" Type="http://schemas.openxmlformats.org/officeDocument/2006/relationships/hyperlink" Target="https://microbiomedb.org/mbio/app/record/sample/MBSMPL0020-4-4401" TargetMode="External"/><Relationship Id="rId457" Type="http://schemas.openxmlformats.org/officeDocument/2006/relationships/hyperlink" Target="https://microbiomedb.org/mbio/app/record/sample/MBSMPL0020-4-1518" TargetMode="External"/><Relationship Id="rId699" Type="http://schemas.openxmlformats.org/officeDocument/2006/relationships/hyperlink" Target="https://microbiomedb.org/mbio/app/record/sample/MBSMPL0020-4-2109" TargetMode="External"/><Relationship Id="rId214" Type="http://schemas.openxmlformats.org/officeDocument/2006/relationships/hyperlink" Target="https://microbiomedb.org/mbio/app/record/sample/MBSMPL0020-4-2523" TargetMode="External"/><Relationship Id="rId456" Type="http://schemas.openxmlformats.org/officeDocument/2006/relationships/hyperlink" Target="https://microbiomedb.org/mbio/app/record/sample/MBSMPL0020-4-6318" TargetMode="External"/><Relationship Id="rId698" Type="http://schemas.openxmlformats.org/officeDocument/2006/relationships/hyperlink" Target="https://microbiomedb.org/mbio/app/record/sample/MBSMPL0020-4-3498" TargetMode="External"/><Relationship Id="rId219" Type="http://schemas.openxmlformats.org/officeDocument/2006/relationships/hyperlink" Target="https://microbiomedb.org/mbio/app/record/sample/MBSMPL0020-4-4023" TargetMode="External"/><Relationship Id="rId218" Type="http://schemas.openxmlformats.org/officeDocument/2006/relationships/hyperlink" Target="https://microbiomedb.org/mbio/app/record/sample/MBSMPL0020-4-5952" TargetMode="External"/><Relationship Id="rId451" Type="http://schemas.openxmlformats.org/officeDocument/2006/relationships/hyperlink" Target="https://microbiomedb.org/mbio/app/record/sample/MBSMPL0020-4-302" TargetMode="External"/><Relationship Id="rId693" Type="http://schemas.openxmlformats.org/officeDocument/2006/relationships/hyperlink" Target="https://microbiomedb.org/mbio/app/record/sample/MBSMPL0020-4-3050" TargetMode="External"/><Relationship Id="rId450" Type="http://schemas.openxmlformats.org/officeDocument/2006/relationships/hyperlink" Target="https://microbiomedb.org/mbio/app/record/sample/MBSMPL0020-4-6341" TargetMode="External"/><Relationship Id="rId692" Type="http://schemas.openxmlformats.org/officeDocument/2006/relationships/hyperlink" Target="https://microbiomedb.org/mbio/app/record/sample/MBSMPL0020-4-2239" TargetMode="External"/><Relationship Id="rId691" Type="http://schemas.openxmlformats.org/officeDocument/2006/relationships/hyperlink" Target="https://microbiomedb.org/mbio/app/record/sample/MBSMPL0020-4-5709" TargetMode="External"/><Relationship Id="rId690" Type="http://schemas.openxmlformats.org/officeDocument/2006/relationships/hyperlink" Target="https://microbiomedb.org/mbio/app/record/sample/MBSMPL0020-4-4852" TargetMode="External"/><Relationship Id="rId213" Type="http://schemas.openxmlformats.org/officeDocument/2006/relationships/hyperlink" Target="https://microbiomedb.org/mbio/app/record/sample/MBSMPL0020-4-4962" TargetMode="External"/><Relationship Id="rId455" Type="http://schemas.openxmlformats.org/officeDocument/2006/relationships/hyperlink" Target="https://microbiomedb.org/mbio/app/record/sample/MBSMPL0020-4-1670" TargetMode="External"/><Relationship Id="rId697" Type="http://schemas.openxmlformats.org/officeDocument/2006/relationships/hyperlink" Target="https://microbiomedb.org/mbio/app/record/sample/MBSMPL0020-4-3103" TargetMode="External"/><Relationship Id="rId212" Type="http://schemas.openxmlformats.org/officeDocument/2006/relationships/hyperlink" Target="https://microbiomedb.org/mbio/app/record/sample/MBSMPL0020-4-104" TargetMode="External"/><Relationship Id="rId454" Type="http://schemas.openxmlformats.org/officeDocument/2006/relationships/hyperlink" Target="https://microbiomedb.org/mbio/app/record/sample/MBSMPL0020-4-3806" TargetMode="External"/><Relationship Id="rId696" Type="http://schemas.openxmlformats.org/officeDocument/2006/relationships/hyperlink" Target="https://microbiomedb.org/mbio/app/record/sample/MBSMPL0020-4-1834" TargetMode="External"/><Relationship Id="rId211" Type="http://schemas.openxmlformats.org/officeDocument/2006/relationships/hyperlink" Target="https://microbiomedb.org/mbio/app/record/sample/MBSMPL0020-4-3878" TargetMode="External"/><Relationship Id="rId453" Type="http://schemas.openxmlformats.org/officeDocument/2006/relationships/hyperlink" Target="https://microbiomedb.org/mbio/app/record/sample/MBSMPL0020-4-3390" TargetMode="External"/><Relationship Id="rId695" Type="http://schemas.openxmlformats.org/officeDocument/2006/relationships/hyperlink" Target="https://microbiomedb.org/mbio/app/record/sample/MBSMPL0020-4-2532" TargetMode="External"/><Relationship Id="rId210" Type="http://schemas.openxmlformats.org/officeDocument/2006/relationships/hyperlink" Target="https://microbiomedb.org/mbio/app/record/sample/MBSMPL0020-4-1301" TargetMode="External"/><Relationship Id="rId452" Type="http://schemas.openxmlformats.org/officeDocument/2006/relationships/hyperlink" Target="https://microbiomedb.org/mbio/app/record/sample/MBSMPL0020-4-5150" TargetMode="External"/><Relationship Id="rId694" Type="http://schemas.openxmlformats.org/officeDocument/2006/relationships/hyperlink" Target="https://microbiomedb.org/mbio/app/record/sample/MBSMPL0020-4-3608" TargetMode="External"/><Relationship Id="rId491" Type="http://schemas.openxmlformats.org/officeDocument/2006/relationships/hyperlink" Target="https://microbiomedb.org/mbio/app/record/sample/MBSMPL0020-4-4217" TargetMode="External"/><Relationship Id="rId490" Type="http://schemas.openxmlformats.org/officeDocument/2006/relationships/hyperlink" Target="https://microbiomedb.org/mbio/app/record/sample/MBSMPL0020-4-5931" TargetMode="External"/><Relationship Id="rId249" Type="http://schemas.openxmlformats.org/officeDocument/2006/relationships/hyperlink" Target="https://microbiomedb.org/mbio/app/record/sample/MBSMPL0020-4-3992" TargetMode="External"/><Relationship Id="rId248" Type="http://schemas.openxmlformats.org/officeDocument/2006/relationships/hyperlink" Target="https://microbiomedb.org/mbio/app/record/sample/MBSMPL0020-4-6123" TargetMode="External"/><Relationship Id="rId247" Type="http://schemas.openxmlformats.org/officeDocument/2006/relationships/hyperlink" Target="https://microbiomedb.org/mbio/app/record/sample/MBSMPL0020-4-5364" TargetMode="External"/><Relationship Id="rId489" Type="http://schemas.openxmlformats.org/officeDocument/2006/relationships/hyperlink" Target="https://microbiomedb.org/mbio/app/record/sample/MBSMPL0020-4-6216" TargetMode="External"/><Relationship Id="rId242" Type="http://schemas.openxmlformats.org/officeDocument/2006/relationships/hyperlink" Target="https://microbiomedb.org/mbio/app/record/sample/MBSMPL0020-4-4762" TargetMode="External"/><Relationship Id="rId484" Type="http://schemas.openxmlformats.org/officeDocument/2006/relationships/hyperlink" Target="https://microbiomedb.org/mbio/app/record/sample/MBSMPL0020-4-5245" TargetMode="External"/><Relationship Id="rId241" Type="http://schemas.openxmlformats.org/officeDocument/2006/relationships/hyperlink" Target="https://microbiomedb.org/mbio/app/record/sample/MBSMPL0020-4-5060" TargetMode="External"/><Relationship Id="rId483" Type="http://schemas.openxmlformats.org/officeDocument/2006/relationships/hyperlink" Target="https://microbiomedb.org/mbio/app/record/sample/MBSMPL0020-4-6113" TargetMode="External"/><Relationship Id="rId240" Type="http://schemas.openxmlformats.org/officeDocument/2006/relationships/hyperlink" Target="https://microbiomedb.org/mbio/app/record/sample/MBSMPL0020-4-5250" TargetMode="External"/><Relationship Id="rId482" Type="http://schemas.openxmlformats.org/officeDocument/2006/relationships/hyperlink" Target="https://microbiomedb.org/mbio/app/record/sample/MBSMPL0020-4-1280" TargetMode="External"/><Relationship Id="rId481" Type="http://schemas.openxmlformats.org/officeDocument/2006/relationships/hyperlink" Target="https://microbiomedb.org/mbio/app/record/sample/MBSMPL0020-4-6063" TargetMode="External"/><Relationship Id="rId246" Type="http://schemas.openxmlformats.org/officeDocument/2006/relationships/hyperlink" Target="https://microbiomedb.org/mbio/app/record/sample/MBSMPL0020-4-1825" TargetMode="External"/><Relationship Id="rId488" Type="http://schemas.openxmlformats.org/officeDocument/2006/relationships/hyperlink" Target="https://microbiomedb.org/mbio/app/record/sample/MBSMPL0020-4-1002" TargetMode="External"/><Relationship Id="rId245" Type="http://schemas.openxmlformats.org/officeDocument/2006/relationships/hyperlink" Target="https://microbiomedb.org/mbio/app/record/sample/MBSMPL0020-4-2561" TargetMode="External"/><Relationship Id="rId487" Type="http://schemas.openxmlformats.org/officeDocument/2006/relationships/hyperlink" Target="https://microbiomedb.org/mbio/app/record/sample/MBSMPL0020-4-5998" TargetMode="External"/><Relationship Id="rId244" Type="http://schemas.openxmlformats.org/officeDocument/2006/relationships/hyperlink" Target="https://microbiomedb.org/mbio/app/record/sample/MBSMPL0020-4-856" TargetMode="External"/><Relationship Id="rId486" Type="http://schemas.openxmlformats.org/officeDocument/2006/relationships/hyperlink" Target="https://microbiomedb.org/mbio/app/record/sample/MBSMPL0020-4-1896" TargetMode="External"/><Relationship Id="rId243" Type="http://schemas.openxmlformats.org/officeDocument/2006/relationships/hyperlink" Target="https://microbiomedb.org/mbio/app/record/sample/MBSMPL0020-4-6114" TargetMode="External"/><Relationship Id="rId485" Type="http://schemas.openxmlformats.org/officeDocument/2006/relationships/hyperlink" Target="https://microbiomedb.org/mbio/app/record/sample/MBSMPL0020-4-6157" TargetMode="External"/><Relationship Id="rId480" Type="http://schemas.openxmlformats.org/officeDocument/2006/relationships/hyperlink" Target="https://microbiomedb.org/mbio/app/record/sample/MBSMPL0020-4-5269" TargetMode="External"/><Relationship Id="rId239" Type="http://schemas.openxmlformats.org/officeDocument/2006/relationships/hyperlink" Target="https://microbiomedb.org/mbio/app/record/sample/MBSMPL0020-4-3451" TargetMode="External"/><Relationship Id="rId238" Type="http://schemas.openxmlformats.org/officeDocument/2006/relationships/hyperlink" Target="https://microbiomedb.org/mbio/app/record/sample/MBSMPL0020-4-4099" TargetMode="External"/><Relationship Id="rId237" Type="http://schemas.openxmlformats.org/officeDocument/2006/relationships/hyperlink" Target="https://microbiomedb.org/mbio/app/record/sample/MBSMPL0020-4-1764" TargetMode="External"/><Relationship Id="rId479" Type="http://schemas.openxmlformats.org/officeDocument/2006/relationships/hyperlink" Target="https://microbiomedb.org/mbio/app/record/sample/MBSMPL0020-4-1592" TargetMode="External"/><Relationship Id="rId236" Type="http://schemas.openxmlformats.org/officeDocument/2006/relationships/hyperlink" Target="https://microbiomedb.org/mbio/app/record/sample/MBSMPL0020-4-1330" TargetMode="External"/><Relationship Id="rId478" Type="http://schemas.openxmlformats.org/officeDocument/2006/relationships/hyperlink" Target="https://microbiomedb.org/mbio/app/record/sample/MBSMPL0020-4-1184" TargetMode="External"/><Relationship Id="rId231" Type="http://schemas.openxmlformats.org/officeDocument/2006/relationships/hyperlink" Target="https://microbiomedb.org/mbio/app/record/sample/MBSMPL0020-4-4123" TargetMode="External"/><Relationship Id="rId473" Type="http://schemas.openxmlformats.org/officeDocument/2006/relationships/hyperlink" Target="https://microbiomedb.org/mbio/app/record/sample/MBSMPL0020-4-2371" TargetMode="External"/><Relationship Id="rId230" Type="http://schemas.openxmlformats.org/officeDocument/2006/relationships/hyperlink" Target="https://microbiomedb.org/mbio/app/record/sample/MBSMPL0020-4-1316" TargetMode="External"/><Relationship Id="rId472" Type="http://schemas.openxmlformats.org/officeDocument/2006/relationships/hyperlink" Target="https://microbiomedb.org/mbio/app/record/sample/MBSMPL0020-4-5918" TargetMode="External"/><Relationship Id="rId471" Type="http://schemas.openxmlformats.org/officeDocument/2006/relationships/hyperlink" Target="https://microbiomedb.org/mbio/app/record/sample/MBSMPL0020-4-757" TargetMode="External"/><Relationship Id="rId470" Type="http://schemas.openxmlformats.org/officeDocument/2006/relationships/hyperlink" Target="https://microbiomedb.org/mbio/app/record/sample/MBSMPL0020-4-3802" TargetMode="External"/><Relationship Id="rId235" Type="http://schemas.openxmlformats.org/officeDocument/2006/relationships/hyperlink" Target="https://microbiomedb.org/mbio/app/record/sample/MBSMPL0020-4-4576" TargetMode="External"/><Relationship Id="rId477" Type="http://schemas.openxmlformats.org/officeDocument/2006/relationships/hyperlink" Target="https://microbiomedb.org/mbio/app/record/sample/MBSMPL0020-4-1739" TargetMode="External"/><Relationship Id="rId234" Type="http://schemas.openxmlformats.org/officeDocument/2006/relationships/hyperlink" Target="https://microbiomedb.org/mbio/app/record/sample/MBSMPL0020-4-165" TargetMode="External"/><Relationship Id="rId476" Type="http://schemas.openxmlformats.org/officeDocument/2006/relationships/hyperlink" Target="https://microbiomedb.org/mbio/app/record/sample/MBSMPL0020-4-108" TargetMode="External"/><Relationship Id="rId233" Type="http://schemas.openxmlformats.org/officeDocument/2006/relationships/hyperlink" Target="https://microbiomedb.org/mbio/app/record/sample/MBSMPL0020-4-6062" TargetMode="External"/><Relationship Id="rId475" Type="http://schemas.openxmlformats.org/officeDocument/2006/relationships/hyperlink" Target="https://microbiomedb.org/mbio/app/record/sample/MBSMPL0020-4-5349" TargetMode="External"/><Relationship Id="rId232" Type="http://schemas.openxmlformats.org/officeDocument/2006/relationships/hyperlink" Target="https://microbiomedb.org/mbio/app/record/sample/MBSMPL0020-4-333" TargetMode="External"/><Relationship Id="rId474" Type="http://schemas.openxmlformats.org/officeDocument/2006/relationships/hyperlink" Target="https://microbiomedb.org/mbio/app/record/sample/MBSMPL0020-4-4396" TargetMode="External"/><Relationship Id="rId426" Type="http://schemas.openxmlformats.org/officeDocument/2006/relationships/hyperlink" Target="https://microbiomedb.org/mbio/app/record/sample/MBSMPL0020-4-2431" TargetMode="External"/><Relationship Id="rId668" Type="http://schemas.openxmlformats.org/officeDocument/2006/relationships/hyperlink" Target="https://microbiomedb.org/mbio/app/record/sample/MBSMPL0020-4-5737" TargetMode="External"/><Relationship Id="rId425" Type="http://schemas.openxmlformats.org/officeDocument/2006/relationships/hyperlink" Target="https://microbiomedb.org/mbio/app/record/sample/MBSMPL0020-4-3454" TargetMode="External"/><Relationship Id="rId667" Type="http://schemas.openxmlformats.org/officeDocument/2006/relationships/hyperlink" Target="https://microbiomedb.org/mbio/app/record/sample/MBSMPL0020-4-3256" TargetMode="External"/><Relationship Id="rId424" Type="http://schemas.openxmlformats.org/officeDocument/2006/relationships/hyperlink" Target="https://microbiomedb.org/mbio/app/record/sample/MBSMPL0020-4-5816" TargetMode="External"/><Relationship Id="rId666" Type="http://schemas.openxmlformats.org/officeDocument/2006/relationships/hyperlink" Target="https://microbiomedb.org/mbio/app/record/sample/MBSMPL0020-4-457" TargetMode="External"/><Relationship Id="rId423" Type="http://schemas.openxmlformats.org/officeDocument/2006/relationships/hyperlink" Target="https://microbiomedb.org/mbio/app/record/sample/MBSMPL0020-4-4440" TargetMode="External"/><Relationship Id="rId665" Type="http://schemas.openxmlformats.org/officeDocument/2006/relationships/hyperlink" Target="https://microbiomedb.org/mbio/app/record/sample/MBSMPL0020-4-3448" TargetMode="External"/><Relationship Id="rId429" Type="http://schemas.openxmlformats.org/officeDocument/2006/relationships/hyperlink" Target="https://microbiomedb.org/mbio/app/record/sample/MBSMPL0020-4-1995" TargetMode="External"/><Relationship Id="rId428" Type="http://schemas.openxmlformats.org/officeDocument/2006/relationships/hyperlink" Target="https://microbiomedb.org/mbio/app/record/sample/MBSMPL0020-4-5735" TargetMode="External"/><Relationship Id="rId427" Type="http://schemas.openxmlformats.org/officeDocument/2006/relationships/hyperlink" Target="https://microbiomedb.org/mbio/app/record/sample/MBSMPL0020-4-823" TargetMode="External"/><Relationship Id="rId669" Type="http://schemas.openxmlformats.org/officeDocument/2006/relationships/hyperlink" Target="https://microbiomedb.org/mbio/app/record/sample/MBSMPL0020-4-4118" TargetMode="External"/><Relationship Id="rId660" Type="http://schemas.openxmlformats.org/officeDocument/2006/relationships/hyperlink" Target="https://microbiomedb.org/mbio/app/record/sample/MBSMPL0020-4-1437" TargetMode="External"/><Relationship Id="rId422" Type="http://schemas.openxmlformats.org/officeDocument/2006/relationships/hyperlink" Target="https://microbiomedb.org/mbio/app/record/sample/MBSMPL0020-4-4919" TargetMode="External"/><Relationship Id="rId664" Type="http://schemas.openxmlformats.org/officeDocument/2006/relationships/hyperlink" Target="https://microbiomedb.org/mbio/app/record/sample/MBSMPL0020-4-5925" TargetMode="External"/><Relationship Id="rId421" Type="http://schemas.openxmlformats.org/officeDocument/2006/relationships/hyperlink" Target="https://microbiomedb.org/mbio/app/record/sample/MBSMPL0020-4-464" TargetMode="External"/><Relationship Id="rId663" Type="http://schemas.openxmlformats.org/officeDocument/2006/relationships/hyperlink" Target="https://microbiomedb.org/mbio/app/record/sample/MBSMPL0020-4-5025" TargetMode="External"/><Relationship Id="rId420" Type="http://schemas.openxmlformats.org/officeDocument/2006/relationships/hyperlink" Target="https://microbiomedb.org/mbio/app/record/sample/MBSMPL0020-4-3213" TargetMode="External"/><Relationship Id="rId662" Type="http://schemas.openxmlformats.org/officeDocument/2006/relationships/hyperlink" Target="https://microbiomedb.org/mbio/app/record/sample/MBSMPL0020-4-5986" TargetMode="External"/><Relationship Id="rId661" Type="http://schemas.openxmlformats.org/officeDocument/2006/relationships/hyperlink" Target="https://microbiomedb.org/mbio/app/record/sample/MBSMPL0020-4-1849" TargetMode="External"/><Relationship Id="rId415" Type="http://schemas.openxmlformats.org/officeDocument/2006/relationships/hyperlink" Target="https://microbiomedb.org/mbio/app/record/sample/MBSMPL0020-4-2086" TargetMode="External"/><Relationship Id="rId657" Type="http://schemas.openxmlformats.org/officeDocument/2006/relationships/hyperlink" Target="https://microbiomedb.org/mbio/app/record/sample/MBSMPL0020-4-90" TargetMode="External"/><Relationship Id="rId414" Type="http://schemas.openxmlformats.org/officeDocument/2006/relationships/hyperlink" Target="https://microbiomedb.org/mbio/app/record/sample/MBSMPL0020-4-787" TargetMode="External"/><Relationship Id="rId656" Type="http://schemas.openxmlformats.org/officeDocument/2006/relationships/hyperlink" Target="https://microbiomedb.org/mbio/app/record/sample/MBSMPL0020-4-3752" TargetMode="External"/><Relationship Id="rId413" Type="http://schemas.openxmlformats.org/officeDocument/2006/relationships/hyperlink" Target="https://microbiomedb.org/mbio/app/record/sample/MBSMPL0020-4-3647" TargetMode="External"/><Relationship Id="rId655" Type="http://schemas.openxmlformats.org/officeDocument/2006/relationships/hyperlink" Target="https://microbiomedb.org/mbio/app/record/sample/MBSMPL0020-4-1291" TargetMode="External"/><Relationship Id="rId412" Type="http://schemas.openxmlformats.org/officeDocument/2006/relationships/hyperlink" Target="https://microbiomedb.org/mbio/app/record/sample/MBSMPL0020-4-3933" TargetMode="External"/><Relationship Id="rId654" Type="http://schemas.openxmlformats.org/officeDocument/2006/relationships/hyperlink" Target="https://microbiomedb.org/mbio/app/record/sample/MBSMPL0020-4-3818" TargetMode="External"/><Relationship Id="rId419" Type="http://schemas.openxmlformats.org/officeDocument/2006/relationships/hyperlink" Target="https://microbiomedb.org/mbio/app/record/sample/MBSMPL0020-4-1333" TargetMode="External"/><Relationship Id="rId418" Type="http://schemas.openxmlformats.org/officeDocument/2006/relationships/hyperlink" Target="https://microbiomedb.org/mbio/app/record/sample/MBSMPL0020-4-172" TargetMode="External"/><Relationship Id="rId417" Type="http://schemas.openxmlformats.org/officeDocument/2006/relationships/hyperlink" Target="https://microbiomedb.org/mbio/app/record/sample/MBSMPL0020-4-3960" TargetMode="External"/><Relationship Id="rId659" Type="http://schemas.openxmlformats.org/officeDocument/2006/relationships/hyperlink" Target="https://microbiomedb.org/mbio/app/record/sample/MBSMPL0020-4-2151" TargetMode="External"/><Relationship Id="rId416" Type="http://schemas.openxmlformats.org/officeDocument/2006/relationships/hyperlink" Target="https://microbiomedb.org/mbio/app/record/sample/MBSMPL0020-4-2632" TargetMode="External"/><Relationship Id="rId658" Type="http://schemas.openxmlformats.org/officeDocument/2006/relationships/hyperlink" Target="https://microbiomedb.org/mbio/app/record/sample/MBSMPL0020-4-1629" TargetMode="External"/><Relationship Id="rId411" Type="http://schemas.openxmlformats.org/officeDocument/2006/relationships/hyperlink" Target="https://microbiomedb.org/mbio/app/record/sample/MBSMPL0020-4-4062" TargetMode="External"/><Relationship Id="rId653" Type="http://schemas.openxmlformats.org/officeDocument/2006/relationships/hyperlink" Target="https://microbiomedb.org/mbio/app/record/sample/MBSMPL0020-4-3448" TargetMode="External"/><Relationship Id="rId410" Type="http://schemas.openxmlformats.org/officeDocument/2006/relationships/hyperlink" Target="https://microbiomedb.org/mbio/app/record/sample/MBSMPL0020-4-3530" TargetMode="External"/><Relationship Id="rId652" Type="http://schemas.openxmlformats.org/officeDocument/2006/relationships/hyperlink" Target="https://microbiomedb.org/mbio/app/record/sample/MBSMPL0020-4-879" TargetMode="External"/><Relationship Id="rId651" Type="http://schemas.openxmlformats.org/officeDocument/2006/relationships/hyperlink" Target="https://microbiomedb.org/mbio/app/record/sample/MBSMPL0020-4-2674" TargetMode="External"/><Relationship Id="rId650" Type="http://schemas.openxmlformats.org/officeDocument/2006/relationships/hyperlink" Target="https://microbiomedb.org/mbio/app/record/sample/MBSMPL0020-4-425" TargetMode="External"/><Relationship Id="rId206" Type="http://schemas.openxmlformats.org/officeDocument/2006/relationships/hyperlink" Target="https://microbiomedb.org/mbio/app/record/sample/MBSMPL0020-4-4855" TargetMode="External"/><Relationship Id="rId448" Type="http://schemas.openxmlformats.org/officeDocument/2006/relationships/hyperlink" Target="https://microbiomedb.org/mbio/app/record/sample/MBSMPL0020-4-4026" TargetMode="External"/><Relationship Id="rId205" Type="http://schemas.openxmlformats.org/officeDocument/2006/relationships/hyperlink" Target="https://microbiomedb.org/mbio/app/record/sample/MBSMPL0020-4-2813" TargetMode="External"/><Relationship Id="rId447" Type="http://schemas.openxmlformats.org/officeDocument/2006/relationships/hyperlink" Target="https://microbiomedb.org/mbio/app/record/sample/MBSMPL0020-4-5790" TargetMode="External"/><Relationship Id="rId689" Type="http://schemas.openxmlformats.org/officeDocument/2006/relationships/hyperlink" Target="https://microbiomedb.org/mbio/app/record/sample/MBSMPL0020-4-2433" TargetMode="External"/><Relationship Id="rId204" Type="http://schemas.openxmlformats.org/officeDocument/2006/relationships/hyperlink" Target="https://microbiomedb.org/mbio/app/record/sample/MBSMPL0020-4-4759" TargetMode="External"/><Relationship Id="rId446" Type="http://schemas.openxmlformats.org/officeDocument/2006/relationships/hyperlink" Target="https://microbiomedb.org/mbio/app/record/sample/MBSMPL0020-4-1996" TargetMode="External"/><Relationship Id="rId688" Type="http://schemas.openxmlformats.org/officeDocument/2006/relationships/hyperlink" Target="https://microbiomedb.org/mbio/app/record/sample/MBSMPL0020-4-955" TargetMode="External"/><Relationship Id="rId203" Type="http://schemas.openxmlformats.org/officeDocument/2006/relationships/hyperlink" Target="https://microbiomedb.org/mbio/app/record/sample/MBSMPL0020-4-1590" TargetMode="External"/><Relationship Id="rId445" Type="http://schemas.openxmlformats.org/officeDocument/2006/relationships/hyperlink" Target="https://microbiomedb.org/mbio/app/record/sample/MBSMPL0020-4-5080" TargetMode="External"/><Relationship Id="rId687" Type="http://schemas.openxmlformats.org/officeDocument/2006/relationships/hyperlink" Target="https://microbiomedb.org/mbio/app/record/sample/MBSMPL0020-4-2374" TargetMode="External"/><Relationship Id="rId209" Type="http://schemas.openxmlformats.org/officeDocument/2006/relationships/hyperlink" Target="https://microbiomedb.org/mbio/app/record/sample/MBSMPL0020-4-5794" TargetMode="External"/><Relationship Id="rId208" Type="http://schemas.openxmlformats.org/officeDocument/2006/relationships/hyperlink" Target="https://microbiomedb.org/mbio/app/record/sample/MBSMPL0020-4-2834" TargetMode="External"/><Relationship Id="rId207" Type="http://schemas.openxmlformats.org/officeDocument/2006/relationships/hyperlink" Target="https://microbiomedb.org/mbio/app/record/sample/MBSMPL0020-4-1144" TargetMode="External"/><Relationship Id="rId449" Type="http://schemas.openxmlformats.org/officeDocument/2006/relationships/hyperlink" Target="https://microbiomedb.org/mbio/app/record/sample/MBSMPL0020-4-2764" TargetMode="External"/><Relationship Id="rId440" Type="http://schemas.openxmlformats.org/officeDocument/2006/relationships/hyperlink" Target="https://microbiomedb.org/mbio/app/record/sample/MBSMPL0020-4-5451" TargetMode="External"/><Relationship Id="rId682" Type="http://schemas.openxmlformats.org/officeDocument/2006/relationships/hyperlink" Target="https://microbiomedb.org/mbio/app/record/sample/MBSMPL0020-4-1595" TargetMode="External"/><Relationship Id="rId681" Type="http://schemas.openxmlformats.org/officeDocument/2006/relationships/hyperlink" Target="https://microbiomedb.org/mbio/app/record/sample/MBSMPL0020-4-4512" TargetMode="External"/><Relationship Id="rId680" Type="http://schemas.openxmlformats.org/officeDocument/2006/relationships/hyperlink" Target="https://microbiomedb.org/mbio/app/record/sample/MBSMPL0020-4-5751" TargetMode="External"/><Relationship Id="rId202" Type="http://schemas.openxmlformats.org/officeDocument/2006/relationships/hyperlink" Target="https://microbiomedb.org/mbio/app/record/sample/MBSMPL0020-4-515" TargetMode="External"/><Relationship Id="rId444" Type="http://schemas.openxmlformats.org/officeDocument/2006/relationships/hyperlink" Target="https://microbiomedb.org/mbio/app/record/sample/MBSMPL0020-4-4877" TargetMode="External"/><Relationship Id="rId686" Type="http://schemas.openxmlformats.org/officeDocument/2006/relationships/hyperlink" Target="https://microbiomedb.org/mbio/app/record/sample/MBSMPL0020-4-521" TargetMode="External"/><Relationship Id="rId201" Type="http://schemas.openxmlformats.org/officeDocument/2006/relationships/hyperlink" Target="https://microbiomedb.org/mbio/app/record/sample/MBSMPL0020-4-2055" TargetMode="External"/><Relationship Id="rId443" Type="http://schemas.openxmlformats.org/officeDocument/2006/relationships/hyperlink" Target="https://microbiomedb.org/mbio/app/record/sample/MBSMPL0020-4-4683" TargetMode="External"/><Relationship Id="rId685" Type="http://schemas.openxmlformats.org/officeDocument/2006/relationships/hyperlink" Target="https://microbiomedb.org/mbio/app/record/sample/MBSMPL0020-4-5386" TargetMode="External"/><Relationship Id="rId200" Type="http://schemas.openxmlformats.org/officeDocument/2006/relationships/hyperlink" Target="https://microbiomedb.org/mbio/app/record/sample/MBSMPL0020-4-950" TargetMode="External"/><Relationship Id="rId442" Type="http://schemas.openxmlformats.org/officeDocument/2006/relationships/hyperlink" Target="https://microbiomedb.org/mbio/app/record/sample/MBSMPL0020-4-6341" TargetMode="External"/><Relationship Id="rId684" Type="http://schemas.openxmlformats.org/officeDocument/2006/relationships/hyperlink" Target="https://microbiomedb.org/mbio/app/record/sample/MBSMPL0020-4-3836" TargetMode="External"/><Relationship Id="rId441" Type="http://schemas.openxmlformats.org/officeDocument/2006/relationships/hyperlink" Target="https://microbiomedb.org/mbio/app/record/sample/MBSMPL0020-4-2452" TargetMode="External"/><Relationship Id="rId683" Type="http://schemas.openxmlformats.org/officeDocument/2006/relationships/hyperlink" Target="https://microbiomedb.org/mbio/app/record/sample/MBSMPL0020-4-4979" TargetMode="External"/><Relationship Id="rId437" Type="http://schemas.openxmlformats.org/officeDocument/2006/relationships/hyperlink" Target="https://microbiomedb.org/mbio/app/record/sample/MBSMPL0020-4-1333" TargetMode="External"/><Relationship Id="rId679" Type="http://schemas.openxmlformats.org/officeDocument/2006/relationships/hyperlink" Target="https://microbiomedb.org/mbio/app/record/sample/MBSMPL0020-4-1112" TargetMode="External"/><Relationship Id="rId436" Type="http://schemas.openxmlformats.org/officeDocument/2006/relationships/hyperlink" Target="https://microbiomedb.org/mbio/app/record/sample/MBSMPL0020-4-1744" TargetMode="External"/><Relationship Id="rId678" Type="http://schemas.openxmlformats.org/officeDocument/2006/relationships/hyperlink" Target="https://microbiomedb.org/mbio/app/record/sample/MBSMPL0020-4-5493" TargetMode="External"/><Relationship Id="rId435" Type="http://schemas.openxmlformats.org/officeDocument/2006/relationships/hyperlink" Target="https://microbiomedb.org/mbio/app/record/sample/MBSMPL0020-4-3739" TargetMode="External"/><Relationship Id="rId677" Type="http://schemas.openxmlformats.org/officeDocument/2006/relationships/hyperlink" Target="https://microbiomedb.org/mbio/app/record/sample/MBSMPL0020-4-929" TargetMode="External"/><Relationship Id="rId434" Type="http://schemas.openxmlformats.org/officeDocument/2006/relationships/hyperlink" Target="https://microbiomedb.org/mbio/app/record/sample/MBSMPL0020-4-4441" TargetMode="External"/><Relationship Id="rId676" Type="http://schemas.openxmlformats.org/officeDocument/2006/relationships/hyperlink" Target="https://microbiomedb.org/mbio/app/record/sample/MBSMPL0020-4-2239" TargetMode="External"/><Relationship Id="rId439" Type="http://schemas.openxmlformats.org/officeDocument/2006/relationships/hyperlink" Target="https://microbiomedb.org/mbio/app/record/sample/MBSMPL0020-4-5898" TargetMode="External"/><Relationship Id="rId438" Type="http://schemas.openxmlformats.org/officeDocument/2006/relationships/hyperlink" Target="https://microbiomedb.org/mbio/app/record/sample/MBSMPL0020-4-2530" TargetMode="External"/><Relationship Id="rId671" Type="http://schemas.openxmlformats.org/officeDocument/2006/relationships/hyperlink" Target="https://microbiomedb.org/mbio/app/record/sample/MBSMPL0020-4-6176" TargetMode="External"/><Relationship Id="rId670" Type="http://schemas.openxmlformats.org/officeDocument/2006/relationships/hyperlink" Target="https://microbiomedb.org/mbio/app/record/sample/MBSMPL0020-4-1571" TargetMode="External"/><Relationship Id="rId433" Type="http://schemas.openxmlformats.org/officeDocument/2006/relationships/hyperlink" Target="https://microbiomedb.org/mbio/app/record/sample/MBSMPL0020-4-662" TargetMode="External"/><Relationship Id="rId675" Type="http://schemas.openxmlformats.org/officeDocument/2006/relationships/hyperlink" Target="https://microbiomedb.org/mbio/app/record/sample/MBSMPL0020-4-2935" TargetMode="External"/><Relationship Id="rId432" Type="http://schemas.openxmlformats.org/officeDocument/2006/relationships/hyperlink" Target="https://microbiomedb.org/mbio/app/record/sample/MBSMPL0020-4-3860" TargetMode="External"/><Relationship Id="rId674" Type="http://schemas.openxmlformats.org/officeDocument/2006/relationships/hyperlink" Target="https://microbiomedb.org/mbio/app/record/sample/MBSMPL0020-4-824" TargetMode="External"/><Relationship Id="rId431" Type="http://schemas.openxmlformats.org/officeDocument/2006/relationships/hyperlink" Target="https://microbiomedb.org/mbio/app/record/sample/MBSMPL0020-4-762" TargetMode="External"/><Relationship Id="rId673" Type="http://schemas.openxmlformats.org/officeDocument/2006/relationships/hyperlink" Target="https://microbiomedb.org/mbio/app/record/sample/MBSMPL0020-4-4173" TargetMode="External"/><Relationship Id="rId430" Type="http://schemas.openxmlformats.org/officeDocument/2006/relationships/hyperlink" Target="https://microbiomedb.org/mbio/app/record/sample/MBSMPL0020-4-5080" TargetMode="External"/><Relationship Id="rId672" Type="http://schemas.openxmlformats.org/officeDocument/2006/relationships/hyperlink" Target="https://microbiomedb.org/mbio/app/record/sample/MBSMPL0020-4-1367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microbiomedb.org/mbio/app/record/sample/MBSMPL0020-4-4438" TargetMode="External"/><Relationship Id="rId194" Type="http://schemas.openxmlformats.org/officeDocument/2006/relationships/hyperlink" Target="https://microbiomedb.org/mbio/app/record/sample/MBSMPL0020-4-5634" TargetMode="External"/><Relationship Id="rId193" Type="http://schemas.openxmlformats.org/officeDocument/2006/relationships/hyperlink" Target="https://microbiomedb.org/mbio/app/record/sample/MBSMPL0020-4-680" TargetMode="External"/><Relationship Id="rId192" Type="http://schemas.openxmlformats.org/officeDocument/2006/relationships/hyperlink" Target="https://microbiomedb.org/mbio/app/record/sample/MBSMPL0020-4-4506" TargetMode="External"/><Relationship Id="rId191" Type="http://schemas.openxmlformats.org/officeDocument/2006/relationships/hyperlink" Target="https://microbiomedb.org/mbio/app/record/sample/MBSMPL0020-4-268" TargetMode="External"/><Relationship Id="rId187" Type="http://schemas.openxmlformats.org/officeDocument/2006/relationships/hyperlink" Target="https://microbiomedb.org/mbio/app/record/sample/MBSMPL0020-4-5450" TargetMode="External"/><Relationship Id="rId186" Type="http://schemas.openxmlformats.org/officeDocument/2006/relationships/hyperlink" Target="https://microbiomedb.org/mbio/app/record/sample/MBSMPL0020-4-2445" TargetMode="External"/><Relationship Id="rId185" Type="http://schemas.openxmlformats.org/officeDocument/2006/relationships/hyperlink" Target="https://microbiomedb.org/mbio/app/record/sample/MBSMPL0020-4-333" TargetMode="External"/><Relationship Id="rId184" Type="http://schemas.openxmlformats.org/officeDocument/2006/relationships/hyperlink" Target="https://microbiomedb.org/mbio/app/record/sample/MBSMPL0020-4-2230" TargetMode="External"/><Relationship Id="rId189" Type="http://schemas.openxmlformats.org/officeDocument/2006/relationships/hyperlink" Target="https://microbiomedb.org/mbio/app/record/sample/MBSMPL0020-4-1235" TargetMode="External"/><Relationship Id="rId188" Type="http://schemas.openxmlformats.org/officeDocument/2006/relationships/hyperlink" Target="https://microbiomedb.org/mbio/app/record/sample/MBSMPL0020-4-2425" TargetMode="External"/><Relationship Id="rId183" Type="http://schemas.openxmlformats.org/officeDocument/2006/relationships/hyperlink" Target="https://microbiomedb.org/mbio/app/record/sample/MBSMPL0020-4-801" TargetMode="External"/><Relationship Id="rId182" Type="http://schemas.openxmlformats.org/officeDocument/2006/relationships/hyperlink" Target="https://microbiomedb.org/mbio/app/record/sample/MBSMPL0020-4-1330" TargetMode="External"/><Relationship Id="rId181" Type="http://schemas.openxmlformats.org/officeDocument/2006/relationships/hyperlink" Target="https://microbiomedb.org/mbio/app/record/sample/MBSMPL0020-4-1078" TargetMode="External"/><Relationship Id="rId180" Type="http://schemas.openxmlformats.org/officeDocument/2006/relationships/hyperlink" Target="https://microbiomedb.org/mbio/app/record/sample/MBSMPL0020-4-2471" TargetMode="External"/><Relationship Id="rId176" Type="http://schemas.openxmlformats.org/officeDocument/2006/relationships/hyperlink" Target="https://microbiomedb.org/mbio/app/record/sample/MBSMPL0020-4-2443" TargetMode="External"/><Relationship Id="rId175" Type="http://schemas.openxmlformats.org/officeDocument/2006/relationships/hyperlink" Target="https://microbiomedb.org/mbio/app/record/sample/MBSMPL0020-4-2468" TargetMode="External"/><Relationship Id="rId174" Type="http://schemas.openxmlformats.org/officeDocument/2006/relationships/hyperlink" Target="https://microbiomedb.org/mbio/app/record/sample/MBSMPL0020-4-5928" TargetMode="External"/><Relationship Id="rId173" Type="http://schemas.openxmlformats.org/officeDocument/2006/relationships/hyperlink" Target="https://microbiomedb.org/mbio/app/record/sample/MBSMPL0020-4-2190" TargetMode="External"/><Relationship Id="rId179" Type="http://schemas.openxmlformats.org/officeDocument/2006/relationships/hyperlink" Target="https://microbiomedb.org/mbio/app/record/sample/MBSMPL0020-4-876" TargetMode="External"/><Relationship Id="rId178" Type="http://schemas.openxmlformats.org/officeDocument/2006/relationships/hyperlink" Target="https://microbiomedb.org/mbio/app/record/sample/MBSMPL0020-4-1296" TargetMode="External"/><Relationship Id="rId177" Type="http://schemas.openxmlformats.org/officeDocument/2006/relationships/hyperlink" Target="https://microbiomedb.org/mbio/app/record/sample/MBSMPL0020-4-28" TargetMode="External"/><Relationship Id="rId198" Type="http://schemas.openxmlformats.org/officeDocument/2006/relationships/hyperlink" Target="https://microbiomedb.org/mbio/app/record/sample/MBSMPL0020-4-6266" TargetMode="External"/><Relationship Id="rId197" Type="http://schemas.openxmlformats.org/officeDocument/2006/relationships/hyperlink" Target="https://microbiomedb.org/mbio/app/record/sample/MBSMPL0020-4-372" TargetMode="External"/><Relationship Id="rId196" Type="http://schemas.openxmlformats.org/officeDocument/2006/relationships/hyperlink" Target="https://microbiomedb.org/mbio/app/record/sample/MBSMPL0020-4-5494" TargetMode="External"/><Relationship Id="rId195" Type="http://schemas.openxmlformats.org/officeDocument/2006/relationships/hyperlink" Target="https://microbiomedb.org/mbio/app/record/sample/MBSMPL0020-4-4662" TargetMode="External"/><Relationship Id="rId199" Type="http://schemas.openxmlformats.org/officeDocument/2006/relationships/hyperlink" Target="https://microbiomedb.org/mbio/app/record/sample/MBSMPL0020-4-5060" TargetMode="External"/><Relationship Id="rId150" Type="http://schemas.openxmlformats.org/officeDocument/2006/relationships/hyperlink" Target="https://microbiomedb.org/mbio/app/record/sample/MBSMPL0020-4-1284" TargetMode="External"/><Relationship Id="rId1" Type="http://schemas.openxmlformats.org/officeDocument/2006/relationships/hyperlink" Target="https://microbiomedb.org/mbio/app/record/sample/MBSMPL0020-4-119" TargetMode="External"/><Relationship Id="rId2" Type="http://schemas.openxmlformats.org/officeDocument/2006/relationships/hyperlink" Target="https://microbiomedb.org/mbio/app/record/sample/MBSMPL0020-4-1086" TargetMode="External"/><Relationship Id="rId3" Type="http://schemas.openxmlformats.org/officeDocument/2006/relationships/hyperlink" Target="https://microbiomedb.org/mbio/app/record/sample/MBSMPL0020-4-412" TargetMode="External"/><Relationship Id="rId149" Type="http://schemas.openxmlformats.org/officeDocument/2006/relationships/hyperlink" Target="https://microbiomedb.org/mbio/app/record/sample/MBSMPL0020-4-175" TargetMode="External"/><Relationship Id="rId4" Type="http://schemas.openxmlformats.org/officeDocument/2006/relationships/hyperlink" Target="https://microbiomedb.org/mbio/app/record/sample/MBSMPL0020-4-1262" TargetMode="External"/><Relationship Id="rId148" Type="http://schemas.openxmlformats.org/officeDocument/2006/relationships/hyperlink" Target="https://microbiomedb.org/mbio/app/record/sample/MBSMPL0020-4-116" TargetMode="External"/><Relationship Id="rId9" Type="http://schemas.openxmlformats.org/officeDocument/2006/relationships/hyperlink" Target="https://microbiomedb.org/mbio/app/record/sample/MBSMPL0020-4-1308" TargetMode="External"/><Relationship Id="rId143" Type="http://schemas.openxmlformats.org/officeDocument/2006/relationships/hyperlink" Target="https://microbiomedb.org/mbio/app/record/sample/MBSMPL0020-4-930" TargetMode="External"/><Relationship Id="rId142" Type="http://schemas.openxmlformats.org/officeDocument/2006/relationships/hyperlink" Target="https://microbiomedb.org/mbio/app/record/sample/MBSMPL0020-4-6105" TargetMode="External"/><Relationship Id="rId141" Type="http://schemas.openxmlformats.org/officeDocument/2006/relationships/hyperlink" Target="https://microbiomedb.org/mbio/app/record/sample/MBSMPL0020-4-47" TargetMode="External"/><Relationship Id="rId140" Type="http://schemas.openxmlformats.org/officeDocument/2006/relationships/hyperlink" Target="https://microbiomedb.org/mbio/app/record/sample/MBSMPL0020-4-1016" TargetMode="External"/><Relationship Id="rId5" Type="http://schemas.openxmlformats.org/officeDocument/2006/relationships/hyperlink" Target="https://microbiomedb.org/mbio/app/record/sample/MBSMPL0020-4-909" TargetMode="External"/><Relationship Id="rId147" Type="http://schemas.openxmlformats.org/officeDocument/2006/relationships/hyperlink" Target="https://microbiomedb.org/mbio/app/record/sample/MBSMPL0020-4-5903" TargetMode="External"/><Relationship Id="rId6" Type="http://schemas.openxmlformats.org/officeDocument/2006/relationships/hyperlink" Target="https://microbiomedb.org/mbio/app/record/sample/MBSMPL0020-4-1309" TargetMode="External"/><Relationship Id="rId146" Type="http://schemas.openxmlformats.org/officeDocument/2006/relationships/hyperlink" Target="https://microbiomedb.org/mbio/app/record/sample/MBSMPL0020-4-768" TargetMode="External"/><Relationship Id="rId7" Type="http://schemas.openxmlformats.org/officeDocument/2006/relationships/hyperlink" Target="https://microbiomedb.org/mbio/app/record/sample/MBSMPL0020-4-309" TargetMode="External"/><Relationship Id="rId145" Type="http://schemas.openxmlformats.org/officeDocument/2006/relationships/hyperlink" Target="https://microbiomedb.org/mbio/app/record/sample/MBSMPL0020-4-956" TargetMode="External"/><Relationship Id="rId8" Type="http://schemas.openxmlformats.org/officeDocument/2006/relationships/hyperlink" Target="https://microbiomedb.org/mbio/app/record/sample/MBSMPL0020-4-5685" TargetMode="External"/><Relationship Id="rId144" Type="http://schemas.openxmlformats.org/officeDocument/2006/relationships/hyperlink" Target="https://microbiomedb.org/mbio/app/record/sample/MBSMPL0020-4-1188" TargetMode="External"/><Relationship Id="rId139" Type="http://schemas.openxmlformats.org/officeDocument/2006/relationships/hyperlink" Target="https://microbiomedb.org/mbio/app/record/sample/MBSMPL0020-4-5770" TargetMode="External"/><Relationship Id="rId138" Type="http://schemas.openxmlformats.org/officeDocument/2006/relationships/hyperlink" Target="https://microbiomedb.org/mbio/app/record/sample/MBSMPL0020-4-6237" TargetMode="External"/><Relationship Id="rId137" Type="http://schemas.openxmlformats.org/officeDocument/2006/relationships/hyperlink" Target="https://microbiomedb.org/mbio/app/record/sample/MBSMPL0020-4-897" TargetMode="External"/><Relationship Id="rId132" Type="http://schemas.openxmlformats.org/officeDocument/2006/relationships/hyperlink" Target="https://microbiomedb.org/mbio/app/record/sample/MBSMPL0020-4-2380" TargetMode="External"/><Relationship Id="rId131" Type="http://schemas.openxmlformats.org/officeDocument/2006/relationships/hyperlink" Target="https://microbiomedb.org/mbio/app/record/sample/MBSMPL0020-4-278" TargetMode="External"/><Relationship Id="rId130" Type="http://schemas.openxmlformats.org/officeDocument/2006/relationships/hyperlink" Target="https://microbiomedb.org/mbio/app/record/sample/MBSMPL0020-4-45" TargetMode="External"/><Relationship Id="rId136" Type="http://schemas.openxmlformats.org/officeDocument/2006/relationships/hyperlink" Target="https://microbiomedb.org/mbio/app/record/sample/MBSMPL0020-4-176" TargetMode="External"/><Relationship Id="rId135" Type="http://schemas.openxmlformats.org/officeDocument/2006/relationships/hyperlink" Target="https://microbiomedb.org/mbio/app/record/sample/MBSMPL0020-4-4800" TargetMode="External"/><Relationship Id="rId134" Type="http://schemas.openxmlformats.org/officeDocument/2006/relationships/hyperlink" Target="https://microbiomedb.org/mbio/app/record/sample/MBSMPL0020-4-907" TargetMode="External"/><Relationship Id="rId133" Type="http://schemas.openxmlformats.org/officeDocument/2006/relationships/hyperlink" Target="https://microbiomedb.org/mbio/app/record/sample/MBSMPL0020-4-806" TargetMode="External"/><Relationship Id="rId172" Type="http://schemas.openxmlformats.org/officeDocument/2006/relationships/hyperlink" Target="https://microbiomedb.org/mbio/app/record/sample/MBSMPL0020-4-5236" TargetMode="External"/><Relationship Id="rId171" Type="http://schemas.openxmlformats.org/officeDocument/2006/relationships/hyperlink" Target="https://microbiomedb.org/mbio/app/record/sample/MBSMPL0020-4-290" TargetMode="External"/><Relationship Id="rId170" Type="http://schemas.openxmlformats.org/officeDocument/2006/relationships/hyperlink" Target="https://microbiomedb.org/mbio/app/record/sample/MBSMPL0020-4-1119" TargetMode="External"/><Relationship Id="rId165" Type="http://schemas.openxmlformats.org/officeDocument/2006/relationships/hyperlink" Target="https://microbiomedb.org/mbio/app/record/sample/MBSMPL0020-4-1118" TargetMode="External"/><Relationship Id="rId164" Type="http://schemas.openxmlformats.org/officeDocument/2006/relationships/hyperlink" Target="https://microbiomedb.org/mbio/app/record/sample/MBSMPL0020-4-315" TargetMode="External"/><Relationship Id="rId163" Type="http://schemas.openxmlformats.org/officeDocument/2006/relationships/hyperlink" Target="https://microbiomedb.org/mbio/app/record/sample/MBSMPL0020-4-5200" TargetMode="External"/><Relationship Id="rId162" Type="http://schemas.openxmlformats.org/officeDocument/2006/relationships/hyperlink" Target="https://microbiomedb.org/mbio/app/record/sample/MBSMPL0020-4-940" TargetMode="External"/><Relationship Id="rId169" Type="http://schemas.openxmlformats.org/officeDocument/2006/relationships/hyperlink" Target="https://microbiomedb.org/mbio/app/record/sample/MBSMPL0020-4-943" TargetMode="External"/><Relationship Id="rId168" Type="http://schemas.openxmlformats.org/officeDocument/2006/relationships/hyperlink" Target="https://microbiomedb.org/mbio/app/record/sample/MBSMPL0020-4-151" TargetMode="External"/><Relationship Id="rId167" Type="http://schemas.openxmlformats.org/officeDocument/2006/relationships/hyperlink" Target="https://microbiomedb.org/mbio/app/record/sample/MBSMPL0020-4-708" TargetMode="External"/><Relationship Id="rId166" Type="http://schemas.openxmlformats.org/officeDocument/2006/relationships/hyperlink" Target="https://microbiomedb.org/mbio/app/record/sample/MBSMPL0020-4-2272" TargetMode="External"/><Relationship Id="rId161" Type="http://schemas.openxmlformats.org/officeDocument/2006/relationships/hyperlink" Target="https://microbiomedb.org/mbio/app/record/sample/MBSMPL0020-4-814" TargetMode="External"/><Relationship Id="rId160" Type="http://schemas.openxmlformats.org/officeDocument/2006/relationships/hyperlink" Target="https://microbiomedb.org/mbio/app/record/sample/MBSMPL0020-4-5911" TargetMode="External"/><Relationship Id="rId159" Type="http://schemas.openxmlformats.org/officeDocument/2006/relationships/hyperlink" Target="https://microbiomedb.org/mbio/app/record/sample/MBSMPL0020-4-978" TargetMode="External"/><Relationship Id="rId154" Type="http://schemas.openxmlformats.org/officeDocument/2006/relationships/hyperlink" Target="https://microbiomedb.org/mbio/app/record/sample/MBSMPL0020-4-6309" TargetMode="External"/><Relationship Id="rId153" Type="http://schemas.openxmlformats.org/officeDocument/2006/relationships/hyperlink" Target="https://microbiomedb.org/mbio/app/record/sample/MBSMPL0020-4-5045" TargetMode="External"/><Relationship Id="rId152" Type="http://schemas.openxmlformats.org/officeDocument/2006/relationships/hyperlink" Target="https://microbiomedb.org/mbio/app/record/sample/MBSMPL0020-4-2507" TargetMode="External"/><Relationship Id="rId151" Type="http://schemas.openxmlformats.org/officeDocument/2006/relationships/hyperlink" Target="https://microbiomedb.org/mbio/app/record/sample/MBSMPL0020-4-885" TargetMode="External"/><Relationship Id="rId158" Type="http://schemas.openxmlformats.org/officeDocument/2006/relationships/hyperlink" Target="https://microbiomedb.org/mbio/app/record/sample/MBSMPL0020-4-2186" TargetMode="External"/><Relationship Id="rId157" Type="http://schemas.openxmlformats.org/officeDocument/2006/relationships/hyperlink" Target="https://microbiomedb.org/mbio/app/record/sample/MBSMPL0020-4-5944" TargetMode="External"/><Relationship Id="rId156" Type="http://schemas.openxmlformats.org/officeDocument/2006/relationships/hyperlink" Target="https://microbiomedb.org/mbio/app/record/sample/MBSMPL0020-4-4509" TargetMode="External"/><Relationship Id="rId155" Type="http://schemas.openxmlformats.org/officeDocument/2006/relationships/hyperlink" Target="https://microbiomedb.org/mbio/app/record/sample/MBSMPL0020-4-422" TargetMode="External"/><Relationship Id="rId40" Type="http://schemas.openxmlformats.org/officeDocument/2006/relationships/hyperlink" Target="https://microbiomedb.org/mbio/app/record/sample/MBSMPL0020-4-987" TargetMode="External"/><Relationship Id="rId42" Type="http://schemas.openxmlformats.org/officeDocument/2006/relationships/hyperlink" Target="https://microbiomedb.org/mbio/app/record/sample/MBSMPL0020-4-42" TargetMode="External"/><Relationship Id="rId41" Type="http://schemas.openxmlformats.org/officeDocument/2006/relationships/hyperlink" Target="https://microbiomedb.org/mbio/app/record/sample/MBSMPL0020-4-905" TargetMode="External"/><Relationship Id="rId44" Type="http://schemas.openxmlformats.org/officeDocument/2006/relationships/hyperlink" Target="https://microbiomedb.org/mbio/app/record/sample/MBSMPL0020-4-5797" TargetMode="External"/><Relationship Id="rId43" Type="http://schemas.openxmlformats.org/officeDocument/2006/relationships/hyperlink" Target="https://microbiomedb.org/mbio/app/record/sample/MBSMPL0020-4-641" TargetMode="External"/><Relationship Id="rId46" Type="http://schemas.openxmlformats.org/officeDocument/2006/relationships/hyperlink" Target="https://microbiomedb.org/mbio/app/record/sample/MBSMPL0020-4-5819" TargetMode="External"/><Relationship Id="rId45" Type="http://schemas.openxmlformats.org/officeDocument/2006/relationships/hyperlink" Target="https://microbiomedb.org/mbio/app/record/sample/MBSMPL0020-4-1306" TargetMode="External"/><Relationship Id="rId48" Type="http://schemas.openxmlformats.org/officeDocument/2006/relationships/hyperlink" Target="https://microbiomedb.org/mbio/app/record/sample/MBSMPL0020-4-824" TargetMode="External"/><Relationship Id="rId47" Type="http://schemas.openxmlformats.org/officeDocument/2006/relationships/hyperlink" Target="https://microbiomedb.org/mbio/app/record/sample/MBSMPL0020-4-245" TargetMode="External"/><Relationship Id="rId49" Type="http://schemas.openxmlformats.org/officeDocument/2006/relationships/hyperlink" Target="https://microbiomedb.org/mbio/app/record/sample/MBSMPL0020-4-6128" TargetMode="External"/><Relationship Id="rId31" Type="http://schemas.openxmlformats.org/officeDocument/2006/relationships/hyperlink" Target="https://microbiomedb.org/mbio/app/record/sample/MBSMPL0020-4-640" TargetMode="External"/><Relationship Id="rId30" Type="http://schemas.openxmlformats.org/officeDocument/2006/relationships/hyperlink" Target="https://microbiomedb.org/mbio/app/record/sample/MBSMPL0020-4-5220" TargetMode="External"/><Relationship Id="rId33" Type="http://schemas.openxmlformats.org/officeDocument/2006/relationships/hyperlink" Target="https://microbiomedb.org/mbio/app/record/sample/MBSMPL0020-4-5819" TargetMode="External"/><Relationship Id="rId32" Type="http://schemas.openxmlformats.org/officeDocument/2006/relationships/hyperlink" Target="https://microbiomedb.org/mbio/app/record/sample/MBSMPL0020-4-4213" TargetMode="External"/><Relationship Id="rId35" Type="http://schemas.openxmlformats.org/officeDocument/2006/relationships/hyperlink" Target="https://microbiomedb.org/mbio/app/record/sample/MBSMPL0020-4-15" TargetMode="External"/><Relationship Id="rId34" Type="http://schemas.openxmlformats.org/officeDocument/2006/relationships/hyperlink" Target="https://microbiomedb.org/mbio/app/record/sample/MBSMPL0020-4-6308" TargetMode="External"/><Relationship Id="rId37" Type="http://schemas.openxmlformats.org/officeDocument/2006/relationships/hyperlink" Target="https://microbiomedb.org/mbio/app/record/sample/MBSMPL0020-4-2216" TargetMode="External"/><Relationship Id="rId36" Type="http://schemas.openxmlformats.org/officeDocument/2006/relationships/hyperlink" Target="https://microbiomedb.org/mbio/app/record/sample/MBSMPL0020-4-4996" TargetMode="External"/><Relationship Id="rId39" Type="http://schemas.openxmlformats.org/officeDocument/2006/relationships/hyperlink" Target="https://microbiomedb.org/mbio/app/record/sample/MBSMPL0020-4-5493" TargetMode="External"/><Relationship Id="rId38" Type="http://schemas.openxmlformats.org/officeDocument/2006/relationships/hyperlink" Target="https://microbiomedb.org/mbio/app/record/sample/MBSMPL0020-4-6053" TargetMode="External"/><Relationship Id="rId20" Type="http://schemas.openxmlformats.org/officeDocument/2006/relationships/hyperlink" Target="https://microbiomedb.org/mbio/app/record/sample/MBSMPL0020-4-2517" TargetMode="External"/><Relationship Id="rId22" Type="http://schemas.openxmlformats.org/officeDocument/2006/relationships/hyperlink" Target="https://microbiomedb.org/mbio/app/record/sample/MBSMPL0020-4-1337" TargetMode="External"/><Relationship Id="rId21" Type="http://schemas.openxmlformats.org/officeDocument/2006/relationships/hyperlink" Target="https://microbiomedb.org/mbio/app/record/sample/MBSMPL0020-4-2487" TargetMode="External"/><Relationship Id="rId24" Type="http://schemas.openxmlformats.org/officeDocument/2006/relationships/hyperlink" Target="https://microbiomedb.org/mbio/app/record/sample/MBSMPL0020-4-990" TargetMode="External"/><Relationship Id="rId23" Type="http://schemas.openxmlformats.org/officeDocument/2006/relationships/hyperlink" Target="https://microbiomedb.org/mbio/app/record/sample/MBSMPL0020-4-178" TargetMode="External"/><Relationship Id="rId26" Type="http://schemas.openxmlformats.org/officeDocument/2006/relationships/hyperlink" Target="https://microbiomedb.org/mbio/app/record/sample/MBSMPL0020-4-4374" TargetMode="External"/><Relationship Id="rId25" Type="http://schemas.openxmlformats.org/officeDocument/2006/relationships/hyperlink" Target="https://microbiomedb.org/mbio/app/record/sample/MBSMPL0020-4-2456" TargetMode="External"/><Relationship Id="rId28" Type="http://schemas.openxmlformats.org/officeDocument/2006/relationships/hyperlink" Target="https://microbiomedb.org/mbio/app/record/sample/MBSMPL0020-4-1277" TargetMode="External"/><Relationship Id="rId27" Type="http://schemas.openxmlformats.org/officeDocument/2006/relationships/hyperlink" Target="https://microbiomedb.org/mbio/app/record/sample/MBSMPL0020-4-870" TargetMode="External"/><Relationship Id="rId29" Type="http://schemas.openxmlformats.org/officeDocument/2006/relationships/hyperlink" Target="https://microbiomedb.org/mbio/app/record/sample/MBSMPL0020-4-1285" TargetMode="External"/><Relationship Id="rId11" Type="http://schemas.openxmlformats.org/officeDocument/2006/relationships/hyperlink" Target="https://microbiomedb.org/mbio/app/record/sample/MBSMPL0020-4-6270" TargetMode="External"/><Relationship Id="rId10" Type="http://schemas.openxmlformats.org/officeDocument/2006/relationships/hyperlink" Target="https://microbiomedb.org/mbio/app/record/sample/MBSMPL0020-4-5350" TargetMode="External"/><Relationship Id="rId13" Type="http://schemas.openxmlformats.org/officeDocument/2006/relationships/hyperlink" Target="https://microbiomedb.org/mbio/app/record/sample/MBSMPL0020-4-827" TargetMode="External"/><Relationship Id="rId12" Type="http://schemas.openxmlformats.org/officeDocument/2006/relationships/hyperlink" Target="https://microbiomedb.org/mbio/app/record/sample/MBSMPL0020-4-791" TargetMode="External"/><Relationship Id="rId15" Type="http://schemas.openxmlformats.org/officeDocument/2006/relationships/hyperlink" Target="https://microbiomedb.org/mbio/app/record/sample/MBSMPL0020-4-384" TargetMode="External"/><Relationship Id="rId14" Type="http://schemas.openxmlformats.org/officeDocument/2006/relationships/hyperlink" Target="https://microbiomedb.org/mbio/app/record/sample/MBSMPL0020-4-6103" TargetMode="External"/><Relationship Id="rId17" Type="http://schemas.openxmlformats.org/officeDocument/2006/relationships/hyperlink" Target="https://microbiomedb.org/mbio/app/record/sample/MBSMPL0020-4-53" TargetMode="External"/><Relationship Id="rId16" Type="http://schemas.openxmlformats.org/officeDocument/2006/relationships/hyperlink" Target="https://microbiomedb.org/mbio/app/record/sample/MBSMPL0020-4-1139" TargetMode="External"/><Relationship Id="rId19" Type="http://schemas.openxmlformats.org/officeDocument/2006/relationships/hyperlink" Target="https://microbiomedb.org/mbio/app/record/sample/MBSMPL0020-4-4868" TargetMode="External"/><Relationship Id="rId18" Type="http://schemas.openxmlformats.org/officeDocument/2006/relationships/hyperlink" Target="https://microbiomedb.org/mbio/app/record/sample/MBSMPL0020-4-6055" TargetMode="External"/><Relationship Id="rId84" Type="http://schemas.openxmlformats.org/officeDocument/2006/relationships/hyperlink" Target="https://microbiomedb.org/mbio/app/record/sample/MBSMPL0020-4-6226" TargetMode="External"/><Relationship Id="rId83" Type="http://schemas.openxmlformats.org/officeDocument/2006/relationships/hyperlink" Target="https://microbiomedb.org/mbio/app/record/sample/MBSMPL0020-4-974" TargetMode="External"/><Relationship Id="rId86" Type="http://schemas.openxmlformats.org/officeDocument/2006/relationships/hyperlink" Target="https://microbiomedb.org/mbio/app/record/sample/MBSMPL0020-4-4632" TargetMode="External"/><Relationship Id="rId85" Type="http://schemas.openxmlformats.org/officeDocument/2006/relationships/hyperlink" Target="https://microbiomedb.org/mbio/app/record/sample/MBSMPL0020-4-745" TargetMode="External"/><Relationship Id="rId88" Type="http://schemas.openxmlformats.org/officeDocument/2006/relationships/hyperlink" Target="https://microbiomedb.org/mbio/app/record/sample/MBSMPL0020-4-2464" TargetMode="External"/><Relationship Id="rId87" Type="http://schemas.openxmlformats.org/officeDocument/2006/relationships/hyperlink" Target="https://microbiomedb.org/mbio/app/record/sample/MBSMPL0020-4-23" TargetMode="External"/><Relationship Id="rId89" Type="http://schemas.openxmlformats.org/officeDocument/2006/relationships/hyperlink" Target="https://microbiomedb.org/mbio/app/record/sample/MBSMPL0020-4-2398" TargetMode="External"/><Relationship Id="rId80" Type="http://schemas.openxmlformats.org/officeDocument/2006/relationships/hyperlink" Target="https://microbiomedb.org/mbio/app/record/sample/MBSMPL0020-4-2394" TargetMode="External"/><Relationship Id="rId82" Type="http://schemas.openxmlformats.org/officeDocument/2006/relationships/hyperlink" Target="https://microbiomedb.org/mbio/app/record/sample/MBSMPL0020-4-2383" TargetMode="External"/><Relationship Id="rId81" Type="http://schemas.openxmlformats.org/officeDocument/2006/relationships/hyperlink" Target="https://microbiomedb.org/mbio/app/record/sample/MBSMPL0020-4-4668" TargetMode="External"/><Relationship Id="rId73" Type="http://schemas.openxmlformats.org/officeDocument/2006/relationships/hyperlink" Target="https://microbiomedb.org/mbio/app/record/sample/MBSMPL0020-4-2403" TargetMode="External"/><Relationship Id="rId72" Type="http://schemas.openxmlformats.org/officeDocument/2006/relationships/hyperlink" Target="https://microbiomedb.org/mbio/app/record/sample/MBSMPL0020-4-2462" TargetMode="External"/><Relationship Id="rId75" Type="http://schemas.openxmlformats.org/officeDocument/2006/relationships/hyperlink" Target="https://microbiomedb.org/mbio/app/record/sample/MBSMPL0020-4-613" TargetMode="External"/><Relationship Id="rId74" Type="http://schemas.openxmlformats.org/officeDocument/2006/relationships/hyperlink" Target="https://microbiomedb.org/mbio/app/record/sample/MBSMPL0020-4-5323" TargetMode="External"/><Relationship Id="rId77" Type="http://schemas.openxmlformats.org/officeDocument/2006/relationships/hyperlink" Target="https://microbiomedb.org/mbio/app/record/sample/MBSMPL0020-4-2407" TargetMode="External"/><Relationship Id="rId76" Type="http://schemas.openxmlformats.org/officeDocument/2006/relationships/hyperlink" Target="https://microbiomedb.org/mbio/app/record/sample/MBSMPL0020-4-2506" TargetMode="External"/><Relationship Id="rId79" Type="http://schemas.openxmlformats.org/officeDocument/2006/relationships/hyperlink" Target="https://microbiomedb.org/mbio/app/record/sample/MBSMPL0020-4-138" TargetMode="External"/><Relationship Id="rId78" Type="http://schemas.openxmlformats.org/officeDocument/2006/relationships/hyperlink" Target="https://microbiomedb.org/mbio/app/record/sample/MBSMPL0020-4-5488" TargetMode="External"/><Relationship Id="rId71" Type="http://schemas.openxmlformats.org/officeDocument/2006/relationships/hyperlink" Target="https://microbiomedb.org/mbio/app/record/sample/MBSMPL0020-4-1172" TargetMode="External"/><Relationship Id="rId70" Type="http://schemas.openxmlformats.org/officeDocument/2006/relationships/hyperlink" Target="https://microbiomedb.org/mbio/app/record/sample/MBSMPL0020-4-937" TargetMode="External"/><Relationship Id="rId62" Type="http://schemas.openxmlformats.org/officeDocument/2006/relationships/hyperlink" Target="https://microbiomedb.org/mbio/app/record/sample/MBSMPL0020-4-223" TargetMode="External"/><Relationship Id="rId61" Type="http://schemas.openxmlformats.org/officeDocument/2006/relationships/hyperlink" Target="https://microbiomedb.org/mbio/app/record/sample/MBSMPL0020-4-2267" TargetMode="External"/><Relationship Id="rId64" Type="http://schemas.openxmlformats.org/officeDocument/2006/relationships/hyperlink" Target="https://microbiomedb.org/mbio/app/record/sample/MBSMPL0020-4-4244" TargetMode="External"/><Relationship Id="rId63" Type="http://schemas.openxmlformats.org/officeDocument/2006/relationships/hyperlink" Target="https://microbiomedb.org/mbio/app/record/sample/MBSMPL0020-4-2407" TargetMode="External"/><Relationship Id="rId66" Type="http://schemas.openxmlformats.org/officeDocument/2006/relationships/hyperlink" Target="https://microbiomedb.org/mbio/app/record/sample/MBSMPL0020-4-4161" TargetMode="External"/><Relationship Id="rId65" Type="http://schemas.openxmlformats.org/officeDocument/2006/relationships/hyperlink" Target="https://microbiomedb.org/mbio/app/record/sample/MBSMPL0020-4-794" TargetMode="External"/><Relationship Id="rId68" Type="http://schemas.openxmlformats.org/officeDocument/2006/relationships/hyperlink" Target="https://microbiomedb.org/mbio/app/record/sample/MBSMPL0020-4-1027" TargetMode="External"/><Relationship Id="rId67" Type="http://schemas.openxmlformats.org/officeDocument/2006/relationships/hyperlink" Target="https://microbiomedb.org/mbio/app/record/sample/MBSMPL0020-4-5680" TargetMode="External"/><Relationship Id="rId60" Type="http://schemas.openxmlformats.org/officeDocument/2006/relationships/hyperlink" Target="https://microbiomedb.org/mbio/app/record/sample/MBSMPL0020-4-5709" TargetMode="External"/><Relationship Id="rId69" Type="http://schemas.openxmlformats.org/officeDocument/2006/relationships/hyperlink" Target="https://microbiomedb.org/mbio/app/record/sample/MBSMPL0020-4-2292" TargetMode="External"/><Relationship Id="rId51" Type="http://schemas.openxmlformats.org/officeDocument/2006/relationships/hyperlink" Target="https://microbiomedb.org/mbio/app/record/sample/MBSMPL0020-4-5386" TargetMode="External"/><Relationship Id="rId50" Type="http://schemas.openxmlformats.org/officeDocument/2006/relationships/hyperlink" Target="https://microbiomedb.org/mbio/app/record/sample/MBSMPL0020-4-863" TargetMode="External"/><Relationship Id="rId53" Type="http://schemas.openxmlformats.org/officeDocument/2006/relationships/hyperlink" Target="https://microbiomedb.org/mbio/app/record/sample/MBSMPL0020-4-2496" TargetMode="External"/><Relationship Id="rId52" Type="http://schemas.openxmlformats.org/officeDocument/2006/relationships/hyperlink" Target="https://microbiomedb.org/mbio/app/record/sample/MBSMPL0020-4-640" TargetMode="External"/><Relationship Id="rId55" Type="http://schemas.openxmlformats.org/officeDocument/2006/relationships/hyperlink" Target="https://microbiomedb.org/mbio/app/record/sample/MBSMPL0020-4-2342" TargetMode="External"/><Relationship Id="rId54" Type="http://schemas.openxmlformats.org/officeDocument/2006/relationships/hyperlink" Target="https://microbiomedb.org/mbio/app/record/sample/MBSMPL0020-4-2217" TargetMode="External"/><Relationship Id="rId57" Type="http://schemas.openxmlformats.org/officeDocument/2006/relationships/hyperlink" Target="https://microbiomedb.org/mbio/app/record/sample/MBSMPL0020-4-1112" TargetMode="External"/><Relationship Id="rId56" Type="http://schemas.openxmlformats.org/officeDocument/2006/relationships/hyperlink" Target="https://microbiomedb.org/mbio/app/record/sample/MBSMPL0020-4-641" TargetMode="External"/><Relationship Id="rId59" Type="http://schemas.openxmlformats.org/officeDocument/2006/relationships/hyperlink" Target="https://microbiomedb.org/mbio/app/record/sample/MBSMPL0020-4-2374" TargetMode="External"/><Relationship Id="rId58" Type="http://schemas.openxmlformats.org/officeDocument/2006/relationships/hyperlink" Target="https://microbiomedb.org/mbio/app/record/sample/MBSMPL0020-4-824" TargetMode="External"/><Relationship Id="rId107" Type="http://schemas.openxmlformats.org/officeDocument/2006/relationships/hyperlink" Target="https://microbiomedb.org/mbio/app/record/sample/MBSMPL0020-4-62" TargetMode="External"/><Relationship Id="rId106" Type="http://schemas.openxmlformats.org/officeDocument/2006/relationships/hyperlink" Target="https://microbiomedb.org/mbio/app/record/sample/MBSMPL0020-4-4134" TargetMode="External"/><Relationship Id="rId105" Type="http://schemas.openxmlformats.org/officeDocument/2006/relationships/hyperlink" Target="https://microbiomedb.org/mbio/app/record/sample/MBSMPL0020-4-879" TargetMode="External"/><Relationship Id="rId104" Type="http://schemas.openxmlformats.org/officeDocument/2006/relationships/hyperlink" Target="https://microbiomedb.org/mbio/app/record/sample/MBSMPL0020-4-5986" TargetMode="External"/><Relationship Id="rId109" Type="http://schemas.openxmlformats.org/officeDocument/2006/relationships/hyperlink" Target="https://microbiomedb.org/mbio/app/record/sample/MBSMPL0020-4-621" TargetMode="External"/><Relationship Id="rId108" Type="http://schemas.openxmlformats.org/officeDocument/2006/relationships/hyperlink" Target="https://microbiomedb.org/mbio/app/record/sample/MBSMPL0020-4-5128" TargetMode="External"/><Relationship Id="rId103" Type="http://schemas.openxmlformats.org/officeDocument/2006/relationships/hyperlink" Target="https://microbiomedb.org/mbio/app/record/sample/MBSMPL0020-4-5758" TargetMode="External"/><Relationship Id="rId102" Type="http://schemas.openxmlformats.org/officeDocument/2006/relationships/hyperlink" Target="https://microbiomedb.org/mbio/app/record/sample/MBSMPL0020-4-5612" TargetMode="External"/><Relationship Id="rId101" Type="http://schemas.openxmlformats.org/officeDocument/2006/relationships/hyperlink" Target="https://microbiomedb.org/mbio/app/record/sample/MBSMPL0020-4-2316" TargetMode="External"/><Relationship Id="rId100" Type="http://schemas.openxmlformats.org/officeDocument/2006/relationships/hyperlink" Target="https://microbiomedb.org/mbio/app/record/sample/MBSMPL0020-4-4843" TargetMode="External"/><Relationship Id="rId330" Type="http://schemas.openxmlformats.org/officeDocument/2006/relationships/hyperlink" Target="https://microbiomedb.org/mbio/app/record/sample/MBSMPL0020-4-5036" TargetMode="External"/><Relationship Id="rId331" Type="http://schemas.openxmlformats.org/officeDocument/2006/relationships/drawing" Target="../drawings/drawing2.xml"/><Relationship Id="rId129" Type="http://schemas.openxmlformats.org/officeDocument/2006/relationships/hyperlink" Target="https://microbiomedb.org/mbio/app/record/sample/MBSMPL0020-4-866" TargetMode="External"/><Relationship Id="rId128" Type="http://schemas.openxmlformats.org/officeDocument/2006/relationships/hyperlink" Target="https://microbiomedb.org/mbio/app/record/sample/MBSMPL0020-4-630" TargetMode="External"/><Relationship Id="rId127" Type="http://schemas.openxmlformats.org/officeDocument/2006/relationships/hyperlink" Target="https://microbiomedb.org/mbio/app/record/sample/MBSMPL0020-4-2435" TargetMode="External"/><Relationship Id="rId126" Type="http://schemas.openxmlformats.org/officeDocument/2006/relationships/hyperlink" Target="https://microbiomedb.org/mbio/app/record/sample/MBSMPL0020-4-4752" TargetMode="External"/><Relationship Id="rId121" Type="http://schemas.openxmlformats.org/officeDocument/2006/relationships/hyperlink" Target="https://microbiomedb.org/mbio/app/record/sample/MBSMPL0020-4-2454" TargetMode="External"/><Relationship Id="rId120" Type="http://schemas.openxmlformats.org/officeDocument/2006/relationships/hyperlink" Target="https://microbiomedb.org/mbio/app/record/sample/MBSMPL0020-4-6301" TargetMode="External"/><Relationship Id="rId125" Type="http://schemas.openxmlformats.org/officeDocument/2006/relationships/hyperlink" Target="https://microbiomedb.org/mbio/app/record/sample/MBSMPL0020-4-865" TargetMode="External"/><Relationship Id="rId124" Type="http://schemas.openxmlformats.org/officeDocument/2006/relationships/hyperlink" Target="https://microbiomedb.org/mbio/app/record/sample/MBSMPL0020-4-6109" TargetMode="External"/><Relationship Id="rId123" Type="http://schemas.openxmlformats.org/officeDocument/2006/relationships/hyperlink" Target="https://microbiomedb.org/mbio/app/record/sample/MBSMPL0020-4-653" TargetMode="External"/><Relationship Id="rId122" Type="http://schemas.openxmlformats.org/officeDocument/2006/relationships/hyperlink" Target="https://microbiomedb.org/mbio/app/record/sample/MBSMPL0020-4-2199" TargetMode="External"/><Relationship Id="rId95" Type="http://schemas.openxmlformats.org/officeDocument/2006/relationships/hyperlink" Target="https://microbiomedb.org/mbio/app/record/sample/MBSMPL0020-4-6238" TargetMode="External"/><Relationship Id="rId94" Type="http://schemas.openxmlformats.org/officeDocument/2006/relationships/hyperlink" Target="https://microbiomedb.org/mbio/app/record/sample/MBSMPL0020-4-981" TargetMode="External"/><Relationship Id="rId97" Type="http://schemas.openxmlformats.org/officeDocument/2006/relationships/hyperlink" Target="https://microbiomedb.org/mbio/app/record/sample/MBSMPL0020-4-981" TargetMode="External"/><Relationship Id="rId96" Type="http://schemas.openxmlformats.org/officeDocument/2006/relationships/hyperlink" Target="https://microbiomedb.org/mbio/app/record/sample/MBSMPL0020-4-253" TargetMode="External"/><Relationship Id="rId99" Type="http://schemas.openxmlformats.org/officeDocument/2006/relationships/hyperlink" Target="https://microbiomedb.org/mbio/app/record/sample/MBSMPL0020-4-996" TargetMode="External"/><Relationship Id="rId98" Type="http://schemas.openxmlformats.org/officeDocument/2006/relationships/hyperlink" Target="https://microbiomedb.org/mbio/app/record/sample/MBSMPL0020-4-196" TargetMode="External"/><Relationship Id="rId91" Type="http://schemas.openxmlformats.org/officeDocument/2006/relationships/hyperlink" Target="https://microbiomedb.org/mbio/app/record/sample/MBSMPL0020-4-293" TargetMode="External"/><Relationship Id="rId90" Type="http://schemas.openxmlformats.org/officeDocument/2006/relationships/hyperlink" Target="https://microbiomedb.org/mbio/app/record/sample/MBSMPL0020-4-5744" TargetMode="External"/><Relationship Id="rId93" Type="http://schemas.openxmlformats.org/officeDocument/2006/relationships/hyperlink" Target="https://microbiomedb.org/mbio/app/record/sample/MBSMPL0020-4-997" TargetMode="External"/><Relationship Id="rId92" Type="http://schemas.openxmlformats.org/officeDocument/2006/relationships/hyperlink" Target="https://microbiomedb.org/mbio/app/record/sample/MBSMPL0020-4-5396" TargetMode="External"/><Relationship Id="rId118" Type="http://schemas.openxmlformats.org/officeDocument/2006/relationships/hyperlink" Target="https://microbiomedb.org/mbio/app/record/sample/MBSMPL0020-4-5930" TargetMode="External"/><Relationship Id="rId117" Type="http://schemas.openxmlformats.org/officeDocument/2006/relationships/hyperlink" Target="https://microbiomedb.org/mbio/app/record/sample/MBSMPL0020-4-966" TargetMode="External"/><Relationship Id="rId116" Type="http://schemas.openxmlformats.org/officeDocument/2006/relationships/hyperlink" Target="https://microbiomedb.org/mbio/app/record/sample/MBSMPL0020-4-620" TargetMode="External"/><Relationship Id="rId115" Type="http://schemas.openxmlformats.org/officeDocument/2006/relationships/hyperlink" Target="https://microbiomedb.org/mbio/app/record/sample/MBSMPL0020-4-388" TargetMode="External"/><Relationship Id="rId119" Type="http://schemas.openxmlformats.org/officeDocument/2006/relationships/hyperlink" Target="https://microbiomedb.org/mbio/app/record/sample/MBSMPL0020-4-4843" TargetMode="External"/><Relationship Id="rId110" Type="http://schemas.openxmlformats.org/officeDocument/2006/relationships/hyperlink" Target="https://microbiomedb.org/mbio/app/record/sample/MBSMPL0020-4-254" TargetMode="External"/><Relationship Id="rId114" Type="http://schemas.openxmlformats.org/officeDocument/2006/relationships/hyperlink" Target="https://microbiomedb.org/mbio/app/record/sample/MBSMPL0020-4-5593" TargetMode="External"/><Relationship Id="rId113" Type="http://schemas.openxmlformats.org/officeDocument/2006/relationships/hyperlink" Target="https://microbiomedb.org/mbio/app/record/sample/MBSMPL0020-4-5758" TargetMode="External"/><Relationship Id="rId112" Type="http://schemas.openxmlformats.org/officeDocument/2006/relationships/hyperlink" Target="https://microbiomedb.org/mbio/app/record/sample/MBSMPL0020-4-4133" TargetMode="External"/><Relationship Id="rId111" Type="http://schemas.openxmlformats.org/officeDocument/2006/relationships/hyperlink" Target="https://microbiomedb.org/mbio/app/record/sample/MBSMPL0020-4-4175" TargetMode="External"/><Relationship Id="rId305" Type="http://schemas.openxmlformats.org/officeDocument/2006/relationships/hyperlink" Target="https://microbiomedb.org/mbio/app/record/sample/MBSMPL0020-4-336" TargetMode="External"/><Relationship Id="rId304" Type="http://schemas.openxmlformats.org/officeDocument/2006/relationships/hyperlink" Target="https://microbiomedb.org/mbio/app/record/sample/MBSMPL0020-4-4942" TargetMode="External"/><Relationship Id="rId303" Type="http://schemas.openxmlformats.org/officeDocument/2006/relationships/hyperlink" Target="https://microbiomedb.org/mbio/app/record/sample/MBSMPL0020-4-4364" TargetMode="External"/><Relationship Id="rId302" Type="http://schemas.openxmlformats.org/officeDocument/2006/relationships/hyperlink" Target="https://microbiomedb.org/mbio/app/record/sample/MBSMPL0020-4-6221" TargetMode="External"/><Relationship Id="rId309" Type="http://schemas.openxmlformats.org/officeDocument/2006/relationships/hyperlink" Target="https://microbiomedb.org/mbio/app/record/sample/MBSMPL0020-4-169" TargetMode="External"/><Relationship Id="rId308" Type="http://schemas.openxmlformats.org/officeDocument/2006/relationships/hyperlink" Target="https://microbiomedb.org/mbio/app/record/sample/MBSMPL0020-4-71" TargetMode="External"/><Relationship Id="rId307" Type="http://schemas.openxmlformats.org/officeDocument/2006/relationships/hyperlink" Target="https://microbiomedb.org/mbio/app/record/sample/MBSMPL0020-4-4384" TargetMode="External"/><Relationship Id="rId306" Type="http://schemas.openxmlformats.org/officeDocument/2006/relationships/hyperlink" Target="https://microbiomedb.org/mbio/app/record/sample/MBSMPL0020-4-5574" TargetMode="External"/><Relationship Id="rId301" Type="http://schemas.openxmlformats.org/officeDocument/2006/relationships/hyperlink" Target="https://microbiomedb.org/mbio/app/record/sample/MBSMPL0020-4-727" TargetMode="External"/><Relationship Id="rId300" Type="http://schemas.openxmlformats.org/officeDocument/2006/relationships/hyperlink" Target="https://microbiomedb.org/mbio/app/record/sample/MBSMPL0020-4-5451" TargetMode="External"/><Relationship Id="rId327" Type="http://schemas.openxmlformats.org/officeDocument/2006/relationships/hyperlink" Target="https://microbiomedb.org/mbio/app/record/sample/MBSMPL0020-4-625" TargetMode="External"/><Relationship Id="rId326" Type="http://schemas.openxmlformats.org/officeDocument/2006/relationships/hyperlink" Target="https://microbiomedb.org/mbio/app/record/sample/MBSMPL0020-4-375" TargetMode="External"/><Relationship Id="rId325" Type="http://schemas.openxmlformats.org/officeDocument/2006/relationships/hyperlink" Target="https://microbiomedb.org/mbio/app/record/sample/MBSMPL0020-4-4410" TargetMode="External"/><Relationship Id="rId324" Type="http://schemas.openxmlformats.org/officeDocument/2006/relationships/hyperlink" Target="https://microbiomedb.org/mbio/app/record/sample/MBSMPL0020-4-2429" TargetMode="External"/><Relationship Id="rId329" Type="http://schemas.openxmlformats.org/officeDocument/2006/relationships/hyperlink" Target="https://microbiomedb.org/mbio/app/record/sample/MBSMPL0020-4-5875" TargetMode="External"/><Relationship Id="rId328" Type="http://schemas.openxmlformats.org/officeDocument/2006/relationships/hyperlink" Target="https://microbiomedb.org/mbio/app/record/sample/MBSMPL0020-4-4332" TargetMode="External"/><Relationship Id="rId323" Type="http://schemas.openxmlformats.org/officeDocument/2006/relationships/hyperlink" Target="https://microbiomedb.org/mbio/app/record/sample/MBSMPL0020-4-4724" TargetMode="External"/><Relationship Id="rId322" Type="http://schemas.openxmlformats.org/officeDocument/2006/relationships/hyperlink" Target="https://microbiomedb.org/mbio/app/record/sample/MBSMPL0020-4-985" TargetMode="External"/><Relationship Id="rId321" Type="http://schemas.openxmlformats.org/officeDocument/2006/relationships/hyperlink" Target="https://microbiomedb.org/mbio/app/record/sample/MBSMPL0020-4-1012" TargetMode="External"/><Relationship Id="rId320" Type="http://schemas.openxmlformats.org/officeDocument/2006/relationships/hyperlink" Target="https://microbiomedb.org/mbio/app/record/sample/MBSMPL0020-4-637" TargetMode="External"/><Relationship Id="rId316" Type="http://schemas.openxmlformats.org/officeDocument/2006/relationships/hyperlink" Target="https://microbiomedb.org/mbio/app/record/sample/MBSMPL0020-4-300" TargetMode="External"/><Relationship Id="rId315" Type="http://schemas.openxmlformats.org/officeDocument/2006/relationships/hyperlink" Target="https://microbiomedb.org/mbio/app/record/sample/MBSMPL0020-4-661" TargetMode="External"/><Relationship Id="rId314" Type="http://schemas.openxmlformats.org/officeDocument/2006/relationships/hyperlink" Target="https://microbiomedb.org/mbio/app/record/sample/MBSMPL0020-4-272" TargetMode="External"/><Relationship Id="rId313" Type="http://schemas.openxmlformats.org/officeDocument/2006/relationships/hyperlink" Target="https://microbiomedb.org/mbio/app/record/sample/MBSMPL0020-4-38" TargetMode="External"/><Relationship Id="rId319" Type="http://schemas.openxmlformats.org/officeDocument/2006/relationships/hyperlink" Target="https://microbiomedb.org/mbio/app/record/sample/MBSMPL0020-4-4116" TargetMode="External"/><Relationship Id="rId318" Type="http://schemas.openxmlformats.org/officeDocument/2006/relationships/hyperlink" Target="https://microbiomedb.org/mbio/app/record/sample/MBSMPL0020-4-6219" TargetMode="External"/><Relationship Id="rId317" Type="http://schemas.openxmlformats.org/officeDocument/2006/relationships/hyperlink" Target="https://microbiomedb.org/mbio/app/record/sample/MBSMPL0020-4-4817" TargetMode="External"/><Relationship Id="rId312" Type="http://schemas.openxmlformats.org/officeDocument/2006/relationships/hyperlink" Target="https://microbiomedb.org/mbio/app/record/sample/MBSMPL0020-4-5893" TargetMode="External"/><Relationship Id="rId311" Type="http://schemas.openxmlformats.org/officeDocument/2006/relationships/hyperlink" Target="https://microbiomedb.org/mbio/app/record/sample/MBSMPL0020-4-206" TargetMode="External"/><Relationship Id="rId310" Type="http://schemas.openxmlformats.org/officeDocument/2006/relationships/hyperlink" Target="https://microbiomedb.org/mbio/app/record/sample/MBSMPL0020-4-6188" TargetMode="External"/><Relationship Id="rId297" Type="http://schemas.openxmlformats.org/officeDocument/2006/relationships/hyperlink" Target="https://microbiomedb.org/mbio/app/record/sample/MBSMPL0020-4-804" TargetMode="External"/><Relationship Id="rId296" Type="http://schemas.openxmlformats.org/officeDocument/2006/relationships/hyperlink" Target="https://microbiomedb.org/mbio/app/record/sample/MBSMPL0020-4-2215" TargetMode="External"/><Relationship Id="rId295" Type="http://schemas.openxmlformats.org/officeDocument/2006/relationships/hyperlink" Target="https://microbiomedb.org/mbio/app/record/sample/MBSMPL0020-4-639" TargetMode="External"/><Relationship Id="rId294" Type="http://schemas.openxmlformats.org/officeDocument/2006/relationships/hyperlink" Target="https://microbiomedb.org/mbio/app/record/sample/MBSMPL0020-4-2452" TargetMode="External"/><Relationship Id="rId299" Type="http://schemas.openxmlformats.org/officeDocument/2006/relationships/hyperlink" Target="https://microbiomedb.org/mbio/app/record/sample/MBSMPL0020-4-274" TargetMode="External"/><Relationship Id="rId298" Type="http://schemas.openxmlformats.org/officeDocument/2006/relationships/hyperlink" Target="https://microbiomedb.org/mbio/app/record/sample/MBSMPL0020-4-954" TargetMode="External"/><Relationship Id="rId271" Type="http://schemas.openxmlformats.org/officeDocument/2006/relationships/hyperlink" Target="https://microbiomedb.org/mbio/app/record/sample/MBSMPL0020-4-662" TargetMode="External"/><Relationship Id="rId270" Type="http://schemas.openxmlformats.org/officeDocument/2006/relationships/hyperlink" Target="https://microbiomedb.org/mbio/app/record/sample/MBSMPL0020-4-2474" TargetMode="External"/><Relationship Id="rId269" Type="http://schemas.openxmlformats.org/officeDocument/2006/relationships/hyperlink" Target="https://microbiomedb.org/mbio/app/record/sample/MBSMPL0020-4-65" TargetMode="External"/><Relationship Id="rId264" Type="http://schemas.openxmlformats.org/officeDocument/2006/relationships/hyperlink" Target="https://microbiomedb.org/mbio/app/record/sample/MBSMPL0020-4-2519" TargetMode="External"/><Relationship Id="rId263" Type="http://schemas.openxmlformats.org/officeDocument/2006/relationships/hyperlink" Target="https://microbiomedb.org/mbio/app/record/sample/MBSMPL0020-4-1035" TargetMode="External"/><Relationship Id="rId262" Type="http://schemas.openxmlformats.org/officeDocument/2006/relationships/hyperlink" Target="https://microbiomedb.org/mbio/app/record/sample/MBSMPL0020-4-881" TargetMode="External"/><Relationship Id="rId261" Type="http://schemas.openxmlformats.org/officeDocument/2006/relationships/hyperlink" Target="https://microbiomedb.org/mbio/app/record/sample/MBSMPL0020-4-6119" TargetMode="External"/><Relationship Id="rId268" Type="http://schemas.openxmlformats.org/officeDocument/2006/relationships/hyperlink" Target="https://microbiomedb.org/mbio/app/record/sample/MBSMPL0020-4-2504" TargetMode="External"/><Relationship Id="rId267" Type="http://schemas.openxmlformats.org/officeDocument/2006/relationships/hyperlink" Target="https://microbiomedb.org/mbio/app/record/sample/MBSMPL0020-4-5223" TargetMode="External"/><Relationship Id="rId266" Type="http://schemas.openxmlformats.org/officeDocument/2006/relationships/hyperlink" Target="https://microbiomedb.org/mbio/app/record/sample/MBSMPL0020-4-1037" TargetMode="External"/><Relationship Id="rId265" Type="http://schemas.openxmlformats.org/officeDocument/2006/relationships/hyperlink" Target="https://microbiomedb.org/mbio/app/record/sample/MBSMPL0020-4-4834" TargetMode="External"/><Relationship Id="rId260" Type="http://schemas.openxmlformats.org/officeDocument/2006/relationships/hyperlink" Target="https://microbiomedb.org/mbio/app/record/sample/MBSMPL0020-4-692" TargetMode="External"/><Relationship Id="rId259" Type="http://schemas.openxmlformats.org/officeDocument/2006/relationships/hyperlink" Target="https://microbiomedb.org/mbio/app/record/sample/MBSMPL0020-4-6054" TargetMode="External"/><Relationship Id="rId258" Type="http://schemas.openxmlformats.org/officeDocument/2006/relationships/hyperlink" Target="https://microbiomedb.org/mbio/app/record/sample/MBSMPL0020-4-1315" TargetMode="External"/><Relationship Id="rId253" Type="http://schemas.openxmlformats.org/officeDocument/2006/relationships/hyperlink" Target="https://microbiomedb.org/mbio/app/record/sample/MBSMPL0020-4-612" TargetMode="External"/><Relationship Id="rId252" Type="http://schemas.openxmlformats.org/officeDocument/2006/relationships/hyperlink" Target="https://microbiomedb.org/mbio/app/record/sample/MBSMPL0020-4-93" TargetMode="External"/><Relationship Id="rId251" Type="http://schemas.openxmlformats.org/officeDocument/2006/relationships/hyperlink" Target="https://microbiomedb.org/mbio/app/record/sample/MBSMPL0020-4-1254" TargetMode="External"/><Relationship Id="rId250" Type="http://schemas.openxmlformats.org/officeDocument/2006/relationships/hyperlink" Target="https://microbiomedb.org/mbio/app/record/sample/MBSMPL0020-4-991" TargetMode="External"/><Relationship Id="rId257" Type="http://schemas.openxmlformats.org/officeDocument/2006/relationships/hyperlink" Target="https://microbiomedb.org/mbio/app/record/sample/MBSMPL0020-4-102" TargetMode="External"/><Relationship Id="rId256" Type="http://schemas.openxmlformats.org/officeDocument/2006/relationships/hyperlink" Target="https://microbiomedb.org/mbio/app/record/sample/MBSMPL0020-4-5011" TargetMode="External"/><Relationship Id="rId255" Type="http://schemas.openxmlformats.org/officeDocument/2006/relationships/hyperlink" Target="https://microbiomedb.org/mbio/app/record/sample/MBSMPL0020-4-959" TargetMode="External"/><Relationship Id="rId254" Type="http://schemas.openxmlformats.org/officeDocument/2006/relationships/hyperlink" Target="https://microbiomedb.org/mbio/app/record/sample/MBSMPL0020-4-933" TargetMode="External"/><Relationship Id="rId293" Type="http://schemas.openxmlformats.org/officeDocument/2006/relationships/hyperlink" Target="https://microbiomedb.org/mbio/app/record/sample/MBSMPL0020-4-763" TargetMode="External"/><Relationship Id="rId292" Type="http://schemas.openxmlformats.org/officeDocument/2006/relationships/hyperlink" Target="https://microbiomedb.org/mbio/app/record/sample/MBSMPL0020-4-6318" TargetMode="External"/><Relationship Id="rId291" Type="http://schemas.openxmlformats.org/officeDocument/2006/relationships/hyperlink" Target="https://microbiomedb.org/mbio/app/record/sample/MBSMPL0020-4-5403" TargetMode="External"/><Relationship Id="rId290" Type="http://schemas.openxmlformats.org/officeDocument/2006/relationships/hyperlink" Target="https://microbiomedb.org/mbio/app/record/sample/MBSMPL0020-4-5604" TargetMode="External"/><Relationship Id="rId286" Type="http://schemas.openxmlformats.org/officeDocument/2006/relationships/hyperlink" Target="https://microbiomedb.org/mbio/app/record/sample/MBSMPL0020-4-4683" TargetMode="External"/><Relationship Id="rId285" Type="http://schemas.openxmlformats.org/officeDocument/2006/relationships/hyperlink" Target="https://microbiomedb.org/mbio/app/record/sample/MBSMPL0020-4-1111" TargetMode="External"/><Relationship Id="rId284" Type="http://schemas.openxmlformats.org/officeDocument/2006/relationships/hyperlink" Target="https://microbiomedb.org/mbio/app/record/sample/MBSMPL0020-4-2430" TargetMode="External"/><Relationship Id="rId283" Type="http://schemas.openxmlformats.org/officeDocument/2006/relationships/hyperlink" Target="https://microbiomedb.org/mbio/app/record/sample/MBSMPL0020-4-762" TargetMode="External"/><Relationship Id="rId289" Type="http://schemas.openxmlformats.org/officeDocument/2006/relationships/hyperlink" Target="https://microbiomedb.org/mbio/app/record/sample/MBSMPL0020-4-4436" TargetMode="External"/><Relationship Id="rId288" Type="http://schemas.openxmlformats.org/officeDocument/2006/relationships/hyperlink" Target="https://microbiomedb.org/mbio/app/record/sample/MBSMPL0020-4-5826" TargetMode="External"/><Relationship Id="rId287" Type="http://schemas.openxmlformats.org/officeDocument/2006/relationships/hyperlink" Target="https://microbiomedb.org/mbio/app/record/sample/MBSMPL0020-4-928" TargetMode="External"/><Relationship Id="rId282" Type="http://schemas.openxmlformats.org/officeDocument/2006/relationships/hyperlink" Target="https://microbiomedb.org/mbio/app/record/sample/MBSMPL0020-4-5080" TargetMode="External"/><Relationship Id="rId281" Type="http://schemas.openxmlformats.org/officeDocument/2006/relationships/hyperlink" Target="https://microbiomedb.org/mbio/app/record/sample/MBSMPL0020-4-2514" TargetMode="External"/><Relationship Id="rId280" Type="http://schemas.openxmlformats.org/officeDocument/2006/relationships/hyperlink" Target="https://microbiomedb.org/mbio/app/record/sample/MBSMPL0020-4-986" TargetMode="External"/><Relationship Id="rId275" Type="http://schemas.openxmlformats.org/officeDocument/2006/relationships/hyperlink" Target="https://microbiomedb.org/mbio/app/record/sample/MBSMPL0020-4-862" TargetMode="External"/><Relationship Id="rId274" Type="http://schemas.openxmlformats.org/officeDocument/2006/relationships/hyperlink" Target="https://microbiomedb.org/mbio/app/record/sample/MBSMPL0020-4-2197" TargetMode="External"/><Relationship Id="rId273" Type="http://schemas.openxmlformats.org/officeDocument/2006/relationships/hyperlink" Target="https://microbiomedb.org/mbio/app/record/sample/MBSMPL0020-4-4918" TargetMode="External"/><Relationship Id="rId272" Type="http://schemas.openxmlformats.org/officeDocument/2006/relationships/hyperlink" Target="https://microbiomedb.org/mbio/app/record/sample/MBSMPL0020-4-861" TargetMode="External"/><Relationship Id="rId279" Type="http://schemas.openxmlformats.org/officeDocument/2006/relationships/hyperlink" Target="https://microbiomedb.org/mbio/app/record/sample/MBSMPL0020-4-339" TargetMode="External"/><Relationship Id="rId278" Type="http://schemas.openxmlformats.org/officeDocument/2006/relationships/hyperlink" Target="https://microbiomedb.org/mbio/app/record/sample/MBSMPL0020-4-4739" TargetMode="External"/><Relationship Id="rId277" Type="http://schemas.openxmlformats.org/officeDocument/2006/relationships/hyperlink" Target="https://microbiomedb.org/mbio/app/record/sample/MBSMPL0020-4-2236" TargetMode="External"/><Relationship Id="rId276" Type="http://schemas.openxmlformats.org/officeDocument/2006/relationships/hyperlink" Target="https://microbiomedb.org/mbio/app/record/sample/MBSMPL0020-4-895" TargetMode="External"/><Relationship Id="rId228" Type="http://schemas.openxmlformats.org/officeDocument/2006/relationships/hyperlink" Target="https://microbiomedb.org/mbio/app/record/sample/MBSMPL0020-4-4435" TargetMode="External"/><Relationship Id="rId227" Type="http://schemas.openxmlformats.org/officeDocument/2006/relationships/hyperlink" Target="https://microbiomedb.org/mbio/app/record/sample/MBSMPL0020-4-250" TargetMode="External"/><Relationship Id="rId226" Type="http://schemas.openxmlformats.org/officeDocument/2006/relationships/hyperlink" Target="https://microbiomedb.org/mbio/app/record/sample/MBSMPL0020-4-899" TargetMode="External"/><Relationship Id="rId225" Type="http://schemas.openxmlformats.org/officeDocument/2006/relationships/hyperlink" Target="https://microbiomedb.org/mbio/app/record/sample/MBSMPL0020-4-783" TargetMode="External"/><Relationship Id="rId229" Type="http://schemas.openxmlformats.org/officeDocument/2006/relationships/hyperlink" Target="https://microbiomedb.org/mbio/app/record/sample/MBSMPL0020-4-5413" TargetMode="External"/><Relationship Id="rId220" Type="http://schemas.openxmlformats.org/officeDocument/2006/relationships/hyperlink" Target="https://microbiomedb.org/mbio/app/record/sample/MBSMPL0020-4-20" TargetMode="External"/><Relationship Id="rId224" Type="http://schemas.openxmlformats.org/officeDocument/2006/relationships/hyperlink" Target="https://microbiomedb.org/mbio/app/record/sample/MBSMPL0020-4-119" TargetMode="External"/><Relationship Id="rId223" Type="http://schemas.openxmlformats.org/officeDocument/2006/relationships/hyperlink" Target="https://microbiomedb.org/mbio/app/record/sample/MBSMPL0020-4-5755" TargetMode="External"/><Relationship Id="rId222" Type="http://schemas.openxmlformats.org/officeDocument/2006/relationships/hyperlink" Target="https://microbiomedb.org/mbio/app/record/sample/MBSMPL0020-4-252" TargetMode="External"/><Relationship Id="rId221" Type="http://schemas.openxmlformats.org/officeDocument/2006/relationships/hyperlink" Target="https://microbiomedb.org/mbio/app/record/sample/MBSMPL0020-4-4969" TargetMode="External"/><Relationship Id="rId217" Type="http://schemas.openxmlformats.org/officeDocument/2006/relationships/hyperlink" Target="https://microbiomedb.org/mbio/app/record/sample/MBSMPL0020-4-990" TargetMode="External"/><Relationship Id="rId216" Type="http://schemas.openxmlformats.org/officeDocument/2006/relationships/hyperlink" Target="https://microbiomedb.org/mbio/app/record/sample/MBSMPL0020-4-309" TargetMode="External"/><Relationship Id="rId215" Type="http://schemas.openxmlformats.org/officeDocument/2006/relationships/hyperlink" Target="https://microbiomedb.org/mbio/app/record/sample/MBSMPL0020-4-722" TargetMode="External"/><Relationship Id="rId214" Type="http://schemas.openxmlformats.org/officeDocument/2006/relationships/hyperlink" Target="https://microbiomedb.org/mbio/app/record/sample/MBSMPL0020-4-6125" TargetMode="External"/><Relationship Id="rId219" Type="http://schemas.openxmlformats.org/officeDocument/2006/relationships/hyperlink" Target="https://microbiomedb.org/mbio/app/record/sample/MBSMPL0020-4-4599" TargetMode="External"/><Relationship Id="rId218" Type="http://schemas.openxmlformats.org/officeDocument/2006/relationships/hyperlink" Target="https://microbiomedb.org/mbio/app/record/sample/MBSMPL0020-4-1007" TargetMode="External"/><Relationship Id="rId213" Type="http://schemas.openxmlformats.org/officeDocument/2006/relationships/hyperlink" Target="https://microbiomedb.org/mbio/app/record/sample/MBSMPL0020-4-1286" TargetMode="External"/><Relationship Id="rId212" Type="http://schemas.openxmlformats.org/officeDocument/2006/relationships/hyperlink" Target="https://microbiomedb.org/mbio/app/record/sample/MBSMPL0020-4-958" TargetMode="External"/><Relationship Id="rId211" Type="http://schemas.openxmlformats.org/officeDocument/2006/relationships/hyperlink" Target="https://microbiomedb.org/mbio/app/record/sample/MBSMPL0020-4-2517" TargetMode="External"/><Relationship Id="rId210" Type="http://schemas.openxmlformats.org/officeDocument/2006/relationships/hyperlink" Target="https://microbiomedb.org/mbio/app/record/sample/MBSMPL0020-4-891" TargetMode="External"/><Relationship Id="rId249" Type="http://schemas.openxmlformats.org/officeDocument/2006/relationships/hyperlink" Target="https://microbiomedb.org/mbio/app/record/sample/MBSMPL0020-4-5224" TargetMode="External"/><Relationship Id="rId248" Type="http://schemas.openxmlformats.org/officeDocument/2006/relationships/hyperlink" Target="https://microbiomedb.org/mbio/app/record/sample/MBSMPL0020-4-5410" TargetMode="External"/><Relationship Id="rId247" Type="http://schemas.openxmlformats.org/officeDocument/2006/relationships/hyperlink" Target="https://microbiomedb.org/mbio/app/record/sample/MBSMPL0020-4-2441" TargetMode="External"/><Relationship Id="rId242" Type="http://schemas.openxmlformats.org/officeDocument/2006/relationships/hyperlink" Target="https://microbiomedb.org/mbio/app/record/sample/MBSMPL0020-4-30" TargetMode="External"/><Relationship Id="rId241" Type="http://schemas.openxmlformats.org/officeDocument/2006/relationships/hyperlink" Target="https://microbiomedb.org/mbio/app/record/sample/MBSMPL0020-4-2440" TargetMode="External"/><Relationship Id="rId240" Type="http://schemas.openxmlformats.org/officeDocument/2006/relationships/hyperlink" Target="https://microbiomedb.org/mbio/app/record/sample/MBSMPL0020-4-869" TargetMode="External"/><Relationship Id="rId246" Type="http://schemas.openxmlformats.org/officeDocument/2006/relationships/hyperlink" Target="https://microbiomedb.org/mbio/app/record/sample/MBSMPL0020-4-1140" TargetMode="External"/><Relationship Id="rId245" Type="http://schemas.openxmlformats.org/officeDocument/2006/relationships/hyperlink" Target="https://microbiomedb.org/mbio/app/record/sample/MBSMPL0020-4-4228" TargetMode="External"/><Relationship Id="rId244" Type="http://schemas.openxmlformats.org/officeDocument/2006/relationships/hyperlink" Target="https://microbiomedb.org/mbio/app/record/sample/MBSMPL0020-4-4158" TargetMode="External"/><Relationship Id="rId243" Type="http://schemas.openxmlformats.org/officeDocument/2006/relationships/hyperlink" Target="https://microbiomedb.org/mbio/app/record/sample/MBSMPL0020-4-5964" TargetMode="External"/><Relationship Id="rId239" Type="http://schemas.openxmlformats.org/officeDocument/2006/relationships/hyperlink" Target="https://microbiomedb.org/mbio/app/record/sample/MBSMPL0020-4-21" TargetMode="External"/><Relationship Id="rId238" Type="http://schemas.openxmlformats.org/officeDocument/2006/relationships/hyperlink" Target="https://microbiomedb.org/mbio/app/record/sample/MBSMPL0020-4-4917" TargetMode="External"/><Relationship Id="rId237" Type="http://schemas.openxmlformats.org/officeDocument/2006/relationships/hyperlink" Target="https://microbiomedb.org/mbio/app/record/sample/MBSMPL0020-4-841" TargetMode="External"/><Relationship Id="rId236" Type="http://schemas.openxmlformats.org/officeDocument/2006/relationships/hyperlink" Target="https://microbiomedb.org/mbio/app/record/sample/MBSMPL0020-4-781" TargetMode="External"/><Relationship Id="rId231" Type="http://schemas.openxmlformats.org/officeDocument/2006/relationships/hyperlink" Target="https://microbiomedb.org/mbio/app/record/sample/MBSMPL0020-4-6227" TargetMode="External"/><Relationship Id="rId230" Type="http://schemas.openxmlformats.org/officeDocument/2006/relationships/hyperlink" Target="https://microbiomedb.org/mbio/app/record/sample/MBSMPL0020-4-1285" TargetMode="External"/><Relationship Id="rId235" Type="http://schemas.openxmlformats.org/officeDocument/2006/relationships/hyperlink" Target="https://microbiomedb.org/mbio/app/record/sample/MBSMPL0020-4-1233" TargetMode="External"/><Relationship Id="rId234" Type="http://schemas.openxmlformats.org/officeDocument/2006/relationships/hyperlink" Target="https://microbiomedb.org/mbio/app/record/sample/MBSMPL0020-4-4754" TargetMode="External"/><Relationship Id="rId233" Type="http://schemas.openxmlformats.org/officeDocument/2006/relationships/hyperlink" Target="https://microbiomedb.org/mbio/app/record/sample/MBSMPL0020-4-6158" TargetMode="External"/><Relationship Id="rId232" Type="http://schemas.openxmlformats.org/officeDocument/2006/relationships/hyperlink" Target="https://microbiomedb.org/mbio/app/record/sample/MBSMPL0020-4-6103" TargetMode="External"/><Relationship Id="rId206" Type="http://schemas.openxmlformats.org/officeDocument/2006/relationships/hyperlink" Target="https://microbiomedb.org/mbio/app/record/sample/MBSMPL0020-4-6004" TargetMode="External"/><Relationship Id="rId205" Type="http://schemas.openxmlformats.org/officeDocument/2006/relationships/hyperlink" Target="https://microbiomedb.org/mbio/app/record/sample/MBSMPL0020-4-1316" TargetMode="External"/><Relationship Id="rId204" Type="http://schemas.openxmlformats.org/officeDocument/2006/relationships/hyperlink" Target="https://microbiomedb.org/mbio/app/record/sample/MBSMPL0020-4-4468" TargetMode="External"/><Relationship Id="rId203" Type="http://schemas.openxmlformats.org/officeDocument/2006/relationships/hyperlink" Target="https://microbiomedb.org/mbio/app/record/sample/MBSMPL0020-4-5495" TargetMode="External"/><Relationship Id="rId209" Type="http://schemas.openxmlformats.org/officeDocument/2006/relationships/hyperlink" Target="https://microbiomedb.org/mbio/app/record/sample/MBSMPL0020-4-5943" TargetMode="External"/><Relationship Id="rId208" Type="http://schemas.openxmlformats.org/officeDocument/2006/relationships/hyperlink" Target="https://microbiomedb.org/mbio/app/record/sample/MBSMPL0020-4-5390" TargetMode="External"/><Relationship Id="rId207" Type="http://schemas.openxmlformats.org/officeDocument/2006/relationships/hyperlink" Target="https://microbiomedb.org/mbio/app/record/sample/MBSMPL0020-4-1279" TargetMode="External"/><Relationship Id="rId202" Type="http://schemas.openxmlformats.org/officeDocument/2006/relationships/hyperlink" Target="https://microbiomedb.org/mbio/app/record/sample/MBSMPL0020-4-983" TargetMode="External"/><Relationship Id="rId201" Type="http://schemas.openxmlformats.org/officeDocument/2006/relationships/hyperlink" Target="https://microbiomedb.org/mbio/app/record/sample/MBSMPL0020-4-1255" TargetMode="External"/><Relationship Id="rId200" Type="http://schemas.openxmlformats.org/officeDocument/2006/relationships/hyperlink" Target="https://microbiomedb.org/mbio/app/record/sample/MBSMPL0020-4-1255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microbiomedb.org/mbio/app/record/sample/MBSMPL0020-7-474" TargetMode="External"/><Relationship Id="rId194" Type="http://schemas.openxmlformats.org/officeDocument/2006/relationships/hyperlink" Target="https://microbiomedb.org/mbio/app/record/sample/MBSMPL0020-7-468" TargetMode="External"/><Relationship Id="rId193" Type="http://schemas.openxmlformats.org/officeDocument/2006/relationships/hyperlink" Target="https://microbiomedb.org/mbio/app/record/sample/MBSMPL0020-7-446" TargetMode="External"/><Relationship Id="rId192" Type="http://schemas.openxmlformats.org/officeDocument/2006/relationships/hyperlink" Target="https://microbiomedb.org/mbio/app/record/sample/MBSMPL0020-7-334" TargetMode="External"/><Relationship Id="rId191" Type="http://schemas.openxmlformats.org/officeDocument/2006/relationships/hyperlink" Target="https://microbiomedb.org/mbio/app/record/sample/MBSMPL0020-7-383" TargetMode="External"/><Relationship Id="rId187" Type="http://schemas.openxmlformats.org/officeDocument/2006/relationships/hyperlink" Target="https://microbiomedb.org/mbio/app/record/sample/MBSMPL0020-7-304" TargetMode="External"/><Relationship Id="rId186" Type="http://schemas.openxmlformats.org/officeDocument/2006/relationships/hyperlink" Target="https://microbiomedb.org/mbio/app/record/sample/MBSMPL0020-7-298" TargetMode="External"/><Relationship Id="rId185" Type="http://schemas.openxmlformats.org/officeDocument/2006/relationships/hyperlink" Target="https://microbiomedb.org/mbio/app/record/sample/MBSMPL0020-7-307" TargetMode="External"/><Relationship Id="rId184" Type="http://schemas.openxmlformats.org/officeDocument/2006/relationships/hyperlink" Target="https://microbiomedb.org/mbio/app/record/sample/MBSMPL0020-7-303" TargetMode="External"/><Relationship Id="rId189" Type="http://schemas.openxmlformats.org/officeDocument/2006/relationships/hyperlink" Target="https://microbiomedb.org/mbio/app/record/sample/MBSMPL0020-7-395" TargetMode="External"/><Relationship Id="rId188" Type="http://schemas.openxmlformats.org/officeDocument/2006/relationships/hyperlink" Target="https://microbiomedb.org/mbio/app/record/sample/MBSMPL0020-7-425" TargetMode="External"/><Relationship Id="rId183" Type="http://schemas.openxmlformats.org/officeDocument/2006/relationships/hyperlink" Target="https://microbiomedb.org/mbio/app/record/sample/MBSMPL0020-7-287" TargetMode="External"/><Relationship Id="rId182" Type="http://schemas.openxmlformats.org/officeDocument/2006/relationships/hyperlink" Target="https://microbiomedb.org/mbio/app/record/sample/MBSMPL0020-7-296" TargetMode="External"/><Relationship Id="rId181" Type="http://schemas.openxmlformats.org/officeDocument/2006/relationships/hyperlink" Target="https://microbiomedb.org/mbio/app/record/sample/MBSMPL0020-7-275" TargetMode="External"/><Relationship Id="rId180" Type="http://schemas.openxmlformats.org/officeDocument/2006/relationships/hyperlink" Target="https://microbiomedb.org/mbio/app/record/sample/MBSMPL0020-7-274" TargetMode="External"/><Relationship Id="rId176" Type="http://schemas.openxmlformats.org/officeDocument/2006/relationships/hyperlink" Target="https://microbiomedb.org/mbio/app/record/sample/MBSMPL0020-7-707" TargetMode="External"/><Relationship Id="rId175" Type="http://schemas.openxmlformats.org/officeDocument/2006/relationships/hyperlink" Target="https://microbiomedb.org/mbio/app/record/sample/MBSMPL0020-7-646" TargetMode="External"/><Relationship Id="rId174" Type="http://schemas.openxmlformats.org/officeDocument/2006/relationships/hyperlink" Target="https://microbiomedb.org/mbio/app/record/sample/MBSMPL0020-7-735" TargetMode="External"/><Relationship Id="rId173" Type="http://schemas.openxmlformats.org/officeDocument/2006/relationships/hyperlink" Target="https://microbiomedb.org/mbio/app/record/sample/MBSMPL0020-7-664" TargetMode="External"/><Relationship Id="rId179" Type="http://schemas.openxmlformats.org/officeDocument/2006/relationships/hyperlink" Target="https://microbiomedb.org/mbio/app/record/sample/MBSMPL0020-7-708" TargetMode="External"/><Relationship Id="rId178" Type="http://schemas.openxmlformats.org/officeDocument/2006/relationships/hyperlink" Target="https://microbiomedb.org/mbio/app/record/sample/MBSMPL0020-7-545" TargetMode="External"/><Relationship Id="rId177" Type="http://schemas.openxmlformats.org/officeDocument/2006/relationships/hyperlink" Target="https://microbiomedb.org/mbio/app/record/sample/MBSMPL0020-7-780" TargetMode="External"/><Relationship Id="rId198" Type="http://schemas.openxmlformats.org/officeDocument/2006/relationships/hyperlink" Target="https://microbiomedb.org/mbio/app/record/sample/MBSMPL0020-7-316" TargetMode="External"/><Relationship Id="rId197" Type="http://schemas.openxmlformats.org/officeDocument/2006/relationships/hyperlink" Target="https://microbiomedb.org/mbio/app/record/sample/MBSMPL0020-7-367" TargetMode="External"/><Relationship Id="rId196" Type="http://schemas.openxmlformats.org/officeDocument/2006/relationships/hyperlink" Target="https://microbiomedb.org/mbio/app/record/sample/MBSMPL0020-7-484" TargetMode="External"/><Relationship Id="rId195" Type="http://schemas.openxmlformats.org/officeDocument/2006/relationships/hyperlink" Target="https://microbiomedb.org/mbio/app/record/sample/MBSMPL0020-7-429" TargetMode="External"/><Relationship Id="rId199" Type="http://schemas.openxmlformats.org/officeDocument/2006/relationships/hyperlink" Target="https://microbiomedb.org/mbio/app/record/sample/MBSMPL0020-7-366" TargetMode="External"/><Relationship Id="rId150" Type="http://schemas.openxmlformats.org/officeDocument/2006/relationships/hyperlink" Target="https://microbiomedb.org/mbio/app/record/sample/MBSMPL0020-7-562" TargetMode="External"/><Relationship Id="rId1" Type="http://schemas.openxmlformats.org/officeDocument/2006/relationships/hyperlink" Target="https://microbiomedb.org/mbio/app/record/sample/MBSMPL0020-7-1012" TargetMode="External"/><Relationship Id="rId2" Type="http://schemas.openxmlformats.org/officeDocument/2006/relationships/hyperlink" Target="https://microbiomedb.org/mbio/app/record/sample/MBSMPL0020-7-799" TargetMode="External"/><Relationship Id="rId3" Type="http://schemas.openxmlformats.org/officeDocument/2006/relationships/hyperlink" Target="https://microbiomedb.org/mbio/app/record/sample/MBSMPL0020-7-847" TargetMode="External"/><Relationship Id="rId149" Type="http://schemas.openxmlformats.org/officeDocument/2006/relationships/hyperlink" Target="https://microbiomedb.org/mbio/app/record/sample/MBSMPL0020-7-569" TargetMode="External"/><Relationship Id="rId4" Type="http://schemas.openxmlformats.org/officeDocument/2006/relationships/hyperlink" Target="https://microbiomedb.org/mbio/app/record/sample/MBSMPL0020-7-811" TargetMode="External"/><Relationship Id="rId148" Type="http://schemas.openxmlformats.org/officeDocument/2006/relationships/hyperlink" Target="https://microbiomedb.org/mbio/app/record/sample/MBSMPL0020-7-577" TargetMode="External"/><Relationship Id="rId9" Type="http://schemas.openxmlformats.org/officeDocument/2006/relationships/hyperlink" Target="https://microbiomedb.org/mbio/app/record/sample/MBSMPL0020-7-1007" TargetMode="External"/><Relationship Id="rId143" Type="http://schemas.openxmlformats.org/officeDocument/2006/relationships/hyperlink" Target="https://microbiomedb.org/mbio/app/record/sample/MBSMPL0020-7-529" TargetMode="External"/><Relationship Id="rId142" Type="http://schemas.openxmlformats.org/officeDocument/2006/relationships/hyperlink" Target="https://microbiomedb.org/mbio/app/record/sample/MBSMPL0020-7-519" TargetMode="External"/><Relationship Id="rId141" Type="http://schemas.openxmlformats.org/officeDocument/2006/relationships/hyperlink" Target="https://microbiomedb.org/mbio/app/record/sample/MBSMPL0020-7-773" TargetMode="External"/><Relationship Id="rId140" Type="http://schemas.openxmlformats.org/officeDocument/2006/relationships/hyperlink" Target="https://microbiomedb.org/mbio/app/record/sample/MBSMPL0020-7-712" TargetMode="External"/><Relationship Id="rId5" Type="http://schemas.openxmlformats.org/officeDocument/2006/relationships/hyperlink" Target="https://microbiomedb.org/mbio/app/record/sample/MBSMPL0020-7-805" TargetMode="External"/><Relationship Id="rId147" Type="http://schemas.openxmlformats.org/officeDocument/2006/relationships/hyperlink" Target="https://microbiomedb.org/mbio/app/record/sample/MBSMPL0020-7-558" TargetMode="External"/><Relationship Id="rId6" Type="http://schemas.openxmlformats.org/officeDocument/2006/relationships/hyperlink" Target="https://microbiomedb.org/mbio/app/record/sample/MBSMPL0020-7-996" TargetMode="External"/><Relationship Id="rId146" Type="http://schemas.openxmlformats.org/officeDocument/2006/relationships/hyperlink" Target="https://microbiomedb.org/mbio/app/record/sample/MBSMPL0020-7-545" TargetMode="External"/><Relationship Id="rId7" Type="http://schemas.openxmlformats.org/officeDocument/2006/relationships/hyperlink" Target="https://microbiomedb.org/mbio/app/record/sample/MBSMPL0020-7-1000" TargetMode="External"/><Relationship Id="rId145" Type="http://schemas.openxmlformats.org/officeDocument/2006/relationships/hyperlink" Target="https://microbiomedb.org/mbio/app/record/sample/MBSMPL0020-7-648" TargetMode="External"/><Relationship Id="rId8" Type="http://schemas.openxmlformats.org/officeDocument/2006/relationships/hyperlink" Target="https://microbiomedb.org/mbio/app/record/sample/MBSMPL0020-7-1002" TargetMode="External"/><Relationship Id="rId144" Type="http://schemas.openxmlformats.org/officeDocument/2006/relationships/hyperlink" Target="https://microbiomedb.org/mbio/app/record/sample/MBSMPL0020-7-732" TargetMode="External"/><Relationship Id="rId139" Type="http://schemas.openxmlformats.org/officeDocument/2006/relationships/hyperlink" Target="https://microbiomedb.org/mbio/app/record/sample/MBSMPL0020-7-793" TargetMode="External"/><Relationship Id="rId138" Type="http://schemas.openxmlformats.org/officeDocument/2006/relationships/hyperlink" Target="https://microbiomedb.org/mbio/app/record/sample/MBSMPL0020-7-731" TargetMode="External"/><Relationship Id="rId137" Type="http://schemas.openxmlformats.org/officeDocument/2006/relationships/hyperlink" Target="https://microbiomedb.org/mbio/app/record/sample/MBSMPL0020-7-684" TargetMode="External"/><Relationship Id="rId132" Type="http://schemas.openxmlformats.org/officeDocument/2006/relationships/hyperlink" Target="https://microbiomedb.org/mbio/app/record/sample/MBSMPL0020-7-531" TargetMode="External"/><Relationship Id="rId131" Type="http://schemas.openxmlformats.org/officeDocument/2006/relationships/hyperlink" Target="https://microbiomedb.org/mbio/app/record/sample/MBSMPL0020-7-794" TargetMode="External"/><Relationship Id="rId130" Type="http://schemas.openxmlformats.org/officeDocument/2006/relationships/hyperlink" Target="https://microbiomedb.org/mbio/app/record/sample/MBSMPL0020-7-531" TargetMode="External"/><Relationship Id="rId136" Type="http://schemas.openxmlformats.org/officeDocument/2006/relationships/hyperlink" Target="https://microbiomedb.org/mbio/app/record/sample/MBSMPL0020-7-710" TargetMode="External"/><Relationship Id="rId135" Type="http://schemas.openxmlformats.org/officeDocument/2006/relationships/hyperlink" Target="https://microbiomedb.org/mbio/app/record/sample/MBSMPL0020-7-606" TargetMode="External"/><Relationship Id="rId134" Type="http://schemas.openxmlformats.org/officeDocument/2006/relationships/hyperlink" Target="https://microbiomedb.org/mbio/app/record/sample/MBSMPL0020-7-752" TargetMode="External"/><Relationship Id="rId133" Type="http://schemas.openxmlformats.org/officeDocument/2006/relationships/hyperlink" Target="https://microbiomedb.org/mbio/app/record/sample/MBSMPL0020-7-561" TargetMode="External"/><Relationship Id="rId172" Type="http://schemas.openxmlformats.org/officeDocument/2006/relationships/hyperlink" Target="https://microbiomedb.org/mbio/app/record/sample/MBSMPL0020-7-734" TargetMode="External"/><Relationship Id="rId171" Type="http://schemas.openxmlformats.org/officeDocument/2006/relationships/hyperlink" Target="https://microbiomedb.org/mbio/app/record/sample/MBSMPL0020-7-696" TargetMode="External"/><Relationship Id="rId170" Type="http://schemas.openxmlformats.org/officeDocument/2006/relationships/hyperlink" Target="https://microbiomedb.org/mbio/app/record/sample/MBSMPL0020-7-674" TargetMode="External"/><Relationship Id="rId165" Type="http://schemas.openxmlformats.org/officeDocument/2006/relationships/hyperlink" Target="https://microbiomedb.org/mbio/app/record/sample/MBSMPL0020-7-683" TargetMode="External"/><Relationship Id="rId164" Type="http://schemas.openxmlformats.org/officeDocument/2006/relationships/hyperlink" Target="https://microbiomedb.org/mbio/app/record/sample/MBSMPL0020-7-658" TargetMode="External"/><Relationship Id="rId163" Type="http://schemas.openxmlformats.org/officeDocument/2006/relationships/hyperlink" Target="https://microbiomedb.org/mbio/app/record/sample/MBSMPL0020-7-549" TargetMode="External"/><Relationship Id="rId162" Type="http://schemas.openxmlformats.org/officeDocument/2006/relationships/hyperlink" Target="https://microbiomedb.org/mbio/app/record/sample/MBSMPL0020-7-639" TargetMode="External"/><Relationship Id="rId169" Type="http://schemas.openxmlformats.org/officeDocument/2006/relationships/hyperlink" Target="https://microbiomedb.org/mbio/app/record/sample/MBSMPL0020-7-701" TargetMode="External"/><Relationship Id="rId168" Type="http://schemas.openxmlformats.org/officeDocument/2006/relationships/hyperlink" Target="https://microbiomedb.org/mbio/app/record/sample/MBSMPL0020-7-661" TargetMode="External"/><Relationship Id="rId167" Type="http://schemas.openxmlformats.org/officeDocument/2006/relationships/hyperlink" Target="https://microbiomedb.org/mbio/app/record/sample/MBSMPL0020-7-659" TargetMode="External"/><Relationship Id="rId166" Type="http://schemas.openxmlformats.org/officeDocument/2006/relationships/hyperlink" Target="https://microbiomedb.org/mbio/app/record/sample/MBSMPL0020-7-602" TargetMode="External"/><Relationship Id="rId161" Type="http://schemas.openxmlformats.org/officeDocument/2006/relationships/hyperlink" Target="https://microbiomedb.org/mbio/app/record/sample/MBSMPL0020-7-672" TargetMode="External"/><Relationship Id="rId160" Type="http://schemas.openxmlformats.org/officeDocument/2006/relationships/hyperlink" Target="https://microbiomedb.org/mbio/app/record/sample/MBSMPL0020-7-760" TargetMode="External"/><Relationship Id="rId159" Type="http://schemas.openxmlformats.org/officeDocument/2006/relationships/hyperlink" Target="https://microbiomedb.org/mbio/app/record/sample/MBSMPL0020-7-757" TargetMode="External"/><Relationship Id="rId154" Type="http://schemas.openxmlformats.org/officeDocument/2006/relationships/hyperlink" Target="https://microbiomedb.org/mbio/app/record/sample/MBSMPL0020-7-514" TargetMode="External"/><Relationship Id="rId153" Type="http://schemas.openxmlformats.org/officeDocument/2006/relationships/hyperlink" Target="https://microbiomedb.org/mbio/app/record/sample/MBSMPL0020-7-667" TargetMode="External"/><Relationship Id="rId152" Type="http://schemas.openxmlformats.org/officeDocument/2006/relationships/hyperlink" Target="https://microbiomedb.org/mbio/app/record/sample/MBSMPL0020-7-629" TargetMode="External"/><Relationship Id="rId151" Type="http://schemas.openxmlformats.org/officeDocument/2006/relationships/hyperlink" Target="https://microbiomedb.org/mbio/app/record/sample/MBSMPL0020-7-601" TargetMode="External"/><Relationship Id="rId158" Type="http://schemas.openxmlformats.org/officeDocument/2006/relationships/hyperlink" Target="https://microbiomedb.org/mbio/app/record/sample/MBSMPL0020-7-538" TargetMode="External"/><Relationship Id="rId157" Type="http://schemas.openxmlformats.org/officeDocument/2006/relationships/hyperlink" Target="https://microbiomedb.org/mbio/app/record/sample/MBSMPL0020-7-539" TargetMode="External"/><Relationship Id="rId156" Type="http://schemas.openxmlformats.org/officeDocument/2006/relationships/hyperlink" Target="https://microbiomedb.org/mbio/app/record/sample/MBSMPL0020-7-635" TargetMode="External"/><Relationship Id="rId155" Type="http://schemas.openxmlformats.org/officeDocument/2006/relationships/hyperlink" Target="https://microbiomedb.org/mbio/app/record/sample/MBSMPL0020-7-494" TargetMode="External"/><Relationship Id="rId40" Type="http://schemas.openxmlformats.org/officeDocument/2006/relationships/hyperlink" Target="https://microbiomedb.org/mbio/app/record/sample/MBSMPL0020-7-799" TargetMode="External"/><Relationship Id="rId42" Type="http://schemas.openxmlformats.org/officeDocument/2006/relationships/hyperlink" Target="https://microbiomedb.org/mbio/app/record/sample/MBSMPL0020-7-875" TargetMode="External"/><Relationship Id="rId41" Type="http://schemas.openxmlformats.org/officeDocument/2006/relationships/hyperlink" Target="https://microbiomedb.org/mbio/app/record/sample/MBSMPL0020-7-956" TargetMode="External"/><Relationship Id="rId44" Type="http://schemas.openxmlformats.org/officeDocument/2006/relationships/hyperlink" Target="https://microbiomedb.org/mbio/app/record/sample/MBSMPL0020-7-834" TargetMode="External"/><Relationship Id="rId43" Type="http://schemas.openxmlformats.org/officeDocument/2006/relationships/hyperlink" Target="https://microbiomedb.org/mbio/app/record/sample/MBSMPL0020-7-1011" TargetMode="External"/><Relationship Id="rId46" Type="http://schemas.openxmlformats.org/officeDocument/2006/relationships/hyperlink" Target="https://microbiomedb.org/mbio/app/record/sample/MBSMPL0020-7-845" TargetMode="External"/><Relationship Id="rId45" Type="http://schemas.openxmlformats.org/officeDocument/2006/relationships/hyperlink" Target="https://microbiomedb.org/mbio/app/record/sample/MBSMPL0020-7-850" TargetMode="External"/><Relationship Id="rId48" Type="http://schemas.openxmlformats.org/officeDocument/2006/relationships/hyperlink" Target="https://microbiomedb.org/mbio/app/record/sample/MBSMPL0020-7-924" TargetMode="External"/><Relationship Id="rId47" Type="http://schemas.openxmlformats.org/officeDocument/2006/relationships/hyperlink" Target="https://microbiomedb.org/mbio/app/record/sample/MBSMPL0020-7-836" TargetMode="External"/><Relationship Id="rId49" Type="http://schemas.openxmlformats.org/officeDocument/2006/relationships/hyperlink" Target="https://microbiomedb.org/mbio/app/record/sample/MBSMPL0020-7-975" TargetMode="External"/><Relationship Id="rId31" Type="http://schemas.openxmlformats.org/officeDocument/2006/relationships/hyperlink" Target="https://microbiomedb.org/mbio/app/record/sample/MBSMPL0020-7-999" TargetMode="External"/><Relationship Id="rId30" Type="http://schemas.openxmlformats.org/officeDocument/2006/relationships/hyperlink" Target="https://microbiomedb.org/mbio/app/record/sample/MBSMPL0020-7-833" TargetMode="External"/><Relationship Id="rId33" Type="http://schemas.openxmlformats.org/officeDocument/2006/relationships/hyperlink" Target="https://microbiomedb.org/mbio/app/record/sample/MBSMPL0020-7-1008" TargetMode="External"/><Relationship Id="rId32" Type="http://schemas.openxmlformats.org/officeDocument/2006/relationships/hyperlink" Target="https://microbiomedb.org/mbio/app/record/sample/MBSMPL0020-7-800" TargetMode="External"/><Relationship Id="rId35" Type="http://schemas.openxmlformats.org/officeDocument/2006/relationships/hyperlink" Target="https://microbiomedb.org/mbio/app/record/sample/MBSMPL0020-7-907" TargetMode="External"/><Relationship Id="rId34" Type="http://schemas.openxmlformats.org/officeDocument/2006/relationships/hyperlink" Target="https://microbiomedb.org/mbio/app/record/sample/MBSMPL0020-7-817" TargetMode="External"/><Relationship Id="rId37" Type="http://schemas.openxmlformats.org/officeDocument/2006/relationships/hyperlink" Target="https://microbiomedb.org/mbio/app/record/sample/MBSMPL0020-7-969" TargetMode="External"/><Relationship Id="rId36" Type="http://schemas.openxmlformats.org/officeDocument/2006/relationships/hyperlink" Target="https://microbiomedb.org/mbio/app/record/sample/MBSMPL0020-7-853" TargetMode="External"/><Relationship Id="rId39" Type="http://schemas.openxmlformats.org/officeDocument/2006/relationships/hyperlink" Target="https://microbiomedb.org/mbio/app/record/sample/MBSMPL0020-7-981" TargetMode="External"/><Relationship Id="rId38" Type="http://schemas.openxmlformats.org/officeDocument/2006/relationships/hyperlink" Target="https://microbiomedb.org/mbio/app/record/sample/MBSMPL0020-7-953" TargetMode="External"/><Relationship Id="rId20" Type="http://schemas.openxmlformats.org/officeDocument/2006/relationships/hyperlink" Target="https://microbiomedb.org/mbio/app/record/sample/MBSMPL0020-7-883" TargetMode="External"/><Relationship Id="rId22" Type="http://schemas.openxmlformats.org/officeDocument/2006/relationships/hyperlink" Target="https://microbiomedb.org/mbio/app/record/sample/MBSMPL0020-7-904" TargetMode="External"/><Relationship Id="rId21" Type="http://schemas.openxmlformats.org/officeDocument/2006/relationships/hyperlink" Target="https://microbiomedb.org/mbio/app/record/sample/MBSMPL0020-7-857" TargetMode="External"/><Relationship Id="rId24" Type="http://schemas.openxmlformats.org/officeDocument/2006/relationships/hyperlink" Target="https://microbiomedb.org/mbio/app/record/sample/MBSMPL0020-7-802" TargetMode="External"/><Relationship Id="rId23" Type="http://schemas.openxmlformats.org/officeDocument/2006/relationships/hyperlink" Target="https://microbiomedb.org/mbio/app/record/sample/MBSMPL0020-7-876" TargetMode="External"/><Relationship Id="rId26" Type="http://schemas.openxmlformats.org/officeDocument/2006/relationships/hyperlink" Target="https://microbiomedb.org/mbio/app/record/sample/MBSMPL0020-7-832" TargetMode="External"/><Relationship Id="rId25" Type="http://schemas.openxmlformats.org/officeDocument/2006/relationships/hyperlink" Target="https://microbiomedb.org/mbio/app/record/sample/MBSMPL0020-7-989" TargetMode="External"/><Relationship Id="rId28" Type="http://schemas.openxmlformats.org/officeDocument/2006/relationships/hyperlink" Target="https://microbiomedb.org/mbio/app/record/sample/MBSMPL0020-7-987" TargetMode="External"/><Relationship Id="rId27" Type="http://schemas.openxmlformats.org/officeDocument/2006/relationships/hyperlink" Target="https://microbiomedb.org/mbio/app/record/sample/MBSMPL0020-7-987" TargetMode="External"/><Relationship Id="rId29" Type="http://schemas.openxmlformats.org/officeDocument/2006/relationships/hyperlink" Target="https://microbiomedb.org/mbio/app/record/sample/MBSMPL0020-7-986" TargetMode="External"/><Relationship Id="rId11" Type="http://schemas.openxmlformats.org/officeDocument/2006/relationships/hyperlink" Target="https://microbiomedb.org/mbio/app/record/sample/MBSMPL0020-7-802" TargetMode="External"/><Relationship Id="rId10" Type="http://schemas.openxmlformats.org/officeDocument/2006/relationships/hyperlink" Target="https://microbiomedb.org/mbio/app/record/sample/MBSMPL0020-7-976" TargetMode="External"/><Relationship Id="rId13" Type="http://schemas.openxmlformats.org/officeDocument/2006/relationships/hyperlink" Target="https://microbiomedb.org/mbio/app/record/sample/MBSMPL0020-7-960" TargetMode="External"/><Relationship Id="rId12" Type="http://schemas.openxmlformats.org/officeDocument/2006/relationships/hyperlink" Target="https://microbiomedb.org/mbio/app/record/sample/MBSMPL0020-7-941" TargetMode="External"/><Relationship Id="rId15" Type="http://schemas.openxmlformats.org/officeDocument/2006/relationships/hyperlink" Target="https://microbiomedb.org/mbio/app/record/sample/MBSMPL0020-7-1004" TargetMode="External"/><Relationship Id="rId14" Type="http://schemas.openxmlformats.org/officeDocument/2006/relationships/hyperlink" Target="https://microbiomedb.org/mbio/app/record/sample/MBSMPL0020-7-997" TargetMode="External"/><Relationship Id="rId17" Type="http://schemas.openxmlformats.org/officeDocument/2006/relationships/hyperlink" Target="https://microbiomedb.org/mbio/app/record/sample/MBSMPL0020-7-1000" TargetMode="External"/><Relationship Id="rId16" Type="http://schemas.openxmlformats.org/officeDocument/2006/relationships/hyperlink" Target="https://microbiomedb.org/mbio/app/record/sample/MBSMPL0020-7-817" TargetMode="External"/><Relationship Id="rId19" Type="http://schemas.openxmlformats.org/officeDocument/2006/relationships/hyperlink" Target="https://microbiomedb.org/mbio/app/record/sample/MBSMPL0020-7-832" TargetMode="External"/><Relationship Id="rId18" Type="http://schemas.openxmlformats.org/officeDocument/2006/relationships/hyperlink" Target="https://microbiomedb.org/mbio/app/record/sample/MBSMPL0020-7-818" TargetMode="External"/><Relationship Id="rId84" Type="http://schemas.openxmlformats.org/officeDocument/2006/relationships/hyperlink" Target="https://microbiomedb.org/mbio/app/record/sample/MBSMPL0020-7-242" TargetMode="External"/><Relationship Id="rId83" Type="http://schemas.openxmlformats.org/officeDocument/2006/relationships/hyperlink" Target="https://microbiomedb.org/mbio/app/record/sample/MBSMPL0020-7-240" TargetMode="External"/><Relationship Id="rId86" Type="http://schemas.openxmlformats.org/officeDocument/2006/relationships/hyperlink" Target="https://microbiomedb.org/mbio/app/record/sample/MBSMPL0020-7-60" TargetMode="External"/><Relationship Id="rId85" Type="http://schemas.openxmlformats.org/officeDocument/2006/relationships/hyperlink" Target="https://microbiomedb.org/mbio/app/record/sample/MBSMPL0020-7-39" TargetMode="External"/><Relationship Id="rId88" Type="http://schemas.openxmlformats.org/officeDocument/2006/relationships/hyperlink" Target="https://microbiomedb.org/mbio/app/record/sample/MBSMPL0020-7-163" TargetMode="External"/><Relationship Id="rId87" Type="http://schemas.openxmlformats.org/officeDocument/2006/relationships/hyperlink" Target="https://microbiomedb.org/mbio/app/record/sample/MBSMPL0020-7-187" TargetMode="External"/><Relationship Id="rId89" Type="http://schemas.openxmlformats.org/officeDocument/2006/relationships/hyperlink" Target="https://microbiomedb.org/mbio/app/record/sample/MBSMPL0020-7-84" TargetMode="External"/><Relationship Id="rId80" Type="http://schemas.openxmlformats.org/officeDocument/2006/relationships/hyperlink" Target="https://microbiomedb.org/mbio/app/record/sample/MBSMPL0020-7-139" TargetMode="External"/><Relationship Id="rId82" Type="http://schemas.openxmlformats.org/officeDocument/2006/relationships/hyperlink" Target="https://microbiomedb.org/mbio/app/record/sample/MBSMPL0020-7-148" TargetMode="External"/><Relationship Id="rId81" Type="http://schemas.openxmlformats.org/officeDocument/2006/relationships/hyperlink" Target="https://microbiomedb.org/mbio/app/record/sample/MBSMPL0020-7-85" TargetMode="External"/><Relationship Id="rId73" Type="http://schemas.openxmlformats.org/officeDocument/2006/relationships/hyperlink" Target="https://microbiomedb.org/mbio/app/record/sample/MBSMPL0020-7-132" TargetMode="External"/><Relationship Id="rId72" Type="http://schemas.openxmlformats.org/officeDocument/2006/relationships/hyperlink" Target="https://microbiomedb.org/mbio/app/record/sample/MBSMPL0020-7-128" TargetMode="External"/><Relationship Id="rId75" Type="http://schemas.openxmlformats.org/officeDocument/2006/relationships/hyperlink" Target="https://microbiomedb.org/mbio/app/record/sample/MBSMPL0020-7-124" TargetMode="External"/><Relationship Id="rId74" Type="http://schemas.openxmlformats.org/officeDocument/2006/relationships/hyperlink" Target="https://microbiomedb.org/mbio/app/record/sample/MBSMPL0020-7-130" TargetMode="External"/><Relationship Id="rId77" Type="http://schemas.openxmlformats.org/officeDocument/2006/relationships/hyperlink" Target="https://microbiomedb.org/mbio/app/record/sample/MBSMPL0020-7-137" TargetMode="External"/><Relationship Id="rId76" Type="http://schemas.openxmlformats.org/officeDocument/2006/relationships/hyperlink" Target="https://docs.google.com/spreadsheets/d/1KUgz0JxIZqH_GFEqljOPvRWhAPaWYymup2aDHDQOWf8/edit" TargetMode="External"/><Relationship Id="rId79" Type="http://schemas.openxmlformats.org/officeDocument/2006/relationships/hyperlink" Target="https://microbiomedb.org/mbio/app/record/sample/MBSMPL0020-7-272" TargetMode="External"/><Relationship Id="rId78" Type="http://schemas.openxmlformats.org/officeDocument/2006/relationships/hyperlink" Target="https://microbiomedb.org/mbio/app/record/sample/MBSMPL0020-7-172" TargetMode="External"/><Relationship Id="rId71" Type="http://schemas.openxmlformats.org/officeDocument/2006/relationships/hyperlink" Target="https://microbiomedb.org/mbio/app/record/sample/MBSMPL0020-7-120" TargetMode="External"/><Relationship Id="rId70" Type="http://schemas.openxmlformats.org/officeDocument/2006/relationships/hyperlink" Target="https://microbiomedb.org/mbio/app/record/sample/MBSMPL0020-7-12" TargetMode="External"/><Relationship Id="rId62" Type="http://schemas.openxmlformats.org/officeDocument/2006/relationships/hyperlink" Target="https://microbiomedb.org/mbio/app/record/sample/MBSMPL0020-7-10" TargetMode="External"/><Relationship Id="rId61" Type="http://schemas.openxmlformats.org/officeDocument/2006/relationships/hyperlink" Target="https://microbiomedb.org/mbio/app/record/sample/MBSMPL0020-7-856" TargetMode="External"/><Relationship Id="rId64" Type="http://schemas.openxmlformats.org/officeDocument/2006/relationships/hyperlink" Target="https://microbiomedb.org/mbio/app/record/sample/MBSMPL0020-7-108" TargetMode="External"/><Relationship Id="rId63" Type="http://schemas.openxmlformats.org/officeDocument/2006/relationships/hyperlink" Target="https://microbiomedb.org/mbio/app/record/sample/MBSMPL0020-7-103" TargetMode="External"/><Relationship Id="rId66" Type="http://schemas.openxmlformats.org/officeDocument/2006/relationships/hyperlink" Target="https://microbiomedb.org/mbio/app/record/sample/MBSMPL0020-7-11" TargetMode="External"/><Relationship Id="rId65" Type="http://schemas.openxmlformats.org/officeDocument/2006/relationships/hyperlink" Target="https://microbiomedb.org/mbio/app/record/sample/MBSMPL0020-7-109" TargetMode="External"/><Relationship Id="rId68" Type="http://schemas.openxmlformats.org/officeDocument/2006/relationships/hyperlink" Target="https://microbiomedb.org/mbio/app/record/sample/MBSMPL0020-7-116" TargetMode="External"/><Relationship Id="rId67" Type="http://schemas.openxmlformats.org/officeDocument/2006/relationships/hyperlink" Target="https://microbiomedb.org/mbio/app/record/sample/MBSMPL0020-7-110" TargetMode="External"/><Relationship Id="rId60" Type="http://schemas.openxmlformats.org/officeDocument/2006/relationships/hyperlink" Target="https://microbiomedb.org/mbio/app/record/sample/MBSMPL0020-7-1010" TargetMode="External"/><Relationship Id="rId69" Type="http://schemas.openxmlformats.org/officeDocument/2006/relationships/hyperlink" Target="https://microbiomedb.org/mbio/app/record/sample/MBSMPL0020-7-119" TargetMode="External"/><Relationship Id="rId51" Type="http://schemas.openxmlformats.org/officeDocument/2006/relationships/hyperlink" Target="https://microbiomedb.org/mbio/app/record/sample/MBSMPL0020-7-873" TargetMode="External"/><Relationship Id="rId50" Type="http://schemas.openxmlformats.org/officeDocument/2006/relationships/hyperlink" Target="https://microbiomedb.org/mbio/app/record/sample/MBSMPL0020-7-959" TargetMode="External"/><Relationship Id="rId53" Type="http://schemas.openxmlformats.org/officeDocument/2006/relationships/hyperlink" Target="https://microbiomedb.org/mbio/app/record/sample/MBSMPL0020-7-986" TargetMode="External"/><Relationship Id="rId52" Type="http://schemas.openxmlformats.org/officeDocument/2006/relationships/hyperlink" Target="https://microbiomedb.org/mbio/app/record/sample/MBSMPL0020-7-906" TargetMode="External"/><Relationship Id="rId55" Type="http://schemas.openxmlformats.org/officeDocument/2006/relationships/hyperlink" Target="https://microbiomedb.org/mbio/app/record/sample/MBSMPL0020-7-879" TargetMode="External"/><Relationship Id="rId54" Type="http://schemas.openxmlformats.org/officeDocument/2006/relationships/hyperlink" Target="https://microbiomedb.org/mbio/app/record/sample/MBSMPL0020-7-805" TargetMode="External"/><Relationship Id="rId57" Type="http://schemas.openxmlformats.org/officeDocument/2006/relationships/hyperlink" Target="https://microbiomedb.org/mbio/app/record/sample/MBSMPL0020-7-866" TargetMode="External"/><Relationship Id="rId56" Type="http://schemas.openxmlformats.org/officeDocument/2006/relationships/hyperlink" Target="https://microbiomedb.org/mbio/app/record/sample/MBSMPL0020-7-848" TargetMode="External"/><Relationship Id="rId59" Type="http://schemas.openxmlformats.org/officeDocument/2006/relationships/hyperlink" Target="https://microbiomedb.org/mbio/app/record/sample/MBSMPL0020-7-958" TargetMode="External"/><Relationship Id="rId58" Type="http://schemas.openxmlformats.org/officeDocument/2006/relationships/hyperlink" Target="https://microbiomedb.org/mbio/app/record/sample/MBSMPL0020-7-903" TargetMode="External"/><Relationship Id="rId107" Type="http://schemas.openxmlformats.org/officeDocument/2006/relationships/hyperlink" Target="https://microbiomedb.org/mbio/app/record/sample/MBSMPL0020-7-126" TargetMode="External"/><Relationship Id="rId106" Type="http://schemas.openxmlformats.org/officeDocument/2006/relationships/hyperlink" Target="https://microbiomedb.org/mbio/app/record/sample/MBSMPL0020-7-143" TargetMode="External"/><Relationship Id="rId105" Type="http://schemas.openxmlformats.org/officeDocument/2006/relationships/hyperlink" Target="https://microbiomedb.org/mbio/app/record/sample/MBSMPL0020-7-189" TargetMode="External"/><Relationship Id="rId104" Type="http://schemas.openxmlformats.org/officeDocument/2006/relationships/hyperlink" Target="https://microbiomedb.org/mbio/app/record/sample/MBSMPL0020-7-156" TargetMode="External"/><Relationship Id="rId109" Type="http://schemas.openxmlformats.org/officeDocument/2006/relationships/hyperlink" Target="https://microbiomedb.org/mbio/app/record/sample/MBSMPL0020-7-206" TargetMode="External"/><Relationship Id="rId108" Type="http://schemas.openxmlformats.org/officeDocument/2006/relationships/hyperlink" Target="https://microbiomedb.org/mbio/app/record/sample/MBSMPL0020-7-131" TargetMode="External"/><Relationship Id="rId103" Type="http://schemas.openxmlformats.org/officeDocument/2006/relationships/hyperlink" Target="https://microbiomedb.org/mbio/app/record/sample/MBSMPL0020-7-70" TargetMode="External"/><Relationship Id="rId102" Type="http://schemas.openxmlformats.org/officeDocument/2006/relationships/hyperlink" Target="https://microbiomedb.org/mbio/app/record/sample/MBSMPL0020-7-188" TargetMode="External"/><Relationship Id="rId101" Type="http://schemas.openxmlformats.org/officeDocument/2006/relationships/hyperlink" Target="https://microbiomedb.org/mbio/app/record/sample/MBSMPL0020-7-58" TargetMode="External"/><Relationship Id="rId100" Type="http://schemas.openxmlformats.org/officeDocument/2006/relationships/hyperlink" Target="https://microbiomedb.org/mbio/app/record/sample/MBSMPL0020-7-177" TargetMode="External"/><Relationship Id="rId129" Type="http://schemas.openxmlformats.org/officeDocument/2006/relationships/hyperlink" Target="https://microbiomedb.org/mbio/app/record/sample/MBSMPL0020-7-536" TargetMode="External"/><Relationship Id="rId128" Type="http://schemas.openxmlformats.org/officeDocument/2006/relationships/hyperlink" Target="https://microbiomedb.org/mbio/app/record/sample/MBSMPL0020-7-531" TargetMode="External"/><Relationship Id="rId127" Type="http://schemas.openxmlformats.org/officeDocument/2006/relationships/hyperlink" Target="https://microbiomedb.org/mbio/app/record/sample/MBSMPL0020-7-510" TargetMode="External"/><Relationship Id="rId126" Type="http://schemas.openxmlformats.org/officeDocument/2006/relationships/hyperlink" Target="https://microbiomedb.org/mbio/app/record/sample/MBSMPL0020-7-503" TargetMode="External"/><Relationship Id="rId121" Type="http://schemas.openxmlformats.org/officeDocument/2006/relationships/hyperlink" Target="https://microbiomedb.org/mbio/app/record/sample/MBSMPL0020-7-485" TargetMode="External"/><Relationship Id="rId120" Type="http://schemas.openxmlformats.org/officeDocument/2006/relationships/hyperlink" Target="https://microbiomedb.org/mbio/app/record/sample/MBSMPL0020-7-69" TargetMode="External"/><Relationship Id="rId125" Type="http://schemas.openxmlformats.org/officeDocument/2006/relationships/hyperlink" Target="https://microbiomedb.org/mbio/app/record/sample/MBSMPL0020-7-493" TargetMode="External"/><Relationship Id="rId124" Type="http://schemas.openxmlformats.org/officeDocument/2006/relationships/hyperlink" Target="https://microbiomedb.org/mbio/app/record/sample/MBSMPL0020-7-489" TargetMode="External"/><Relationship Id="rId123" Type="http://schemas.openxmlformats.org/officeDocument/2006/relationships/hyperlink" Target="https://microbiomedb.org/mbio/app/record/sample/MBSMPL0020-7-488" TargetMode="External"/><Relationship Id="rId122" Type="http://schemas.openxmlformats.org/officeDocument/2006/relationships/hyperlink" Target="https://microbiomedb.org/mbio/app/record/sample/MBSMPL0020-7-486" TargetMode="External"/><Relationship Id="rId95" Type="http://schemas.openxmlformats.org/officeDocument/2006/relationships/hyperlink" Target="https://microbiomedb.org/mbio/app/record/sample/MBSMPL0020-7-120" TargetMode="External"/><Relationship Id="rId94" Type="http://schemas.openxmlformats.org/officeDocument/2006/relationships/hyperlink" Target="https://microbiomedb.org/mbio/app/record/sample/MBSMPL0020-7-187" TargetMode="External"/><Relationship Id="rId97" Type="http://schemas.openxmlformats.org/officeDocument/2006/relationships/hyperlink" Target="https://microbiomedb.org/mbio/app/record/sample/MBSMPL0020-7-130" TargetMode="External"/><Relationship Id="rId96" Type="http://schemas.openxmlformats.org/officeDocument/2006/relationships/hyperlink" Target="https://microbiomedb.org/mbio/app/record/sample/MBSMPL0020-7-185" TargetMode="External"/><Relationship Id="rId99" Type="http://schemas.openxmlformats.org/officeDocument/2006/relationships/hyperlink" Target="https://microbiomedb.org/mbio/app/record/sample/MBSMPL0020-7-13" TargetMode="External"/><Relationship Id="rId98" Type="http://schemas.openxmlformats.org/officeDocument/2006/relationships/hyperlink" Target="https://microbiomedb.org/mbio/app/record/sample/MBSMPL0020-7-146" TargetMode="External"/><Relationship Id="rId91" Type="http://schemas.openxmlformats.org/officeDocument/2006/relationships/hyperlink" Target="https://microbiomedb.org/mbio/app/record/sample/MBSMPL0020-7-124" TargetMode="External"/><Relationship Id="rId90" Type="http://schemas.openxmlformats.org/officeDocument/2006/relationships/hyperlink" Target="https://microbiomedb.org/mbio/app/record/sample/MBSMPL0020-7-12" TargetMode="External"/><Relationship Id="rId93" Type="http://schemas.openxmlformats.org/officeDocument/2006/relationships/hyperlink" Target="https://microbiomedb.org/mbio/app/record/sample/MBSMPL0020-7-183" TargetMode="External"/><Relationship Id="rId92" Type="http://schemas.openxmlformats.org/officeDocument/2006/relationships/hyperlink" Target="https://microbiomedb.org/mbio/app/record/sample/MBSMPL0020-7-97" TargetMode="External"/><Relationship Id="rId118" Type="http://schemas.openxmlformats.org/officeDocument/2006/relationships/hyperlink" Target="https://microbiomedb.org/mbio/app/record/sample/MBSMPL0020-7-49" TargetMode="External"/><Relationship Id="rId117" Type="http://schemas.openxmlformats.org/officeDocument/2006/relationships/hyperlink" Target="https://microbiomedb.org/mbio/app/record/sample/MBSMPL0020-7-203" TargetMode="External"/><Relationship Id="rId116" Type="http://schemas.openxmlformats.org/officeDocument/2006/relationships/hyperlink" Target="https://microbiomedb.org/mbio/app/record/sample/MBSMPL0020-7-24" TargetMode="External"/><Relationship Id="rId115" Type="http://schemas.openxmlformats.org/officeDocument/2006/relationships/hyperlink" Target="https://microbiomedb.org/mbio/app/record/sample/MBSMPL0020-7-40" TargetMode="External"/><Relationship Id="rId119" Type="http://schemas.openxmlformats.org/officeDocument/2006/relationships/hyperlink" Target="https://microbiomedb.org/mbio/app/record/sample/MBSMPL0020-7-181" TargetMode="External"/><Relationship Id="rId110" Type="http://schemas.openxmlformats.org/officeDocument/2006/relationships/hyperlink" Target="https://microbiomedb.org/mbio/app/record/sample/MBSMPL0020-7-7" TargetMode="External"/><Relationship Id="rId114" Type="http://schemas.openxmlformats.org/officeDocument/2006/relationships/hyperlink" Target="https://microbiomedb.org/mbio/app/record/sample/MBSMPL0020-7-125" TargetMode="External"/><Relationship Id="rId113" Type="http://schemas.openxmlformats.org/officeDocument/2006/relationships/hyperlink" Target="https://microbiomedb.org/mbio/app/record/sample/MBSMPL0020-7-219" TargetMode="External"/><Relationship Id="rId112" Type="http://schemas.openxmlformats.org/officeDocument/2006/relationships/hyperlink" Target="https://microbiomedb.org/mbio/app/record/sample/MBSMPL0020-7-155" TargetMode="External"/><Relationship Id="rId111" Type="http://schemas.openxmlformats.org/officeDocument/2006/relationships/hyperlink" Target="https://microbiomedb.org/mbio/app/record/sample/MBSMPL0020-7-159" TargetMode="External"/><Relationship Id="rId228" Type="http://schemas.openxmlformats.org/officeDocument/2006/relationships/hyperlink" Target="https://microbiomedb.org/mbio/app/record/sample/MBSMPL0020-7-321" TargetMode="External"/><Relationship Id="rId227" Type="http://schemas.openxmlformats.org/officeDocument/2006/relationships/hyperlink" Target="https://microbiomedb.org/mbio/app/record/sample/MBSMPL0020-7-394" TargetMode="External"/><Relationship Id="rId226" Type="http://schemas.openxmlformats.org/officeDocument/2006/relationships/hyperlink" Target="https://microbiomedb.org/mbio/app/record/sample/MBSMPL0020-7-331" TargetMode="External"/><Relationship Id="rId225" Type="http://schemas.openxmlformats.org/officeDocument/2006/relationships/hyperlink" Target="https://microbiomedb.org/mbio/app/record/sample/MBSMPL0020-7-396" TargetMode="External"/><Relationship Id="rId229" Type="http://schemas.openxmlformats.org/officeDocument/2006/relationships/hyperlink" Target="https://microbiomedb.org/mbio/app/record/sample/MBSMPL0020-7-300" TargetMode="External"/><Relationship Id="rId220" Type="http://schemas.openxmlformats.org/officeDocument/2006/relationships/hyperlink" Target="https://microbiomedb.org/mbio/app/record/sample/MBSMPL0020-7-363" TargetMode="External"/><Relationship Id="rId224" Type="http://schemas.openxmlformats.org/officeDocument/2006/relationships/hyperlink" Target="https://microbiomedb.org/mbio/app/record/sample/MBSMPL0020-7-329" TargetMode="External"/><Relationship Id="rId223" Type="http://schemas.openxmlformats.org/officeDocument/2006/relationships/hyperlink" Target="https://microbiomedb.org/mbio/app/record/sample/MBSMPL0020-7-393" TargetMode="External"/><Relationship Id="rId222" Type="http://schemas.openxmlformats.org/officeDocument/2006/relationships/hyperlink" Target="https://microbiomedb.org/mbio/app/record/sample/MBSMPL0020-7-353" TargetMode="External"/><Relationship Id="rId221" Type="http://schemas.openxmlformats.org/officeDocument/2006/relationships/hyperlink" Target="https://microbiomedb.org/mbio/app/record/sample/MBSMPL0020-7-348" TargetMode="External"/><Relationship Id="rId217" Type="http://schemas.openxmlformats.org/officeDocument/2006/relationships/hyperlink" Target="https://microbiomedb.org/mbio/app/record/sample/MBSMPL0020-7-341" TargetMode="External"/><Relationship Id="rId216" Type="http://schemas.openxmlformats.org/officeDocument/2006/relationships/hyperlink" Target="https://microbiomedb.org/mbio/app/record/sample/MBSMPL0020-7-465" TargetMode="External"/><Relationship Id="rId215" Type="http://schemas.openxmlformats.org/officeDocument/2006/relationships/hyperlink" Target="https://microbiomedb.org/mbio/app/record/sample/MBSMPL0020-7-319" TargetMode="External"/><Relationship Id="rId214" Type="http://schemas.openxmlformats.org/officeDocument/2006/relationships/hyperlink" Target="https://microbiomedb.org/mbio/app/record/sample/MBSMPL0020-7-411" TargetMode="External"/><Relationship Id="rId219" Type="http://schemas.openxmlformats.org/officeDocument/2006/relationships/hyperlink" Target="https://microbiomedb.org/mbio/app/record/sample/MBSMPL0020-7-414" TargetMode="External"/><Relationship Id="rId218" Type="http://schemas.openxmlformats.org/officeDocument/2006/relationships/hyperlink" Target="https://microbiomedb.org/mbio/app/record/sample/MBSMPL0020-7-399" TargetMode="External"/><Relationship Id="rId213" Type="http://schemas.openxmlformats.org/officeDocument/2006/relationships/hyperlink" Target="https://microbiomedb.org/mbio/app/record/sample/MBSMPL0020-7-347" TargetMode="External"/><Relationship Id="rId212" Type="http://schemas.openxmlformats.org/officeDocument/2006/relationships/hyperlink" Target="https://microbiomedb.org/mbio/app/record/sample/MBSMPL0020-7-351" TargetMode="External"/><Relationship Id="rId211" Type="http://schemas.openxmlformats.org/officeDocument/2006/relationships/hyperlink" Target="https://microbiomedb.org/mbio/app/record/sample/MBSMPL0020-7-336" TargetMode="External"/><Relationship Id="rId210" Type="http://schemas.openxmlformats.org/officeDocument/2006/relationships/hyperlink" Target="https://microbiomedb.org/mbio/app/record/sample/MBSMPL0020-7-333" TargetMode="External"/><Relationship Id="rId239" Type="http://schemas.openxmlformats.org/officeDocument/2006/relationships/drawing" Target="../drawings/drawing3.xml"/><Relationship Id="rId238" Type="http://schemas.openxmlformats.org/officeDocument/2006/relationships/hyperlink" Target="https://microbiomedb.org/mbio/app/record/sample/MBSMPL0020-7-296" TargetMode="External"/><Relationship Id="rId237" Type="http://schemas.openxmlformats.org/officeDocument/2006/relationships/hyperlink" Target="https://microbiomedb.org/mbio/app/record/sample/MBSMPL0020-7-444" TargetMode="External"/><Relationship Id="rId236" Type="http://schemas.openxmlformats.org/officeDocument/2006/relationships/hyperlink" Target="https://microbiomedb.org/mbio/app/record/sample/MBSMPL0020-7-309" TargetMode="External"/><Relationship Id="rId231" Type="http://schemas.openxmlformats.org/officeDocument/2006/relationships/hyperlink" Target="https://microbiomedb.org/mbio/app/record/sample/MBSMPL0020-7-300" TargetMode="External"/><Relationship Id="rId230" Type="http://schemas.openxmlformats.org/officeDocument/2006/relationships/hyperlink" Target="https://microbiomedb.org/mbio/app/record/sample/MBSMPL0020-7-350" TargetMode="External"/><Relationship Id="rId235" Type="http://schemas.openxmlformats.org/officeDocument/2006/relationships/hyperlink" Target="https://microbiomedb.org/mbio/app/record/sample/MBSMPL0020-7-451" TargetMode="External"/><Relationship Id="rId234" Type="http://schemas.openxmlformats.org/officeDocument/2006/relationships/hyperlink" Target="https://microbiomedb.org/mbio/app/record/sample/MBSMPL0020-7-326" TargetMode="External"/><Relationship Id="rId233" Type="http://schemas.openxmlformats.org/officeDocument/2006/relationships/hyperlink" Target="https://microbiomedb.org/mbio/app/record/sample/MBSMPL0020-7-282" TargetMode="External"/><Relationship Id="rId232" Type="http://schemas.openxmlformats.org/officeDocument/2006/relationships/hyperlink" Target="https://microbiomedb.org/mbio/app/record/sample/MBSMPL0020-7-483" TargetMode="External"/><Relationship Id="rId206" Type="http://schemas.openxmlformats.org/officeDocument/2006/relationships/hyperlink" Target="https://microbiomedb.org/mbio/app/record/sample/MBSMPL0020-7-289" TargetMode="External"/><Relationship Id="rId205" Type="http://schemas.openxmlformats.org/officeDocument/2006/relationships/hyperlink" Target="https://microbiomedb.org/mbio/app/record/sample/MBSMPL0020-7-339" TargetMode="External"/><Relationship Id="rId204" Type="http://schemas.openxmlformats.org/officeDocument/2006/relationships/hyperlink" Target="https://microbiomedb.org/mbio/app/record/sample/MBSMPL0020-7-409" TargetMode="External"/><Relationship Id="rId203" Type="http://schemas.openxmlformats.org/officeDocument/2006/relationships/hyperlink" Target="https://microbiomedb.org/mbio/app/record/sample/MBSMPL0020-7-323" TargetMode="External"/><Relationship Id="rId209" Type="http://schemas.openxmlformats.org/officeDocument/2006/relationships/hyperlink" Target="https://microbiomedb.org/mbio/app/record/sample/MBSMPL0020-7-414" TargetMode="External"/><Relationship Id="rId208" Type="http://schemas.openxmlformats.org/officeDocument/2006/relationships/hyperlink" Target="https://microbiomedb.org/mbio/app/record/sample/MBSMPL0020-7-306" TargetMode="External"/><Relationship Id="rId207" Type="http://schemas.openxmlformats.org/officeDocument/2006/relationships/hyperlink" Target="https://microbiomedb.org/mbio/app/record/sample/MBSMPL0020-7-288" TargetMode="External"/><Relationship Id="rId202" Type="http://schemas.openxmlformats.org/officeDocument/2006/relationships/hyperlink" Target="https://microbiomedb.org/mbio/app/record/sample/MBSMPL0020-7-307" TargetMode="External"/><Relationship Id="rId201" Type="http://schemas.openxmlformats.org/officeDocument/2006/relationships/hyperlink" Target="https://microbiomedb.org/mbio/app/record/sample/MBSMPL0020-7-457" TargetMode="External"/><Relationship Id="rId200" Type="http://schemas.openxmlformats.org/officeDocument/2006/relationships/hyperlink" Target="https://microbiomedb.org/mbio/app/record/sample/MBSMPL0020-7-278" TargetMode="External"/></Relationships>
</file>

<file path=xl/worksheets/_rels/sheet4.xml.rels><?xml version="1.0" encoding="UTF-8" standalone="yes"?><Relationships xmlns="http://schemas.openxmlformats.org/package/2006/relationships"><Relationship Id="rId150" Type="http://schemas.openxmlformats.org/officeDocument/2006/relationships/hyperlink" Target="https://microbiomedb.org/mbio/app/record/sample/MBSMPL0020-2-800" TargetMode="External"/><Relationship Id="rId1" Type="http://schemas.openxmlformats.org/officeDocument/2006/relationships/hyperlink" Target="https://microbiomedb.org/mbio/showApplication.do" TargetMode="External"/><Relationship Id="rId2" Type="http://schemas.openxmlformats.org/officeDocument/2006/relationships/hyperlink" Target="https://microbiomedb.org/mbio/app/record/sample/MBSMPL0020-2-10" TargetMode="External"/><Relationship Id="rId3" Type="http://schemas.openxmlformats.org/officeDocument/2006/relationships/hyperlink" Target="https://microbiomedb.org/mbio/app/record/sample/MBSMPL0020-2-1002" TargetMode="External"/><Relationship Id="rId149" Type="http://schemas.openxmlformats.org/officeDocument/2006/relationships/hyperlink" Target="https://microbiomedb.org/mbio/app/record/sample/MBSMPL0020-2-795" TargetMode="External"/><Relationship Id="rId4" Type="http://schemas.openxmlformats.org/officeDocument/2006/relationships/hyperlink" Target="https://microbiomedb.org/mbio/app/record/sample/MBSMPL0020-2-1007" TargetMode="External"/><Relationship Id="rId148" Type="http://schemas.openxmlformats.org/officeDocument/2006/relationships/hyperlink" Target="https://microbiomedb.org/mbio/app/record/sample/MBSMPL0020-2-736" TargetMode="External"/><Relationship Id="rId9" Type="http://schemas.openxmlformats.org/officeDocument/2006/relationships/hyperlink" Target="https://microbiomedb.org/mbio/app/record/sample/MBSMPL0020-2-1054" TargetMode="External"/><Relationship Id="rId143" Type="http://schemas.openxmlformats.org/officeDocument/2006/relationships/hyperlink" Target="https://microbiomedb.org/mbio/app/record/sample/MBSMPL0020-2-666" TargetMode="External"/><Relationship Id="rId142" Type="http://schemas.openxmlformats.org/officeDocument/2006/relationships/hyperlink" Target="https://microbiomedb.org/mbio/app/record/sample/MBSMPL0020-2-644" TargetMode="External"/><Relationship Id="rId141" Type="http://schemas.openxmlformats.org/officeDocument/2006/relationships/hyperlink" Target="https://microbiomedb.org/mbio/app/record/sample/MBSMPL0020-2-62" TargetMode="External"/><Relationship Id="rId140" Type="http://schemas.openxmlformats.org/officeDocument/2006/relationships/hyperlink" Target="https://microbiomedb.org/mbio/app/record/sample/MBSMPL0020-2-598" TargetMode="External"/><Relationship Id="rId5" Type="http://schemas.openxmlformats.org/officeDocument/2006/relationships/hyperlink" Target="https://microbiomedb.org/mbio/app/record/sample/MBSMPL0020-2-101" TargetMode="External"/><Relationship Id="rId147" Type="http://schemas.openxmlformats.org/officeDocument/2006/relationships/hyperlink" Target="https://microbiomedb.org/mbio/app/record/sample/MBSMPL0020-2-709" TargetMode="External"/><Relationship Id="rId6" Type="http://schemas.openxmlformats.org/officeDocument/2006/relationships/hyperlink" Target="https://microbiomedb.org/mbio/app/record/sample/MBSMPL0020-2-1012" TargetMode="External"/><Relationship Id="rId146" Type="http://schemas.openxmlformats.org/officeDocument/2006/relationships/hyperlink" Target="https://microbiomedb.org/mbio/app/record/sample/MBSMPL0020-2-692" TargetMode="External"/><Relationship Id="rId7" Type="http://schemas.openxmlformats.org/officeDocument/2006/relationships/hyperlink" Target="https://microbiomedb.org/mbio/app/record/sample/MBSMPL0020-2-1022" TargetMode="External"/><Relationship Id="rId145" Type="http://schemas.openxmlformats.org/officeDocument/2006/relationships/hyperlink" Target="https://microbiomedb.org/mbio/app/record/sample/MBSMPL0020-2-682" TargetMode="External"/><Relationship Id="rId8" Type="http://schemas.openxmlformats.org/officeDocument/2006/relationships/hyperlink" Target="https://microbiomedb.org/mbio/app/record/sample/MBSMPL0020-2-1032" TargetMode="External"/><Relationship Id="rId144" Type="http://schemas.openxmlformats.org/officeDocument/2006/relationships/hyperlink" Target="https://microbiomedb.org/mbio/app/record/sample/MBSMPL0020-2-671" TargetMode="External"/><Relationship Id="rId139" Type="http://schemas.openxmlformats.org/officeDocument/2006/relationships/hyperlink" Target="https://microbiomedb.org/mbio/app/record/sample/MBSMPL0020-2-593" TargetMode="External"/><Relationship Id="rId138" Type="http://schemas.openxmlformats.org/officeDocument/2006/relationships/hyperlink" Target="https://microbiomedb.org/mbio/app/record/sample/MBSMPL0020-2-588" TargetMode="External"/><Relationship Id="rId137" Type="http://schemas.openxmlformats.org/officeDocument/2006/relationships/hyperlink" Target="https://microbiomedb.org/mbio/app/record/sample/MBSMPL0020-2-583" TargetMode="External"/><Relationship Id="rId132" Type="http://schemas.openxmlformats.org/officeDocument/2006/relationships/hyperlink" Target="https://microbiomedb.org/mbio/app/record/sample/MBSMPL0020-2-563" TargetMode="External"/><Relationship Id="rId131" Type="http://schemas.openxmlformats.org/officeDocument/2006/relationships/hyperlink" Target="https://microbiomedb.org/mbio/app/record/sample/MBSMPL0020-2-558" TargetMode="External"/><Relationship Id="rId130" Type="http://schemas.openxmlformats.org/officeDocument/2006/relationships/hyperlink" Target="https://microbiomedb.org/mbio/app/record/sample/MBSMPL0020-2-543" TargetMode="External"/><Relationship Id="rId136" Type="http://schemas.openxmlformats.org/officeDocument/2006/relationships/hyperlink" Target="https://microbiomedb.org/mbio/app/record/sample/MBSMPL0020-2-578" TargetMode="External"/><Relationship Id="rId135" Type="http://schemas.openxmlformats.org/officeDocument/2006/relationships/hyperlink" Target="https://microbiomedb.org/mbio/app/record/sample/MBSMPL0020-2-573" TargetMode="External"/><Relationship Id="rId134" Type="http://schemas.openxmlformats.org/officeDocument/2006/relationships/hyperlink" Target="https://microbiomedb.org/mbio/app/record/sample/MBSMPL0020-2-57" TargetMode="External"/><Relationship Id="rId133" Type="http://schemas.openxmlformats.org/officeDocument/2006/relationships/hyperlink" Target="https://microbiomedb.org/mbio/app/record/sample/MBSMPL0020-2-568" TargetMode="External"/><Relationship Id="rId165" Type="http://schemas.openxmlformats.org/officeDocument/2006/relationships/hyperlink" Target="https://microbiomedb.org/mbio/app/record/sample/MBSMPL0020-2-963" TargetMode="External"/><Relationship Id="rId164" Type="http://schemas.openxmlformats.org/officeDocument/2006/relationships/hyperlink" Target="https://microbiomedb.org/mbio/app/record/sample/MBSMPL0020-2-953" TargetMode="External"/><Relationship Id="rId163" Type="http://schemas.openxmlformats.org/officeDocument/2006/relationships/hyperlink" Target="https://microbiomedb.org/mbio/app/record/sample/MBSMPL0020-2-943" TargetMode="External"/><Relationship Id="rId162" Type="http://schemas.openxmlformats.org/officeDocument/2006/relationships/hyperlink" Target="https://microbiomedb.org/mbio/app/record/sample/MBSMPL0020-2-938" TargetMode="External"/><Relationship Id="rId166" Type="http://schemas.openxmlformats.org/officeDocument/2006/relationships/drawing" Target="../drawings/drawing4.xml"/><Relationship Id="rId161" Type="http://schemas.openxmlformats.org/officeDocument/2006/relationships/hyperlink" Target="https://microbiomedb.org/mbio/app/record/sample/MBSMPL0020-2-933" TargetMode="External"/><Relationship Id="rId160" Type="http://schemas.openxmlformats.org/officeDocument/2006/relationships/hyperlink" Target="https://microbiomedb.org/mbio/app/record/sample/MBSMPL0020-2-928" TargetMode="External"/><Relationship Id="rId159" Type="http://schemas.openxmlformats.org/officeDocument/2006/relationships/hyperlink" Target="https://microbiomedb.org/mbio/app/record/sample/MBSMPL0020-2-912" TargetMode="External"/><Relationship Id="rId154" Type="http://schemas.openxmlformats.org/officeDocument/2006/relationships/hyperlink" Target="https://microbiomedb.org/mbio/app/record/sample/MBSMPL0020-2-872" TargetMode="External"/><Relationship Id="rId153" Type="http://schemas.openxmlformats.org/officeDocument/2006/relationships/hyperlink" Target="https://microbiomedb.org/mbio/app/record/sample/MBSMPL0020-2-867" TargetMode="External"/><Relationship Id="rId152" Type="http://schemas.openxmlformats.org/officeDocument/2006/relationships/hyperlink" Target="https://microbiomedb.org/mbio/app/record/sample/MBSMPL0020-2-815" TargetMode="External"/><Relationship Id="rId151" Type="http://schemas.openxmlformats.org/officeDocument/2006/relationships/hyperlink" Target="https://microbiomedb.org/mbio/app/record/sample/MBSMPL0020-2-810" TargetMode="External"/><Relationship Id="rId158" Type="http://schemas.openxmlformats.org/officeDocument/2006/relationships/hyperlink" Target="https://microbiomedb.org/mbio/app/record/sample/MBSMPL0020-2-897" TargetMode="External"/><Relationship Id="rId157" Type="http://schemas.openxmlformats.org/officeDocument/2006/relationships/hyperlink" Target="https://microbiomedb.org/mbio/app/record/sample/MBSMPL0020-2-892" TargetMode="External"/><Relationship Id="rId156" Type="http://schemas.openxmlformats.org/officeDocument/2006/relationships/hyperlink" Target="https://microbiomedb.org/mbio/app/record/sample/MBSMPL0020-2-887" TargetMode="External"/><Relationship Id="rId155" Type="http://schemas.openxmlformats.org/officeDocument/2006/relationships/hyperlink" Target="https://microbiomedb.org/mbio/app/record/sample/MBSMPL0020-2-882" TargetMode="External"/><Relationship Id="rId40" Type="http://schemas.openxmlformats.org/officeDocument/2006/relationships/hyperlink" Target="https://microbiomedb.org/mbio/app/record/sample/MBSMPL0020-2-364" TargetMode="External"/><Relationship Id="rId42" Type="http://schemas.openxmlformats.org/officeDocument/2006/relationships/hyperlink" Target="https://microbiomedb.org/mbio/app/record/sample/MBSMPL0020-2-37" TargetMode="External"/><Relationship Id="rId41" Type="http://schemas.openxmlformats.org/officeDocument/2006/relationships/hyperlink" Target="https://microbiomedb.org/mbio/app/record/sample/MBSMPL0020-2-369" TargetMode="External"/><Relationship Id="rId44" Type="http://schemas.openxmlformats.org/officeDocument/2006/relationships/hyperlink" Target="https://microbiomedb.org/mbio/app/record/sample/MBSMPL0020-2-390" TargetMode="External"/><Relationship Id="rId43" Type="http://schemas.openxmlformats.org/officeDocument/2006/relationships/hyperlink" Target="https://microbiomedb.org/mbio/app/record/sample/MBSMPL0020-2-374" TargetMode="External"/><Relationship Id="rId46" Type="http://schemas.openxmlformats.org/officeDocument/2006/relationships/hyperlink" Target="https://microbiomedb.org/mbio/app/record/sample/MBSMPL0020-2-400" TargetMode="External"/><Relationship Id="rId45" Type="http://schemas.openxmlformats.org/officeDocument/2006/relationships/hyperlink" Target="https://microbiomedb.org/mbio/app/record/sample/MBSMPL0020-2-395" TargetMode="External"/><Relationship Id="rId48" Type="http://schemas.openxmlformats.org/officeDocument/2006/relationships/hyperlink" Target="https://microbiomedb.org/mbio/app/record/sample/MBSMPL0020-2-416" TargetMode="External"/><Relationship Id="rId47" Type="http://schemas.openxmlformats.org/officeDocument/2006/relationships/hyperlink" Target="https://microbiomedb.org/mbio/app/record/sample/MBSMPL0020-2-411" TargetMode="External"/><Relationship Id="rId49" Type="http://schemas.openxmlformats.org/officeDocument/2006/relationships/hyperlink" Target="https://microbiomedb.org/mbio/app/record/sample/MBSMPL0020-2-42" TargetMode="External"/><Relationship Id="rId31" Type="http://schemas.openxmlformats.org/officeDocument/2006/relationships/hyperlink" Target="https://microbiomedb.org/mbio/app/record/sample/MBSMPL0020-2-240" TargetMode="External"/><Relationship Id="rId30" Type="http://schemas.openxmlformats.org/officeDocument/2006/relationships/hyperlink" Target="https://microbiomedb.org/mbio/app/record/sample/MBSMPL0020-2-235" TargetMode="External"/><Relationship Id="rId33" Type="http://schemas.openxmlformats.org/officeDocument/2006/relationships/hyperlink" Target="https://microbiomedb.org/mbio/app/record/sample/MBSMPL0020-2-290" TargetMode="External"/><Relationship Id="rId32" Type="http://schemas.openxmlformats.org/officeDocument/2006/relationships/hyperlink" Target="https://microbiomedb.org/mbio/app/record/sample/MBSMPL0020-2-285" TargetMode="External"/><Relationship Id="rId35" Type="http://schemas.openxmlformats.org/officeDocument/2006/relationships/hyperlink" Target="https://microbiomedb.org/mbio/app/record/sample/MBSMPL0020-2-315" TargetMode="External"/><Relationship Id="rId34" Type="http://schemas.openxmlformats.org/officeDocument/2006/relationships/hyperlink" Target="https://microbiomedb.org/mbio/app/record/sample/MBSMPL0020-2-310" TargetMode="External"/><Relationship Id="rId37" Type="http://schemas.openxmlformats.org/officeDocument/2006/relationships/hyperlink" Target="https://microbiomedb.org/mbio/app/record/sample/MBSMPL0020-2-344" TargetMode="External"/><Relationship Id="rId36" Type="http://schemas.openxmlformats.org/officeDocument/2006/relationships/hyperlink" Target="https://microbiomedb.org/mbio/app/record/sample/MBSMPL0020-2-32" TargetMode="External"/><Relationship Id="rId39" Type="http://schemas.openxmlformats.org/officeDocument/2006/relationships/hyperlink" Target="https://microbiomedb.org/mbio/app/record/sample/MBSMPL0020-2-354" TargetMode="External"/><Relationship Id="rId38" Type="http://schemas.openxmlformats.org/officeDocument/2006/relationships/hyperlink" Target="https://microbiomedb.org/mbio/app/record/sample/MBSMPL0020-2-349" TargetMode="External"/><Relationship Id="rId20" Type="http://schemas.openxmlformats.org/officeDocument/2006/relationships/hyperlink" Target="https://microbiomedb.org/mbio/app/record/sample/MBSMPL0020-2-151" TargetMode="External"/><Relationship Id="rId22" Type="http://schemas.openxmlformats.org/officeDocument/2006/relationships/hyperlink" Target="https://microbiomedb.org/mbio/app/record/sample/MBSMPL0020-2-166" TargetMode="External"/><Relationship Id="rId21" Type="http://schemas.openxmlformats.org/officeDocument/2006/relationships/hyperlink" Target="https://microbiomedb.org/mbio/app/record/sample/MBSMPL0020-2-161" TargetMode="External"/><Relationship Id="rId24" Type="http://schemas.openxmlformats.org/officeDocument/2006/relationships/hyperlink" Target="https://microbiomedb.org/mbio/app/record/sample/MBSMPL0020-2-176" TargetMode="External"/><Relationship Id="rId23" Type="http://schemas.openxmlformats.org/officeDocument/2006/relationships/hyperlink" Target="https://microbiomedb.org/mbio/app/record/sample/MBSMPL0020-2-171" TargetMode="External"/><Relationship Id="rId26" Type="http://schemas.openxmlformats.org/officeDocument/2006/relationships/hyperlink" Target="https://microbiomedb.org/mbio/app/record/sample/MBSMPL0020-2-215" TargetMode="External"/><Relationship Id="rId25" Type="http://schemas.openxmlformats.org/officeDocument/2006/relationships/hyperlink" Target="https://microbiomedb.org/mbio/app/record/sample/MBSMPL0020-2-20" TargetMode="External"/><Relationship Id="rId28" Type="http://schemas.openxmlformats.org/officeDocument/2006/relationships/hyperlink" Target="https://microbiomedb.org/mbio/app/record/sample/MBSMPL0020-2-225" TargetMode="External"/><Relationship Id="rId27" Type="http://schemas.openxmlformats.org/officeDocument/2006/relationships/hyperlink" Target="https://microbiomedb.org/mbio/app/record/sample/MBSMPL0020-2-220" TargetMode="External"/><Relationship Id="rId29" Type="http://schemas.openxmlformats.org/officeDocument/2006/relationships/hyperlink" Target="https://microbiomedb.org/mbio/app/record/sample/MBSMPL0020-2-230" TargetMode="External"/><Relationship Id="rId11" Type="http://schemas.openxmlformats.org/officeDocument/2006/relationships/hyperlink" Target="https://microbiomedb.org/mbio/app/record/sample/MBSMPL0020-2-106" TargetMode="External"/><Relationship Id="rId10" Type="http://schemas.openxmlformats.org/officeDocument/2006/relationships/hyperlink" Target="https://microbiomedb.org/mbio/app/record/sample/MBSMPL0020-2-1059" TargetMode="External"/><Relationship Id="rId13" Type="http://schemas.openxmlformats.org/officeDocument/2006/relationships/hyperlink" Target="https://microbiomedb.org/mbio/app/record/sample/MBSMPL0020-2-1069" TargetMode="External"/><Relationship Id="rId12" Type="http://schemas.openxmlformats.org/officeDocument/2006/relationships/hyperlink" Target="https://microbiomedb.org/mbio/app/record/sample/MBSMPL0020-2-1064" TargetMode="External"/><Relationship Id="rId15" Type="http://schemas.openxmlformats.org/officeDocument/2006/relationships/hyperlink" Target="https://microbiomedb.org/mbio/app/record/sample/MBSMPL0020-2-121" TargetMode="External"/><Relationship Id="rId14" Type="http://schemas.openxmlformats.org/officeDocument/2006/relationships/hyperlink" Target="https://microbiomedb.org/mbio/app/record/sample/MBSMPL0020-2-116" TargetMode="External"/><Relationship Id="rId17" Type="http://schemas.openxmlformats.org/officeDocument/2006/relationships/hyperlink" Target="https://microbiomedb.org/mbio/app/record/sample/MBSMPL0020-2-136" TargetMode="External"/><Relationship Id="rId16" Type="http://schemas.openxmlformats.org/officeDocument/2006/relationships/hyperlink" Target="https://microbiomedb.org/mbio/app/record/sample/MBSMPL0020-2-131" TargetMode="External"/><Relationship Id="rId19" Type="http://schemas.openxmlformats.org/officeDocument/2006/relationships/hyperlink" Target="https://microbiomedb.org/mbio/app/record/sample/MBSMPL0020-2-146" TargetMode="External"/><Relationship Id="rId18" Type="http://schemas.openxmlformats.org/officeDocument/2006/relationships/hyperlink" Target="https://microbiomedb.org/mbio/app/record/sample/MBSMPL0020-2-141" TargetMode="External"/><Relationship Id="rId84" Type="http://schemas.openxmlformats.org/officeDocument/2006/relationships/hyperlink" Target="https://microbiomedb.org/mbio/app/record/sample/MBSMPL0020-2-835" TargetMode="External"/><Relationship Id="rId83" Type="http://schemas.openxmlformats.org/officeDocument/2006/relationships/hyperlink" Target="https://microbiomedb.org/mbio/app/record/sample/MBSMPL0020-2-830" TargetMode="External"/><Relationship Id="rId86" Type="http://schemas.openxmlformats.org/officeDocument/2006/relationships/hyperlink" Target="https://microbiomedb.org/mbio/app/record/sample/MBSMPL0020-2-851" TargetMode="External"/><Relationship Id="rId85" Type="http://schemas.openxmlformats.org/officeDocument/2006/relationships/hyperlink" Target="https://microbiomedb.org/mbio/app/record/sample/MBSMPL0020-2-846" TargetMode="External"/><Relationship Id="rId88" Type="http://schemas.openxmlformats.org/officeDocument/2006/relationships/hyperlink" Target="https://microbiomedb.org/mbio/app/record/sample/MBSMPL0020-2-877" TargetMode="External"/><Relationship Id="rId87" Type="http://schemas.openxmlformats.org/officeDocument/2006/relationships/hyperlink" Target="https://microbiomedb.org/mbio/app/record/sample/MBSMPL0020-2-856" TargetMode="External"/><Relationship Id="rId89" Type="http://schemas.openxmlformats.org/officeDocument/2006/relationships/hyperlink" Target="https://microbiomedb.org/mbio/app/record/sample/MBSMPL0020-2-902" TargetMode="External"/><Relationship Id="rId80" Type="http://schemas.openxmlformats.org/officeDocument/2006/relationships/hyperlink" Target="https://microbiomedb.org/mbio/app/record/sample/MBSMPL0020-2-805" TargetMode="External"/><Relationship Id="rId82" Type="http://schemas.openxmlformats.org/officeDocument/2006/relationships/hyperlink" Target="https://microbiomedb.org/mbio/app/record/sample/MBSMPL0020-2-825" TargetMode="External"/><Relationship Id="rId81" Type="http://schemas.openxmlformats.org/officeDocument/2006/relationships/hyperlink" Target="https://microbiomedb.org/mbio/app/record/sample/MBSMPL0020-2-820" TargetMode="External"/><Relationship Id="rId73" Type="http://schemas.openxmlformats.org/officeDocument/2006/relationships/hyperlink" Target="https://microbiomedb.org/mbio/app/record/sample/MBSMPL0020-2-714" TargetMode="External"/><Relationship Id="rId72" Type="http://schemas.openxmlformats.org/officeDocument/2006/relationships/hyperlink" Target="https://microbiomedb.org/mbio/app/record/sample/MBSMPL0020-2-649" TargetMode="External"/><Relationship Id="rId75" Type="http://schemas.openxmlformats.org/officeDocument/2006/relationships/hyperlink" Target="https://microbiomedb.org/mbio/app/record/sample/MBSMPL0020-2-746" TargetMode="External"/><Relationship Id="rId74" Type="http://schemas.openxmlformats.org/officeDocument/2006/relationships/hyperlink" Target="https://microbiomedb.org/mbio/app/record/sample/MBSMPL0020-2-719" TargetMode="External"/><Relationship Id="rId77" Type="http://schemas.openxmlformats.org/officeDocument/2006/relationships/hyperlink" Target="https://microbiomedb.org/mbio/app/record/sample/MBSMPL0020-2-768" TargetMode="External"/><Relationship Id="rId76" Type="http://schemas.openxmlformats.org/officeDocument/2006/relationships/hyperlink" Target="https://microbiomedb.org/mbio/app/record/sample/MBSMPL0020-2-751" TargetMode="External"/><Relationship Id="rId79" Type="http://schemas.openxmlformats.org/officeDocument/2006/relationships/hyperlink" Target="https://microbiomedb.org/mbio/app/record/sample/MBSMPL0020-2-790" TargetMode="External"/><Relationship Id="rId78" Type="http://schemas.openxmlformats.org/officeDocument/2006/relationships/hyperlink" Target="https://microbiomedb.org/mbio/app/record/sample/MBSMPL0020-2-773" TargetMode="External"/><Relationship Id="rId71" Type="http://schemas.openxmlformats.org/officeDocument/2006/relationships/hyperlink" Target="https://microbiomedb.org/mbio/app/record/sample/MBSMPL0020-2-633" TargetMode="External"/><Relationship Id="rId70" Type="http://schemas.openxmlformats.org/officeDocument/2006/relationships/hyperlink" Target="https://microbiomedb.org/mbio/app/record/sample/MBSMPL0020-2-623" TargetMode="External"/><Relationship Id="rId62" Type="http://schemas.openxmlformats.org/officeDocument/2006/relationships/hyperlink" Target="https://microbiomedb.org/mbio/app/record/sample/MBSMPL0020-2-533" TargetMode="External"/><Relationship Id="rId61" Type="http://schemas.openxmlformats.org/officeDocument/2006/relationships/hyperlink" Target="https://microbiomedb.org/mbio/app/record/sample/MBSMPL0020-2-52" TargetMode="External"/><Relationship Id="rId64" Type="http://schemas.openxmlformats.org/officeDocument/2006/relationships/hyperlink" Target="https://microbiomedb.org/mbio/app/record/sample/MBSMPL0020-2-548" TargetMode="External"/><Relationship Id="rId63" Type="http://schemas.openxmlformats.org/officeDocument/2006/relationships/hyperlink" Target="https://microbiomedb.org/mbio/app/record/sample/MBSMPL0020-2-538" TargetMode="External"/><Relationship Id="rId66" Type="http://schemas.openxmlformats.org/officeDocument/2006/relationships/hyperlink" Target="https://microbiomedb.org/mbio/app/record/sample/MBSMPL0020-2-603" TargetMode="External"/><Relationship Id="rId65" Type="http://schemas.openxmlformats.org/officeDocument/2006/relationships/hyperlink" Target="https://microbiomedb.org/mbio/app/record/sample/MBSMPL0020-2-553" TargetMode="External"/><Relationship Id="rId68" Type="http://schemas.openxmlformats.org/officeDocument/2006/relationships/hyperlink" Target="https://microbiomedb.org/mbio/app/record/sample/MBSMPL0020-2-613" TargetMode="External"/><Relationship Id="rId67" Type="http://schemas.openxmlformats.org/officeDocument/2006/relationships/hyperlink" Target="https://microbiomedb.org/mbio/app/record/sample/MBSMPL0020-2-608" TargetMode="External"/><Relationship Id="rId60" Type="http://schemas.openxmlformats.org/officeDocument/2006/relationships/hyperlink" Target="https://microbiomedb.org/mbio/app/record/sample/MBSMPL0020-2-513" TargetMode="External"/><Relationship Id="rId69" Type="http://schemas.openxmlformats.org/officeDocument/2006/relationships/hyperlink" Target="https://microbiomedb.org/mbio/app/record/sample/MBSMPL0020-2-618" TargetMode="External"/><Relationship Id="rId51" Type="http://schemas.openxmlformats.org/officeDocument/2006/relationships/hyperlink" Target="https://microbiomedb.org/mbio/app/record/sample/MBSMPL0020-2-452" TargetMode="External"/><Relationship Id="rId50" Type="http://schemas.openxmlformats.org/officeDocument/2006/relationships/hyperlink" Target="https://microbiomedb.org/mbio/app/record/sample/MBSMPL0020-2-447" TargetMode="External"/><Relationship Id="rId53" Type="http://schemas.openxmlformats.org/officeDocument/2006/relationships/hyperlink" Target="https://microbiomedb.org/mbio/app/record/sample/MBSMPL0020-2-468" TargetMode="External"/><Relationship Id="rId52" Type="http://schemas.openxmlformats.org/officeDocument/2006/relationships/hyperlink" Target="https://microbiomedb.org/mbio/app/record/sample/MBSMPL0020-2-463" TargetMode="External"/><Relationship Id="rId55" Type="http://schemas.openxmlformats.org/officeDocument/2006/relationships/hyperlink" Target="https://microbiomedb.org/mbio/app/record/sample/MBSMPL0020-2-473" TargetMode="External"/><Relationship Id="rId54" Type="http://schemas.openxmlformats.org/officeDocument/2006/relationships/hyperlink" Target="https://microbiomedb.org/mbio/app/record/sample/MBSMPL0020-2-47" TargetMode="External"/><Relationship Id="rId57" Type="http://schemas.openxmlformats.org/officeDocument/2006/relationships/hyperlink" Target="https://microbiomedb.org/mbio/app/record/sample/MBSMPL0020-2-483" TargetMode="External"/><Relationship Id="rId56" Type="http://schemas.openxmlformats.org/officeDocument/2006/relationships/hyperlink" Target="https://microbiomedb.org/mbio/app/record/sample/MBSMPL0020-2-478" TargetMode="External"/><Relationship Id="rId59" Type="http://schemas.openxmlformats.org/officeDocument/2006/relationships/hyperlink" Target="https://microbiomedb.org/mbio/app/record/sample/MBSMPL0020-2-498" TargetMode="External"/><Relationship Id="rId58" Type="http://schemas.openxmlformats.org/officeDocument/2006/relationships/hyperlink" Target="https://microbiomedb.org/mbio/app/record/sample/MBSMPL0020-2-493" TargetMode="External"/><Relationship Id="rId107" Type="http://schemas.openxmlformats.org/officeDocument/2006/relationships/hyperlink" Target="https://microbiomedb.org/mbio/app/record/sample/MBSMPL0020-2-200" TargetMode="External"/><Relationship Id="rId106" Type="http://schemas.openxmlformats.org/officeDocument/2006/relationships/hyperlink" Target="https://microbiomedb.org/mbio/app/record/sample/MBSMPL0020-2-195" TargetMode="External"/><Relationship Id="rId105" Type="http://schemas.openxmlformats.org/officeDocument/2006/relationships/hyperlink" Target="https://microbiomedb.org/mbio/app/record/sample/MBSMPL0020-2-191" TargetMode="External"/><Relationship Id="rId104" Type="http://schemas.openxmlformats.org/officeDocument/2006/relationships/hyperlink" Target="https://microbiomedb.org/mbio/app/record/sample/MBSMPL0020-2-186" TargetMode="External"/><Relationship Id="rId109" Type="http://schemas.openxmlformats.org/officeDocument/2006/relationships/hyperlink" Target="https://microbiomedb.org/mbio/app/record/sample/MBSMPL0020-2-210" TargetMode="External"/><Relationship Id="rId108" Type="http://schemas.openxmlformats.org/officeDocument/2006/relationships/hyperlink" Target="https://microbiomedb.org/mbio/app/record/sample/MBSMPL0020-2-205" TargetMode="External"/><Relationship Id="rId103" Type="http://schemas.openxmlformats.org/officeDocument/2006/relationships/hyperlink" Target="https://microbiomedb.org/mbio/app/record/sample/MBSMPL0020-2-181" TargetMode="External"/><Relationship Id="rId102" Type="http://schemas.openxmlformats.org/officeDocument/2006/relationships/hyperlink" Target="https://microbiomedb.org/mbio/app/record/sample/MBSMPL0020-2-156" TargetMode="External"/><Relationship Id="rId101" Type="http://schemas.openxmlformats.org/officeDocument/2006/relationships/hyperlink" Target="https://microbiomedb.org/mbio/app/record/sample/MBSMPL0020-2-15" TargetMode="External"/><Relationship Id="rId100" Type="http://schemas.openxmlformats.org/officeDocument/2006/relationships/hyperlink" Target="https://microbiomedb.org/mbio/app/record/sample/MBSMPL0020-2-126" TargetMode="External"/><Relationship Id="rId129" Type="http://schemas.openxmlformats.org/officeDocument/2006/relationships/hyperlink" Target="https://microbiomedb.org/mbio/app/record/sample/MBSMPL0020-2-528" TargetMode="External"/><Relationship Id="rId128" Type="http://schemas.openxmlformats.org/officeDocument/2006/relationships/hyperlink" Target="https://microbiomedb.org/mbio/app/record/sample/MBSMPL0020-2-523" TargetMode="External"/><Relationship Id="rId127" Type="http://schemas.openxmlformats.org/officeDocument/2006/relationships/hyperlink" Target="https://microbiomedb.org/mbio/app/record/sample/MBSMPL0020-2-518" TargetMode="External"/><Relationship Id="rId126" Type="http://schemas.openxmlformats.org/officeDocument/2006/relationships/hyperlink" Target="https://microbiomedb.org/mbio/app/record/sample/MBSMPL0020-2-508" TargetMode="External"/><Relationship Id="rId121" Type="http://schemas.openxmlformats.org/officeDocument/2006/relationships/hyperlink" Target="https://microbiomedb.org/mbio/app/record/sample/MBSMPL0020-2-431" TargetMode="External"/><Relationship Id="rId120" Type="http://schemas.openxmlformats.org/officeDocument/2006/relationships/hyperlink" Target="https://microbiomedb.org/mbio/app/record/sample/MBSMPL0020-2-426" TargetMode="External"/><Relationship Id="rId125" Type="http://schemas.openxmlformats.org/officeDocument/2006/relationships/hyperlink" Target="https://microbiomedb.org/mbio/app/record/sample/MBSMPL0020-2-503" TargetMode="External"/><Relationship Id="rId124" Type="http://schemas.openxmlformats.org/officeDocument/2006/relationships/hyperlink" Target="https://microbiomedb.org/mbio/app/record/sample/MBSMPL0020-2-5" TargetMode="External"/><Relationship Id="rId123" Type="http://schemas.openxmlformats.org/officeDocument/2006/relationships/hyperlink" Target="https://microbiomedb.org/mbio/app/record/sample/MBSMPL0020-2-488" TargetMode="External"/><Relationship Id="rId122" Type="http://schemas.openxmlformats.org/officeDocument/2006/relationships/hyperlink" Target="https://microbiomedb.org/mbio/app/record/sample/MBSMPL0020-2-436" TargetMode="External"/><Relationship Id="rId95" Type="http://schemas.openxmlformats.org/officeDocument/2006/relationships/hyperlink" Target="https://microbiomedb.org/mbio/app/record/sample/MBSMPL0020-2-985" TargetMode="External"/><Relationship Id="rId94" Type="http://schemas.openxmlformats.org/officeDocument/2006/relationships/hyperlink" Target="https://microbiomedb.org/mbio/app/record/sample/MBSMPL0020-2-980" TargetMode="External"/><Relationship Id="rId97" Type="http://schemas.openxmlformats.org/officeDocument/2006/relationships/hyperlink" Target="https://microbiomedb.org/mbio/app/record/sample/MBSMPL0020-2-1027" TargetMode="External"/><Relationship Id="rId96" Type="http://schemas.openxmlformats.org/officeDocument/2006/relationships/hyperlink" Target="https://microbiomedb.org/mbio/app/record/sample/MBSMPL0020-2-1017" TargetMode="External"/><Relationship Id="rId99" Type="http://schemas.openxmlformats.org/officeDocument/2006/relationships/hyperlink" Target="https://microbiomedb.org/mbio/app/record/sample/MBSMPL0020-2-111" TargetMode="External"/><Relationship Id="rId98" Type="http://schemas.openxmlformats.org/officeDocument/2006/relationships/hyperlink" Target="https://microbiomedb.org/mbio/app/record/sample/MBSMPL0020-2-1037" TargetMode="External"/><Relationship Id="rId91" Type="http://schemas.openxmlformats.org/officeDocument/2006/relationships/hyperlink" Target="https://microbiomedb.org/mbio/app/record/sample/MBSMPL0020-2-923" TargetMode="External"/><Relationship Id="rId90" Type="http://schemas.openxmlformats.org/officeDocument/2006/relationships/hyperlink" Target="https://microbiomedb.org/mbio/app/record/sample/MBSMPL0020-2-907" TargetMode="External"/><Relationship Id="rId93" Type="http://schemas.openxmlformats.org/officeDocument/2006/relationships/hyperlink" Target="https://microbiomedb.org/mbio/app/record/sample/MBSMPL0020-2-958" TargetMode="External"/><Relationship Id="rId92" Type="http://schemas.openxmlformats.org/officeDocument/2006/relationships/hyperlink" Target="https://microbiomedb.org/mbio/app/record/sample/MBSMPL0020-2-948" TargetMode="External"/><Relationship Id="rId118" Type="http://schemas.openxmlformats.org/officeDocument/2006/relationships/hyperlink" Target="https://microbiomedb.org/mbio/app/record/sample/MBSMPL0020-2-385" TargetMode="External"/><Relationship Id="rId117" Type="http://schemas.openxmlformats.org/officeDocument/2006/relationships/hyperlink" Target="https://microbiomedb.org/mbio/app/record/sample/MBSMPL0020-2-359" TargetMode="External"/><Relationship Id="rId116" Type="http://schemas.openxmlformats.org/officeDocument/2006/relationships/hyperlink" Target="https://microbiomedb.org/mbio/app/record/sample/MBSMPL0020-2-339" TargetMode="External"/><Relationship Id="rId115" Type="http://schemas.openxmlformats.org/officeDocument/2006/relationships/hyperlink" Target="https://microbiomedb.org/mbio/app/record/sample/MBSMPL0020-2-334" TargetMode="External"/><Relationship Id="rId119" Type="http://schemas.openxmlformats.org/officeDocument/2006/relationships/hyperlink" Target="https://microbiomedb.org/mbio/app/record/sample/MBSMPL0020-2-421" TargetMode="External"/><Relationship Id="rId110" Type="http://schemas.openxmlformats.org/officeDocument/2006/relationships/hyperlink" Target="https://microbiomedb.org/mbio/app/record/sample/MBSMPL0020-2-257" TargetMode="External"/><Relationship Id="rId114" Type="http://schemas.openxmlformats.org/officeDocument/2006/relationships/hyperlink" Target="https://microbiomedb.org/mbio/app/record/sample/MBSMPL0020-2-330" TargetMode="External"/><Relationship Id="rId113" Type="http://schemas.openxmlformats.org/officeDocument/2006/relationships/hyperlink" Target="https://microbiomedb.org/mbio/app/record/sample/MBSMPL0020-2-325" TargetMode="External"/><Relationship Id="rId112" Type="http://schemas.openxmlformats.org/officeDocument/2006/relationships/hyperlink" Target="https://microbiomedb.org/mbio/app/record/sample/MBSMPL0020-2-320" TargetMode="External"/><Relationship Id="rId111" Type="http://schemas.openxmlformats.org/officeDocument/2006/relationships/hyperlink" Target="https://microbiomedb.org/mbio/app/record/sample/MBSMPL0020-2-262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microbiomedb.org/mbio/app/record/sample/MBSMPL0020-6-887" TargetMode="External"/><Relationship Id="rId194" Type="http://schemas.openxmlformats.org/officeDocument/2006/relationships/hyperlink" Target="https://microbiomedb.org/mbio/app/record/sample/MBSMPL0020-6-890" TargetMode="External"/><Relationship Id="rId193" Type="http://schemas.openxmlformats.org/officeDocument/2006/relationships/hyperlink" Target="https://microbiomedb.org/mbio/app/record/sample/MBSMPL0020-6-89" TargetMode="External"/><Relationship Id="rId192" Type="http://schemas.openxmlformats.org/officeDocument/2006/relationships/hyperlink" Target="https://microbiomedb.org/mbio/app/record/sample/MBSMPL0020-6-889" TargetMode="External"/><Relationship Id="rId191" Type="http://schemas.openxmlformats.org/officeDocument/2006/relationships/hyperlink" Target="https://microbiomedb.org/mbio/app/record/sample/MBSMPL0020-6-888" TargetMode="External"/><Relationship Id="rId187" Type="http://schemas.openxmlformats.org/officeDocument/2006/relationships/hyperlink" Target="https://microbiomedb.org/mbio/app/record/sample/MBSMPL0020-6-884" TargetMode="External"/><Relationship Id="rId186" Type="http://schemas.openxmlformats.org/officeDocument/2006/relationships/hyperlink" Target="https://microbiomedb.org/mbio/app/record/sample/MBSMPL0020-6-883" TargetMode="External"/><Relationship Id="rId185" Type="http://schemas.openxmlformats.org/officeDocument/2006/relationships/hyperlink" Target="https://microbiomedb.org/mbio/app/record/sample/MBSMPL0020-6-88" TargetMode="External"/><Relationship Id="rId184" Type="http://schemas.openxmlformats.org/officeDocument/2006/relationships/hyperlink" Target="https://microbiomedb.org/mbio/app/record/sample/MBSMPL0020-6-815" TargetMode="External"/><Relationship Id="rId189" Type="http://schemas.openxmlformats.org/officeDocument/2006/relationships/hyperlink" Target="https://microbiomedb.org/mbio/app/record/sample/MBSMPL0020-6-886" TargetMode="External"/><Relationship Id="rId188" Type="http://schemas.openxmlformats.org/officeDocument/2006/relationships/hyperlink" Target="https://microbiomedb.org/mbio/app/record/sample/MBSMPL0020-6-885" TargetMode="External"/><Relationship Id="rId183" Type="http://schemas.openxmlformats.org/officeDocument/2006/relationships/hyperlink" Target="https://microbiomedb.org/mbio/app/record/sample/MBSMPL0020-6-814" TargetMode="External"/><Relationship Id="rId182" Type="http://schemas.openxmlformats.org/officeDocument/2006/relationships/hyperlink" Target="https://microbiomedb.org/mbio/app/record/sample/MBSMPL0020-6-813" TargetMode="External"/><Relationship Id="rId181" Type="http://schemas.openxmlformats.org/officeDocument/2006/relationships/hyperlink" Target="https://microbiomedb.org/mbio/app/record/sample/MBSMPL0020-6-812" TargetMode="External"/><Relationship Id="rId180" Type="http://schemas.openxmlformats.org/officeDocument/2006/relationships/hyperlink" Target="https://microbiomedb.org/mbio/app/record/sample/MBSMPL0020-6-756" TargetMode="External"/><Relationship Id="rId176" Type="http://schemas.openxmlformats.org/officeDocument/2006/relationships/hyperlink" Target="https://microbiomedb.org/mbio/app/record/sample/MBSMPL0020-6-752" TargetMode="External"/><Relationship Id="rId175" Type="http://schemas.openxmlformats.org/officeDocument/2006/relationships/hyperlink" Target="https://microbiomedb.org/mbio/app/record/sample/MBSMPL0020-6-751" TargetMode="External"/><Relationship Id="rId174" Type="http://schemas.openxmlformats.org/officeDocument/2006/relationships/hyperlink" Target="https://microbiomedb.org/mbio/app/record/sample/MBSMPL0020-6-733" TargetMode="External"/><Relationship Id="rId173" Type="http://schemas.openxmlformats.org/officeDocument/2006/relationships/hyperlink" Target="https://microbiomedb.org/mbio/app/record/sample/MBSMPL0020-6-732" TargetMode="External"/><Relationship Id="rId179" Type="http://schemas.openxmlformats.org/officeDocument/2006/relationships/hyperlink" Target="https://microbiomedb.org/mbio/app/record/sample/MBSMPL0020-6-755" TargetMode="External"/><Relationship Id="rId178" Type="http://schemas.openxmlformats.org/officeDocument/2006/relationships/hyperlink" Target="https://microbiomedb.org/mbio/app/record/sample/MBSMPL0020-6-754" TargetMode="External"/><Relationship Id="rId177" Type="http://schemas.openxmlformats.org/officeDocument/2006/relationships/hyperlink" Target="https://microbiomedb.org/mbio/app/record/sample/MBSMPL0020-6-753" TargetMode="External"/><Relationship Id="rId198" Type="http://schemas.openxmlformats.org/officeDocument/2006/relationships/drawing" Target="../drawings/drawing5.xml"/><Relationship Id="rId197" Type="http://schemas.openxmlformats.org/officeDocument/2006/relationships/hyperlink" Target="https://microbiomedb.org/mbio/app/record/sample/MBSMPL0020-6-93" TargetMode="External"/><Relationship Id="rId196" Type="http://schemas.openxmlformats.org/officeDocument/2006/relationships/hyperlink" Target="https://microbiomedb.org/mbio/app/record/sample/MBSMPL0020-6-92" TargetMode="External"/><Relationship Id="rId195" Type="http://schemas.openxmlformats.org/officeDocument/2006/relationships/hyperlink" Target="https://microbiomedb.org/mbio/app/record/sample/MBSMPL0020-6-891" TargetMode="External"/><Relationship Id="rId150" Type="http://schemas.openxmlformats.org/officeDocument/2006/relationships/hyperlink" Target="https://microbiomedb.org/mbio/app/record/sample/MBSMPL0020-6-403" TargetMode="External"/><Relationship Id="rId1" Type="http://schemas.openxmlformats.org/officeDocument/2006/relationships/hyperlink" Target="https://microbiomedb.org/mbio/app/record/sample/MBSMPL0020-6-1" TargetMode="External"/><Relationship Id="rId2" Type="http://schemas.openxmlformats.org/officeDocument/2006/relationships/hyperlink" Target="https://microbiomedb.org/mbio/app/record/sample/MBSMPL0020-6-114" TargetMode="External"/><Relationship Id="rId3" Type="http://schemas.openxmlformats.org/officeDocument/2006/relationships/hyperlink" Target="https://microbiomedb.org/mbio/app/record/sample/MBSMPL0020-6-115" TargetMode="External"/><Relationship Id="rId149" Type="http://schemas.openxmlformats.org/officeDocument/2006/relationships/hyperlink" Target="https://microbiomedb.org/mbio/app/record/sample/MBSMPL0020-6-402" TargetMode="External"/><Relationship Id="rId4" Type="http://schemas.openxmlformats.org/officeDocument/2006/relationships/hyperlink" Target="https://microbiomedb.org/mbio/app/record/sample/MBSMPL0020-6-116" TargetMode="External"/><Relationship Id="rId148" Type="http://schemas.openxmlformats.org/officeDocument/2006/relationships/hyperlink" Target="https://microbiomedb.org/mbio/app/record/sample/MBSMPL0020-6-401" TargetMode="External"/><Relationship Id="rId9" Type="http://schemas.openxmlformats.org/officeDocument/2006/relationships/hyperlink" Target="https://microbiomedb.org/mbio/app/record/sample/MBSMPL0020-6-166" TargetMode="External"/><Relationship Id="rId143" Type="http://schemas.openxmlformats.org/officeDocument/2006/relationships/hyperlink" Target="https://microbiomedb.org/mbio/app/record/sample/MBSMPL0020-6-385" TargetMode="External"/><Relationship Id="rId142" Type="http://schemas.openxmlformats.org/officeDocument/2006/relationships/hyperlink" Target="https://microbiomedb.org/mbio/app/record/sample/MBSMPL0020-6-384" TargetMode="External"/><Relationship Id="rId141" Type="http://schemas.openxmlformats.org/officeDocument/2006/relationships/hyperlink" Target="https://microbiomedb.org/mbio/app/record/sample/MBSMPL0020-6-215" TargetMode="External"/><Relationship Id="rId140" Type="http://schemas.openxmlformats.org/officeDocument/2006/relationships/hyperlink" Target="https://microbiomedb.org/mbio/app/record/sample/MBSMPL0020-6-214" TargetMode="External"/><Relationship Id="rId5" Type="http://schemas.openxmlformats.org/officeDocument/2006/relationships/hyperlink" Target="https://microbiomedb.org/mbio/app/record/sample/MBSMPL0020-6-117" TargetMode="External"/><Relationship Id="rId147" Type="http://schemas.openxmlformats.org/officeDocument/2006/relationships/hyperlink" Target="https://microbiomedb.org/mbio/app/record/sample/MBSMPL0020-6-400" TargetMode="External"/><Relationship Id="rId6" Type="http://schemas.openxmlformats.org/officeDocument/2006/relationships/hyperlink" Target="https://microbiomedb.org/mbio/app/record/sample/MBSMPL0020-6-118" TargetMode="External"/><Relationship Id="rId146" Type="http://schemas.openxmlformats.org/officeDocument/2006/relationships/hyperlink" Target="https://microbiomedb.org/mbio/app/record/sample/MBSMPL0020-6-399" TargetMode="External"/><Relationship Id="rId7" Type="http://schemas.openxmlformats.org/officeDocument/2006/relationships/hyperlink" Target="https://microbiomedb.org/mbio/app/record/sample/MBSMPL0020-6-146" TargetMode="External"/><Relationship Id="rId145" Type="http://schemas.openxmlformats.org/officeDocument/2006/relationships/hyperlink" Target="https://microbiomedb.org/mbio/app/record/sample/MBSMPL0020-6-387" TargetMode="External"/><Relationship Id="rId8" Type="http://schemas.openxmlformats.org/officeDocument/2006/relationships/hyperlink" Target="https://microbiomedb.org/mbio/app/record/sample/MBSMPL0020-6-148" TargetMode="External"/><Relationship Id="rId144" Type="http://schemas.openxmlformats.org/officeDocument/2006/relationships/hyperlink" Target="https://microbiomedb.org/mbio/app/record/sample/MBSMPL0020-6-386" TargetMode="External"/><Relationship Id="rId139" Type="http://schemas.openxmlformats.org/officeDocument/2006/relationships/hyperlink" Target="https://microbiomedb.org/mbio/app/record/sample/MBSMPL0020-6-213" TargetMode="External"/><Relationship Id="rId138" Type="http://schemas.openxmlformats.org/officeDocument/2006/relationships/hyperlink" Target="https://microbiomedb.org/mbio/app/record/sample/MBSMPL0020-6-913" TargetMode="External"/><Relationship Id="rId137" Type="http://schemas.openxmlformats.org/officeDocument/2006/relationships/hyperlink" Target="https://microbiomedb.org/mbio/app/record/sample/MBSMPL0020-6-912" TargetMode="External"/><Relationship Id="rId132" Type="http://schemas.openxmlformats.org/officeDocument/2006/relationships/hyperlink" Target="https://microbiomedb.org/mbio/app/record/sample/MBSMPL0020-6-865" TargetMode="External"/><Relationship Id="rId131" Type="http://schemas.openxmlformats.org/officeDocument/2006/relationships/hyperlink" Target="https://microbiomedb.org/mbio/app/record/sample/MBSMPL0020-6-864" TargetMode="External"/><Relationship Id="rId130" Type="http://schemas.openxmlformats.org/officeDocument/2006/relationships/hyperlink" Target="https://microbiomedb.org/mbio/app/record/sample/MBSMPL0020-6-863" TargetMode="External"/><Relationship Id="rId136" Type="http://schemas.openxmlformats.org/officeDocument/2006/relationships/hyperlink" Target="https://microbiomedb.org/mbio/app/record/sample/MBSMPL0020-6-911" TargetMode="External"/><Relationship Id="rId135" Type="http://schemas.openxmlformats.org/officeDocument/2006/relationships/hyperlink" Target="https://microbiomedb.org/mbio/app/record/sample/MBSMPL0020-6-910" TargetMode="External"/><Relationship Id="rId134" Type="http://schemas.openxmlformats.org/officeDocument/2006/relationships/hyperlink" Target="https://microbiomedb.org/mbio/app/record/sample/MBSMPL0020-6-909" TargetMode="External"/><Relationship Id="rId133" Type="http://schemas.openxmlformats.org/officeDocument/2006/relationships/hyperlink" Target="https://microbiomedb.org/mbio/app/record/sample/MBSMPL0020-6-866" TargetMode="External"/><Relationship Id="rId172" Type="http://schemas.openxmlformats.org/officeDocument/2006/relationships/hyperlink" Target="https://microbiomedb.org/mbio/app/record/sample/MBSMPL0020-6-731" TargetMode="External"/><Relationship Id="rId171" Type="http://schemas.openxmlformats.org/officeDocument/2006/relationships/hyperlink" Target="https://microbiomedb.org/mbio/app/record/sample/MBSMPL0020-6-730" TargetMode="External"/><Relationship Id="rId170" Type="http://schemas.openxmlformats.org/officeDocument/2006/relationships/hyperlink" Target="https://microbiomedb.org/mbio/app/record/sample/MBSMPL0020-6-729" TargetMode="External"/><Relationship Id="rId165" Type="http://schemas.openxmlformats.org/officeDocument/2006/relationships/hyperlink" Target="https://microbiomedb.org/mbio/app/record/sample/MBSMPL0020-6-681" TargetMode="External"/><Relationship Id="rId164" Type="http://schemas.openxmlformats.org/officeDocument/2006/relationships/hyperlink" Target="https://microbiomedb.org/mbio/app/record/sample/MBSMPL0020-6-680" TargetMode="External"/><Relationship Id="rId163" Type="http://schemas.openxmlformats.org/officeDocument/2006/relationships/hyperlink" Target="https://microbiomedb.org/mbio/app/record/sample/MBSMPL0020-6-663" TargetMode="External"/><Relationship Id="rId162" Type="http://schemas.openxmlformats.org/officeDocument/2006/relationships/hyperlink" Target="https://microbiomedb.org/mbio/app/record/sample/MBSMPL0020-6-662" TargetMode="External"/><Relationship Id="rId169" Type="http://schemas.openxmlformats.org/officeDocument/2006/relationships/hyperlink" Target="https://microbiomedb.org/mbio/app/record/sample/MBSMPL0020-6-685" TargetMode="External"/><Relationship Id="rId168" Type="http://schemas.openxmlformats.org/officeDocument/2006/relationships/hyperlink" Target="https://microbiomedb.org/mbio/app/record/sample/MBSMPL0020-6-684" TargetMode="External"/><Relationship Id="rId167" Type="http://schemas.openxmlformats.org/officeDocument/2006/relationships/hyperlink" Target="https://microbiomedb.org/mbio/app/record/sample/MBSMPL0020-6-683" TargetMode="External"/><Relationship Id="rId166" Type="http://schemas.openxmlformats.org/officeDocument/2006/relationships/hyperlink" Target="https://microbiomedb.org/mbio/app/record/sample/MBSMPL0020-6-682" TargetMode="External"/><Relationship Id="rId161" Type="http://schemas.openxmlformats.org/officeDocument/2006/relationships/hyperlink" Target="https://microbiomedb.org/mbio/app/record/sample/MBSMPL0020-6-661" TargetMode="External"/><Relationship Id="rId160" Type="http://schemas.openxmlformats.org/officeDocument/2006/relationships/hyperlink" Target="https://microbiomedb.org/mbio/app/record/sample/MBSMPL0020-6-660" TargetMode="External"/><Relationship Id="rId159" Type="http://schemas.openxmlformats.org/officeDocument/2006/relationships/hyperlink" Target="https://microbiomedb.org/mbio/app/record/sample/MBSMPL0020-6-645" TargetMode="External"/><Relationship Id="rId154" Type="http://schemas.openxmlformats.org/officeDocument/2006/relationships/hyperlink" Target="https://microbiomedb.org/mbio/app/record/sample/MBSMPL0020-6-602" TargetMode="External"/><Relationship Id="rId153" Type="http://schemas.openxmlformats.org/officeDocument/2006/relationships/hyperlink" Target="https://microbiomedb.org/mbio/app/record/sample/MBSMPL0020-6-601" TargetMode="External"/><Relationship Id="rId152" Type="http://schemas.openxmlformats.org/officeDocument/2006/relationships/hyperlink" Target="https://microbiomedb.org/mbio/app/record/sample/MBSMPL0020-6-600" TargetMode="External"/><Relationship Id="rId151" Type="http://schemas.openxmlformats.org/officeDocument/2006/relationships/hyperlink" Target="https://microbiomedb.org/mbio/app/record/sample/MBSMPL0020-6-599" TargetMode="External"/><Relationship Id="rId158" Type="http://schemas.openxmlformats.org/officeDocument/2006/relationships/hyperlink" Target="https://microbiomedb.org/mbio/app/record/sample/MBSMPL0020-6-644" TargetMode="External"/><Relationship Id="rId157" Type="http://schemas.openxmlformats.org/officeDocument/2006/relationships/hyperlink" Target="https://microbiomedb.org/mbio/app/record/sample/MBSMPL0020-6-643" TargetMode="External"/><Relationship Id="rId156" Type="http://schemas.openxmlformats.org/officeDocument/2006/relationships/hyperlink" Target="https://microbiomedb.org/mbio/app/record/sample/MBSMPL0020-6-642" TargetMode="External"/><Relationship Id="rId155" Type="http://schemas.openxmlformats.org/officeDocument/2006/relationships/hyperlink" Target="https://microbiomedb.org/mbio/app/record/sample/MBSMPL0020-6-603" TargetMode="External"/><Relationship Id="rId40" Type="http://schemas.openxmlformats.org/officeDocument/2006/relationships/hyperlink" Target="https://microbiomedb.org/mbio/app/record/sample/MBSMPL0020-6-290" TargetMode="External"/><Relationship Id="rId42" Type="http://schemas.openxmlformats.org/officeDocument/2006/relationships/hyperlink" Target="https://microbiomedb.org/mbio/app/record/sample/MBSMPL0020-6-3" TargetMode="External"/><Relationship Id="rId41" Type="http://schemas.openxmlformats.org/officeDocument/2006/relationships/hyperlink" Target="https://microbiomedb.org/mbio/app/record/sample/MBSMPL0020-6-291" TargetMode="External"/><Relationship Id="rId44" Type="http://schemas.openxmlformats.org/officeDocument/2006/relationships/hyperlink" Target="https://microbiomedb.org/mbio/app/record/sample/MBSMPL0020-6-314" TargetMode="External"/><Relationship Id="rId43" Type="http://schemas.openxmlformats.org/officeDocument/2006/relationships/hyperlink" Target="https://microbiomedb.org/mbio/app/record/sample/MBSMPL0020-6-313" TargetMode="External"/><Relationship Id="rId46" Type="http://schemas.openxmlformats.org/officeDocument/2006/relationships/hyperlink" Target="https://microbiomedb.org/mbio/app/record/sample/MBSMPL0020-6-316" TargetMode="External"/><Relationship Id="rId45" Type="http://schemas.openxmlformats.org/officeDocument/2006/relationships/hyperlink" Target="https://microbiomedb.org/mbio/app/record/sample/MBSMPL0020-6-315" TargetMode="External"/><Relationship Id="rId48" Type="http://schemas.openxmlformats.org/officeDocument/2006/relationships/hyperlink" Target="https://microbiomedb.org/mbio/app/record/sample/MBSMPL0020-6-318" TargetMode="External"/><Relationship Id="rId47" Type="http://schemas.openxmlformats.org/officeDocument/2006/relationships/hyperlink" Target="https://microbiomedb.org/mbio/app/record/sample/MBSMPL0020-6-317" TargetMode="External"/><Relationship Id="rId49" Type="http://schemas.openxmlformats.org/officeDocument/2006/relationships/hyperlink" Target="https://microbiomedb.org/mbio/app/record/sample/MBSMPL0020-6-319" TargetMode="External"/><Relationship Id="rId31" Type="http://schemas.openxmlformats.org/officeDocument/2006/relationships/hyperlink" Target="https://microbiomedb.org/mbio/app/record/sample/MBSMPL0020-6-262" TargetMode="External"/><Relationship Id="rId30" Type="http://schemas.openxmlformats.org/officeDocument/2006/relationships/hyperlink" Target="https://microbiomedb.org/mbio/app/record/sample/MBSMPL0020-6-241" TargetMode="External"/><Relationship Id="rId33" Type="http://schemas.openxmlformats.org/officeDocument/2006/relationships/hyperlink" Target="https://microbiomedb.org/mbio/app/record/sample/MBSMPL0020-6-264" TargetMode="External"/><Relationship Id="rId32" Type="http://schemas.openxmlformats.org/officeDocument/2006/relationships/hyperlink" Target="https://microbiomedb.org/mbio/app/record/sample/MBSMPL0020-6-263" TargetMode="External"/><Relationship Id="rId35" Type="http://schemas.openxmlformats.org/officeDocument/2006/relationships/hyperlink" Target="https://microbiomedb.org/mbio/app/record/sample/MBSMPL0020-6-266" TargetMode="External"/><Relationship Id="rId34" Type="http://schemas.openxmlformats.org/officeDocument/2006/relationships/hyperlink" Target="https://microbiomedb.org/mbio/app/record/sample/MBSMPL0020-6-265" TargetMode="External"/><Relationship Id="rId37" Type="http://schemas.openxmlformats.org/officeDocument/2006/relationships/hyperlink" Target="https://microbiomedb.org/mbio/app/record/sample/MBSMPL0020-6-287" TargetMode="External"/><Relationship Id="rId36" Type="http://schemas.openxmlformats.org/officeDocument/2006/relationships/hyperlink" Target="https://microbiomedb.org/mbio/app/record/sample/MBSMPL0020-6-286" TargetMode="External"/><Relationship Id="rId39" Type="http://schemas.openxmlformats.org/officeDocument/2006/relationships/hyperlink" Target="https://microbiomedb.org/mbio/app/record/sample/MBSMPL0020-6-289" TargetMode="External"/><Relationship Id="rId38" Type="http://schemas.openxmlformats.org/officeDocument/2006/relationships/hyperlink" Target="https://microbiomedb.org/mbio/app/record/sample/MBSMPL0020-6-288" TargetMode="External"/><Relationship Id="rId20" Type="http://schemas.openxmlformats.org/officeDocument/2006/relationships/hyperlink" Target="https://microbiomedb.org/mbio/app/record/sample/MBSMPL0020-6-195" TargetMode="External"/><Relationship Id="rId22" Type="http://schemas.openxmlformats.org/officeDocument/2006/relationships/hyperlink" Target="https://microbiomedb.org/mbio/app/record/sample/MBSMPL0020-6-213" TargetMode="External"/><Relationship Id="rId21" Type="http://schemas.openxmlformats.org/officeDocument/2006/relationships/hyperlink" Target="https://microbiomedb.org/mbio/app/record/sample/MBSMPL0020-6-2" TargetMode="External"/><Relationship Id="rId24" Type="http://schemas.openxmlformats.org/officeDocument/2006/relationships/hyperlink" Target="https://microbiomedb.org/mbio/app/record/sample/MBSMPL0020-6-215" TargetMode="External"/><Relationship Id="rId23" Type="http://schemas.openxmlformats.org/officeDocument/2006/relationships/hyperlink" Target="https://microbiomedb.org/mbio/app/record/sample/MBSMPL0020-6-214" TargetMode="External"/><Relationship Id="rId26" Type="http://schemas.openxmlformats.org/officeDocument/2006/relationships/hyperlink" Target="https://microbiomedb.org/mbio/app/record/sample/MBSMPL0020-6-237" TargetMode="External"/><Relationship Id="rId25" Type="http://schemas.openxmlformats.org/officeDocument/2006/relationships/hyperlink" Target="https://microbiomedb.org/mbio/app/record/sample/MBSMPL0020-6-236" TargetMode="External"/><Relationship Id="rId28" Type="http://schemas.openxmlformats.org/officeDocument/2006/relationships/hyperlink" Target="https://microbiomedb.org/mbio/app/record/sample/MBSMPL0020-6-239" TargetMode="External"/><Relationship Id="rId27" Type="http://schemas.openxmlformats.org/officeDocument/2006/relationships/hyperlink" Target="https://microbiomedb.org/mbio/app/record/sample/MBSMPL0020-6-238" TargetMode="External"/><Relationship Id="rId29" Type="http://schemas.openxmlformats.org/officeDocument/2006/relationships/hyperlink" Target="https://microbiomedb.org/mbio/app/record/sample/MBSMPL0020-6-240" TargetMode="External"/><Relationship Id="rId11" Type="http://schemas.openxmlformats.org/officeDocument/2006/relationships/hyperlink" Target="https://microbiomedb.org/mbio/app/record/sample/MBSMPL0020-6-168" TargetMode="External"/><Relationship Id="rId10" Type="http://schemas.openxmlformats.org/officeDocument/2006/relationships/hyperlink" Target="https://microbiomedb.org/mbio/app/record/sample/MBSMPL0020-6-167" TargetMode="External"/><Relationship Id="rId13" Type="http://schemas.openxmlformats.org/officeDocument/2006/relationships/hyperlink" Target="https://microbiomedb.org/mbio/app/record/sample/MBSMPL0020-6-190" TargetMode="External"/><Relationship Id="rId12" Type="http://schemas.openxmlformats.org/officeDocument/2006/relationships/hyperlink" Target="https://microbiomedb.org/mbio/app/record/sample/MBSMPL0020-6-189" TargetMode="External"/><Relationship Id="rId15" Type="http://schemas.openxmlformats.org/officeDocument/2006/relationships/hyperlink" Target="https://microbiomedb.org/mbio/app/record/sample/MBSMPL0020-6-191" TargetMode="External"/><Relationship Id="rId14" Type="http://schemas.openxmlformats.org/officeDocument/2006/relationships/hyperlink" Target="https://microbiomedb.org/mbio/app/record/sample/MBSMPL0020-6-169" TargetMode="External"/><Relationship Id="rId17" Type="http://schemas.openxmlformats.org/officeDocument/2006/relationships/hyperlink" Target="https://microbiomedb.org/mbio/app/record/sample/MBSMPL0020-6-192" TargetMode="External"/><Relationship Id="rId16" Type="http://schemas.openxmlformats.org/officeDocument/2006/relationships/hyperlink" Target="https://microbiomedb.org/mbio/app/record/sample/MBSMPL0020-6-147" TargetMode="External"/><Relationship Id="rId19" Type="http://schemas.openxmlformats.org/officeDocument/2006/relationships/hyperlink" Target="https://microbiomedb.org/mbio/app/record/sample/MBSMPL0020-6-194" TargetMode="External"/><Relationship Id="rId18" Type="http://schemas.openxmlformats.org/officeDocument/2006/relationships/hyperlink" Target="https://microbiomedb.org/mbio/app/record/sample/MBSMPL0020-6-193" TargetMode="External"/><Relationship Id="rId84" Type="http://schemas.openxmlformats.org/officeDocument/2006/relationships/hyperlink" Target="https://microbiomedb.org/mbio/app/record/sample/MBSMPL0020-6-525" TargetMode="External"/><Relationship Id="rId83" Type="http://schemas.openxmlformats.org/officeDocument/2006/relationships/hyperlink" Target="https://microbiomedb.org/mbio/app/record/sample/MBSMPL0020-6-524" TargetMode="External"/><Relationship Id="rId86" Type="http://schemas.openxmlformats.org/officeDocument/2006/relationships/hyperlink" Target="https://microbiomedb.org/mbio/app/record/sample/MBSMPL0020-6-527" TargetMode="External"/><Relationship Id="rId85" Type="http://schemas.openxmlformats.org/officeDocument/2006/relationships/hyperlink" Target="https://microbiomedb.org/mbio/app/record/sample/MBSMPL0020-6-526" TargetMode="External"/><Relationship Id="rId88" Type="http://schemas.openxmlformats.org/officeDocument/2006/relationships/hyperlink" Target="https://microbiomedb.org/mbio/app/record/sample/MBSMPL0020-6-527" TargetMode="External"/><Relationship Id="rId87" Type="http://schemas.openxmlformats.org/officeDocument/2006/relationships/hyperlink" Target="https://microbiomedb.org/mbio/app/record/sample/MBSMPL0020-6-528" TargetMode="External"/><Relationship Id="rId89" Type="http://schemas.openxmlformats.org/officeDocument/2006/relationships/hyperlink" Target="https://microbiomedb.org/mbio/app/record/sample/MBSMPL0020-6-528" TargetMode="External"/><Relationship Id="rId80" Type="http://schemas.openxmlformats.org/officeDocument/2006/relationships/hyperlink" Target="https://microbiomedb.org/mbio/app/record/sample/MBSMPL0020-6-502" TargetMode="External"/><Relationship Id="rId82" Type="http://schemas.openxmlformats.org/officeDocument/2006/relationships/hyperlink" Target="https://microbiomedb.org/mbio/app/record/sample/MBSMPL0020-6-504" TargetMode="External"/><Relationship Id="rId81" Type="http://schemas.openxmlformats.org/officeDocument/2006/relationships/hyperlink" Target="https://microbiomedb.org/mbio/app/record/sample/MBSMPL0020-6-503" TargetMode="External"/><Relationship Id="rId73" Type="http://schemas.openxmlformats.org/officeDocument/2006/relationships/hyperlink" Target="https://microbiomedb.org/mbio/app/record/sample/MBSMPL0020-6-48" TargetMode="External"/><Relationship Id="rId72" Type="http://schemas.openxmlformats.org/officeDocument/2006/relationships/hyperlink" Target="https://microbiomedb.org/mbio/app/record/sample/MBSMPL0020-6-427" TargetMode="External"/><Relationship Id="rId75" Type="http://schemas.openxmlformats.org/officeDocument/2006/relationships/hyperlink" Target="https://microbiomedb.org/mbio/app/record/sample/MBSMPL0020-6-499" TargetMode="External"/><Relationship Id="rId74" Type="http://schemas.openxmlformats.org/officeDocument/2006/relationships/hyperlink" Target="https://microbiomedb.org/mbio/app/record/sample/MBSMPL0020-6-49" TargetMode="External"/><Relationship Id="rId77" Type="http://schemas.openxmlformats.org/officeDocument/2006/relationships/hyperlink" Target="https://microbiomedb.org/mbio/app/record/sample/MBSMPL0020-6-50" TargetMode="External"/><Relationship Id="rId76" Type="http://schemas.openxmlformats.org/officeDocument/2006/relationships/hyperlink" Target="https://microbiomedb.org/mbio/app/record/sample/MBSMPL0020-6-5" TargetMode="External"/><Relationship Id="rId79" Type="http://schemas.openxmlformats.org/officeDocument/2006/relationships/hyperlink" Target="https://microbiomedb.org/mbio/app/record/sample/MBSMPL0020-6-501" TargetMode="External"/><Relationship Id="rId78" Type="http://schemas.openxmlformats.org/officeDocument/2006/relationships/hyperlink" Target="https://microbiomedb.org/mbio/app/record/sample/MBSMPL0020-6-500" TargetMode="External"/><Relationship Id="rId71" Type="http://schemas.openxmlformats.org/officeDocument/2006/relationships/hyperlink" Target="https://microbiomedb.org/mbio/app/record/sample/MBSMPL0020-6-426" TargetMode="External"/><Relationship Id="rId70" Type="http://schemas.openxmlformats.org/officeDocument/2006/relationships/hyperlink" Target="https://microbiomedb.org/mbio/app/record/sample/MBSMPL0020-6-425" TargetMode="External"/><Relationship Id="rId62" Type="http://schemas.openxmlformats.org/officeDocument/2006/relationships/hyperlink" Target="https://microbiomedb.org/mbio/app/record/sample/MBSMPL0020-6-355" TargetMode="External"/><Relationship Id="rId61" Type="http://schemas.openxmlformats.org/officeDocument/2006/relationships/hyperlink" Target="https://microbiomedb.org/mbio/app/record/sample/MBSMPL0020-6-354" TargetMode="External"/><Relationship Id="rId64" Type="http://schemas.openxmlformats.org/officeDocument/2006/relationships/hyperlink" Target="https://microbiomedb.org/mbio/app/record/sample/MBSMPL0020-6-357" TargetMode="External"/><Relationship Id="rId63" Type="http://schemas.openxmlformats.org/officeDocument/2006/relationships/hyperlink" Target="https://microbiomedb.org/mbio/app/record/sample/MBSMPL0020-6-356" TargetMode="External"/><Relationship Id="rId66" Type="http://schemas.openxmlformats.org/officeDocument/2006/relationships/hyperlink" Target="https://microbiomedb.org/mbio/app/record/sample/MBSMPL0020-6-421" TargetMode="External"/><Relationship Id="rId65" Type="http://schemas.openxmlformats.org/officeDocument/2006/relationships/hyperlink" Target="https://microbiomedb.org/mbio/app/record/sample/MBSMPL0020-6-4" TargetMode="External"/><Relationship Id="rId68" Type="http://schemas.openxmlformats.org/officeDocument/2006/relationships/hyperlink" Target="https://microbiomedb.org/mbio/app/record/sample/MBSMPL0020-6-423" TargetMode="External"/><Relationship Id="rId67" Type="http://schemas.openxmlformats.org/officeDocument/2006/relationships/hyperlink" Target="https://microbiomedb.org/mbio/app/record/sample/MBSMPL0020-6-422" TargetMode="External"/><Relationship Id="rId60" Type="http://schemas.openxmlformats.org/officeDocument/2006/relationships/hyperlink" Target="https://microbiomedb.org/mbio/app/record/sample/MBSMPL0020-6-353" TargetMode="External"/><Relationship Id="rId69" Type="http://schemas.openxmlformats.org/officeDocument/2006/relationships/hyperlink" Target="https://microbiomedb.org/mbio/app/record/sample/MBSMPL0020-6-424" TargetMode="External"/><Relationship Id="rId51" Type="http://schemas.openxmlformats.org/officeDocument/2006/relationships/hyperlink" Target="https://microbiomedb.org/mbio/app/record/sample/MBSMPL0020-6-326" TargetMode="External"/><Relationship Id="rId50" Type="http://schemas.openxmlformats.org/officeDocument/2006/relationships/hyperlink" Target="https://microbiomedb.org/mbio/app/record/sample/MBSMPL0020-6-320" TargetMode="External"/><Relationship Id="rId53" Type="http://schemas.openxmlformats.org/officeDocument/2006/relationships/hyperlink" Target="https://microbiomedb.org/mbio/app/record/sample/MBSMPL0020-6-328" TargetMode="External"/><Relationship Id="rId52" Type="http://schemas.openxmlformats.org/officeDocument/2006/relationships/hyperlink" Target="https://microbiomedb.org/mbio/app/record/sample/MBSMPL0020-6-327" TargetMode="External"/><Relationship Id="rId55" Type="http://schemas.openxmlformats.org/officeDocument/2006/relationships/hyperlink" Target="https://microbiomedb.org/mbio/app/record/sample/MBSMPL0020-6-348" TargetMode="External"/><Relationship Id="rId54" Type="http://schemas.openxmlformats.org/officeDocument/2006/relationships/hyperlink" Target="https://microbiomedb.org/mbio/app/record/sample/MBSMPL0020-6-329" TargetMode="External"/><Relationship Id="rId57" Type="http://schemas.openxmlformats.org/officeDocument/2006/relationships/hyperlink" Target="https://microbiomedb.org/mbio/app/record/sample/MBSMPL0020-6-350" TargetMode="External"/><Relationship Id="rId56" Type="http://schemas.openxmlformats.org/officeDocument/2006/relationships/hyperlink" Target="https://microbiomedb.org/mbio/app/record/sample/MBSMPL0020-6-349" TargetMode="External"/><Relationship Id="rId59" Type="http://schemas.openxmlformats.org/officeDocument/2006/relationships/hyperlink" Target="https://microbiomedb.org/mbio/app/record/sample/MBSMPL0020-6-352" TargetMode="External"/><Relationship Id="rId58" Type="http://schemas.openxmlformats.org/officeDocument/2006/relationships/hyperlink" Target="https://microbiomedb.org/mbio/app/record/sample/MBSMPL0020-6-351" TargetMode="External"/><Relationship Id="rId107" Type="http://schemas.openxmlformats.org/officeDocument/2006/relationships/hyperlink" Target="https://microbiomedb.org/mbio/app/record/sample/MBSMPL0020-6-704" TargetMode="External"/><Relationship Id="rId106" Type="http://schemas.openxmlformats.org/officeDocument/2006/relationships/hyperlink" Target="https://microbiomedb.org/mbio/app/record/sample/MBSMPL0020-6-7" TargetMode="External"/><Relationship Id="rId105" Type="http://schemas.openxmlformats.org/officeDocument/2006/relationships/hyperlink" Target="https://microbiomedb.org/mbio/app/record/sample/MBSMPL0020-6-622" TargetMode="External"/><Relationship Id="rId104" Type="http://schemas.openxmlformats.org/officeDocument/2006/relationships/hyperlink" Target="https://microbiomedb.org/mbio/app/record/sample/MBSMPL0020-6-621" TargetMode="External"/><Relationship Id="rId109" Type="http://schemas.openxmlformats.org/officeDocument/2006/relationships/hyperlink" Target="https://microbiomedb.org/mbio/app/record/sample/MBSMPL0020-6-706" TargetMode="External"/><Relationship Id="rId108" Type="http://schemas.openxmlformats.org/officeDocument/2006/relationships/hyperlink" Target="https://microbiomedb.org/mbio/app/record/sample/MBSMPL0020-6-705" TargetMode="External"/><Relationship Id="rId103" Type="http://schemas.openxmlformats.org/officeDocument/2006/relationships/hyperlink" Target="https://microbiomedb.org/mbio/app/record/sample/MBSMPL0020-6-620" TargetMode="External"/><Relationship Id="rId102" Type="http://schemas.openxmlformats.org/officeDocument/2006/relationships/hyperlink" Target="https://microbiomedb.org/mbio/app/record/sample/MBSMPL0020-6-619" TargetMode="External"/><Relationship Id="rId101" Type="http://schemas.openxmlformats.org/officeDocument/2006/relationships/hyperlink" Target="https://microbiomedb.org/mbio/app/record/sample/MBSMPL0020-6-618" TargetMode="External"/><Relationship Id="rId100" Type="http://schemas.openxmlformats.org/officeDocument/2006/relationships/hyperlink" Target="https://microbiomedb.org/mbio/app/record/sample/MBSMPL0020-6-6" TargetMode="External"/><Relationship Id="rId129" Type="http://schemas.openxmlformats.org/officeDocument/2006/relationships/hyperlink" Target="https://microbiomedb.org/mbio/app/record/sample/MBSMPL0020-6-862" TargetMode="External"/><Relationship Id="rId128" Type="http://schemas.openxmlformats.org/officeDocument/2006/relationships/hyperlink" Target="https://microbiomedb.org/mbio/app/record/sample/MBSMPL0020-6-861" TargetMode="External"/><Relationship Id="rId127" Type="http://schemas.openxmlformats.org/officeDocument/2006/relationships/hyperlink" Target="https://microbiomedb.org/mbio/app/record/sample/MBSMPL0020-6-833" TargetMode="External"/><Relationship Id="rId126" Type="http://schemas.openxmlformats.org/officeDocument/2006/relationships/hyperlink" Target="https://microbiomedb.org/mbio/app/record/sample/MBSMPL0020-6-832" TargetMode="External"/><Relationship Id="rId121" Type="http://schemas.openxmlformats.org/officeDocument/2006/relationships/hyperlink" Target="https://microbiomedb.org/mbio/app/record/sample/MBSMPL0020-6-796" TargetMode="External"/><Relationship Id="rId120" Type="http://schemas.openxmlformats.org/officeDocument/2006/relationships/hyperlink" Target="https://microbiomedb.org/mbio/app/record/sample/MBSMPL0020-6-781" TargetMode="External"/><Relationship Id="rId125" Type="http://schemas.openxmlformats.org/officeDocument/2006/relationships/hyperlink" Target="https://microbiomedb.org/mbio/app/record/sample/MBSMPL0020-6-831" TargetMode="External"/><Relationship Id="rId124" Type="http://schemas.openxmlformats.org/officeDocument/2006/relationships/hyperlink" Target="https://microbiomedb.org/mbio/app/record/sample/MBSMPL0020-6-799" TargetMode="External"/><Relationship Id="rId123" Type="http://schemas.openxmlformats.org/officeDocument/2006/relationships/hyperlink" Target="https://microbiomedb.org/mbio/app/record/sample/MBSMPL0020-6-798" TargetMode="External"/><Relationship Id="rId122" Type="http://schemas.openxmlformats.org/officeDocument/2006/relationships/hyperlink" Target="https://microbiomedb.org/mbio/app/record/sample/MBSMPL0020-6-797" TargetMode="External"/><Relationship Id="rId95" Type="http://schemas.openxmlformats.org/officeDocument/2006/relationships/hyperlink" Target="https://microbiomedb.org/mbio/app/record/sample/MBSMPL0020-6-553" TargetMode="External"/><Relationship Id="rId94" Type="http://schemas.openxmlformats.org/officeDocument/2006/relationships/hyperlink" Target="https://microbiomedb.org/mbio/app/record/sample/MBSMPL0020-6-552" TargetMode="External"/><Relationship Id="rId97" Type="http://schemas.openxmlformats.org/officeDocument/2006/relationships/hyperlink" Target="https://microbiomedb.org/mbio/app/record/sample/MBSMPL0020-6-574" TargetMode="External"/><Relationship Id="rId96" Type="http://schemas.openxmlformats.org/officeDocument/2006/relationships/hyperlink" Target="https://microbiomedb.org/mbio/app/record/sample/MBSMPL0020-6-573" TargetMode="External"/><Relationship Id="rId99" Type="http://schemas.openxmlformats.org/officeDocument/2006/relationships/hyperlink" Target="https://microbiomedb.org/mbio/app/record/sample/MBSMPL0020-6-576" TargetMode="External"/><Relationship Id="rId98" Type="http://schemas.openxmlformats.org/officeDocument/2006/relationships/hyperlink" Target="https://microbiomedb.org/mbio/app/record/sample/MBSMPL0020-6-575" TargetMode="External"/><Relationship Id="rId91" Type="http://schemas.openxmlformats.org/officeDocument/2006/relationships/hyperlink" Target="https://microbiomedb.org/mbio/app/record/sample/MBSMPL0020-6-549" TargetMode="External"/><Relationship Id="rId90" Type="http://schemas.openxmlformats.org/officeDocument/2006/relationships/hyperlink" Target="https://microbiomedb.org/mbio/app/record/sample/MBSMPL0020-6-529" TargetMode="External"/><Relationship Id="rId93" Type="http://schemas.openxmlformats.org/officeDocument/2006/relationships/hyperlink" Target="https://microbiomedb.org/mbio/app/record/sample/MBSMPL0020-6-551" TargetMode="External"/><Relationship Id="rId92" Type="http://schemas.openxmlformats.org/officeDocument/2006/relationships/hyperlink" Target="https://microbiomedb.org/mbio/app/record/sample/MBSMPL0020-6-550" TargetMode="External"/><Relationship Id="rId118" Type="http://schemas.openxmlformats.org/officeDocument/2006/relationships/hyperlink" Target="https://microbiomedb.org/mbio/app/record/sample/MBSMPL0020-6-779" TargetMode="External"/><Relationship Id="rId117" Type="http://schemas.openxmlformats.org/officeDocument/2006/relationships/hyperlink" Target="https://microbiomedb.org/mbio/app/record/sample/MBSMPL0020-6-778" TargetMode="External"/><Relationship Id="rId116" Type="http://schemas.openxmlformats.org/officeDocument/2006/relationships/hyperlink" Target="https://microbiomedb.org/mbio/app/record/sample/MBSMPL0020-6-777" TargetMode="External"/><Relationship Id="rId115" Type="http://schemas.openxmlformats.org/officeDocument/2006/relationships/hyperlink" Target="https://microbiomedb.org/mbio/app/record/sample/MBSMPL0020-6-74" TargetMode="External"/><Relationship Id="rId119" Type="http://schemas.openxmlformats.org/officeDocument/2006/relationships/hyperlink" Target="https://microbiomedb.org/mbio/app/record/sample/MBSMPL0020-6-780" TargetMode="External"/><Relationship Id="rId110" Type="http://schemas.openxmlformats.org/officeDocument/2006/relationships/hyperlink" Target="https://microbiomedb.org/mbio/app/record/sample/MBSMPL0020-6-707" TargetMode="External"/><Relationship Id="rId114" Type="http://schemas.openxmlformats.org/officeDocument/2006/relationships/hyperlink" Target="https://microbiomedb.org/mbio/app/record/sample/MBSMPL0020-6-73" TargetMode="External"/><Relationship Id="rId113" Type="http://schemas.openxmlformats.org/officeDocument/2006/relationships/hyperlink" Target="https://microbiomedb.org/mbio/app/record/sample/MBSMPL0020-6-72" TargetMode="External"/><Relationship Id="rId112" Type="http://schemas.openxmlformats.org/officeDocument/2006/relationships/hyperlink" Target="https://microbiomedb.org/mbio/app/record/sample/MBSMPL0020-6-71" TargetMode="External"/><Relationship Id="rId111" Type="http://schemas.openxmlformats.org/officeDocument/2006/relationships/hyperlink" Target="https://microbiomedb.org/mbio/app/record/sample/MBSMPL0020-6-708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8.29"/>
  </cols>
  <sheetData>
    <row r="1">
      <c r="A1" s="2" t="s">
        <v>0</v>
      </c>
      <c r="B1" s="2" t="s">
        <v>6</v>
      </c>
      <c r="C1" s="2" t="s">
        <v>7</v>
      </c>
      <c r="D1" s="2" t="s">
        <v>8</v>
      </c>
      <c r="E1" s="2"/>
      <c r="F1" s="4" t="s">
        <v>9</v>
      </c>
      <c r="L1" s="5" t="s">
        <v>10</v>
      </c>
      <c r="M1" s="11" t="s">
        <v>18</v>
      </c>
      <c r="N1" s="9"/>
      <c r="O1" s="9"/>
    </row>
    <row r="2">
      <c r="A2" s="4">
        <v>1.0</v>
      </c>
      <c r="B2" s="4" t="s">
        <v>20</v>
      </c>
      <c r="C2" s="4">
        <v>40.0</v>
      </c>
      <c r="D2" s="4" t="s">
        <v>21</v>
      </c>
      <c r="F2" s="16" t="s">
        <v>22</v>
      </c>
      <c r="L2" s="15" t="s">
        <v>24</v>
      </c>
      <c r="M2" s="18" t="s">
        <v>27</v>
      </c>
      <c r="N2" s="9"/>
      <c r="O2" s="9"/>
    </row>
    <row r="3">
      <c r="A3" s="4">
        <v>2.0</v>
      </c>
      <c r="B3" s="4" t="s">
        <v>29</v>
      </c>
      <c r="C3" s="4">
        <v>46.0</v>
      </c>
      <c r="D3" s="4" t="s">
        <v>30</v>
      </c>
      <c r="F3" s="16" t="s">
        <v>31</v>
      </c>
      <c r="L3" s="15" t="s">
        <v>33</v>
      </c>
      <c r="M3" s="19"/>
      <c r="N3" s="9"/>
      <c r="O3" s="9"/>
    </row>
    <row r="4">
      <c r="A4" s="4">
        <v>3.0</v>
      </c>
      <c r="B4" s="4" t="s">
        <v>35</v>
      </c>
      <c r="C4" s="4">
        <v>33.0</v>
      </c>
      <c r="D4" s="4" t="s">
        <v>36</v>
      </c>
      <c r="F4" s="16" t="s">
        <v>37</v>
      </c>
      <c r="L4" s="15" t="s">
        <v>38</v>
      </c>
      <c r="M4" s="19"/>
      <c r="N4" s="9"/>
      <c r="O4" s="9"/>
    </row>
    <row r="5">
      <c r="A5" s="4">
        <v>4.0</v>
      </c>
      <c r="B5" s="4" t="s">
        <v>35</v>
      </c>
      <c r="C5" s="4">
        <v>30.0</v>
      </c>
      <c r="D5" s="4" t="s">
        <v>42</v>
      </c>
      <c r="F5" s="16" t="s">
        <v>43</v>
      </c>
      <c r="L5" s="15" t="s">
        <v>41</v>
      </c>
      <c r="M5" s="19"/>
      <c r="N5" s="9"/>
      <c r="O5" s="9"/>
    </row>
    <row r="6">
      <c r="A6" s="4">
        <v>5.0</v>
      </c>
      <c r="B6" s="4" t="s">
        <v>47</v>
      </c>
      <c r="C6" s="4">
        <v>53.0</v>
      </c>
      <c r="D6" s="4" t="s">
        <v>48</v>
      </c>
      <c r="F6" s="16" t="s">
        <v>49</v>
      </c>
      <c r="L6" s="15" t="s">
        <v>46</v>
      </c>
      <c r="M6" s="20"/>
      <c r="N6" s="9"/>
      <c r="O6" s="9"/>
    </row>
    <row r="7">
      <c r="A7" s="4">
        <v>6.0</v>
      </c>
      <c r="B7" s="4" t="s">
        <v>52</v>
      </c>
      <c r="C7" s="4">
        <v>25.0</v>
      </c>
      <c r="D7" s="4" t="s">
        <v>53</v>
      </c>
      <c r="F7" s="16" t="s">
        <v>54</v>
      </c>
      <c r="L7" s="15" t="s">
        <v>55</v>
      </c>
      <c r="M7" s="20"/>
      <c r="N7" s="9"/>
      <c r="O7" s="9"/>
    </row>
    <row r="8">
      <c r="A8" s="4">
        <v>7.0</v>
      </c>
      <c r="B8" s="4" t="s">
        <v>58</v>
      </c>
      <c r="C8" s="4">
        <v>45.0</v>
      </c>
      <c r="D8" s="4" t="s">
        <v>59</v>
      </c>
      <c r="F8" s="16" t="s">
        <v>60</v>
      </c>
      <c r="L8" s="15" t="s">
        <v>61</v>
      </c>
      <c r="M8" s="20"/>
      <c r="N8" s="9"/>
      <c r="O8" s="9"/>
    </row>
    <row r="9">
      <c r="A9" s="4">
        <v>8.0</v>
      </c>
      <c r="B9" s="4" t="s">
        <v>47</v>
      </c>
      <c r="C9" s="4">
        <v>15.0</v>
      </c>
      <c r="D9" s="4" t="s">
        <v>63</v>
      </c>
      <c r="F9" s="16" t="s">
        <v>64</v>
      </c>
      <c r="L9" s="15" t="s">
        <v>66</v>
      </c>
      <c r="M9" s="20"/>
      <c r="N9" s="9"/>
      <c r="O9" s="9"/>
    </row>
    <row r="10">
      <c r="A10" s="4">
        <v>9.0</v>
      </c>
      <c r="B10" s="4" t="s">
        <v>67</v>
      </c>
      <c r="C10" s="4">
        <v>1.0</v>
      </c>
      <c r="D10" s="4" t="s">
        <v>69</v>
      </c>
      <c r="F10" s="16" t="s">
        <v>70</v>
      </c>
      <c r="L10" s="15" t="s">
        <v>71</v>
      </c>
      <c r="M10" s="20"/>
      <c r="N10" s="9"/>
    </row>
    <row r="11">
      <c r="A11" s="4">
        <v>10.0</v>
      </c>
      <c r="B11" s="4" t="s">
        <v>67</v>
      </c>
      <c r="C11" s="4">
        <v>48.0</v>
      </c>
      <c r="D11" s="4" t="s">
        <v>72</v>
      </c>
      <c r="F11" s="16" t="s">
        <v>74</v>
      </c>
      <c r="L11" s="22" t="s">
        <v>76</v>
      </c>
      <c r="M11" s="20"/>
      <c r="N11" s="9"/>
      <c r="O11" s="9"/>
    </row>
    <row r="12">
      <c r="A12" s="4">
        <v>11.0</v>
      </c>
      <c r="B12" s="4" t="s">
        <v>77</v>
      </c>
      <c r="C12" s="4">
        <v>45.0</v>
      </c>
      <c r="D12" s="4" t="s">
        <v>78</v>
      </c>
      <c r="F12" s="16" t="s">
        <v>79</v>
      </c>
      <c r="L12" s="23"/>
      <c r="M12" s="9"/>
      <c r="N12" s="9"/>
      <c r="O12" s="9"/>
    </row>
    <row r="13">
      <c r="A13" s="4">
        <v>12.0</v>
      </c>
      <c r="B13" s="4" t="s">
        <v>47</v>
      </c>
      <c r="C13" s="4">
        <v>13.0</v>
      </c>
      <c r="D13" s="4" t="s">
        <v>82</v>
      </c>
      <c r="F13" s="16" t="s">
        <v>83</v>
      </c>
    </row>
    <row r="14">
      <c r="A14" s="4">
        <v>13.0</v>
      </c>
      <c r="B14" s="4" t="s">
        <v>47</v>
      </c>
      <c r="C14" s="4">
        <v>37.0</v>
      </c>
      <c r="D14" s="24" t="s">
        <v>87</v>
      </c>
      <c r="F14" s="16" t="s">
        <v>88</v>
      </c>
      <c r="L14" s="15" t="s">
        <v>89</v>
      </c>
      <c r="N14" s="9"/>
      <c r="O14" s="25" t="s">
        <v>90</v>
      </c>
    </row>
    <row r="15">
      <c r="A15" s="4">
        <v>14.0</v>
      </c>
      <c r="B15" s="4" t="s">
        <v>67</v>
      </c>
      <c r="C15" s="4">
        <v>4.0</v>
      </c>
      <c r="D15" s="4" t="s">
        <v>94</v>
      </c>
      <c r="F15" s="16" t="s">
        <v>95</v>
      </c>
      <c r="L15" s="15" t="s">
        <v>93</v>
      </c>
      <c r="M15" s="19"/>
      <c r="N15" s="9"/>
      <c r="O15" s="9"/>
    </row>
    <row r="16">
      <c r="A16" s="4">
        <v>15.0</v>
      </c>
      <c r="B16" s="4" t="s">
        <v>67</v>
      </c>
      <c r="C16" s="4">
        <v>18.0</v>
      </c>
      <c r="D16" s="4" t="s">
        <v>99</v>
      </c>
      <c r="F16" s="16" t="s">
        <v>101</v>
      </c>
      <c r="L16" s="15" t="s">
        <v>97</v>
      </c>
      <c r="M16" s="19"/>
      <c r="N16" s="9"/>
      <c r="O16" s="9"/>
    </row>
    <row r="17">
      <c r="A17" s="4">
        <v>16.0</v>
      </c>
      <c r="B17" s="4" t="s">
        <v>35</v>
      </c>
      <c r="C17" s="4">
        <v>29.0</v>
      </c>
      <c r="D17" s="4" t="s">
        <v>105</v>
      </c>
      <c r="F17" s="16" t="s">
        <v>106</v>
      </c>
      <c r="L17" s="15" t="s">
        <v>102</v>
      </c>
      <c r="M17" s="19"/>
      <c r="N17" s="9"/>
      <c r="O17" s="9"/>
    </row>
    <row r="18">
      <c r="A18" s="4">
        <v>17.0</v>
      </c>
      <c r="B18" s="4" t="s">
        <v>52</v>
      </c>
      <c r="C18" s="4">
        <v>29.0</v>
      </c>
      <c r="D18" s="4" t="s">
        <v>110</v>
      </c>
      <c r="F18" s="16" t="s">
        <v>111</v>
      </c>
      <c r="L18" s="15" t="s">
        <v>104</v>
      </c>
      <c r="M18" s="19"/>
      <c r="N18" s="9"/>
      <c r="O18" s="9"/>
    </row>
    <row r="19">
      <c r="A19" s="4">
        <v>18.0</v>
      </c>
      <c r="B19" s="4" t="s">
        <v>113</v>
      </c>
      <c r="C19" s="4">
        <v>11.0</v>
      </c>
      <c r="D19" s="4" t="s">
        <v>114</v>
      </c>
      <c r="F19" s="16" t="s">
        <v>115</v>
      </c>
      <c r="L19" s="15" t="s">
        <v>109</v>
      </c>
      <c r="M19" s="19"/>
      <c r="N19" s="9"/>
      <c r="O19" s="9"/>
    </row>
    <row r="20">
      <c r="A20" s="4">
        <v>19.0</v>
      </c>
      <c r="B20" s="4" t="s">
        <v>47</v>
      </c>
      <c r="C20" s="4">
        <v>26.0</v>
      </c>
      <c r="D20" s="4" t="s">
        <v>120</v>
      </c>
      <c r="F20" s="16" t="s">
        <v>121</v>
      </c>
      <c r="L20" s="15" t="s">
        <v>117</v>
      </c>
      <c r="M20" s="19"/>
      <c r="N20" s="9"/>
      <c r="O20" s="9"/>
    </row>
    <row r="21">
      <c r="A21" s="4">
        <v>20.0</v>
      </c>
      <c r="B21" s="8" t="s">
        <v>67</v>
      </c>
      <c r="C21" s="4">
        <v>25.0</v>
      </c>
      <c r="D21" s="4" t="s">
        <v>127</v>
      </c>
      <c r="F21" s="16" t="s">
        <v>128</v>
      </c>
      <c r="L21" s="15" t="s">
        <v>119</v>
      </c>
      <c r="M21" s="19"/>
      <c r="N21" s="9"/>
      <c r="O21" s="9"/>
    </row>
    <row r="22">
      <c r="A22" s="4">
        <v>21.0</v>
      </c>
      <c r="B22" s="4" t="s">
        <v>47</v>
      </c>
      <c r="C22" s="4">
        <v>36.0</v>
      </c>
      <c r="D22" s="4" t="s">
        <v>130</v>
      </c>
      <c r="F22" s="16" t="s">
        <v>131</v>
      </c>
      <c r="L22" s="23" t="s">
        <v>124</v>
      </c>
      <c r="M22" s="19"/>
      <c r="N22" s="9"/>
      <c r="O22" s="9"/>
    </row>
    <row r="23">
      <c r="A23" s="4">
        <v>22.0</v>
      </c>
      <c r="B23" s="8" t="s">
        <v>67</v>
      </c>
      <c r="C23" s="4">
        <v>25.0</v>
      </c>
      <c r="D23" s="4" t="s">
        <v>134</v>
      </c>
      <c r="F23" s="16" t="s">
        <v>135</v>
      </c>
    </row>
    <row r="24">
      <c r="A24" s="4">
        <v>23.0</v>
      </c>
      <c r="B24" s="4" t="s">
        <v>20</v>
      </c>
      <c r="C24" s="4">
        <v>27.0</v>
      </c>
      <c r="D24" s="4" t="s">
        <v>138</v>
      </c>
      <c r="F24" s="16" t="s">
        <v>140</v>
      </c>
    </row>
    <row r="25">
      <c r="A25" s="4">
        <v>24.0</v>
      </c>
      <c r="B25" s="4" t="s">
        <v>20</v>
      </c>
      <c r="C25" s="4">
        <v>18.0</v>
      </c>
      <c r="D25" s="4" t="s">
        <v>141</v>
      </c>
      <c r="F25" s="16" t="s">
        <v>142</v>
      </c>
    </row>
    <row r="26">
      <c r="A26" s="4">
        <v>25.0</v>
      </c>
      <c r="B26" s="4" t="s">
        <v>20</v>
      </c>
      <c r="C26" s="4">
        <v>58.0</v>
      </c>
      <c r="D26" s="4" t="s">
        <v>145</v>
      </c>
      <c r="F26" s="16" t="s">
        <v>146</v>
      </c>
    </row>
    <row r="27">
      <c r="A27" s="4">
        <v>26.0</v>
      </c>
      <c r="B27" s="4" t="s">
        <v>20</v>
      </c>
      <c r="C27" s="4">
        <v>20.0</v>
      </c>
      <c r="D27" s="4" t="s">
        <v>148</v>
      </c>
      <c r="F27" s="16" t="s">
        <v>149</v>
      </c>
    </row>
    <row r="28">
      <c r="A28" s="4">
        <v>27.0</v>
      </c>
      <c r="B28" s="4" t="s">
        <v>20</v>
      </c>
      <c r="C28" s="4">
        <v>29.0</v>
      </c>
      <c r="D28" s="4" t="s">
        <v>153</v>
      </c>
      <c r="F28" s="16" t="s">
        <v>154</v>
      </c>
    </row>
    <row r="29">
      <c r="A29" s="4">
        <v>28.0</v>
      </c>
      <c r="B29" s="4" t="s">
        <v>20</v>
      </c>
      <c r="C29" s="4">
        <v>44.0</v>
      </c>
      <c r="D29" s="4" t="s">
        <v>157</v>
      </c>
      <c r="F29" s="16" t="s">
        <v>159</v>
      </c>
    </row>
    <row r="30">
      <c r="A30" s="4">
        <v>29.0</v>
      </c>
      <c r="B30" s="4" t="s">
        <v>20</v>
      </c>
      <c r="C30" s="4">
        <v>28.0</v>
      </c>
      <c r="D30" s="4" t="s">
        <v>160</v>
      </c>
      <c r="F30" s="16" t="s">
        <v>161</v>
      </c>
    </row>
    <row r="31">
      <c r="A31" s="4">
        <v>30.0</v>
      </c>
      <c r="B31" s="4" t="s">
        <v>20</v>
      </c>
      <c r="C31" s="4">
        <v>42.0</v>
      </c>
      <c r="D31" s="4" t="s">
        <v>163</v>
      </c>
      <c r="F31" s="16" t="s">
        <v>164</v>
      </c>
    </row>
    <row r="32">
      <c r="A32" s="4">
        <v>31.0</v>
      </c>
      <c r="B32" s="4" t="s">
        <v>20</v>
      </c>
      <c r="C32" s="4">
        <v>31.0</v>
      </c>
      <c r="D32" s="4" t="s">
        <v>167</v>
      </c>
      <c r="F32" s="16" t="s">
        <v>168</v>
      </c>
    </row>
    <row r="33">
      <c r="A33" s="4">
        <v>32.0</v>
      </c>
      <c r="B33" s="4" t="s">
        <v>20</v>
      </c>
      <c r="C33" s="4">
        <v>37.0</v>
      </c>
      <c r="D33" s="4" t="s">
        <v>171</v>
      </c>
      <c r="F33" s="16" t="s">
        <v>172</v>
      </c>
    </row>
    <row r="34">
      <c r="A34" s="4">
        <v>33.0</v>
      </c>
      <c r="B34" s="4" t="s">
        <v>20</v>
      </c>
      <c r="C34" s="4">
        <v>26.0</v>
      </c>
      <c r="D34" s="4" t="s">
        <v>174</v>
      </c>
      <c r="F34" s="16" t="s">
        <v>175</v>
      </c>
    </row>
    <row r="35">
      <c r="A35" s="4">
        <v>34.0</v>
      </c>
      <c r="B35" s="4" t="s">
        <v>20</v>
      </c>
      <c r="C35" s="4">
        <v>30.0</v>
      </c>
      <c r="D35" s="4" t="s">
        <v>178</v>
      </c>
      <c r="F35" s="16" t="s">
        <v>179</v>
      </c>
    </row>
    <row r="36">
      <c r="A36" s="4">
        <v>35.0</v>
      </c>
      <c r="B36" s="4" t="s">
        <v>20</v>
      </c>
      <c r="C36" s="4">
        <v>22.0</v>
      </c>
      <c r="D36" s="4" t="s">
        <v>180</v>
      </c>
      <c r="F36" s="16" t="s">
        <v>181</v>
      </c>
    </row>
    <row r="37">
      <c r="A37" s="4">
        <v>36.0</v>
      </c>
      <c r="B37" s="4" t="s">
        <v>20</v>
      </c>
      <c r="C37" s="4">
        <v>44.0</v>
      </c>
      <c r="D37" s="4" t="s">
        <v>157</v>
      </c>
      <c r="F37" s="16" t="s">
        <v>159</v>
      </c>
    </row>
    <row r="38">
      <c r="A38" s="4">
        <v>37.0</v>
      </c>
      <c r="B38" s="4" t="s">
        <v>20</v>
      </c>
      <c r="C38" s="4">
        <v>31.0</v>
      </c>
      <c r="D38" s="4" t="s">
        <v>184</v>
      </c>
      <c r="F38" s="16" t="s">
        <v>186</v>
      </c>
    </row>
    <row r="39">
      <c r="A39" s="4">
        <v>38.0</v>
      </c>
      <c r="B39" s="4" t="s">
        <v>20</v>
      </c>
      <c r="C39" s="4">
        <v>41.0</v>
      </c>
      <c r="D39" s="4" t="s">
        <v>188</v>
      </c>
      <c r="F39" s="16" t="s">
        <v>189</v>
      </c>
    </row>
    <row r="40">
      <c r="A40" s="4">
        <v>39.0</v>
      </c>
      <c r="B40" s="4" t="s">
        <v>20</v>
      </c>
      <c r="C40" s="4">
        <v>46.0</v>
      </c>
      <c r="D40" s="4" t="s">
        <v>190</v>
      </c>
      <c r="F40" s="16" t="s">
        <v>191</v>
      </c>
    </row>
    <row r="41">
      <c r="A41" s="4">
        <v>40.0</v>
      </c>
      <c r="B41" s="4" t="s">
        <v>20</v>
      </c>
      <c r="C41" s="4">
        <v>46.0</v>
      </c>
      <c r="D41" s="4" t="s">
        <v>190</v>
      </c>
      <c r="F41" s="16" t="s">
        <v>191</v>
      </c>
    </row>
    <row r="42">
      <c r="A42" s="4">
        <f t="shared" ref="A42:A771" si="1">A41+1</f>
        <v>41</v>
      </c>
      <c r="B42" s="4" t="s">
        <v>29</v>
      </c>
      <c r="C42" s="4">
        <v>19.0</v>
      </c>
      <c r="D42" s="4" t="s">
        <v>197</v>
      </c>
      <c r="F42" s="16" t="s">
        <v>198</v>
      </c>
    </row>
    <row r="43">
      <c r="A43" s="4">
        <f t="shared" si="1"/>
        <v>42</v>
      </c>
      <c r="B43" s="4" t="s">
        <v>29</v>
      </c>
      <c r="C43" s="4">
        <v>46.0</v>
      </c>
      <c r="D43" s="4" t="s">
        <v>201</v>
      </c>
      <c r="F43" s="16" t="s">
        <v>202</v>
      </c>
    </row>
    <row r="44">
      <c r="A44" s="4">
        <f t="shared" si="1"/>
        <v>43</v>
      </c>
      <c r="B44" s="4" t="s">
        <v>29</v>
      </c>
      <c r="C44" s="4">
        <v>26.0</v>
      </c>
      <c r="D44" s="4" t="s">
        <v>205</v>
      </c>
      <c r="F44" s="16" t="s">
        <v>206</v>
      </c>
    </row>
    <row r="45">
      <c r="A45" s="4">
        <f t="shared" si="1"/>
        <v>44</v>
      </c>
      <c r="B45" s="4" t="s">
        <v>29</v>
      </c>
      <c r="C45" s="4">
        <v>41.0</v>
      </c>
      <c r="D45" s="4" t="s">
        <v>209</v>
      </c>
      <c r="F45" s="16" t="s">
        <v>210</v>
      </c>
    </row>
    <row r="46">
      <c r="A46" s="4">
        <f t="shared" si="1"/>
        <v>45</v>
      </c>
      <c r="B46" s="4" t="s">
        <v>29</v>
      </c>
      <c r="C46" s="4">
        <v>53.0</v>
      </c>
      <c r="D46" s="4" t="s">
        <v>213</v>
      </c>
      <c r="F46" s="16" t="s">
        <v>214</v>
      </c>
    </row>
    <row r="47">
      <c r="A47" s="4">
        <f t="shared" si="1"/>
        <v>46</v>
      </c>
      <c r="B47" s="4" t="s">
        <v>29</v>
      </c>
      <c r="C47" s="4">
        <v>30.0</v>
      </c>
      <c r="D47" s="4" t="s">
        <v>216</v>
      </c>
      <c r="F47" s="16" t="s">
        <v>217</v>
      </c>
    </row>
    <row r="48">
      <c r="A48" s="4">
        <f t="shared" si="1"/>
        <v>47</v>
      </c>
      <c r="B48" s="4" t="s">
        <v>29</v>
      </c>
      <c r="C48" s="4">
        <v>36.0</v>
      </c>
      <c r="D48" s="4" t="s">
        <v>219</v>
      </c>
      <c r="F48" s="16" t="s">
        <v>220</v>
      </c>
    </row>
    <row r="49">
      <c r="A49" s="4">
        <f t="shared" si="1"/>
        <v>48</v>
      </c>
      <c r="B49" s="4" t="s">
        <v>29</v>
      </c>
      <c r="C49" s="4">
        <v>41.0</v>
      </c>
      <c r="D49" s="4" t="s">
        <v>222</v>
      </c>
      <c r="F49" s="16" t="s">
        <v>224</v>
      </c>
    </row>
    <row r="50">
      <c r="A50" s="4">
        <f t="shared" si="1"/>
        <v>49</v>
      </c>
      <c r="B50" s="4" t="s">
        <v>29</v>
      </c>
      <c r="C50" s="4">
        <v>35.0</v>
      </c>
      <c r="D50" s="4" t="s">
        <v>227</v>
      </c>
      <c r="F50" s="16" t="s">
        <v>228</v>
      </c>
    </row>
    <row r="51">
      <c r="A51" s="4">
        <f t="shared" si="1"/>
        <v>50</v>
      </c>
      <c r="B51" s="4" t="s">
        <v>29</v>
      </c>
      <c r="C51" s="4">
        <v>30.0</v>
      </c>
      <c r="D51" s="4" t="s">
        <v>231</v>
      </c>
      <c r="F51" s="16" t="s">
        <v>232</v>
      </c>
    </row>
    <row r="52">
      <c r="A52" s="4">
        <f t="shared" si="1"/>
        <v>51</v>
      </c>
      <c r="B52" s="4" t="s">
        <v>29</v>
      </c>
      <c r="C52" s="4">
        <v>51.0</v>
      </c>
      <c r="D52" s="4" t="s">
        <v>235</v>
      </c>
      <c r="F52" s="16" t="s">
        <v>236</v>
      </c>
    </row>
    <row r="53">
      <c r="A53" s="4">
        <f t="shared" si="1"/>
        <v>52</v>
      </c>
      <c r="B53" s="4" t="s">
        <v>29</v>
      </c>
      <c r="C53" s="4">
        <v>45.0</v>
      </c>
      <c r="D53" s="4" t="s">
        <v>239</v>
      </c>
      <c r="F53" s="16" t="s">
        <v>240</v>
      </c>
    </row>
    <row r="54">
      <c r="A54" s="4">
        <f t="shared" si="1"/>
        <v>53</v>
      </c>
      <c r="B54" s="4" t="s">
        <v>29</v>
      </c>
      <c r="C54" s="4">
        <v>55.0</v>
      </c>
      <c r="D54" s="4" t="s">
        <v>242</v>
      </c>
      <c r="F54" s="16" t="s">
        <v>243</v>
      </c>
    </row>
    <row r="55">
      <c r="A55" s="4">
        <f t="shared" si="1"/>
        <v>54</v>
      </c>
      <c r="B55" s="4" t="s">
        <v>29</v>
      </c>
      <c r="C55" s="4">
        <v>45.0</v>
      </c>
      <c r="D55" s="4" t="s">
        <v>246</v>
      </c>
      <c r="F55" s="16" t="s">
        <v>247</v>
      </c>
    </row>
    <row r="56">
      <c r="A56" s="4">
        <f t="shared" si="1"/>
        <v>55</v>
      </c>
      <c r="B56" s="4" t="s">
        <v>29</v>
      </c>
      <c r="C56" s="4">
        <v>53.0</v>
      </c>
      <c r="D56" s="4" t="s">
        <v>249</v>
      </c>
      <c r="F56" s="16" t="s">
        <v>250</v>
      </c>
    </row>
    <row r="57">
      <c r="A57" s="4">
        <f t="shared" si="1"/>
        <v>56</v>
      </c>
      <c r="B57" s="4" t="s">
        <v>29</v>
      </c>
      <c r="C57" s="4">
        <v>60.0</v>
      </c>
      <c r="D57" s="4" t="s">
        <v>252</v>
      </c>
      <c r="F57" s="16" t="s">
        <v>253</v>
      </c>
    </row>
    <row r="58">
      <c r="A58" s="4">
        <f t="shared" si="1"/>
        <v>57</v>
      </c>
      <c r="B58" s="4" t="s">
        <v>29</v>
      </c>
      <c r="C58" s="4">
        <v>21.0</v>
      </c>
      <c r="D58" s="24" t="s">
        <v>256</v>
      </c>
      <c r="F58" s="16" t="s">
        <v>73</v>
      </c>
    </row>
    <row r="59">
      <c r="A59" s="4">
        <f t="shared" si="1"/>
        <v>58</v>
      </c>
      <c r="B59" s="4" t="s">
        <v>29</v>
      </c>
      <c r="C59" s="4">
        <v>51.0</v>
      </c>
      <c r="D59" s="4" t="s">
        <v>259</v>
      </c>
      <c r="F59" s="16" t="s">
        <v>260</v>
      </c>
    </row>
    <row r="60">
      <c r="A60" s="4">
        <f t="shared" si="1"/>
        <v>59</v>
      </c>
      <c r="B60" s="4" t="s">
        <v>29</v>
      </c>
      <c r="C60" s="4">
        <v>24.0</v>
      </c>
      <c r="D60" s="4" t="s">
        <v>263</v>
      </c>
      <c r="F60" s="16" t="s">
        <v>264</v>
      </c>
    </row>
    <row r="61">
      <c r="A61" s="4">
        <f t="shared" si="1"/>
        <v>60</v>
      </c>
      <c r="B61" s="4" t="s">
        <v>29</v>
      </c>
      <c r="C61" s="4">
        <v>34.0</v>
      </c>
      <c r="D61" s="24" t="s">
        <v>268</v>
      </c>
      <c r="F61" s="16" t="s">
        <v>269</v>
      </c>
    </row>
    <row r="62">
      <c r="A62" s="4">
        <f t="shared" si="1"/>
        <v>61</v>
      </c>
      <c r="B62" s="4" t="s">
        <v>29</v>
      </c>
      <c r="C62" s="4">
        <v>39.0</v>
      </c>
      <c r="D62" s="4" t="s">
        <v>271</v>
      </c>
      <c r="F62" s="16" t="s">
        <v>273</v>
      </c>
    </row>
    <row r="63">
      <c r="A63" s="4">
        <f t="shared" si="1"/>
        <v>62</v>
      </c>
      <c r="B63" s="4" t="s">
        <v>29</v>
      </c>
      <c r="C63" s="4">
        <v>35.0</v>
      </c>
      <c r="D63" s="4" t="s">
        <v>276</v>
      </c>
      <c r="F63" s="16" t="s">
        <v>277</v>
      </c>
    </row>
    <row r="64">
      <c r="A64" s="4">
        <f t="shared" si="1"/>
        <v>63</v>
      </c>
      <c r="B64" s="4" t="s">
        <v>29</v>
      </c>
      <c r="C64" s="4">
        <v>27.0</v>
      </c>
      <c r="D64" s="4" t="s">
        <v>280</v>
      </c>
      <c r="F64" s="16" t="s">
        <v>281</v>
      </c>
    </row>
    <row r="65">
      <c r="A65" s="4">
        <f t="shared" si="1"/>
        <v>64</v>
      </c>
      <c r="B65" s="4" t="s">
        <v>29</v>
      </c>
      <c r="C65" s="4">
        <v>13.0</v>
      </c>
      <c r="D65" s="4" t="s">
        <v>285</v>
      </c>
      <c r="F65" s="16" t="s">
        <v>286</v>
      </c>
    </row>
    <row r="66">
      <c r="A66" s="4">
        <f t="shared" si="1"/>
        <v>65</v>
      </c>
      <c r="B66" s="4" t="s">
        <v>29</v>
      </c>
      <c r="C66" s="4">
        <v>56.0</v>
      </c>
      <c r="D66" s="4" t="s">
        <v>288</v>
      </c>
      <c r="F66" s="16" t="s">
        <v>289</v>
      </c>
    </row>
    <row r="67">
      <c r="A67" s="4">
        <f t="shared" si="1"/>
        <v>66</v>
      </c>
      <c r="B67" s="4" t="s">
        <v>29</v>
      </c>
      <c r="C67" s="4">
        <v>40.0</v>
      </c>
      <c r="D67" s="4" t="s">
        <v>291</v>
      </c>
      <c r="F67" s="16" t="s">
        <v>292</v>
      </c>
    </row>
    <row r="68">
      <c r="A68" s="4">
        <f t="shared" si="1"/>
        <v>67</v>
      </c>
      <c r="B68" s="4" t="s">
        <v>29</v>
      </c>
      <c r="C68" s="4">
        <v>36.0</v>
      </c>
      <c r="D68" s="24" t="s">
        <v>295</v>
      </c>
      <c r="F68" s="16" t="s">
        <v>296</v>
      </c>
    </row>
    <row r="69">
      <c r="A69" s="4">
        <f t="shared" si="1"/>
        <v>68</v>
      </c>
      <c r="B69" s="4" t="s">
        <v>29</v>
      </c>
      <c r="C69" s="4">
        <v>38.0</v>
      </c>
      <c r="D69" s="24" t="s">
        <v>299</v>
      </c>
      <c r="F69" s="16" t="s">
        <v>301</v>
      </c>
    </row>
    <row r="70">
      <c r="A70" s="4">
        <f t="shared" si="1"/>
        <v>69</v>
      </c>
      <c r="B70" s="4" t="s">
        <v>29</v>
      </c>
      <c r="C70" s="4">
        <v>13.0</v>
      </c>
      <c r="D70" s="4" t="s">
        <v>303</v>
      </c>
      <c r="F70" s="16" t="s">
        <v>304</v>
      </c>
    </row>
    <row r="71">
      <c r="A71" s="4">
        <f t="shared" si="1"/>
        <v>70</v>
      </c>
      <c r="B71" s="4" t="s">
        <v>29</v>
      </c>
      <c r="C71" s="4">
        <v>43.0</v>
      </c>
      <c r="D71" s="4" t="s">
        <v>307</v>
      </c>
      <c r="F71" s="16" t="s">
        <v>80</v>
      </c>
    </row>
    <row r="72">
      <c r="A72" s="4">
        <f t="shared" si="1"/>
        <v>71</v>
      </c>
      <c r="B72" s="4" t="s">
        <v>29</v>
      </c>
      <c r="C72" s="4">
        <v>46.0</v>
      </c>
      <c r="D72" s="4" t="s">
        <v>309</v>
      </c>
      <c r="F72" s="16" t="s">
        <v>310</v>
      </c>
    </row>
    <row r="73">
      <c r="A73" s="4">
        <f t="shared" si="1"/>
        <v>72</v>
      </c>
      <c r="B73" s="4" t="s">
        <v>29</v>
      </c>
      <c r="C73" s="4">
        <v>41.0</v>
      </c>
      <c r="D73" s="24" t="s">
        <v>313</v>
      </c>
      <c r="F73" s="16" t="s">
        <v>314</v>
      </c>
    </row>
    <row r="74">
      <c r="A74" s="4">
        <f t="shared" si="1"/>
        <v>73</v>
      </c>
      <c r="B74" s="4" t="s">
        <v>29</v>
      </c>
      <c r="C74" s="4">
        <v>39.0</v>
      </c>
      <c r="D74" s="24" t="s">
        <v>315</v>
      </c>
      <c r="F74" s="16" t="s">
        <v>316</v>
      </c>
    </row>
    <row r="75">
      <c r="A75" s="4">
        <f t="shared" si="1"/>
        <v>74</v>
      </c>
      <c r="B75" s="4" t="s">
        <v>29</v>
      </c>
      <c r="C75" s="4">
        <v>51.0</v>
      </c>
      <c r="D75" s="24" t="s">
        <v>318</v>
      </c>
      <c r="F75" s="16" t="s">
        <v>320</v>
      </c>
    </row>
    <row r="76">
      <c r="A76" s="4">
        <f t="shared" si="1"/>
        <v>75</v>
      </c>
      <c r="B76" s="4" t="s">
        <v>29</v>
      </c>
      <c r="C76" s="4">
        <v>44.0</v>
      </c>
      <c r="D76" s="4" t="s">
        <v>323</v>
      </c>
      <c r="F76" s="16" t="s">
        <v>324</v>
      </c>
    </row>
    <row r="77">
      <c r="A77" s="4">
        <f t="shared" si="1"/>
        <v>76</v>
      </c>
      <c r="B77" s="4" t="s">
        <v>29</v>
      </c>
      <c r="C77" s="4">
        <v>64.0</v>
      </c>
      <c r="D77" s="4" t="s">
        <v>326</v>
      </c>
      <c r="F77" s="16" t="s">
        <v>327</v>
      </c>
    </row>
    <row r="78">
      <c r="A78" s="4">
        <f t="shared" si="1"/>
        <v>77</v>
      </c>
      <c r="B78" s="4" t="s">
        <v>29</v>
      </c>
      <c r="C78" s="4">
        <v>55.0</v>
      </c>
      <c r="D78" s="4" t="s">
        <v>330</v>
      </c>
      <c r="F78" s="16" t="s">
        <v>331</v>
      </c>
    </row>
    <row r="79">
      <c r="A79" s="4">
        <f t="shared" si="1"/>
        <v>78</v>
      </c>
      <c r="B79" s="4" t="s">
        <v>29</v>
      </c>
      <c r="C79" s="4">
        <v>36.0</v>
      </c>
      <c r="D79" s="4" t="s">
        <v>334</v>
      </c>
      <c r="F79" s="16" t="s">
        <v>335</v>
      </c>
    </row>
    <row r="80">
      <c r="A80" s="4">
        <f t="shared" si="1"/>
        <v>79</v>
      </c>
      <c r="B80" s="4" t="s">
        <v>29</v>
      </c>
      <c r="C80" s="4">
        <v>43.0</v>
      </c>
      <c r="D80" s="4" t="s">
        <v>337</v>
      </c>
      <c r="F80" s="16" t="s">
        <v>338</v>
      </c>
    </row>
    <row r="81">
      <c r="A81" s="4">
        <f t="shared" si="1"/>
        <v>80</v>
      </c>
      <c r="B81" s="4" t="s">
        <v>29</v>
      </c>
      <c r="C81" s="4">
        <v>44.0</v>
      </c>
      <c r="D81" s="4" t="s">
        <v>340</v>
      </c>
      <c r="F81" s="16" t="s">
        <v>341</v>
      </c>
    </row>
    <row r="82">
      <c r="A82" s="4">
        <f t="shared" si="1"/>
        <v>81</v>
      </c>
      <c r="B82" s="4" t="s">
        <v>29</v>
      </c>
      <c r="C82" s="4">
        <v>39.0</v>
      </c>
      <c r="D82" s="4" t="s">
        <v>343</v>
      </c>
      <c r="F82" s="16" t="s">
        <v>344</v>
      </c>
    </row>
    <row r="83">
      <c r="A83" s="4">
        <f t="shared" si="1"/>
        <v>82</v>
      </c>
      <c r="B83" s="4" t="s">
        <v>29</v>
      </c>
      <c r="C83" s="4">
        <v>30.0</v>
      </c>
      <c r="D83" s="24" t="s">
        <v>348</v>
      </c>
      <c r="F83" s="16" t="s">
        <v>349</v>
      </c>
    </row>
    <row r="84">
      <c r="A84" s="4">
        <f t="shared" si="1"/>
        <v>83</v>
      </c>
      <c r="B84" s="4" t="s">
        <v>29</v>
      </c>
      <c r="C84" s="4">
        <v>50.0</v>
      </c>
      <c r="D84" s="24" t="s">
        <v>350</v>
      </c>
      <c r="F84" s="16" t="s">
        <v>351</v>
      </c>
    </row>
    <row r="85">
      <c r="A85" s="4">
        <f t="shared" si="1"/>
        <v>84</v>
      </c>
      <c r="B85" s="4" t="s">
        <v>29</v>
      </c>
      <c r="C85" s="4">
        <v>40.0</v>
      </c>
      <c r="D85" s="24" t="s">
        <v>353</v>
      </c>
      <c r="F85" s="16" t="s">
        <v>354</v>
      </c>
    </row>
    <row r="86">
      <c r="A86" s="4">
        <f t="shared" si="1"/>
        <v>85</v>
      </c>
      <c r="B86" s="4" t="s">
        <v>29</v>
      </c>
      <c r="C86" s="4">
        <v>50.0</v>
      </c>
      <c r="D86" s="24" t="s">
        <v>357</v>
      </c>
      <c r="F86" s="16" t="s">
        <v>358</v>
      </c>
    </row>
    <row r="87">
      <c r="A87" s="4">
        <f t="shared" si="1"/>
        <v>86</v>
      </c>
      <c r="B87" s="4" t="s">
        <v>29</v>
      </c>
      <c r="C87" s="4">
        <v>27.0</v>
      </c>
      <c r="D87" s="4" t="s">
        <v>359</v>
      </c>
      <c r="F87" s="16" t="s">
        <v>360</v>
      </c>
    </row>
    <row r="88">
      <c r="A88" s="4">
        <f t="shared" si="1"/>
        <v>87</v>
      </c>
      <c r="B88" s="4" t="s">
        <v>29</v>
      </c>
      <c r="C88" s="4">
        <v>30.0</v>
      </c>
      <c r="D88" s="4" t="s">
        <v>348</v>
      </c>
      <c r="F88" s="16" t="s">
        <v>349</v>
      </c>
    </row>
    <row r="89">
      <c r="A89" s="4">
        <f t="shared" si="1"/>
        <v>88</v>
      </c>
      <c r="B89" s="4" t="s">
        <v>29</v>
      </c>
      <c r="C89" s="4">
        <v>46.0</v>
      </c>
      <c r="D89" s="24" t="s">
        <v>364</v>
      </c>
      <c r="F89" s="16" t="s">
        <v>365</v>
      </c>
    </row>
    <row r="90">
      <c r="A90" s="4">
        <f t="shared" si="1"/>
        <v>89</v>
      </c>
      <c r="B90" s="4" t="s">
        <v>29</v>
      </c>
      <c r="C90" s="4">
        <v>29.0</v>
      </c>
      <c r="D90" s="4" t="s">
        <v>366</v>
      </c>
      <c r="F90" s="16" t="s">
        <v>368</v>
      </c>
    </row>
    <row r="91">
      <c r="A91" s="4">
        <f t="shared" si="1"/>
        <v>90</v>
      </c>
      <c r="B91" s="4" t="s">
        <v>29</v>
      </c>
      <c r="C91" s="4">
        <v>36.0</v>
      </c>
      <c r="D91" s="30" t="s">
        <v>370</v>
      </c>
      <c r="F91" s="16" t="s">
        <v>373</v>
      </c>
    </row>
    <row r="92">
      <c r="A92" s="4">
        <f t="shared" si="1"/>
        <v>91</v>
      </c>
      <c r="B92" s="4" t="s">
        <v>375</v>
      </c>
      <c r="C92" s="4">
        <v>38.0</v>
      </c>
      <c r="D92" s="4" t="s">
        <v>376</v>
      </c>
      <c r="F92" s="16" t="s">
        <v>377</v>
      </c>
    </row>
    <row r="93">
      <c r="A93" s="4">
        <f t="shared" si="1"/>
        <v>92</v>
      </c>
      <c r="B93" s="4" t="s">
        <v>375</v>
      </c>
      <c r="C93" s="4">
        <v>42.0</v>
      </c>
      <c r="D93" s="24" t="s">
        <v>379</v>
      </c>
      <c r="F93" s="16" t="s">
        <v>380</v>
      </c>
    </row>
    <row r="94">
      <c r="A94" s="4">
        <f t="shared" si="1"/>
        <v>93</v>
      </c>
      <c r="B94" s="4" t="s">
        <v>375</v>
      </c>
      <c r="C94" s="4">
        <v>31.0</v>
      </c>
      <c r="D94" s="24" t="s">
        <v>381</v>
      </c>
      <c r="F94" s="16" t="s">
        <v>383</v>
      </c>
    </row>
    <row r="95">
      <c r="A95" s="4">
        <f t="shared" si="1"/>
        <v>94</v>
      </c>
      <c r="B95" s="4" t="s">
        <v>375</v>
      </c>
      <c r="C95" s="4">
        <v>51.0</v>
      </c>
      <c r="D95" s="24" t="s">
        <v>385</v>
      </c>
      <c r="F95" s="16" t="s">
        <v>386</v>
      </c>
    </row>
    <row r="96">
      <c r="A96" s="4">
        <f t="shared" si="1"/>
        <v>95</v>
      </c>
      <c r="B96" s="4" t="s">
        <v>375</v>
      </c>
      <c r="C96" s="4">
        <v>36.0</v>
      </c>
      <c r="D96" s="24" t="s">
        <v>388</v>
      </c>
      <c r="F96" s="16" t="s">
        <v>389</v>
      </c>
    </row>
    <row r="97">
      <c r="A97" s="4">
        <f t="shared" si="1"/>
        <v>96</v>
      </c>
      <c r="B97" s="4" t="s">
        <v>375</v>
      </c>
      <c r="C97" s="4">
        <v>40.0</v>
      </c>
      <c r="D97" s="24" t="s">
        <v>392</v>
      </c>
      <c r="F97" s="16" t="s">
        <v>393</v>
      </c>
    </row>
    <row r="98">
      <c r="A98" s="4">
        <f t="shared" si="1"/>
        <v>97</v>
      </c>
      <c r="B98" s="4" t="s">
        <v>375</v>
      </c>
      <c r="C98" s="4">
        <v>1.0</v>
      </c>
      <c r="D98" s="24" t="s">
        <v>394</v>
      </c>
      <c r="F98" s="16" t="s">
        <v>395</v>
      </c>
    </row>
    <row r="99">
      <c r="A99" s="4">
        <f t="shared" si="1"/>
        <v>98</v>
      </c>
      <c r="B99" s="4" t="s">
        <v>375</v>
      </c>
      <c r="C99" s="4">
        <v>1.0</v>
      </c>
      <c r="D99" s="24" t="s">
        <v>397</v>
      </c>
      <c r="F99" s="16" t="s">
        <v>399</v>
      </c>
    </row>
    <row r="100">
      <c r="A100" s="4">
        <f t="shared" si="1"/>
        <v>99</v>
      </c>
      <c r="B100" s="4" t="s">
        <v>375</v>
      </c>
      <c r="C100" s="4">
        <v>1.0</v>
      </c>
      <c r="D100" s="24" t="s">
        <v>400</v>
      </c>
      <c r="F100" s="16" t="s">
        <v>402</v>
      </c>
    </row>
    <row r="101">
      <c r="A101" s="4">
        <f t="shared" si="1"/>
        <v>100</v>
      </c>
      <c r="B101" s="4" t="s">
        <v>375</v>
      </c>
      <c r="C101" s="4">
        <v>39.0</v>
      </c>
      <c r="D101" s="24" t="s">
        <v>405</v>
      </c>
      <c r="F101" s="16" t="s">
        <v>406</v>
      </c>
    </row>
    <row r="102">
      <c r="A102" s="4">
        <f t="shared" si="1"/>
        <v>101</v>
      </c>
      <c r="B102" s="4" t="s">
        <v>375</v>
      </c>
      <c r="C102" s="4">
        <v>25.0</v>
      </c>
      <c r="D102" s="4" t="s">
        <v>408</v>
      </c>
      <c r="F102" s="16" t="s">
        <v>409</v>
      </c>
    </row>
    <row r="103">
      <c r="A103" s="4">
        <f t="shared" si="1"/>
        <v>102</v>
      </c>
      <c r="B103" s="4" t="s">
        <v>375</v>
      </c>
      <c r="C103" s="4">
        <v>39.0</v>
      </c>
      <c r="D103" s="4" t="s">
        <v>412</v>
      </c>
      <c r="F103" s="16" t="s">
        <v>413</v>
      </c>
    </row>
    <row r="104">
      <c r="A104" s="4">
        <f t="shared" si="1"/>
        <v>103</v>
      </c>
      <c r="B104" s="4" t="s">
        <v>375</v>
      </c>
      <c r="C104" s="4">
        <v>23.0</v>
      </c>
      <c r="D104" s="30" t="s">
        <v>415</v>
      </c>
      <c r="F104" s="16" t="s">
        <v>416</v>
      </c>
    </row>
    <row r="105">
      <c r="A105" s="4">
        <f t="shared" si="1"/>
        <v>104</v>
      </c>
      <c r="B105" s="4" t="s">
        <v>375</v>
      </c>
      <c r="C105" s="4">
        <v>29.0</v>
      </c>
      <c r="D105" s="24" t="s">
        <v>419</v>
      </c>
      <c r="F105" s="16" t="s">
        <v>420</v>
      </c>
    </row>
    <row r="106">
      <c r="A106" s="4">
        <f t="shared" si="1"/>
        <v>105</v>
      </c>
      <c r="B106" s="4" t="s">
        <v>375</v>
      </c>
      <c r="C106" s="4">
        <v>34.0</v>
      </c>
      <c r="D106" s="24" t="s">
        <v>422</v>
      </c>
      <c r="F106" s="16" t="s">
        <v>423</v>
      </c>
    </row>
    <row r="107">
      <c r="A107" s="4">
        <f t="shared" si="1"/>
        <v>106</v>
      </c>
      <c r="B107" s="4" t="s">
        <v>375</v>
      </c>
      <c r="C107" s="4">
        <v>15.0</v>
      </c>
      <c r="D107" s="24" t="s">
        <v>425</v>
      </c>
      <c r="F107" s="16" t="s">
        <v>427</v>
      </c>
    </row>
    <row r="108">
      <c r="A108" s="4">
        <f t="shared" si="1"/>
        <v>107</v>
      </c>
      <c r="B108" s="4" t="s">
        <v>375</v>
      </c>
      <c r="C108" s="4">
        <v>14.0</v>
      </c>
      <c r="D108" s="24" t="s">
        <v>430</v>
      </c>
      <c r="F108" s="31" t="s">
        <v>431</v>
      </c>
    </row>
    <row r="109">
      <c r="A109" s="4">
        <f t="shared" si="1"/>
        <v>108</v>
      </c>
      <c r="B109" s="4" t="s">
        <v>375</v>
      </c>
      <c r="C109" s="4">
        <v>1.0</v>
      </c>
      <c r="D109" s="4" t="s">
        <v>397</v>
      </c>
      <c r="F109" s="16" t="s">
        <v>399</v>
      </c>
    </row>
    <row r="110">
      <c r="A110" s="4">
        <f t="shared" si="1"/>
        <v>109</v>
      </c>
      <c r="B110" s="4" t="s">
        <v>375</v>
      </c>
      <c r="C110" s="4">
        <v>23.0</v>
      </c>
      <c r="D110" s="24" t="s">
        <v>415</v>
      </c>
      <c r="F110" s="16" t="s">
        <v>416</v>
      </c>
    </row>
    <row r="111">
      <c r="A111" s="4">
        <f t="shared" si="1"/>
        <v>110</v>
      </c>
      <c r="B111" s="4" t="s">
        <v>375</v>
      </c>
      <c r="C111" s="4">
        <v>24.0</v>
      </c>
      <c r="D111" s="24" t="s">
        <v>435</v>
      </c>
      <c r="F111" s="16" t="s">
        <v>436</v>
      </c>
    </row>
    <row r="112">
      <c r="A112" s="4">
        <f t="shared" si="1"/>
        <v>111</v>
      </c>
      <c r="B112" s="4" t="s">
        <v>375</v>
      </c>
      <c r="C112" s="4">
        <v>40.0</v>
      </c>
      <c r="D112" s="24" t="s">
        <v>439</v>
      </c>
      <c r="F112" s="16" t="s">
        <v>440</v>
      </c>
    </row>
    <row r="113">
      <c r="A113" s="4">
        <f t="shared" si="1"/>
        <v>112</v>
      </c>
      <c r="B113" s="4" t="s">
        <v>375</v>
      </c>
      <c r="C113" s="4">
        <v>23.0</v>
      </c>
      <c r="D113" s="24" t="s">
        <v>442</v>
      </c>
      <c r="F113" s="16" t="s">
        <v>443</v>
      </c>
    </row>
    <row r="114">
      <c r="A114" s="4">
        <f t="shared" si="1"/>
        <v>113</v>
      </c>
      <c r="B114" s="4" t="s">
        <v>375</v>
      </c>
      <c r="C114" s="4">
        <v>32.0</v>
      </c>
      <c r="D114" s="24" t="s">
        <v>447</v>
      </c>
      <c r="F114" s="16" t="s">
        <v>448</v>
      </c>
    </row>
    <row r="115">
      <c r="A115" s="4">
        <f t="shared" si="1"/>
        <v>114</v>
      </c>
      <c r="B115" s="4" t="s">
        <v>375</v>
      </c>
      <c r="C115" s="4">
        <v>25.0</v>
      </c>
      <c r="D115" s="24" t="s">
        <v>450</v>
      </c>
      <c r="F115" s="16" t="s">
        <v>451</v>
      </c>
    </row>
    <row r="116">
      <c r="A116" s="4">
        <f t="shared" si="1"/>
        <v>115</v>
      </c>
      <c r="B116" s="4" t="s">
        <v>375</v>
      </c>
      <c r="C116" s="4">
        <v>16.0</v>
      </c>
      <c r="D116" s="24" t="s">
        <v>454</v>
      </c>
      <c r="F116" s="16" t="s">
        <v>455</v>
      </c>
    </row>
    <row r="117">
      <c r="A117" s="4">
        <f t="shared" si="1"/>
        <v>116</v>
      </c>
      <c r="B117" s="4" t="s">
        <v>375</v>
      </c>
      <c r="C117" s="4">
        <v>41.0</v>
      </c>
      <c r="D117" s="24" t="s">
        <v>457</v>
      </c>
      <c r="F117" s="16" t="s">
        <v>458</v>
      </c>
    </row>
    <row r="118">
      <c r="A118" s="4">
        <f t="shared" si="1"/>
        <v>117</v>
      </c>
      <c r="B118" s="4" t="s">
        <v>375</v>
      </c>
      <c r="C118" s="4">
        <v>16.0</v>
      </c>
      <c r="D118" s="30" t="s">
        <v>461</v>
      </c>
      <c r="F118" s="16" t="s">
        <v>399</v>
      </c>
    </row>
    <row r="119">
      <c r="A119" s="4">
        <f t="shared" si="1"/>
        <v>118</v>
      </c>
      <c r="B119" s="4" t="s">
        <v>375</v>
      </c>
      <c r="C119" s="4">
        <v>28.0</v>
      </c>
      <c r="D119" s="24" t="s">
        <v>463</v>
      </c>
      <c r="F119" s="16" t="s">
        <v>464</v>
      </c>
    </row>
    <row r="120">
      <c r="A120" s="4">
        <f t="shared" si="1"/>
        <v>119</v>
      </c>
      <c r="B120" s="4" t="s">
        <v>375</v>
      </c>
      <c r="C120" s="4">
        <v>18.0</v>
      </c>
      <c r="D120" s="24" t="s">
        <v>467</v>
      </c>
      <c r="F120" s="16" t="s">
        <v>468</v>
      </c>
    </row>
    <row r="121">
      <c r="A121" s="4">
        <f t="shared" si="1"/>
        <v>120</v>
      </c>
      <c r="B121" s="4" t="s">
        <v>375</v>
      </c>
      <c r="C121" s="4">
        <v>29.0</v>
      </c>
      <c r="D121" s="24" t="s">
        <v>471</v>
      </c>
      <c r="F121" s="16" t="s">
        <v>472</v>
      </c>
    </row>
    <row r="122">
      <c r="A122" s="4">
        <f t="shared" si="1"/>
        <v>121</v>
      </c>
      <c r="B122" s="4" t="s">
        <v>375</v>
      </c>
      <c r="C122" s="4">
        <v>22.0</v>
      </c>
      <c r="D122" s="24" t="s">
        <v>475</v>
      </c>
      <c r="F122" s="16" t="s">
        <v>476</v>
      </c>
    </row>
    <row r="123">
      <c r="A123" s="4">
        <f t="shared" si="1"/>
        <v>122</v>
      </c>
      <c r="B123" s="4" t="s">
        <v>375</v>
      </c>
      <c r="C123" s="4">
        <v>27.0</v>
      </c>
      <c r="D123" s="24" t="s">
        <v>480</v>
      </c>
      <c r="F123" s="16" t="s">
        <v>482</v>
      </c>
    </row>
    <row r="124">
      <c r="A124" s="4">
        <f t="shared" si="1"/>
        <v>123</v>
      </c>
      <c r="B124" s="4" t="s">
        <v>375</v>
      </c>
      <c r="C124" s="4">
        <v>25.0</v>
      </c>
      <c r="D124" s="24" t="s">
        <v>484</v>
      </c>
      <c r="F124" s="16" t="s">
        <v>485</v>
      </c>
    </row>
    <row r="125">
      <c r="A125" s="4">
        <f t="shared" si="1"/>
        <v>124</v>
      </c>
      <c r="B125" s="4" t="s">
        <v>35</v>
      </c>
      <c r="C125" s="4">
        <v>19.0</v>
      </c>
      <c r="D125" s="24" t="s">
        <v>488</v>
      </c>
      <c r="F125" s="16" t="s">
        <v>489</v>
      </c>
    </row>
    <row r="126">
      <c r="A126" s="4">
        <f t="shared" si="1"/>
        <v>125</v>
      </c>
      <c r="B126" s="4" t="s">
        <v>35</v>
      </c>
      <c r="C126" s="4">
        <v>32.0</v>
      </c>
      <c r="D126" s="24" t="s">
        <v>491</v>
      </c>
      <c r="F126" s="16" t="s">
        <v>492</v>
      </c>
    </row>
    <row r="127">
      <c r="A127" s="4">
        <f t="shared" si="1"/>
        <v>126</v>
      </c>
      <c r="B127" s="4" t="s">
        <v>35</v>
      </c>
      <c r="C127" s="4">
        <v>36.0</v>
      </c>
      <c r="D127" s="24" t="s">
        <v>87</v>
      </c>
      <c r="F127" s="16" t="s">
        <v>88</v>
      </c>
    </row>
    <row r="128">
      <c r="A128" s="4">
        <f t="shared" si="1"/>
        <v>127</v>
      </c>
      <c r="B128" s="4" t="s">
        <v>35</v>
      </c>
      <c r="C128" s="4">
        <v>27.0</v>
      </c>
      <c r="D128" s="30" t="s">
        <v>497</v>
      </c>
      <c r="F128" s="16" t="s">
        <v>498</v>
      </c>
    </row>
    <row r="129">
      <c r="A129" s="4">
        <f t="shared" si="1"/>
        <v>128</v>
      </c>
      <c r="B129" s="4" t="s">
        <v>35</v>
      </c>
      <c r="C129" s="4">
        <v>37.0</v>
      </c>
      <c r="D129" s="30" t="s">
        <v>500</v>
      </c>
      <c r="F129" s="16" t="s">
        <v>501</v>
      </c>
    </row>
    <row r="130">
      <c r="A130" s="4">
        <f t="shared" si="1"/>
        <v>129</v>
      </c>
      <c r="B130" s="4" t="s">
        <v>35</v>
      </c>
      <c r="C130" s="4">
        <v>1.0</v>
      </c>
      <c r="D130" s="24" t="s">
        <v>504</v>
      </c>
      <c r="F130" s="16" t="s">
        <v>505</v>
      </c>
    </row>
    <row r="131">
      <c r="A131" s="4">
        <f t="shared" si="1"/>
        <v>130</v>
      </c>
      <c r="B131" s="4" t="s">
        <v>35</v>
      </c>
      <c r="C131" s="4">
        <v>27.0</v>
      </c>
      <c r="D131" s="4" t="s">
        <v>509</v>
      </c>
      <c r="F131" s="16" t="s">
        <v>510</v>
      </c>
    </row>
    <row r="132">
      <c r="A132" s="4">
        <f t="shared" si="1"/>
        <v>131</v>
      </c>
      <c r="B132" s="4" t="s">
        <v>35</v>
      </c>
      <c r="C132" s="4">
        <v>30.0</v>
      </c>
      <c r="D132" s="24" t="s">
        <v>42</v>
      </c>
      <c r="F132" s="16" t="s">
        <v>43</v>
      </c>
    </row>
    <row r="133">
      <c r="A133" s="4">
        <f t="shared" si="1"/>
        <v>132</v>
      </c>
      <c r="B133" s="4" t="s">
        <v>35</v>
      </c>
      <c r="C133" s="4">
        <v>40.0</v>
      </c>
      <c r="D133" s="24" t="s">
        <v>516</v>
      </c>
      <c r="F133" s="16" t="s">
        <v>517</v>
      </c>
    </row>
    <row r="134">
      <c r="A134" s="4">
        <f t="shared" si="1"/>
        <v>133</v>
      </c>
      <c r="B134" s="4" t="s">
        <v>35</v>
      </c>
      <c r="C134" s="4">
        <v>28.0</v>
      </c>
      <c r="D134" s="24" t="s">
        <v>520</v>
      </c>
      <c r="F134" s="16" t="s">
        <v>521</v>
      </c>
    </row>
    <row r="135">
      <c r="A135" s="4">
        <f t="shared" si="1"/>
        <v>134</v>
      </c>
      <c r="B135" s="4" t="s">
        <v>35</v>
      </c>
      <c r="C135" s="4">
        <v>51.0</v>
      </c>
      <c r="D135" s="4" t="s">
        <v>523</v>
      </c>
      <c r="F135" s="16" t="s">
        <v>525</v>
      </c>
    </row>
    <row r="136">
      <c r="A136" s="4">
        <f t="shared" si="1"/>
        <v>135</v>
      </c>
      <c r="B136" s="4" t="s">
        <v>35</v>
      </c>
      <c r="C136" s="4">
        <v>31.0</v>
      </c>
      <c r="D136" s="24" t="s">
        <v>527</v>
      </c>
      <c r="F136" s="16" t="s">
        <v>528</v>
      </c>
    </row>
    <row r="137">
      <c r="A137" s="4">
        <f t="shared" si="1"/>
        <v>136</v>
      </c>
      <c r="B137" s="4" t="s">
        <v>35</v>
      </c>
      <c r="C137" s="4">
        <v>58.0</v>
      </c>
      <c r="D137" s="24" t="s">
        <v>531</v>
      </c>
      <c r="F137" s="16" t="s">
        <v>532</v>
      </c>
    </row>
    <row r="138">
      <c r="A138" s="4">
        <f t="shared" si="1"/>
        <v>137</v>
      </c>
      <c r="B138" s="4" t="s">
        <v>35</v>
      </c>
      <c r="C138" s="4">
        <v>12.0</v>
      </c>
      <c r="D138" s="4" t="s">
        <v>536</v>
      </c>
      <c r="F138" s="16" t="s">
        <v>537</v>
      </c>
    </row>
    <row r="139">
      <c r="A139" s="4">
        <f t="shared" si="1"/>
        <v>138</v>
      </c>
      <c r="B139" s="4" t="s">
        <v>35</v>
      </c>
      <c r="C139" s="4">
        <v>22.0</v>
      </c>
      <c r="D139" s="24" t="s">
        <v>540</v>
      </c>
      <c r="F139" s="16" t="s">
        <v>541</v>
      </c>
    </row>
    <row r="140">
      <c r="A140" s="4">
        <f t="shared" si="1"/>
        <v>139</v>
      </c>
      <c r="B140" s="4" t="s">
        <v>35</v>
      </c>
      <c r="C140" s="4">
        <v>34.0</v>
      </c>
      <c r="D140" s="24" t="s">
        <v>544</v>
      </c>
      <c r="F140" s="16" t="s">
        <v>545</v>
      </c>
    </row>
    <row r="141">
      <c r="A141" s="4">
        <f t="shared" si="1"/>
        <v>140</v>
      </c>
      <c r="B141" s="4" t="s">
        <v>35</v>
      </c>
      <c r="C141" s="4">
        <v>25.0</v>
      </c>
      <c r="D141" s="24" t="s">
        <v>549</v>
      </c>
      <c r="F141" s="16" t="s">
        <v>550</v>
      </c>
    </row>
    <row r="142">
      <c r="A142" s="4">
        <f t="shared" si="1"/>
        <v>141</v>
      </c>
      <c r="B142" s="4" t="s">
        <v>35</v>
      </c>
      <c r="C142" s="4">
        <v>1.0</v>
      </c>
      <c r="D142" s="24" t="s">
        <v>553</v>
      </c>
      <c r="F142" s="16" t="s">
        <v>555</v>
      </c>
    </row>
    <row r="143">
      <c r="A143" s="4">
        <f t="shared" si="1"/>
        <v>142</v>
      </c>
      <c r="B143" s="4" t="s">
        <v>35</v>
      </c>
      <c r="C143" s="4">
        <v>33.0</v>
      </c>
      <c r="D143" s="4" t="s">
        <v>36</v>
      </c>
      <c r="F143" s="16" t="s">
        <v>37</v>
      </c>
    </row>
    <row r="144">
      <c r="A144" s="4">
        <f t="shared" si="1"/>
        <v>143</v>
      </c>
      <c r="B144" s="4" t="s">
        <v>35</v>
      </c>
      <c r="C144" s="4">
        <v>22.0</v>
      </c>
      <c r="D144" s="4" t="s">
        <v>558</v>
      </c>
      <c r="F144" s="16" t="s">
        <v>559</v>
      </c>
    </row>
    <row r="145">
      <c r="A145" s="4">
        <f t="shared" si="1"/>
        <v>144</v>
      </c>
      <c r="B145" s="4" t="s">
        <v>35</v>
      </c>
      <c r="C145" s="4">
        <v>37.0</v>
      </c>
      <c r="D145" s="24" t="s">
        <v>560</v>
      </c>
      <c r="F145" s="16" t="s">
        <v>561</v>
      </c>
    </row>
    <row r="146">
      <c r="A146" s="4">
        <f t="shared" si="1"/>
        <v>145</v>
      </c>
      <c r="B146" s="4" t="s">
        <v>35</v>
      </c>
      <c r="C146" s="4">
        <v>12.0</v>
      </c>
      <c r="D146" s="24" t="s">
        <v>565</v>
      </c>
      <c r="F146" s="16" t="s">
        <v>479</v>
      </c>
    </row>
    <row r="147">
      <c r="A147" s="4">
        <f t="shared" si="1"/>
        <v>146</v>
      </c>
      <c r="B147" s="4" t="s">
        <v>35</v>
      </c>
      <c r="C147" s="4">
        <v>37.0</v>
      </c>
      <c r="D147" s="24" t="s">
        <v>567</v>
      </c>
      <c r="F147" s="16" t="s">
        <v>568</v>
      </c>
    </row>
    <row r="148">
      <c r="A148" s="4">
        <f t="shared" si="1"/>
        <v>147</v>
      </c>
      <c r="B148" s="4" t="s">
        <v>35</v>
      </c>
      <c r="C148" s="4">
        <v>30.0</v>
      </c>
      <c r="D148" s="24" t="s">
        <v>571</v>
      </c>
      <c r="F148" s="16" t="s">
        <v>572</v>
      </c>
    </row>
    <row r="149">
      <c r="A149" s="4">
        <f t="shared" si="1"/>
        <v>148</v>
      </c>
      <c r="B149" s="4" t="s">
        <v>35</v>
      </c>
      <c r="C149" s="4">
        <v>31.0</v>
      </c>
      <c r="D149" s="24" t="s">
        <v>574</v>
      </c>
      <c r="F149" s="32" t="s">
        <v>575</v>
      </c>
    </row>
    <row r="150">
      <c r="A150" s="4">
        <f t="shared" si="1"/>
        <v>149</v>
      </c>
      <c r="B150" s="4" t="s">
        <v>35</v>
      </c>
      <c r="C150" s="4">
        <v>50.0</v>
      </c>
      <c r="D150" s="24" t="s">
        <v>523</v>
      </c>
      <c r="F150" s="16" t="s">
        <v>525</v>
      </c>
    </row>
    <row r="151">
      <c r="A151" s="4">
        <f t="shared" si="1"/>
        <v>150</v>
      </c>
      <c r="B151" s="4" t="s">
        <v>35</v>
      </c>
      <c r="C151" s="4">
        <v>29.0</v>
      </c>
      <c r="D151" s="24" t="s">
        <v>580</v>
      </c>
      <c r="F151" s="16" t="s">
        <v>581</v>
      </c>
    </row>
    <row r="152">
      <c r="A152" s="4">
        <f t="shared" si="1"/>
        <v>151</v>
      </c>
      <c r="B152" s="4" t="s">
        <v>35</v>
      </c>
      <c r="C152" s="4">
        <v>42.0</v>
      </c>
      <c r="D152" s="24" t="s">
        <v>585</v>
      </c>
      <c r="F152" s="16" t="s">
        <v>586</v>
      </c>
    </row>
    <row r="153">
      <c r="A153" s="4">
        <f t="shared" si="1"/>
        <v>152</v>
      </c>
      <c r="B153" s="4" t="s">
        <v>35</v>
      </c>
      <c r="C153" s="4">
        <v>21.0</v>
      </c>
      <c r="D153" s="24" t="s">
        <v>588</v>
      </c>
      <c r="F153" s="16" t="s">
        <v>589</v>
      </c>
    </row>
    <row r="154">
      <c r="A154" s="4">
        <f t="shared" si="1"/>
        <v>153</v>
      </c>
      <c r="B154" s="4" t="s">
        <v>35</v>
      </c>
      <c r="C154" s="4">
        <v>34.0</v>
      </c>
      <c r="D154" s="24" t="s">
        <v>591</v>
      </c>
      <c r="F154" s="16" t="s">
        <v>592</v>
      </c>
    </row>
    <row r="155">
      <c r="A155" s="4">
        <f t="shared" si="1"/>
        <v>154</v>
      </c>
      <c r="B155" s="4" t="s">
        <v>35</v>
      </c>
      <c r="C155" s="4">
        <v>32.0</v>
      </c>
      <c r="D155" s="24" t="s">
        <v>595</v>
      </c>
      <c r="F155" s="16" t="s">
        <v>596</v>
      </c>
    </row>
    <row r="156">
      <c r="A156" s="4">
        <f t="shared" si="1"/>
        <v>155</v>
      </c>
      <c r="B156" s="4" t="s">
        <v>35</v>
      </c>
      <c r="C156" s="4">
        <v>25.0</v>
      </c>
      <c r="D156" s="24" t="s">
        <v>598</v>
      </c>
      <c r="F156" s="16" t="s">
        <v>599</v>
      </c>
    </row>
    <row r="157">
      <c r="A157" s="4">
        <f t="shared" si="1"/>
        <v>156</v>
      </c>
      <c r="B157" s="4" t="s">
        <v>35</v>
      </c>
      <c r="C157" s="4">
        <v>32.0</v>
      </c>
      <c r="D157" s="4" t="s">
        <v>602</v>
      </c>
      <c r="F157" s="16" t="s">
        <v>603</v>
      </c>
    </row>
    <row r="158">
      <c r="A158" s="4">
        <f t="shared" si="1"/>
        <v>157</v>
      </c>
      <c r="B158" s="4" t="s">
        <v>35</v>
      </c>
      <c r="C158" s="4">
        <v>41.0</v>
      </c>
      <c r="D158" s="24" t="s">
        <v>606</v>
      </c>
      <c r="F158" s="16" t="s">
        <v>607</v>
      </c>
    </row>
    <row r="159">
      <c r="A159" s="4">
        <f t="shared" si="1"/>
        <v>158</v>
      </c>
      <c r="B159" s="4" t="s">
        <v>35</v>
      </c>
      <c r="C159" s="4">
        <v>47.0</v>
      </c>
      <c r="D159" s="24" t="s">
        <v>608</v>
      </c>
      <c r="F159" s="16" t="s">
        <v>609</v>
      </c>
    </row>
    <row r="160">
      <c r="A160" s="4">
        <f t="shared" si="1"/>
        <v>159</v>
      </c>
      <c r="B160" s="4" t="s">
        <v>35</v>
      </c>
      <c r="C160" s="4">
        <v>38.0</v>
      </c>
      <c r="D160" s="4" t="s">
        <v>612</v>
      </c>
      <c r="F160" s="16" t="s">
        <v>613</v>
      </c>
    </row>
    <row r="161">
      <c r="A161" s="4">
        <f t="shared" si="1"/>
        <v>160</v>
      </c>
      <c r="B161" s="4" t="s">
        <v>35</v>
      </c>
      <c r="C161" s="4">
        <v>58.0</v>
      </c>
      <c r="D161" s="24" t="s">
        <v>616</v>
      </c>
      <c r="F161" s="16" t="s">
        <v>617</v>
      </c>
    </row>
    <row r="162">
      <c r="A162" s="4">
        <f t="shared" si="1"/>
        <v>161</v>
      </c>
      <c r="B162" s="4" t="s">
        <v>35</v>
      </c>
      <c r="C162" s="4">
        <v>34.0</v>
      </c>
      <c r="D162" s="4" t="s">
        <v>591</v>
      </c>
      <c r="F162" s="16" t="s">
        <v>592</v>
      </c>
    </row>
    <row r="163">
      <c r="A163" s="4">
        <f t="shared" si="1"/>
        <v>162</v>
      </c>
      <c r="B163" s="4" t="s">
        <v>35</v>
      </c>
      <c r="C163" s="4">
        <v>36.0</v>
      </c>
      <c r="D163" s="24" t="s">
        <v>620</v>
      </c>
      <c r="F163" s="16" t="s">
        <v>622</v>
      </c>
    </row>
    <row r="164">
      <c r="A164" s="4">
        <f t="shared" si="1"/>
        <v>163</v>
      </c>
      <c r="B164" s="4" t="s">
        <v>35</v>
      </c>
      <c r="C164" s="4">
        <v>40.0</v>
      </c>
      <c r="D164" s="24" t="s">
        <v>624</v>
      </c>
      <c r="F164" s="16" t="s">
        <v>625</v>
      </c>
    </row>
    <row r="165">
      <c r="A165" s="4">
        <f t="shared" si="1"/>
        <v>164</v>
      </c>
      <c r="B165" s="4" t="s">
        <v>35</v>
      </c>
      <c r="C165" s="4">
        <v>1.0</v>
      </c>
      <c r="D165" s="24" t="s">
        <v>553</v>
      </c>
      <c r="F165" s="16" t="s">
        <v>555</v>
      </c>
    </row>
    <row r="166">
      <c r="A166" s="4">
        <f t="shared" si="1"/>
        <v>165</v>
      </c>
      <c r="B166" s="4" t="s">
        <v>35</v>
      </c>
      <c r="C166" s="4">
        <v>28.0</v>
      </c>
      <c r="D166" s="4" t="s">
        <v>629</v>
      </c>
      <c r="F166" s="16" t="s">
        <v>630</v>
      </c>
    </row>
    <row r="167">
      <c r="A167" s="4">
        <f t="shared" si="1"/>
        <v>166</v>
      </c>
      <c r="B167" s="4" t="s">
        <v>35</v>
      </c>
      <c r="C167" s="4">
        <v>28.0</v>
      </c>
      <c r="D167" s="4" t="s">
        <v>631</v>
      </c>
      <c r="F167" s="16" t="s">
        <v>521</v>
      </c>
    </row>
    <row r="168">
      <c r="A168" s="4">
        <f t="shared" si="1"/>
        <v>167</v>
      </c>
      <c r="B168" s="4" t="s">
        <v>35</v>
      </c>
      <c r="C168" s="4">
        <v>25.0</v>
      </c>
      <c r="D168" s="24" t="s">
        <v>549</v>
      </c>
      <c r="F168" s="16" t="s">
        <v>550</v>
      </c>
    </row>
    <row r="169">
      <c r="A169" s="4">
        <f t="shared" si="1"/>
        <v>168</v>
      </c>
      <c r="B169" s="4" t="s">
        <v>35</v>
      </c>
      <c r="C169" s="4">
        <v>36.0</v>
      </c>
      <c r="D169" s="24" t="s">
        <v>635</v>
      </c>
      <c r="F169" s="16" t="s">
        <v>636</v>
      </c>
    </row>
    <row r="170">
      <c r="A170" s="4">
        <f t="shared" si="1"/>
        <v>169</v>
      </c>
      <c r="B170" s="4" t="s">
        <v>35</v>
      </c>
      <c r="C170" s="4">
        <v>37.0</v>
      </c>
      <c r="D170" s="24" t="s">
        <v>560</v>
      </c>
      <c r="F170" s="16" t="s">
        <v>561</v>
      </c>
    </row>
    <row r="171">
      <c r="A171" s="4">
        <f t="shared" si="1"/>
        <v>170</v>
      </c>
      <c r="B171" s="4" t="s">
        <v>35</v>
      </c>
      <c r="C171" s="4">
        <v>29.0</v>
      </c>
      <c r="D171" s="24" t="s">
        <v>639</v>
      </c>
      <c r="F171" s="16" t="s">
        <v>640</v>
      </c>
    </row>
    <row r="172">
      <c r="A172" s="4">
        <f t="shared" si="1"/>
        <v>171</v>
      </c>
      <c r="B172" s="4" t="s">
        <v>35</v>
      </c>
      <c r="C172" s="4">
        <v>12.0</v>
      </c>
      <c r="D172" s="24" t="s">
        <v>643</v>
      </c>
      <c r="F172" s="16" t="s">
        <v>644</v>
      </c>
    </row>
    <row r="173">
      <c r="A173" s="4">
        <f t="shared" si="1"/>
        <v>172</v>
      </c>
      <c r="B173" s="4" t="s">
        <v>47</v>
      </c>
      <c r="C173" s="4">
        <v>50.0</v>
      </c>
      <c r="D173" s="4" t="s">
        <v>645</v>
      </c>
      <c r="F173" s="16" t="s">
        <v>647</v>
      </c>
    </row>
    <row r="174">
      <c r="A174" s="4">
        <f t="shared" si="1"/>
        <v>173</v>
      </c>
      <c r="B174" s="4" t="s">
        <v>47</v>
      </c>
      <c r="C174" s="4">
        <v>47.0</v>
      </c>
      <c r="D174" s="24" t="s">
        <v>649</v>
      </c>
      <c r="F174" s="16" t="s">
        <v>650</v>
      </c>
    </row>
    <row r="175">
      <c r="A175" s="4">
        <f t="shared" si="1"/>
        <v>174</v>
      </c>
      <c r="B175" s="4" t="s">
        <v>47</v>
      </c>
      <c r="C175" s="4">
        <v>40.0</v>
      </c>
      <c r="D175" s="24" t="s">
        <v>653</v>
      </c>
      <c r="F175" s="16" t="s">
        <v>655</v>
      </c>
    </row>
    <row r="176">
      <c r="A176" s="4">
        <f t="shared" si="1"/>
        <v>175</v>
      </c>
      <c r="B176" s="4" t="s">
        <v>47</v>
      </c>
      <c r="C176" s="4">
        <v>7.0</v>
      </c>
      <c r="D176" s="24" t="s">
        <v>659</v>
      </c>
      <c r="F176" s="16" t="s">
        <v>660</v>
      </c>
    </row>
    <row r="177">
      <c r="A177" s="4">
        <f t="shared" si="1"/>
        <v>176</v>
      </c>
      <c r="B177" s="4" t="s">
        <v>47</v>
      </c>
      <c r="C177" s="4">
        <v>6.0</v>
      </c>
      <c r="D177" s="24" t="s">
        <v>664</v>
      </c>
      <c r="F177" s="16" t="s">
        <v>665</v>
      </c>
    </row>
    <row r="178">
      <c r="A178" s="4">
        <f t="shared" si="1"/>
        <v>177</v>
      </c>
      <c r="B178" s="4" t="s">
        <v>47</v>
      </c>
      <c r="C178" s="4">
        <v>37.0</v>
      </c>
      <c r="D178" s="24" t="s">
        <v>669</v>
      </c>
      <c r="F178" s="16" t="s">
        <v>670</v>
      </c>
    </row>
    <row r="179">
      <c r="A179" s="4">
        <f t="shared" si="1"/>
        <v>178</v>
      </c>
      <c r="B179" s="4" t="s">
        <v>47</v>
      </c>
      <c r="C179" s="4">
        <v>43.0</v>
      </c>
      <c r="D179" s="24" t="s">
        <v>674</v>
      </c>
      <c r="F179" s="16" t="s">
        <v>675</v>
      </c>
    </row>
    <row r="180">
      <c r="A180" s="4">
        <f t="shared" si="1"/>
        <v>179</v>
      </c>
      <c r="B180" s="4" t="s">
        <v>47</v>
      </c>
      <c r="C180" s="4">
        <v>44.0</v>
      </c>
      <c r="D180" s="24" t="s">
        <v>676</v>
      </c>
      <c r="F180" s="16" t="s">
        <v>677</v>
      </c>
    </row>
    <row r="181">
      <c r="A181" s="4">
        <f t="shared" si="1"/>
        <v>180</v>
      </c>
      <c r="B181" s="4" t="s">
        <v>47</v>
      </c>
      <c r="C181" s="4">
        <v>52.0</v>
      </c>
      <c r="D181" s="24" t="s">
        <v>680</v>
      </c>
      <c r="F181" s="16" t="s">
        <v>681</v>
      </c>
    </row>
    <row r="182">
      <c r="A182" s="4">
        <f t="shared" si="1"/>
        <v>181</v>
      </c>
      <c r="B182" s="4" t="s">
        <v>47</v>
      </c>
      <c r="C182" s="4">
        <v>44.0</v>
      </c>
      <c r="D182" s="24" t="s">
        <v>683</v>
      </c>
      <c r="F182" s="16" t="s">
        <v>684</v>
      </c>
    </row>
    <row r="183">
      <c r="A183" s="4">
        <f t="shared" si="1"/>
        <v>182</v>
      </c>
      <c r="B183" s="4" t="s">
        <v>47</v>
      </c>
      <c r="C183" s="4">
        <v>20.0</v>
      </c>
      <c r="D183" s="4" t="s">
        <v>687</v>
      </c>
      <c r="F183" s="16" t="s">
        <v>688</v>
      </c>
    </row>
    <row r="184">
      <c r="A184" s="4">
        <f t="shared" si="1"/>
        <v>183</v>
      </c>
      <c r="B184" s="4" t="s">
        <v>47</v>
      </c>
      <c r="C184" s="4">
        <v>47.0</v>
      </c>
      <c r="D184" s="24" t="s">
        <v>690</v>
      </c>
      <c r="F184" s="16" t="s">
        <v>691</v>
      </c>
    </row>
    <row r="185">
      <c r="A185" s="4">
        <f t="shared" si="1"/>
        <v>184</v>
      </c>
      <c r="B185" s="4" t="s">
        <v>47</v>
      </c>
      <c r="C185" s="4">
        <v>43.0</v>
      </c>
      <c r="D185" s="24" t="s">
        <v>694</v>
      </c>
      <c r="F185" s="16" t="s">
        <v>695</v>
      </c>
    </row>
    <row r="186">
      <c r="A186" s="4">
        <f t="shared" si="1"/>
        <v>185</v>
      </c>
      <c r="B186" s="4" t="s">
        <v>47</v>
      </c>
      <c r="C186" s="4">
        <v>55.0</v>
      </c>
      <c r="D186" s="24" t="s">
        <v>697</v>
      </c>
      <c r="F186" s="16" t="s">
        <v>698</v>
      </c>
    </row>
    <row r="187">
      <c r="A187" s="4">
        <f t="shared" si="1"/>
        <v>186</v>
      </c>
      <c r="B187" s="4" t="s">
        <v>47</v>
      </c>
      <c r="C187" s="4">
        <v>32.0</v>
      </c>
      <c r="D187" s="24" t="s">
        <v>700</v>
      </c>
      <c r="F187" s="16" t="s">
        <v>701</v>
      </c>
    </row>
    <row r="188">
      <c r="A188" s="4">
        <f t="shared" si="1"/>
        <v>187</v>
      </c>
      <c r="B188" s="4" t="s">
        <v>47</v>
      </c>
      <c r="C188" s="4">
        <v>36.0</v>
      </c>
      <c r="D188" s="24" t="s">
        <v>703</v>
      </c>
      <c r="F188" s="16" t="s">
        <v>704</v>
      </c>
    </row>
    <row r="189">
      <c r="A189" s="4">
        <f t="shared" si="1"/>
        <v>188</v>
      </c>
      <c r="B189" s="4" t="s">
        <v>47</v>
      </c>
      <c r="C189" s="4">
        <v>17.0</v>
      </c>
      <c r="D189" s="24" t="s">
        <v>707</v>
      </c>
      <c r="F189" s="16" t="s">
        <v>708</v>
      </c>
    </row>
    <row r="190">
      <c r="A190" s="4">
        <f t="shared" si="1"/>
        <v>189</v>
      </c>
      <c r="B190" s="4" t="s">
        <v>47</v>
      </c>
      <c r="C190" s="4">
        <v>26.0</v>
      </c>
      <c r="D190" s="24" t="s">
        <v>710</v>
      </c>
      <c r="F190" s="16" t="s">
        <v>711</v>
      </c>
    </row>
    <row r="191">
      <c r="A191" s="4">
        <f t="shared" si="1"/>
        <v>190</v>
      </c>
      <c r="B191" s="4" t="s">
        <v>47</v>
      </c>
      <c r="C191" s="4">
        <v>44.0</v>
      </c>
      <c r="D191" s="24" t="s">
        <v>714</v>
      </c>
      <c r="F191" s="16" t="s">
        <v>715</v>
      </c>
    </row>
    <row r="192">
      <c r="A192" s="4">
        <f t="shared" si="1"/>
        <v>191</v>
      </c>
      <c r="B192" s="4" t="s">
        <v>47</v>
      </c>
      <c r="C192" s="4">
        <v>1.0</v>
      </c>
      <c r="D192" s="24" t="s">
        <v>717</v>
      </c>
      <c r="F192" s="16" t="s">
        <v>718</v>
      </c>
    </row>
    <row r="193">
      <c r="A193" s="4">
        <f t="shared" si="1"/>
        <v>192</v>
      </c>
      <c r="B193" s="4" t="s">
        <v>47</v>
      </c>
      <c r="C193" s="4">
        <v>56.0</v>
      </c>
      <c r="D193" s="24" t="s">
        <v>719</v>
      </c>
      <c r="F193" s="16" t="s">
        <v>720</v>
      </c>
    </row>
    <row r="194">
      <c r="A194" s="4">
        <f t="shared" si="1"/>
        <v>193</v>
      </c>
      <c r="B194" s="4" t="s">
        <v>47</v>
      </c>
      <c r="C194" s="4">
        <v>42.0</v>
      </c>
      <c r="D194" s="24" t="s">
        <v>723</v>
      </c>
      <c r="F194" s="16" t="s">
        <v>724</v>
      </c>
    </row>
    <row r="195">
      <c r="A195" s="4">
        <f t="shared" si="1"/>
        <v>194</v>
      </c>
      <c r="B195" s="4" t="s">
        <v>47</v>
      </c>
      <c r="C195" s="4">
        <v>44.0</v>
      </c>
      <c r="D195" s="24" t="s">
        <v>726</v>
      </c>
      <c r="F195" s="16" t="s">
        <v>727</v>
      </c>
    </row>
    <row r="196">
      <c r="A196" s="4">
        <f t="shared" si="1"/>
        <v>195</v>
      </c>
      <c r="B196" s="4" t="s">
        <v>47</v>
      </c>
      <c r="C196" s="4">
        <v>25.0</v>
      </c>
      <c r="D196" s="24" t="s">
        <v>729</v>
      </c>
      <c r="F196" s="16" t="s">
        <v>730</v>
      </c>
    </row>
    <row r="197">
      <c r="A197" s="4">
        <f t="shared" si="1"/>
        <v>196</v>
      </c>
      <c r="B197" s="4" t="s">
        <v>47</v>
      </c>
      <c r="C197" s="4">
        <v>47.0</v>
      </c>
      <c r="D197" s="24" t="s">
        <v>733</v>
      </c>
      <c r="F197" s="16" t="s">
        <v>734</v>
      </c>
    </row>
    <row r="198">
      <c r="A198" s="4">
        <f t="shared" si="1"/>
        <v>197</v>
      </c>
      <c r="B198" s="4" t="s">
        <v>47</v>
      </c>
      <c r="C198" s="4">
        <v>43.0</v>
      </c>
      <c r="D198" s="24" t="s">
        <v>735</v>
      </c>
      <c r="F198" s="16" t="s">
        <v>736</v>
      </c>
    </row>
    <row r="199">
      <c r="A199" s="4">
        <f t="shared" si="1"/>
        <v>198</v>
      </c>
      <c r="B199" s="4" t="s">
        <v>47</v>
      </c>
      <c r="C199" s="4">
        <v>47.0</v>
      </c>
      <c r="D199" s="24" t="s">
        <v>738</v>
      </c>
      <c r="F199" s="16" t="s">
        <v>739</v>
      </c>
    </row>
    <row r="200">
      <c r="A200" s="4">
        <f t="shared" si="1"/>
        <v>199</v>
      </c>
      <c r="B200" s="4" t="s">
        <v>47</v>
      </c>
      <c r="C200" s="4">
        <v>44.0</v>
      </c>
      <c r="D200" s="4" t="s">
        <v>741</v>
      </c>
      <c r="F200" s="16" t="s">
        <v>742</v>
      </c>
    </row>
    <row r="201">
      <c r="A201" s="4">
        <f t="shared" si="1"/>
        <v>200</v>
      </c>
      <c r="B201" s="4" t="s">
        <v>47</v>
      </c>
      <c r="C201" s="4">
        <v>54.0</v>
      </c>
      <c r="D201" s="24" t="s">
        <v>745</v>
      </c>
      <c r="F201" s="35" t="s">
        <v>746</v>
      </c>
    </row>
    <row r="202">
      <c r="A202" s="4">
        <f t="shared" si="1"/>
        <v>201</v>
      </c>
      <c r="B202" s="4" t="s">
        <v>47</v>
      </c>
      <c r="C202" s="4">
        <v>35.0</v>
      </c>
      <c r="D202" s="24" t="s">
        <v>748</v>
      </c>
      <c r="F202" s="16" t="s">
        <v>749</v>
      </c>
    </row>
    <row r="203">
      <c r="A203" s="4">
        <f t="shared" si="1"/>
        <v>202</v>
      </c>
      <c r="B203" s="4" t="s">
        <v>47</v>
      </c>
      <c r="C203" s="4">
        <v>46.0</v>
      </c>
      <c r="D203" s="24" t="s">
        <v>751</v>
      </c>
      <c r="F203" s="16" t="s">
        <v>752</v>
      </c>
    </row>
    <row r="204">
      <c r="A204" s="4">
        <f t="shared" si="1"/>
        <v>203</v>
      </c>
      <c r="B204" s="4" t="s">
        <v>47</v>
      </c>
      <c r="C204" s="4">
        <v>61.0</v>
      </c>
      <c r="D204" s="24" t="s">
        <v>754</v>
      </c>
      <c r="F204" s="16" t="s">
        <v>755</v>
      </c>
    </row>
    <row r="205">
      <c r="A205" s="4">
        <f t="shared" si="1"/>
        <v>204</v>
      </c>
      <c r="B205" s="4" t="s">
        <v>47</v>
      </c>
      <c r="C205" s="4">
        <v>60.0</v>
      </c>
      <c r="D205" s="24" t="s">
        <v>757</v>
      </c>
      <c r="F205" s="16" t="s">
        <v>758</v>
      </c>
    </row>
    <row r="206">
      <c r="A206" s="4">
        <f t="shared" si="1"/>
        <v>205</v>
      </c>
      <c r="B206" s="4" t="s">
        <v>47</v>
      </c>
      <c r="C206" s="4">
        <v>33.0</v>
      </c>
      <c r="D206" s="24" t="s">
        <v>761</v>
      </c>
      <c r="F206" s="16" t="s">
        <v>762</v>
      </c>
    </row>
    <row r="207">
      <c r="A207" s="4">
        <f t="shared" si="1"/>
        <v>206</v>
      </c>
      <c r="B207" s="4" t="s">
        <v>47</v>
      </c>
      <c r="C207" s="4">
        <v>1.0</v>
      </c>
      <c r="D207" s="4" t="s">
        <v>763</v>
      </c>
      <c r="F207" s="16" t="s">
        <v>764</v>
      </c>
    </row>
    <row r="208">
      <c r="A208" s="4">
        <f t="shared" si="1"/>
        <v>207</v>
      </c>
      <c r="B208" s="4" t="s">
        <v>47</v>
      </c>
      <c r="C208" s="4">
        <v>59.0</v>
      </c>
      <c r="D208" s="4" t="s">
        <v>767</v>
      </c>
      <c r="F208" s="16" t="s">
        <v>768</v>
      </c>
    </row>
    <row r="209">
      <c r="A209" s="4">
        <f t="shared" si="1"/>
        <v>208</v>
      </c>
      <c r="B209" s="4" t="s">
        <v>47</v>
      </c>
      <c r="C209" s="4">
        <v>34.0</v>
      </c>
      <c r="D209" s="24" t="s">
        <v>770</v>
      </c>
      <c r="F209" s="16" t="s">
        <v>771</v>
      </c>
    </row>
    <row r="210">
      <c r="A210" s="4">
        <f t="shared" si="1"/>
        <v>209</v>
      </c>
      <c r="B210" s="4" t="s">
        <v>47</v>
      </c>
      <c r="C210" s="4">
        <v>40.0</v>
      </c>
      <c r="D210" s="24" t="s">
        <v>773</v>
      </c>
      <c r="F210" s="16" t="s">
        <v>774</v>
      </c>
    </row>
    <row r="211">
      <c r="A211" s="4">
        <f t="shared" si="1"/>
        <v>210</v>
      </c>
      <c r="B211" s="4" t="s">
        <v>47</v>
      </c>
      <c r="C211" s="4">
        <v>44.0</v>
      </c>
      <c r="D211" s="24" t="s">
        <v>777</v>
      </c>
      <c r="F211" s="16" t="s">
        <v>778</v>
      </c>
    </row>
    <row r="212">
      <c r="A212" s="4">
        <f t="shared" si="1"/>
        <v>211</v>
      </c>
      <c r="B212" s="4" t="s">
        <v>47</v>
      </c>
      <c r="C212" s="4">
        <v>32.0</v>
      </c>
      <c r="D212" s="4" t="s">
        <v>780</v>
      </c>
      <c r="F212" s="16" t="s">
        <v>781</v>
      </c>
    </row>
    <row r="213">
      <c r="A213" s="4">
        <f t="shared" si="1"/>
        <v>212</v>
      </c>
      <c r="B213" s="4" t="s">
        <v>47</v>
      </c>
      <c r="C213" s="4">
        <v>20.0</v>
      </c>
      <c r="D213" s="24" t="s">
        <v>783</v>
      </c>
      <c r="F213" s="16" t="s">
        <v>784</v>
      </c>
    </row>
    <row r="214">
      <c r="A214" s="4">
        <f t="shared" si="1"/>
        <v>213</v>
      </c>
      <c r="B214" s="4" t="s">
        <v>47</v>
      </c>
      <c r="C214" s="4">
        <v>14.0</v>
      </c>
      <c r="D214" s="24" t="s">
        <v>788</v>
      </c>
      <c r="F214" s="16" t="s">
        <v>789</v>
      </c>
    </row>
    <row r="215">
      <c r="A215" s="4">
        <f t="shared" si="1"/>
        <v>214</v>
      </c>
      <c r="B215" s="4" t="s">
        <v>47</v>
      </c>
      <c r="C215" s="4">
        <v>8.0</v>
      </c>
      <c r="D215" s="24" t="s">
        <v>792</v>
      </c>
      <c r="F215" s="16" t="s">
        <v>793</v>
      </c>
    </row>
    <row r="216">
      <c r="A216" s="4">
        <f t="shared" si="1"/>
        <v>215</v>
      </c>
      <c r="B216" s="4" t="s">
        <v>47</v>
      </c>
      <c r="C216" s="4">
        <v>44.0</v>
      </c>
      <c r="D216" s="24" t="s">
        <v>796</v>
      </c>
      <c r="F216" s="16" t="s">
        <v>797</v>
      </c>
    </row>
    <row r="217">
      <c r="A217" s="4">
        <f t="shared" si="1"/>
        <v>216</v>
      </c>
      <c r="B217" s="4" t="s">
        <v>47</v>
      </c>
      <c r="C217" s="4">
        <v>42.0</v>
      </c>
      <c r="D217" s="24" t="s">
        <v>799</v>
      </c>
      <c r="F217" s="16" t="s">
        <v>800</v>
      </c>
    </row>
    <row r="218">
      <c r="A218" s="4">
        <f t="shared" si="1"/>
        <v>217</v>
      </c>
      <c r="B218" s="4" t="s">
        <v>52</v>
      </c>
      <c r="C218" s="4">
        <v>37.0</v>
      </c>
      <c r="D218" s="24" t="s">
        <v>803</v>
      </c>
      <c r="F218" s="16" t="s">
        <v>804</v>
      </c>
    </row>
    <row r="219">
      <c r="A219" s="4">
        <f t="shared" si="1"/>
        <v>218</v>
      </c>
      <c r="B219" s="4" t="s">
        <v>52</v>
      </c>
      <c r="C219" s="4">
        <v>35.0</v>
      </c>
      <c r="D219" s="24" t="s">
        <v>806</v>
      </c>
      <c r="F219" s="16" t="s">
        <v>807</v>
      </c>
    </row>
    <row r="220">
      <c r="A220" s="4">
        <f t="shared" si="1"/>
        <v>219</v>
      </c>
      <c r="B220" s="4" t="s">
        <v>52</v>
      </c>
      <c r="C220" s="4">
        <v>30.0</v>
      </c>
      <c r="D220" s="24" t="s">
        <v>810</v>
      </c>
      <c r="F220" s="16" t="s">
        <v>811</v>
      </c>
    </row>
    <row r="221">
      <c r="A221" s="4">
        <f t="shared" si="1"/>
        <v>220</v>
      </c>
      <c r="B221" s="4" t="s">
        <v>52</v>
      </c>
      <c r="C221" s="4">
        <v>26.0</v>
      </c>
      <c r="D221" s="24" t="s">
        <v>812</v>
      </c>
      <c r="F221" s="16" t="s">
        <v>813</v>
      </c>
    </row>
    <row r="222">
      <c r="A222" s="4">
        <f t="shared" si="1"/>
        <v>221</v>
      </c>
      <c r="B222" s="4" t="s">
        <v>52</v>
      </c>
      <c r="C222" s="4">
        <v>17.0</v>
      </c>
      <c r="D222" s="24" t="s">
        <v>816</v>
      </c>
      <c r="F222" s="16" t="s">
        <v>817</v>
      </c>
    </row>
    <row r="223">
      <c r="A223" s="4">
        <f t="shared" si="1"/>
        <v>222</v>
      </c>
      <c r="B223" s="4" t="s">
        <v>52</v>
      </c>
      <c r="C223" s="4">
        <v>32.0</v>
      </c>
      <c r="D223" s="24" t="s">
        <v>821</v>
      </c>
      <c r="F223" s="16" t="s">
        <v>823</v>
      </c>
    </row>
    <row r="224">
      <c r="A224" s="4">
        <f t="shared" si="1"/>
        <v>223</v>
      </c>
      <c r="B224" s="4" t="s">
        <v>52</v>
      </c>
      <c r="C224" s="4">
        <v>33.0</v>
      </c>
      <c r="D224" s="24" t="s">
        <v>825</v>
      </c>
      <c r="F224" s="16" t="s">
        <v>826</v>
      </c>
    </row>
    <row r="225">
      <c r="A225" s="4">
        <f t="shared" si="1"/>
        <v>224</v>
      </c>
      <c r="B225" s="4" t="s">
        <v>52</v>
      </c>
      <c r="C225" s="4">
        <v>14.0</v>
      </c>
      <c r="D225" s="24" t="s">
        <v>828</v>
      </c>
      <c r="F225" s="16" t="s">
        <v>829</v>
      </c>
    </row>
    <row r="226">
      <c r="A226" s="4">
        <f t="shared" si="1"/>
        <v>225</v>
      </c>
      <c r="B226" s="4" t="s">
        <v>52</v>
      </c>
      <c r="C226" s="4">
        <v>28.0</v>
      </c>
      <c r="D226" s="24" t="s">
        <v>831</v>
      </c>
      <c r="F226" s="16" t="s">
        <v>833</v>
      </c>
    </row>
    <row r="227">
      <c r="A227" s="4">
        <f t="shared" si="1"/>
        <v>226</v>
      </c>
      <c r="B227" s="4" t="s">
        <v>52</v>
      </c>
      <c r="C227" s="4">
        <v>26.0</v>
      </c>
      <c r="D227" s="24" t="s">
        <v>834</v>
      </c>
      <c r="F227" s="16" t="s">
        <v>835</v>
      </c>
    </row>
    <row r="228">
      <c r="A228" s="4">
        <f t="shared" si="1"/>
        <v>227</v>
      </c>
      <c r="B228" s="4" t="s">
        <v>52</v>
      </c>
      <c r="C228" s="4">
        <v>21.0</v>
      </c>
      <c r="D228" s="24" t="s">
        <v>838</v>
      </c>
      <c r="F228" s="16" t="s">
        <v>840</v>
      </c>
    </row>
    <row r="229">
      <c r="A229" s="4">
        <f t="shared" si="1"/>
        <v>228</v>
      </c>
      <c r="B229" s="4" t="s">
        <v>52</v>
      </c>
      <c r="C229" s="4">
        <v>30.0</v>
      </c>
      <c r="D229" s="24" t="s">
        <v>842</v>
      </c>
      <c r="F229" s="16" t="s">
        <v>843</v>
      </c>
    </row>
    <row r="230">
      <c r="A230" s="4">
        <f t="shared" si="1"/>
        <v>229</v>
      </c>
      <c r="B230" s="4" t="s">
        <v>52</v>
      </c>
      <c r="C230" s="4">
        <v>25.0</v>
      </c>
      <c r="D230" s="24" t="s">
        <v>847</v>
      </c>
      <c r="F230" s="16" t="s">
        <v>848</v>
      </c>
    </row>
    <row r="231">
      <c r="A231" s="4">
        <f t="shared" si="1"/>
        <v>230</v>
      </c>
      <c r="B231" s="4" t="s">
        <v>52</v>
      </c>
      <c r="C231" s="4">
        <v>39.0</v>
      </c>
      <c r="D231" s="24" t="s">
        <v>852</v>
      </c>
      <c r="F231" s="16" t="s">
        <v>740</v>
      </c>
    </row>
    <row r="232">
      <c r="A232" s="4">
        <f t="shared" si="1"/>
        <v>231</v>
      </c>
      <c r="B232" s="4" t="s">
        <v>52</v>
      </c>
      <c r="C232" s="4">
        <v>40.0</v>
      </c>
      <c r="D232" s="24" t="s">
        <v>855</v>
      </c>
      <c r="F232" s="16" t="s">
        <v>856</v>
      </c>
    </row>
    <row r="233">
      <c r="A233" s="4">
        <f t="shared" si="1"/>
        <v>232</v>
      </c>
      <c r="B233" s="4" t="s">
        <v>52</v>
      </c>
      <c r="C233" s="4">
        <v>35.0</v>
      </c>
      <c r="D233" s="4" t="s">
        <v>860</v>
      </c>
      <c r="F233" s="16" t="s">
        <v>668</v>
      </c>
    </row>
    <row r="234">
      <c r="A234" s="4">
        <f t="shared" si="1"/>
        <v>233</v>
      </c>
      <c r="B234" s="4" t="s">
        <v>52</v>
      </c>
      <c r="C234" s="4">
        <v>19.0</v>
      </c>
      <c r="D234" s="24" t="s">
        <v>863</v>
      </c>
      <c r="F234" s="16" t="s">
        <v>864</v>
      </c>
    </row>
    <row r="235">
      <c r="A235" s="4">
        <f t="shared" si="1"/>
        <v>234</v>
      </c>
      <c r="B235" s="4" t="s">
        <v>52</v>
      </c>
      <c r="C235" s="4">
        <v>24.0</v>
      </c>
      <c r="D235" s="24" t="s">
        <v>867</v>
      </c>
      <c r="F235" s="16" t="s">
        <v>868</v>
      </c>
    </row>
    <row r="236">
      <c r="A236" s="4">
        <f t="shared" si="1"/>
        <v>235</v>
      </c>
      <c r="B236" s="4" t="s">
        <v>52</v>
      </c>
      <c r="C236" s="4">
        <v>32.0</v>
      </c>
      <c r="D236" s="24" t="s">
        <v>871</v>
      </c>
      <c r="F236" s="16" t="s">
        <v>872</v>
      </c>
    </row>
    <row r="237">
      <c r="A237" s="4">
        <f t="shared" si="1"/>
        <v>236</v>
      </c>
      <c r="B237" s="4" t="s">
        <v>52</v>
      </c>
      <c r="C237" s="4">
        <v>39.0</v>
      </c>
      <c r="D237" s="24" t="s">
        <v>874</v>
      </c>
      <c r="F237" s="16" t="s">
        <v>662</v>
      </c>
    </row>
    <row r="238">
      <c r="A238" s="4">
        <f t="shared" si="1"/>
        <v>237</v>
      </c>
      <c r="B238" s="4" t="s">
        <v>52</v>
      </c>
      <c r="C238" s="4">
        <v>34.0</v>
      </c>
      <c r="D238" s="24" t="s">
        <v>876</v>
      </c>
      <c r="F238" s="16" t="s">
        <v>877</v>
      </c>
    </row>
    <row r="239">
      <c r="A239" s="4">
        <f t="shared" si="1"/>
        <v>238</v>
      </c>
      <c r="B239" s="4" t="s">
        <v>52</v>
      </c>
      <c r="C239" s="4">
        <v>20.0</v>
      </c>
      <c r="D239" s="24" t="s">
        <v>880</v>
      </c>
      <c r="F239" s="16" t="s">
        <v>881</v>
      </c>
    </row>
    <row r="240">
      <c r="A240" s="4">
        <f t="shared" si="1"/>
        <v>239</v>
      </c>
      <c r="B240" s="4" t="s">
        <v>52</v>
      </c>
      <c r="C240" s="4">
        <v>20.0</v>
      </c>
      <c r="D240" s="24" t="s">
        <v>882</v>
      </c>
      <c r="F240" s="16" t="s">
        <v>883</v>
      </c>
    </row>
    <row r="241">
      <c r="A241" s="4">
        <f t="shared" si="1"/>
        <v>240</v>
      </c>
      <c r="B241" s="4" t="s">
        <v>52</v>
      </c>
      <c r="C241" s="4">
        <v>35.0</v>
      </c>
      <c r="D241" s="24" t="s">
        <v>886</v>
      </c>
      <c r="F241" s="16" t="s">
        <v>887</v>
      </c>
    </row>
    <row r="242">
      <c r="A242" s="4">
        <f t="shared" si="1"/>
        <v>241</v>
      </c>
      <c r="B242" s="4" t="s">
        <v>52</v>
      </c>
      <c r="C242" s="4">
        <v>33.0</v>
      </c>
      <c r="D242" s="24" t="s">
        <v>889</v>
      </c>
      <c r="F242" s="16" t="s">
        <v>721</v>
      </c>
    </row>
    <row r="243">
      <c r="A243" s="4">
        <f t="shared" si="1"/>
        <v>242</v>
      </c>
      <c r="B243" s="4" t="s">
        <v>52</v>
      </c>
      <c r="C243" s="4">
        <v>30.0</v>
      </c>
      <c r="D243" s="24" t="s">
        <v>890</v>
      </c>
      <c r="F243" s="16" t="s">
        <v>891</v>
      </c>
    </row>
    <row r="244">
      <c r="A244" s="4">
        <f t="shared" si="1"/>
        <v>243</v>
      </c>
      <c r="B244" s="4" t="s">
        <v>52</v>
      </c>
      <c r="C244" s="4">
        <v>17.0</v>
      </c>
      <c r="D244" s="24" t="s">
        <v>894</v>
      </c>
      <c r="F244" s="16" t="s">
        <v>895</v>
      </c>
    </row>
    <row r="245">
      <c r="A245" s="4">
        <f t="shared" si="1"/>
        <v>244</v>
      </c>
      <c r="B245" s="4" t="s">
        <v>52</v>
      </c>
      <c r="C245" s="4">
        <v>44.0</v>
      </c>
      <c r="D245" s="24" t="s">
        <v>896</v>
      </c>
      <c r="F245" s="16" t="s">
        <v>897</v>
      </c>
    </row>
    <row r="246">
      <c r="A246" s="4">
        <f t="shared" si="1"/>
        <v>245</v>
      </c>
      <c r="B246" s="4" t="s">
        <v>52</v>
      </c>
      <c r="C246" s="4">
        <v>23.0</v>
      </c>
      <c r="D246" s="24" t="s">
        <v>899</v>
      </c>
      <c r="F246" s="16" t="s">
        <v>901</v>
      </c>
    </row>
    <row r="247">
      <c r="A247" s="4">
        <f t="shared" si="1"/>
        <v>246</v>
      </c>
      <c r="B247" s="4" t="s">
        <v>52</v>
      </c>
      <c r="C247" s="4">
        <v>50.0</v>
      </c>
      <c r="D247" s="24" t="s">
        <v>902</v>
      </c>
      <c r="F247" s="16" t="s">
        <v>903</v>
      </c>
    </row>
    <row r="248">
      <c r="A248" s="4">
        <f t="shared" si="1"/>
        <v>247</v>
      </c>
      <c r="B248" s="4" t="s">
        <v>52</v>
      </c>
      <c r="C248" s="4">
        <v>33.0</v>
      </c>
      <c r="D248" s="24" t="s">
        <v>905</v>
      </c>
      <c r="F248" s="16" t="s">
        <v>906</v>
      </c>
    </row>
    <row r="249">
      <c r="A249" s="4">
        <f t="shared" si="1"/>
        <v>248</v>
      </c>
      <c r="B249" s="4" t="s">
        <v>52</v>
      </c>
      <c r="C249" s="4">
        <v>27.0</v>
      </c>
      <c r="D249" s="24" t="s">
        <v>908</v>
      </c>
      <c r="F249" s="16" t="s">
        <v>909</v>
      </c>
    </row>
    <row r="250">
      <c r="A250" s="4">
        <f t="shared" si="1"/>
        <v>249</v>
      </c>
      <c r="B250" s="4" t="s">
        <v>52</v>
      </c>
      <c r="C250" s="4">
        <v>32.0</v>
      </c>
      <c r="D250" s="24" t="s">
        <v>911</v>
      </c>
      <c r="F250" s="16" t="s">
        <v>912</v>
      </c>
    </row>
    <row r="251">
      <c r="A251" s="4">
        <f t="shared" si="1"/>
        <v>250</v>
      </c>
      <c r="B251" s="4" t="s">
        <v>52</v>
      </c>
      <c r="C251" s="4">
        <v>21.0</v>
      </c>
      <c r="D251" s="24" t="s">
        <v>915</v>
      </c>
      <c r="F251" s="16" t="s">
        <v>916</v>
      </c>
    </row>
    <row r="252">
      <c r="A252" s="4">
        <f t="shared" si="1"/>
        <v>251</v>
      </c>
      <c r="B252" s="4" t="s">
        <v>52</v>
      </c>
      <c r="C252" s="4">
        <v>32.0</v>
      </c>
      <c r="D252" s="24" t="s">
        <v>919</v>
      </c>
      <c r="F252" s="16" t="s">
        <v>920</v>
      </c>
    </row>
    <row r="253">
      <c r="A253" s="4">
        <f t="shared" si="1"/>
        <v>252</v>
      </c>
      <c r="B253" s="4" t="s">
        <v>52</v>
      </c>
      <c r="C253" s="4">
        <v>26.0</v>
      </c>
      <c r="D253" s="24" t="s">
        <v>924</v>
      </c>
      <c r="F253" s="16" t="s">
        <v>925</v>
      </c>
    </row>
    <row r="254">
      <c r="A254" s="4">
        <f t="shared" si="1"/>
        <v>253</v>
      </c>
      <c r="B254" s="4" t="s">
        <v>52</v>
      </c>
      <c r="C254" s="4">
        <v>18.0</v>
      </c>
      <c r="D254" s="24" t="s">
        <v>927</v>
      </c>
      <c r="F254" s="16" t="s">
        <v>928</v>
      </c>
    </row>
    <row r="255">
      <c r="A255" s="4">
        <f t="shared" si="1"/>
        <v>254</v>
      </c>
      <c r="B255" s="4" t="s">
        <v>52</v>
      </c>
      <c r="C255" s="4">
        <v>29.0</v>
      </c>
      <c r="D255" s="24" t="s">
        <v>931</v>
      </c>
      <c r="F255" s="16" t="s">
        <v>932</v>
      </c>
    </row>
    <row r="256">
      <c r="A256" s="4">
        <f t="shared" si="1"/>
        <v>255</v>
      </c>
      <c r="B256" s="4" t="s">
        <v>52</v>
      </c>
      <c r="C256" s="4">
        <v>18.0</v>
      </c>
      <c r="D256" s="24" t="s">
        <v>934</v>
      </c>
      <c r="F256" s="16" t="s">
        <v>935</v>
      </c>
    </row>
    <row r="257">
      <c r="A257" s="4">
        <f t="shared" si="1"/>
        <v>256</v>
      </c>
      <c r="B257" s="4" t="s">
        <v>52</v>
      </c>
      <c r="C257" s="4">
        <v>26.0</v>
      </c>
      <c r="D257" s="24" t="s">
        <v>937</v>
      </c>
      <c r="F257" s="16" t="s">
        <v>938</v>
      </c>
    </row>
    <row r="258">
      <c r="A258" s="4">
        <f t="shared" si="1"/>
        <v>257</v>
      </c>
      <c r="B258" s="4" t="s">
        <v>52</v>
      </c>
      <c r="C258" s="4">
        <v>26.0</v>
      </c>
      <c r="D258" s="24" t="s">
        <v>941</v>
      </c>
      <c r="F258" s="16" t="s">
        <v>942</v>
      </c>
    </row>
    <row r="259">
      <c r="A259" s="4">
        <f t="shared" si="1"/>
        <v>258</v>
      </c>
      <c r="B259" s="4" t="s">
        <v>52</v>
      </c>
      <c r="C259" s="4">
        <v>18.0</v>
      </c>
      <c r="D259" s="24" t="s">
        <v>944</v>
      </c>
      <c r="F259" s="16" t="s">
        <v>945</v>
      </c>
    </row>
    <row r="260">
      <c r="A260" s="4">
        <f t="shared" si="1"/>
        <v>259</v>
      </c>
      <c r="B260" s="4" t="s">
        <v>52</v>
      </c>
      <c r="C260" s="4">
        <v>28.0</v>
      </c>
      <c r="D260" s="24" t="s">
        <v>948</v>
      </c>
      <c r="F260" s="16" t="s">
        <v>949</v>
      </c>
    </row>
    <row r="261">
      <c r="A261" s="4">
        <f t="shared" si="1"/>
        <v>260</v>
      </c>
      <c r="B261" s="4" t="s">
        <v>52</v>
      </c>
      <c r="C261" s="4">
        <v>24.0</v>
      </c>
      <c r="D261" s="24" t="s">
        <v>952</v>
      </c>
      <c r="F261" s="16" t="s">
        <v>953</v>
      </c>
    </row>
    <row r="262">
      <c r="A262" s="4">
        <f t="shared" si="1"/>
        <v>261</v>
      </c>
      <c r="B262" s="4" t="s">
        <v>52</v>
      </c>
      <c r="C262" s="4">
        <v>31.0</v>
      </c>
      <c r="D262" s="24" t="s">
        <v>491</v>
      </c>
      <c r="F262" s="16" t="s">
        <v>492</v>
      </c>
    </row>
    <row r="263">
      <c r="A263" s="4">
        <f t="shared" si="1"/>
        <v>262</v>
      </c>
      <c r="B263" s="4" t="s">
        <v>52</v>
      </c>
      <c r="C263" s="4">
        <v>32.0</v>
      </c>
      <c r="D263" s="24" t="s">
        <v>957</v>
      </c>
      <c r="F263" s="16" t="s">
        <v>958</v>
      </c>
    </row>
    <row r="264">
      <c r="A264" s="4">
        <f t="shared" si="1"/>
        <v>263</v>
      </c>
      <c r="B264" s="4" t="s">
        <v>52</v>
      </c>
      <c r="C264" s="4">
        <v>34.0</v>
      </c>
      <c r="D264" s="24" t="s">
        <v>960</v>
      </c>
      <c r="F264" s="16" t="s">
        <v>689</v>
      </c>
    </row>
    <row r="265">
      <c r="A265" s="4">
        <f t="shared" si="1"/>
        <v>264</v>
      </c>
      <c r="B265" s="4" t="s">
        <v>52</v>
      </c>
      <c r="C265" s="4">
        <v>18.0</v>
      </c>
      <c r="D265" s="24" t="s">
        <v>963</v>
      </c>
      <c r="F265" s="16" t="s">
        <v>965</v>
      </c>
    </row>
    <row r="266">
      <c r="A266" s="4">
        <f t="shared" si="1"/>
        <v>265</v>
      </c>
      <c r="B266" s="4" t="s">
        <v>52</v>
      </c>
      <c r="C266" s="4">
        <v>28.0</v>
      </c>
      <c r="D266" s="24" t="s">
        <v>968</v>
      </c>
      <c r="F266" s="16" t="s">
        <v>969</v>
      </c>
    </row>
    <row r="267">
      <c r="A267" s="4">
        <f t="shared" si="1"/>
        <v>266</v>
      </c>
      <c r="B267" s="4" t="s">
        <v>52</v>
      </c>
      <c r="C267" s="4">
        <v>25.0</v>
      </c>
      <c r="D267" s="24" t="s">
        <v>972</v>
      </c>
      <c r="F267" s="16" t="s">
        <v>973</v>
      </c>
    </row>
    <row r="268">
      <c r="A268" s="4">
        <f t="shared" si="1"/>
        <v>267</v>
      </c>
      <c r="B268" s="4" t="s">
        <v>975</v>
      </c>
      <c r="C268" s="4">
        <v>1.0</v>
      </c>
      <c r="D268" s="24" t="s">
        <v>976</v>
      </c>
      <c r="F268" s="16" t="s">
        <v>977</v>
      </c>
    </row>
    <row r="269">
      <c r="A269" s="4">
        <f t="shared" si="1"/>
        <v>268</v>
      </c>
      <c r="B269" s="4" t="s">
        <v>975</v>
      </c>
      <c r="C269" s="4">
        <v>6.0</v>
      </c>
      <c r="D269" s="24" t="s">
        <v>980</v>
      </c>
      <c r="F269" s="16" t="s">
        <v>981</v>
      </c>
    </row>
    <row r="270">
      <c r="A270" s="4">
        <f t="shared" si="1"/>
        <v>269</v>
      </c>
      <c r="B270" s="4" t="s">
        <v>975</v>
      </c>
      <c r="C270" s="4">
        <v>3.0</v>
      </c>
      <c r="D270" s="24" t="s">
        <v>983</v>
      </c>
      <c r="F270" s="16" t="s">
        <v>984</v>
      </c>
    </row>
    <row r="271">
      <c r="A271" s="4">
        <f t="shared" si="1"/>
        <v>270</v>
      </c>
      <c r="B271" s="4" t="s">
        <v>975</v>
      </c>
      <c r="C271" s="4">
        <v>3.0</v>
      </c>
      <c r="D271" s="4" t="s">
        <v>987</v>
      </c>
      <c r="F271" s="16" t="s">
        <v>988</v>
      </c>
    </row>
    <row r="272">
      <c r="A272" s="4">
        <f t="shared" si="1"/>
        <v>271</v>
      </c>
      <c r="B272" s="4" t="s">
        <v>975</v>
      </c>
      <c r="C272" s="4">
        <v>3.0</v>
      </c>
      <c r="D272" s="24" t="s">
        <v>991</v>
      </c>
      <c r="F272" s="16" t="s">
        <v>992</v>
      </c>
    </row>
    <row r="273">
      <c r="A273" s="4">
        <f t="shared" si="1"/>
        <v>272</v>
      </c>
      <c r="B273" s="4" t="s">
        <v>975</v>
      </c>
      <c r="C273" s="4">
        <v>5.0</v>
      </c>
      <c r="D273" s="24" t="s">
        <v>994</v>
      </c>
      <c r="F273" s="16" t="s">
        <v>996</v>
      </c>
    </row>
    <row r="274">
      <c r="A274" s="4">
        <f t="shared" si="1"/>
        <v>273</v>
      </c>
      <c r="B274" s="4" t="s">
        <v>975</v>
      </c>
      <c r="C274" s="4">
        <v>12.0</v>
      </c>
      <c r="D274" s="4" t="s">
        <v>999</v>
      </c>
      <c r="F274" s="16" t="s">
        <v>1000</v>
      </c>
    </row>
    <row r="275">
      <c r="A275" s="4">
        <f t="shared" si="1"/>
        <v>274</v>
      </c>
      <c r="B275" s="4" t="s">
        <v>975</v>
      </c>
      <c r="C275" s="4">
        <v>17.0</v>
      </c>
      <c r="D275" s="24" t="s">
        <v>1002</v>
      </c>
      <c r="F275" s="16" t="s">
        <v>1003</v>
      </c>
    </row>
    <row r="276">
      <c r="A276" s="4">
        <f t="shared" si="1"/>
        <v>275</v>
      </c>
      <c r="B276" s="4" t="s">
        <v>975</v>
      </c>
      <c r="C276" s="4">
        <v>8.0</v>
      </c>
      <c r="D276" s="24" t="s">
        <v>1007</v>
      </c>
      <c r="F276" s="16" t="s">
        <v>1008</v>
      </c>
    </row>
    <row r="277">
      <c r="A277" s="4">
        <f t="shared" si="1"/>
        <v>276</v>
      </c>
      <c r="B277" s="4" t="s">
        <v>975</v>
      </c>
      <c r="C277" s="4">
        <v>26.0</v>
      </c>
      <c r="D277" s="24" t="s">
        <v>1010</v>
      </c>
      <c r="F277" s="16" t="s">
        <v>1011</v>
      </c>
    </row>
    <row r="278">
      <c r="A278" s="4">
        <f t="shared" si="1"/>
        <v>277</v>
      </c>
      <c r="B278" s="4" t="s">
        <v>975</v>
      </c>
      <c r="C278" s="4">
        <v>5.0</v>
      </c>
      <c r="D278" s="24" t="s">
        <v>1015</v>
      </c>
      <c r="F278" s="16" t="s">
        <v>1016</v>
      </c>
    </row>
    <row r="279">
      <c r="A279" s="4">
        <f t="shared" si="1"/>
        <v>278</v>
      </c>
      <c r="B279" s="4" t="s">
        <v>975</v>
      </c>
      <c r="C279" s="4">
        <v>9.0</v>
      </c>
      <c r="D279" s="24" t="s">
        <v>1020</v>
      </c>
      <c r="F279" s="16" t="s">
        <v>1021</v>
      </c>
    </row>
    <row r="280">
      <c r="A280" s="4">
        <f t="shared" si="1"/>
        <v>279</v>
      </c>
      <c r="B280" s="4" t="s">
        <v>975</v>
      </c>
      <c r="C280" s="4">
        <v>22.0</v>
      </c>
      <c r="D280" s="24" t="s">
        <v>1023</v>
      </c>
      <c r="F280" s="16" t="s">
        <v>1024</v>
      </c>
    </row>
    <row r="281">
      <c r="A281" s="4">
        <f t="shared" si="1"/>
        <v>280</v>
      </c>
      <c r="B281" s="4" t="s">
        <v>975</v>
      </c>
      <c r="C281" s="4">
        <v>5.0</v>
      </c>
      <c r="D281" s="24" t="s">
        <v>1027</v>
      </c>
      <c r="F281" s="16" t="s">
        <v>1028</v>
      </c>
    </row>
    <row r="282">
      <c r="A282" s="4">
        <f t="shared" si="1"/>
        <v>281</v>
      </c>
      <c r="B282" s="4" t="s">
        <v>975</v>
      </c>
      <c r="C282" s="4">
        <v>3.0</v>
      </c>
      <c r="D282" s="24" t="s">
        <v>1031</v>
      </c>
      <c r="F282" s="16" t="s">
        <v>1032</v>
      </c>
    </row>
    <row r="283">
      <c r="A283" s="4">
        <f t="shared" si="1"/>
        <v>282</v>
      </c>
      <c r="B283" s="4" t="s">
        <v>975</v>
      </c>
      <c r="C283" s="4">
        <v>7.0</v>
      </c>
      <c r="D283" s="24" t="s">
        <v>1036</v>
      </c>
      <c r="F283" s="16" t="s">
        <v>1037</v>
      </c>
    </row>
    <row r="284">
      <c r="A284" s="4">
        <f t="shared" si="1"/>
        <v>283</v>
      </c>
      <c r="B284" s="4" t="s">
        <v>975</v>
      </c>
      <c r="C284" s="4">
        <v>10.0</v>
      </c>
      <c r="D284" s="24" t="s">
        <v>1040</v>
      </c>
      <c r="F284" s="16" t="s">
        <v>1041</v>
      </c>
    </row>
    <row r="285">
      <c r="A285" s="4">
        <f t="shared" si="1"/>
        <v>284</v>
      </c>
      <c r="B285" s="4" t="s">
        <v>975</v>
      </c>
      <c r="C285" s="4">
        <v>1.0</v>
      </c>
      <c r="D285" s="24" t="s">
        <v>1045</v>
      </c>
      <c r="F285" s="16" t="s">
        <v>1046</v>
      </c>
    </row>
    <row r="286">
      <c r="A286" s="4">
        <f t="shared" si="1"/>
        <v>285</v>
      </c>
      <c r="B286" s="4" t="s">
        <v>975</v>
      </c>
      <c r="C286" s="4">
        <v>1.0</v>
      </c>
      <c r="D286" s="24" t="s">
        <v>1050</v>
      </c>
      <c r="F286" s="16" t="s">
        <v>1051</v>
      </c>
    </row>
    <row r="287">
      <c r="A287" s="4">
        <f t="shared" si="1"/>
        <v>286</v>
      </c>
      <c r="B287" s="4" t="s">
        <v>975</v>
      </c>
      <c r="C287" s="4">
        <v>9.0</v>
      </c>
      <c r="D287" s="24" t="s">
        <v>1054</v>
      </c>
      <c r="F287" s="16" t="s">
        <v>1055</v>
      </c>
    </row>
    <row r="288">
      <c r="A288" s="4">
        <f t="shared" si="1"/>
        <v>287</v>
      </c>
      <c r="B288" s="4" t="s">
        <v>975</v>
      </c>
      <c r="C288" s="4">
        <v>1.0</v>
      </c>
      <c r="D288" s="24" t="s">
        <v>1058</v>
      </c>
      <c r="F288" s="16" t="s">
        <v>1059</v>
      </c>
    </row>
    <row r="289">
      <c r="A289" s="4">
        <f t="shared" si="1"/>
        <v>288</v>
      </c>
      <c r="B289" s="4" t="s">
        <v>975</v>
      </c>
      <c r="C289" s="4">
        <v>26.0</v>
      </c>
      <c r="D289" s="24" t="s">
        <v>1061</v>
      </c>
      <c r="F289" s="16" t="s">
        <v>1062</v>
      </c>
    </row>
    <row r="290">
      <c r="A290" s="4">
        <f t="shared" si="1"/>
        <v>289</v>
      </c>
      <c r="B290" s="4" t="s">
        <v>975</v>
      </c>
      <c r="C290" s="4">
        <v>6.0</v>
      </c>
      <c r="D290" s="4" t="s">
        <v>1065</v>
      </c>
      <c r="F290" s="16" t="s">
        <v>1066</v>
      </c>
    </row>
    <row r="291">
      <c r="A291" s="4">
        <f t="shared" si="1"/>
        <v>290</v>
      </c>
      <c r="B291" s="4" t="s">
        <v>975</v>
      </c>
      <c r="C291" s="4">
        <v>3.0</v>
      </c>
      <c r="D291" s="24" t="s">
        <v>1068</v>
      </c>
      <c r="F291" s="16" t="s">
        <v>1069</v>
      </c>
    </row>
    <row r="292">
      <c r="A292" s="4">
        <f t="shared" si="1"/>
        <v>291</v>
      </c>
      <c r="B292" s="4" t="s">
        <v>975</v>
      </c>
      <c r="C292" s="4">
        <v>6.0</v>
      </c>
      <c r="D292" s="24" t="s">
        <v>1072</v>
      </c>
      <c r="F292" s="16" t="s">
        <v>1074</v>
      </c>
    </row>
    <row r="293">
      <c r="A293" s="4">
        <f t="shared" si="1"/>
        <v>292</v>
      </c>
      <c r="B293" s="4" t="s">
        <v>975</v>
      </c>
      <c r="C293" s="4">
        <v>7.0</v>
      </c>
      <c r="D293" s="4" t="s">
        <v>1077</v>
      </c>
      <c r="F293" s="16" t="s">
        <v>1078</v>
      </c>
    </row>
    <row r="294">
      <c r="A294" s="4">
        <f t="shared" si="1"/>
        <v>293</v>
      </c>
      <c r="B294" s="4" t="s">
        <v>975</v>
      </c>
      <c r="C294" s="4">
        <v>6.0</v>
      </c>
      <c r="D294" s="24" t="s">
        <v>1065</v>
      </c>
      <c r="F294" s="16" t="s">
        <v>1066</v>
      </c>
    </row>
    <row r="295">
      <c r="A295" s="4">
        <f t="shared" si="1"/>
        <v>294</v>
      </c>
      <c r="B295" s="4" t="s">
        <v>975</v>
      </c>
      <c r="C295" s="4">
        <v>16.0</v>
      </c>
      <c r="D295" s="4" t="s">
        <v>1082</v>
      </c>
      <c r="F295" s="16" t="s">
        <v>1083</v>
      </c>
    </row>
    <row r="296">
      <c r="A296" s="4">
        <f t="shared" si="1"/>
        <v>295</v>
      </c>
      <c r="B296" s="4" t="s">
        <v>975</v>
      </c>
      <c r="C296" s="4">
        <v>1.0</v>
      </c>
      <c r="D296" s="24" t="s">
        <v>1087</v>
      </c>
      <c r="F296" s="16" t="s">
        <v>1088</v>
      </c>
    </row>
    <row r="297">
      <c r="A297" s="4">
        <f t="shared" si="1"/>
        <v>296</v>
      </c>
      <c r="B297" s="4" t="s">
        <v>975</v>
      </c>
      <c r="C297" s="4">
        <v>2.0</v>
      </c>
      <c r="D297" s="24" t="s">
        <v>1091</v>
      </c>
      <c r="F297" s="16" t="s">
        <v>1093</v>
      </c>
    </row>
    <row r="298">
      <c r="A298" s="4">
        <f t="shared" si="1"/>
        <v>297</v>
      </c>
      <c r="B298" s="4" t="s">
        <v>975</v>
      </c>
      <c r="C298" s="4">
        <v>4.0</v>
      </c>
      <c r="D298" s="24" t="s">
        <v>1096</v>
      </c>
      <c r="F298" s="16" t="s">
        <v>1098</v>
      </c>
    </row>
    <row r="299">
      <c r="A299" s="4">
        <f t="shared" si="1"/>
        <v>298</v>
      </c>
      <c r="B299" s="4" t="s">
        <v>975</v>
      </c>
      <c r="C299" s="4">
        <v>1.0</v>
      </c>
      <c r="D299" s="24" t="s">
        <v>1058</v>
      </c>
      <c r="F299" s="16" t="s">
        <v>1059</v>
      </c>
    </row>
    <row r="300">
      <c r="A300" s="4">
        <f t="shared" si="1"/>
        <v>299</v>
      </c>
      <c r="B300" s="4" t="s">
        <v>975</v>
      </c>
      <c r="C300" s="4">
        <v>3.0</v>
      </c>
      <c r="D300" s="24" t="s">
        <v>1031</v>
      </c>
      <c r="F300" s="16" t="s">
        <v>1032</v>
      </c>
    </row>
    <row r="301">
      <c r="A301" s="4">
        <f t="shared" si="1"/>
        <v>300</v>
      </c>
      <c r="B301" s="4" t="s">
        <v>975</v>
      </c>
      <c r="C301" s="4">
        <v>6.0</v>
      </c>
      <c r="D301" s="24" t="s">
        <v>1111</v>
      </c>
      <c r="F301" s="16" t="s">
        <v>1112</v>
      </c>
    </row>
    <row r="302">
      <c r="A302" s="4">
        <f t="shared" si="1"/>
        <v>301</v>
      </c>
      <c r="B302" s="4" t="s">
        <v>975</v>
      </c>
      <c r="C302" s="4">
        <v>10.0</v>
      </c>
      <c r="D302" s="24" t="s">
        <v>1118</v>
      </c>
      <c r="F302" s="16" t="s">
        <v>1119</v>
      </c>
    </row>
    <row r="303">
      <c r="A303" s="4">
        <f t="shared" si="1"/>
        <v>302</v>
      </c>
      <c r="B303" s="4" t="s">
        <v>975</v>
      </c>
      <c r="C303" s="4">
        <v>4.0</v>
      </c>
      <c r="D303" s="24" t="s">
        <v>1124</v>
      </c>
      <c r="F303" s="16" t="s">
        <v>1125</v>
      </c>
    </row>
    <row r="304">
      <c r="A304" s="4">
        <f t="shared" si="1"/>
        <v>303</v>
      </c>
      <c r="B304" s="4" t="s">
        <v>975</v>
      </c>
      <c r="C304" s="4">
        <v>26.0</v>
      </c>
      <c r="D304" s="24" t="s">
        <v>1061</v>
      </c>
      <c r="F304" s="16" t="s">
        <v>1062</v>
      </c>
    </row>
    <row r="305">
      <c r="A305" s="4">
        <f t="shared" si="1"/>
        <v>304</v>
      </c>
      <c r="B305" s="4" t="s">
        <v>975</v>
      </c>
      <c r="C305" s="4">
        <v>6.0</v>
      </c>
      <c r="D305" s="24" t="s">
        <v>1065</v>
      </c>
      <c r="F305" s="16" t="s">
        <v>1066</v>
      </c>
    </row>
    <row r="306">
      <c r="A306" s="4">
        <f t="shared" si="1"/>
        <v>305</v>
      </c>
      <c r="B306" s="4" t="s">
        <v>975</v>
      </c>
      <c r="C306" s="4">
        <v>8.0</v>
      </c>
      <c r="D306" s="24" t="s">
        <v>1138</v>
      </c>
      <c r="F306" s="16" t="s">
        <v>1139</v>
      </c>
    </row>
    <row r="307">
      <c r="A307" s="4">
        <f t="shared" si="1"/>
        <v>306</v>
      </c>
      <c r="B307" s="4" t="s">
        <v>975</v>
      </c>
      <c r="C307" s="4">
        <v>3.0</v>
      </c>
      <c r="D307" s="24" t="s">
        <v>1145</v>
      </c>
      <c r="F307" s="16" t="s">
        <v>1147</v>
      </c>
    </row>
    <row r="308">
      <c r="A308" s="4">
        <f t="shared" si="1"/>
        <v>307</v>
      </c>
      <c r="B308" s="4" t="s">
        <v>975</v>
      </c>
      <c r="C308" s="4">
        <v>3.0</v>
      </c>
      <c r="D308" s="24" t="s">
        <v>1150</v>
      </c>
      <c r="F308" s="16" t="s">
        <v>1151</v>
      </c>
    </row>
    <row r="309">
      <c r="A309" s="4">
        <f t="shared" si="1"/>
        <v>308</v>
      </c>
      <c r="B309" s="4" t="s">
        <v>975</v>
      </c>
      <c r="C309" s="4">
        <v>3.0</v>
      </c>
      <c r="D309" s="24" t="s">
        <v>1156</v>
      </c>
      <c r="F309" s="16" t="s">
        <v>1157</v>
      </c>
    </row>
    <row r="310">
      <c r="A310" s="4">
        <f t="shared" si="1"/>
        <v>309</v>
      </c>
      <c r="B310" s="4" t="s">
        <v>975</v>
      </c>
      <c r="C310" s="4">
        <v>4.0</v>
      </c>
      <c r="D310" s="24" t="s">
        <v>1160</v>
      </c>
      <c r="F310" s="16" t="s">
        <v>1161</v>
      </c>
    </row>
    <row r="311">
      <c r="A311" s="4">
        <f t="shared" si="1"/>
        <v>310</v>
      </c>
      <c r="B311" s="4" t="s">
        <v>975</v>
      </c>
      <c r="C311" s="4">
        <v>2.0</v>
      </c>
      <c r="D311" s="24" t="s">
        <v>1166</v>
      </c>
      <c r="F311" s="16" t="s">
        <v>1167</v>
      </c>
    </row>
    <row r="312">
      <c r="A312" s="4">
        <f t="shared" si="1"/>
        <v>311</v>
      </c>
      <c r="B312" s="4" t="s">
        <v>975</v>
      </c>
      <c r="C312" s="4">
        <v>8.0</v>
      </c>
      <c r="D312" s="24" t="s">
        <v>1171</v>
      </c>
      <c r="F312" s="16" t="s">
        <v>1172</v>
      </c>
    </row>
    <row r="313">
      <c r="A313" s="4">
        <f t="shared" si="1"/>
        <v>312</v>
      </c>
      <c r="B313" s="4" t="s">
        <v>975</v>
      </c>
      <c r="C313" s="4">
        <v>8.0</v>
      </c>
      <c r="D313" s="24" t="s">
        <v>1176</v>
      </c>
      <c r="F313" s="16" t="s">
        <v>1177</v>
      </c>
    </row>
    <row r="314">
      <c r="A314" s="4">
        <f t="shared" si="1"/>
        <v>313</v>
      </c>
      <c r="B314" s="4" t="s">
        <v>975</v>
      </c>
      <c r="C314" s="4">
        <v>26.0</v>
      </c>
      <c r="D314" s="24" t="s">
        <v>1010</v>
      </c>
      <c r="F314" s="16" t="s">
        <v>1011</v>
      </c>
    </row>
    <row r="315">
      <c r="A315" s="4">
        <f t="shared" si="1"/>
        <v>314</v>
      </c>
      <c r="B315" s="4" t="s">
        <v>975</v>
      </c>
      <c r="C315" s="4">
        <v>1.0</v>
      </c>
      <c r="D315" s="24" t="s">
        <v>1182</v>
      </c>
      <c r="F315" s="16" t="s">
        <v>1184</v>
      </c>
    </row>
    <row r="316">
      <c r="A316" s="4">
        <f t="shared" si="1"/>
        <v>315</v>
      </c>
      <c r="B316" s="4" t="s">
        <v>975</v>
      </c>
      <c r="C316" s="4">
        <v>6.0</v>
      </c>
      <c r="D316" s="4" t="s">
        <v>1187</v>
      </c>
      <c r="F316" s="16" t="s">
        <v>1188</v>
      </c>
    </row>
    <row r="317">
      <c r="A317" s="4">
        <f t="shared" si="1"/>
        <v>316</v>
      </c>
      <c r="B317" s="4" t="s">
        <v>975</v>
      </c>
      <c r="C317" s="4">
        <v>10.0</v>
      </c>
      <c r="D317" s="4" t="s">
        <v>1191</v>
      </c>
      <c r="F317" s="16" t="s">
        <v>1192</v>
      </c>
    </row>
    <row r="318">
      <c r="A318" s="4">
        <f t="shared" si="1"/>
        <v>317</v>
      </c>
      <c r="B318" s="4" t="s">
        <v>975</v>
      </c>
      <c r="C318" s="4">
        <v>1.0</v>
      </c>
      <c r="D318" s="24" t="s">
        <v>1194</v>
      </c>
      <c r="F318" s="16" t="s">
        <v>1195</v>
      </c>
    </row>
    <row r="319">
      <c r="A319" s="4">
        <f t="shared" si="1"/>
        <v>318</v>
      </c>
      <c r="B319" s="4" t="s">
        <v>67</v>
      </c>
      <c r="C319" s="4">
        <v>56.0</v>
      </c>
      <c r="D319" s="4" t="s">
        <v>1199</v>
      </c>
      <c r="F319" s="16" t="s">
        <v>1200</v>
      </c>
    </row>
    <row r="320">
      <c r="A320" s="4">
        <f t="shared" si="1"/>
        <v>319</v>
      </c>
      <c r="B320" s="4" t="s">
        <v>67</v>
      </c>
      <c r="C320" s="4">
        <v>14.0</v>
      </c>
      <c r="D320" s="24" t="s">
        <v>1202</v>
      </c>
      <c r="F320" s="16" t="s">
        <v>1203</v>
      </c>
    </row>
    <row r="321">
      <c r="A321" s="4">
        <f t="shared" si="1"/>
        <v>320</v>
      </c>
      <c r="B321" s="4" t="s">
        <v>67</v>
      </c>
      <c r="C321" s="4">
        <v>1.0</v>
      </c>
      <c r="D321" s="24" t="s">
        <v>1206</v>
      </c>
      <c r="F321" s="16" t="s">
        <v>1207</v>
      </c>
    </row>
    <row r="322">
      <c r="A322" s="4">
        <f t="shared" si="1"/>
        <v>321</v>
      </c>
      <c r="B322" s="4" t="s">
        <v>67</v>
      </c>
      <c r="C322" s="4">
        <v>62.0</v>
      </c>
      <c r="D322" s="24" t="s">
        <v>1210</v>
      </c>
      <c r="F322" s="16" t="s">
        <v>1211</v>
      </c>
    </row>
    <row r="323">
      <c r="A323" s="4">
        <f t="shared" si="1"/>
        <v>322</v>
      </c>
      <c r="B323" s="4" t="s">
        <v>67</v>
      </c>
      <c r="C323" s="4">
        <v>1.0</v>
      </c>
      <c r="D323" s="24" t="s">
        <v>1214</v>
      </c>
      <c r="F323" s="16" t="s">
        <v>1215</v>
      </c>
    </row>
    <row r="324">
      <c r="A324" s="4">
        <f t="shared" si="1"/>
        <v>323</v>
      </c>
      <c r="B324" s="4" t="s">
        <v>67</v>
      </c>
      <c r="C324" s="4">
        <v>28.0</v>
      </c>
      <c r="D324" s="24" t="s">
        <v>1219</v>
      </c>
      <c r="F324" s="16" t="s">
        <v>1220</v>
      </c>
    </row>
    <row r="325">
      <c r="A325" s="4">
        <f t="shared" si="1"/>
        <v>324</v>
      </c>
      <c r="B325" s="4" t="s">
        <v>67</v>
      </c>
      <c r="C325" s="4">
        <v>28.0</v>
      </c>
      <c r="D325" s="4" t="s">
        <v>1223</v>
      </c>
      <c r="F325" s="16" t="s">
        <v>1224</v>
      </c>
    </row>
    <row r="326">
      <c r="A326" s="4">
        <f t="shared" si="1"/>
        <v>325</v>
      </c>
      <c r="B326" s="4" t="s">
        <v>67</v>
      </c>
      <c r="C326" s="4">
        <v>70.0</v>
      </c>
      <c r="D326" s="24" t="s">
        <v>1227</v>
      </c>
      <c r="F326" s="16" t="s">
        <v>1228</v>
      </c>
    </row>
    <row r="327">
      <c r="A327" s="4">
        <f t="shared" si="1"/>
        <v>326</v>
      </c>
      <c r="B327" s="4" t="s">
        <v>67</v>
      </c>
      <c r="C327" s="4">
        <v>7.0</v>
      </c>
      <c r="D327" s="24" t="s">
        <v>1232</v>
      </c>
      <c r="F327" s="16" t="s">
        <v>1233</v>
      </c>
    </row>
    <row r="328">
      <c r="A328" s="4">
        <f t="shared" si="1"/>
        <v>327</v>
      </c>
      <c r="B328" s="4" t="s">
        <v>67</v>
      </c>
      <c r="C328" s="4">
        <v>10.0</v>
      </c>
      <c r="D328" s="24" t="s">
        <v>1237</v>
      </c>
      <c r="F328" s="16" t="s">
        <v>1238</v>
      </c>
    </row>
    <row r="329">
      <c r="A329" s="4">
        <f t="shared" si="1"/>
        <v>328</v>
      </c>
      <c r="B329" s="4" t="s">
        <v>67</v>
      </c>
      <c r="C329" s="4">
        <v>7.0</v>
      </c>
      <c r="D329" s="24" t="s">
        <v>1241</v>
      </c>
      <c r="F329" s="16" t="s">
        <v>1242</v>
      </c>
    </row>
    <row r="330">
      <c r="A330" s="4">
        <f t="shared" si="1"/>
        <v>329</v>
      </c>
      <c r="B330" s="4" t="s">
        <v>67</v>
      </c>
      <c r="C330" s="4">
        <v>49.0</v>
      </c>
      <c r="D330" s="24" t="s">
        <v>1245</v>
      </c>
      <c r="F330" s="16" t="s">
        <v>1246</v>
      </c>
    </row>
    <row r="331">
      <c r="A331" s="4">
        <f t="shared" si="1"/>
        <v>330</v>
      </c>
      <c r="B331" s="4" t="s">
        <v>67</v>
      </c>
      <c r="C331" s="4">
        <v>6.0</v>
      </c>
      <c r="D331" s="24" t="s">
        <v>1249</v>
      </c>
      <c r="F331" s="16" t="s">
        <v>1250</v>
      </c>
    </row>
    <row r="332">
      <c r="A332" s="4">
        <f t="shared" si="1"/>
        <v>331</v>
      </c>
      <c r="B332" s="4" t="s">
        <v>67</v>
      </c>
      <c r="C332" s="4">
        <v>4.0</v>
      </c>
      <c r="D332" s="24" t="s">
        <v>1252</v>
      </c>
      <c r="F332" s="16" t="s">
        <v>1253</v>
      </c>
    </row>
    <row r="333">
      <c r="A333" s="4">
        <f t="shared" si="1"/>
        <v>332</v>
      </c>
      <c r="B333" s="4" t="s">
        <v>67</v>
      </c>
      <c r="C333" s="4">
        <v>20.0</v>
      </c>
      <c r="D333" s="24" t="s">
        <v>1256</v>
      </c>
      <c r="F333" s="16" t="s">
        <v>1257</v>
      </c>
    </row>
    <row r="334">
      <c r="A334" s="4">
        <f t="shared" si="1"/>
        <v>333</v>
      </c>
      <c r="B334" s="4" t="s">
        <v>67</v>
      </c>
      <c r="C334" s="4">
        <v>34.0</v>
      </c>
      <c r="D334" s="24" t="s">
        <v>1260</v>
      </c>
      <c r="F334" s="16" t="s">
        <v>1261</v>
      </c>
    </row>
    <row r="335">
      <c r="A335" s="4">
        <f t="shared" si="1"/>
        <v>334</v>
      </c>
      <c r="B335" s="4" t="s">
        <v>67</v>
      </c>
      <c r="C335" s="4">
        <v>4.0</v>
      </c>
      <c r="D335" s="24" t="s">
        <v>1263</v>
      </c>
      <c r="F335" s="16" t="s">
        <v>632</v>
      </c>
    </row>
    <row r="336">
      <c r="A336" s="4">
        <f t="shared" si="1"/>
        <v>335</v>
      </c>
      <c r="B336" s="4" t="s">
        <v>67</v>
      </c>
      <c r="C336" s="4">
        <v>25.0</v>
      </c>
      <c r="D336" s="24" t="s">
        <v>1269</v>
      </c>
      <c r="F336" s="16" t="s">
        <v>1270</v>
      </c>
    </row>
    <row r="337">
      <c r="A337" s="4">
        <f t="shared" si="1"/>
        <v>336</v>
      </c>
      <c r="B337" s="4" t="s">
        <v>67</v>
      </c>
      <c r="C337" s="4">
        <v>48.0</v>
      </c>
      <c r="D337" s="24" t="s">
        <v>1272</v>
      </c>
      <c r="F337" s="16" t="s">
        <v>1273</v>
      </c>
    </row>
    <row r="338">
      <c r="A338" s="4">
        <f t="shared" si="1"/>
        <v>337</v>
      </c>
      <c r="B338" s="4" t="s">
        <v>67</v>
      </c>
      <c r="C338" s="4">
        <v>52.0</v>
      </c>
      <c r="D338" s="24" t="s">
        <v>1276</v>
      </c>
      <c r="F338" s="16" t="s">
        <v>1277</v>
      </c>
    </row>
    <row r="339">
      <c r="A339" s="4">
        <f t="shared" si="1"/>
        <v>338</v>
      </c>
      <c r="B339" s="4" t="s">
        <v>67</v>
      </c>
      <c r="C339" s="4">
        <v>10.0</v>
      </c>
      <c r="D339" s="24" t="s">
        <v>1279</v>
      </c>
      <c r="F339" s="16" t="s">
        <v>1280</v>
      </c>
    </row>
    <row r="340">
      <c r="A340" s="4">
        <f t="shared" si="1"/>
        <v>339</v>
      </c>
      <c r="B340" s="4" t="s">
        <v>67</v>
      </c>
      <c r="C340" s="4">
        <v>11.0</v>
      </c>
      <c r="D340" s="24" t="s">
        <v>1282</v>
      </c>
      <c r="F340" s="16" t="s">
        <v>1283</v>
      </c>
    </row>
    <row r="341">
      <c r="A341" s="4">
        <f t="shared" si="1"/>
        <v>340</v>
      </c>
      <c r="B341" s="4" t="s">
        <v>67</v>
      </c>
      <c r="C341" s="4">
        <v>17.0</v>
      </c>
      <c r="D341" s="24" t="s">
        <v>1287</v>
      </c>
      <c r="F341" s="16" t="s">
        <v>1288</v>
      </c>
    </row>
    <row r="342">
      <c r="A342" s="4">
        <f t="shared" si="1"/>
        <v>341</v>
      </c>
      <c r="B342" s="4" t="s">
        <v>67</v>
      </c>
      <c r="C342" s="4">
        <v>12.0</v>
      </c>
      <c r="D342" s="4" t="s">
        <v>1291</v>
      </c>
      <c r="F342" s="16" t="s">
        <v>1292</v>
      </c>
    </row>
    <row r="343">
      <c r="A343" s="4">
        <f t="shared" si="1"/>
        <v>342</v>
      </c>
      <c r="B343" s="4" t="s">
        <v>67</v>
      </c>
      <c r="C343" s="4">
        <v>33.0</v>
      </c>
      <c r="D343" s="24" t="s">
        <v>1295</v>
      </c>
      <c r="F343" s="16" t="s">
        <v>1296</v>
      </c>
    </row>
    <row r="344">
      <c r="A344" s="4">
        <f t="shared" si="1"/>
        <v>343</v>
      </c>
      <c r="B344" s="4" t="s">
        <v>67</v>
      </c>
      <c r="C344" s="4">
        <v>32.0</v>
      </c>
      <c r="D344" s="24" t="s">
        <v>1298</v>
      </c>
      <c r="F344" s="16" t="s">
        <v>1299</v>
      </c>
    </row>
    <row r="345">
      <c r="A345" s="4">
        <f t="shared" si="1"/>
        <v>344</v>
      </c>
      <c r="B345" s="4" t="s">
        <v>67</v>
      </c>
      <c r="C345" s="4">
        <v>29.0</v>
      </c>
      <c r="D345" s="24" t="s">
        <v>1301</v>
      </c>
      <c r="F345" s="16" t="s">
        <v>1302</v>
      </c>
    </row>
    <row r="346">
      <c r="A346" s="4">
        <f t="shared" si="1"/>
        <v>345</v>
      </c>
      <c r="B346" s="4" t="s">
        <v>67</v>
      </c>
      <c r="C346" s="4">
        <v>25.0</v>
      </c>
      <c r="D346" s="24" t="s">
        <v>1305</v>
      </c>
      <c r="F346" s="16" t="s">
        <v>1306</v>
      </c>
    </row>
    <row r="347">
      <c r="A347" s="4">
        <f t="shared" si="1"/>
        <v>346</v>
      </c>
      <c r="B347" s="4" t="s">
        <v>67</v>
      </c>
      <c r="C347" s="4">
        <v>1.0</v>
      </c>
      <c r="D347" s="24" t="s">
        <v>1308</v>
      </c>
      <c r="F347" s="16" t="s">
        <v>1309</v>
      </c>
    </row>
    <row r="348">
      <c r="A348" s="4">
        <f t="shared" si="1"/>
        <v>347</v>
      </c>
      <c r="B348" s="4" t="s">
        <v>67</v>
      </c>
      <c r="C348" s="4">
        <v>11.0</v>
      </c>
      <c r="D348" s="24" t="s">
        <v>1311</v>
      </c>
      <c r="F348" s="16" t="s">
        <v>1312</v>
      </c>
    </row>
    <row r="349">
      <c r="A349" s="4">
        <f t="shared" si="1"/>
        <v>348</v>
      </c>
      <c r="B349" s="4" t="s">
        <v>67</v>
      </c>
      <c r="C349" s="4">
        <v>83.0</v>
      </c>
      <c r="D349" s="24" t="s">
        <v>1314</v>
      </c>
      <c r="F349" s="16" t="s">
        <v>1315</v>
      </c>
    </row>
    <row r="350">
      <c r="A350" s="4">
        <f t="shared" si="1"/>
        <v>349</v>
      </c>
      <c r="B350" s="4" t="s">
        <v>67</v>
      </c>
      <c r="C350" s="4">
        <v>3.0</v>
      </c>
      <c r="D350" s="24" t="s">
        <v>1318</v>
      </c>
      <c r="F350" s="16" t="s">
        <v>1319</v>
      </c>
    </row>
    <row r="351">
      <c r="A351" s="4">
        <f t="shared" si="1"/>
        <v>350</v>
      </c>
      <c r="B351" s="4" t="s">
        <v>67</v>
      </c>
      <c r="C351" s="4">
        <v>1.0</v>
      </c>
      <c r="D351" s="4" t="s">
        <v>1322</v>
      </c>
      <c r="F351" s="16" t="s">
        <v>1323</v>
      </c>
    </row>
    <row r="352">
      <c r="A352" s="4">
        <f t="shared" si="1"/>
        <v>351</v>
      </c>
      <c r="B352" s="4" t="s">
        <v>67</v>
      </c>
      <c r="C352" s="4">
        <v>17.0</v>
      </c>
      <c r="D352" s="24" t="s">
        <v>1324</v>
      </c>
      <c r="F352" s="16" t="s">
        <v>1325</v>
      </c>
    </row>
    <row r="353">
      <c r="A353" s="4">
        <f t="shared" si="1"/>
        <v>352</v>
      </c>
      <c r="B353" s="4" t="s">
        <v>67</v>
      </c>
      <c r="C353" s="4">
        <v>5.0</v>
      </c>
      <c r="D353" s="24" t="s">
        <v>1327</v>
      </c>
      <c r="F353" s="16" t="s">
        <v>1328</v>
      </c>
    </row>
    <row r="354">
      <c r="A354" s="4">
        <f t="shared" si="1"/>
        <v>353</v>
      </c>
      <c r="B354" s="4" t="s">
        <v>67</v>
      </c>
      <c r="C354" s="4">
        <v>15.0</v>
      </c>
      <c r="D354" s="24" t="s">
        <v>1330</v>
      </c>
      <c r="F354" s="16" t="s">
        <v>1331</v>
      </c>
    </row>
    <row r="355">
      <c r="A355" s="4">
        <f t="shared" si="1"/>
        <v>354</v>
      </c>
      <c r="B355" s="4" t="s">
        <v>67</v>
      </c>
      <c r="C355" s="4">
        <v>1.0</v>
      </c>
      <c r="D355" s="24" t="s">
        <v>1334</v>
      </c>
      <c r="F355" s="16" t="s">
        <v>1335</v>
      </c>
    </row>
    <row r="356">
      <c r="A356" s="4">
        <f t="shared" si="1"/>
        <v>355</v>
      </c>
      <c r="B356" s="4" t="s">
        <v>67</v>
      </c>
      <c r="C356" s="4">
        <v>30.0</v>
      </c>
      <c r="D356" s="24" t="s">
        <v>1337</v>
      </c>
      <c r="F356" s="16" t="s">
        <v>1338</v>
      </c>
    </row>
    <row r="357">
      <c r="A357" s="4">
        <f t="shared" si="1"/>
        <v>356</v>
      </c>
      <c r="B357" s="4" t="s">
        <v>67</v>
      </c>
      <c r="C357" s="4">
        <v>6.0</v>
      </c>
      <c r="D357" s="24" t="s">
        <v>1340</v>
      </c>
      <c r="F357" s="16" t="s">
        <v>1341</v>
      </c>
    </row>
    <row r="358">
      <c r="A358" s="4">
        <f t="shared" si="1"/>
        <v>357</v>
      </c>
      <c r="B358" s="4" t="s">
        <v>67</v>
      </c>
      <c r="C358" s="4">
        <v>20.0</v>
      </c>
      <c r="D358" s="24" t="s">
        <v>1343</v>
      </c>
      <c r="F358" s="16" t="s">
        <v>1344</v>
      </c>
    </row>
    <row r="359">
      <c r="A359" s="4">
        <f t="shared" si="1"/>
        <v>358</v>
      </c>
      <c r="B359" s="4" t="s">
        <v>67</v>
      </c>
      <c r="C359" s="4">
        <v>49.0</v>
      </c>
      <c r="D359" s="24" t="s">
        <v>1245</v>
      </c>
      <c r="F359" s="16" t="s">
        <v>1246</v>
      </c>
    </row>
    <row r="360">
      <c r="A360" s="4">
        <f t="shared" si="1"/>
        <v>359</v>
      </c>
      <c r="B360" s="4" t="s">
        <v>67</v>
      </c>
      <c r="C360" s="4">
        <v>22.0</v>
      </c>
      <c r="D360" s="24" t="s">
        <v>1347</v>
      </c>
      <c r="F360" s="16" t="s">
        <v>1348</v>
      </c>
    </row>
    <row r="361">
      <c r="A361" s="4">
        <f t="shared" si="1"/>
        <v>360</v>
      </c>
      <c r="B361" s="4" t="s">
        <v>67</v>
      </c>
      <c r="C361" s="4">
        <v>57.0</v>
      </c>
      <c r="D361" s="24" t="s">
        <v>1350</v>
      </c>
      <c r="F361" s="16" t="s">
        <v>1351</v>
      </c>
    </row>
    <row r="362">
      <c r="A362" s="4">
        <f t="shared" si="1"/>
        <v>361</v>
      </c>
      <c r="B362" s="4" t="s">
        <v>67</v>
      </c>
      <c r="C362" s="4">
        <v>65.0</v>
      </c>
      <c r="D362" s="24" t="s">
        <v>1353</v>
      </c>
      <c r="F362" s="16" t="s">
        <v>1354</v>
      </c>
    </row>
    <row r="363">
      <c r="A363" s="4">
        <f t="shared" si="1"/>
        <v>362</v>
      </c>
      <c r="B363" s="4" t="s">
        <v>265</v>
      </c>
      <c r="C363" s="4">
        <v>19.0</v>
      </c>
      <c r="D363" s="4" t="s">
        <v>1356</v>
      </c>
      <c r="F363" s="16" t="s">
        <v>1357</v>
      </c>
    </row>
    <row r="364">
      <c r="A364" s="4">
        <f t="shared" si="1"/>
        <v>363</v>
      </c>
      <c r="B364" s="4" t="s">
        <v>265</v>
      </c>
      <c r="C364" s="4">
        <v>38.0</v>
      </c>
      <c r="D364" s="24" t="s">
        <v>1359</v>
      </c>
      <c r="F364" s="16" t="s">
        <v>1360</v>
      </c>
    </row>
    <row r="365">
      <c r="A365" s="4">
        <f t="shared" si="1"/>
        <v>364</v>
      </c>
      <c r="B365" s="4" t="s">
        <v>265</v>
      </c>
      <c r="C365" s="4">
        <v>52.0</v>
      </c>
      <c r="D365" s="24" t="s">
        <v>1362</v>
      </c>
      <c r="F365" s="16" t="s">
        <v>1364</v>
      </c>
    </row>
    <row r="366">
      <c r="A366" s="4">
        <f t="shared" si="1"/>
        <v>365</v>
      </c>
      <c r="B366" s="4" t="s">
        <v>265</v>
      </c>
      <c r="C366" s="4">
        <v>7.0</v>
      </c>
      <c r="D366" s="24" t="s">
        <v>1366</v>
      </c>
      <c r="F366" s="16" t="s">
        <v>1367</v>
      </c>
    </row>
    <row r="367">
      <c r="A367" s="4">
        <f t="shared" si="1"/>
        <v>366</v>
      </c>
      <c r="B367" s="4" t="s">
        <v>265</v>
      </c>
      <c r="C367" s="4">
        <v>24.0</v>
      </c>
      <c r="D367" s="24" t="s">
        <v>1369</v>
      </c>
      <c r="F367" s="16" t="s">
        <v>1370</v>
      </c>
    </row>
    <row r="368">
      <c r="A368" s="4">
        <f t="shared" si="1"/>
        <v>367</v>
      </c>
      <c r="B368" s="4" t="s">
        <v>265</v>
      </c>
      <c r="C368" s="4">
        <v>20.0</v>
      </c>
      <c r="D368" s="24" t="s">
        <v>1372</v>
      </c>
      <c r="F368" s="16" t="s">
        <v>1373</v>
      </c>
    </row>
    <row r="369">
      <c r="A369" s="4">
        <f t="shared" si="1"/>
        <v>368</v>
      </c>
      <c r="B369" s="4" t="s">
        <v>265</v>
      </c>
      <c r="C369" s="4">
        <v>13.0</v>
      </c>
      <c r="D369" s="4" t="s">
        <v>1376</v>
      </c>
      <c r="F369" s="16" t="s">
        <v>1377</v>
      </c>
    </row>
    <row r="370">
      <c r="A370" s="4">
        <f t="shared" si="1"/>
        <v>369</v>
      </c>
      <c r="B370" s="4" t="s">
        <v>265</v>
      </c>
      <c r="C370" s="4">
        <v>15.0</v>
      </c>
      <c r="D370" s="24" t="s">
        <v>1380</v>
      </c>
      <c r="F370" s="16" t="s">
        <v>1381</v>
      </c>
    </row>
    <row r="371">
      <c r="A371" s="4">
        <f t="shared" si="1"/>
        <v>370</v>
      </c>
      <c r="B371" s="4" t="s">
        <v>265</v>
      </c>
      <c r="C371" s="4">
        <v>4.0</v>
      </c>
      <c r="D371" s="24" t="s">
        <v>94</v>
      </c>
      <c r="F371" s="16" t="s">
        <v>95</v>
      </c>
    </row>
    <row r="372">
      <c r="A372" s="4">
        <f t="shared" si="1"/>
        <v>371</v>
      </c>
      <c r="B372" s="4" t="s">
        <v>265</v>
      </c>
      <c r="C372" s="4">
        <v>16.0</v>
      </c>
      <c r="D372" s="24" t="s">
        <v>1385</v>
      </c>
      <c r="F372" s="16" t="s">
        <v>1386</v>
      </c>
    </row>
    <row r="373">
      <c r="A373" s="4">
        <f t="shared" si="1"/>
        <v>372</v>
      </c>
      <c r="B373" s="4" t="s">
        <v>265</v>
      </c>
      <c r="C373" s="4">
        <v>15.0</v>
      </c>
      <c r="D373" s="24" t="s">
        <v>1389</v>
      </c>
      <c r="F373" s="16" t="s">
        <v>1390</v>
      </c>
    </row>
    <row r="374">
      <c r="A374" s="4">
        <f t="shared" si="1"/>
        <v>373</v>
      </c>
      <c r="B374" s="4" t="s">
        <v>265</v>
      </c>
      <c r="C374" s="4">
        <v>11.0</v>
      </c>
      <c r="D374" s="24" t="s">
        <v>1392</v>
      </c>
      <c r="F374" s="16" t="s">
        <v>1394</v>
      </c>
    </row>
    <row r="375">
      <c r="A375" s="4">
        <f t="shared" si="1"/>
        <v>374</v>
      </c>
      <c r="B375" s="4" t="s">
        <v>265</v>
      </c>
      <c r="C375" s="4">
        <v>21.0</v>
      </c>
      <c r="D375" s="24" t="s">
        <v>1396</v>
      </c>
      <c r="F375" s="16" t="s">
        <v>1397</v>
      </c>
    </row>
    <row r="376">
      <c r="A376" s="4">
        <f t="shared" si="1"/>
        <v>375</v>
      </c>
      <c r="B376" s="4" t="s">
        <v>265</v>
      </c>
      <c r="C376" s="4">
        <v>19.0</v>
      </c>
      <c r="D376" s="24" t="s">
        <v>1400</v>
      </c>
      <c r="F376" s="16" t="s">
        <v>1401</v>
      </c>
    </row>
    <row r="377">
      <c r="A377" s="4">
        <f t="shared" si="1"/>
        <v>376</v>
      </c>
      <c r="B377" s="4" t="s">
        <v>265</v>
      </c>
      <c r="C377" s="4">
        <v>17.0</v>
      </c>
      <c r="D377" s="24" t="s">
        <v>1404</v>
      </c>
      <c r="F377" s="16" t="s">
        <v>1405</v>
      </c>
    </row>
    <row r="378">
      <c r="A378" s="4">
        <f t="shared" si="1"/>
        <v>377</v>
      </c>
      <c r="B378" s="4" t="s">
        <v>265</v>
      </c>
      <c r="C378" s="4">
        <v>24.0</v>
      </c>
      <c r="D378" s="24" t="s">
        <v>1410</v>
      </c>
      <c r="F378" s="16" t="s">
        <v>1411</v>
      </c>
    </row>
    <row r="379">
      <c r="A379" s="4">
        <f t="shared" si="1"/>
        <v>378</v>
      </c>
      <c r="B379" s="4" t="s">
        <v>265</v>
      </c>
      <c r="C379" s="4">
        <v>8.0</v>
      </c>
      <c r="D379" s="24" t="s">
        <v>1414</v>
      </c>
      <c r="F379" s="16" t="s">
        <v>1417</v>
      </c>
    </row>
    <row r="380">
      <c r="A380" s="4">
        <f t="shared" si="1"/>
        <v>379</v>
      </c>
      <c r="B380" s="4" t="s">
        <v>265</v>
      </c>
      <c r="C380" s="4">
        <v>1.0</v>
      </c>
      <c r="D380" s="24" t="s">
        <v>1420</v>
      </c>
      <c r="F380" s="16" t="s">
        <v>1422</v>
      </c>
    </row>
    <row r="381">
      <c r="A381" s="4">
        <f t="shared" si="1"/>
        <v>380</v>
      </c>
      <c r="B381" s="4" t="s">
        <v>265</v>
      </c>
      <c r="C381" s="4">
        <v>6.0</v>
      </c>
      <c r="D381" s="24" t="s">
        <v>1425</v>
      </c>
      <c r="F381" s="16" t="s">
        <v>1426</v>
      </c>
    </row>
    <row r="382">
      <c r="A382" s="4">
        <f t="shared" si="1"/>
        <v>381</v>
      </c>
      <c r="B382" s="4" t="s">
        <v>265</v>
      </c>
      <c r="C382" s="4">
        <v>1.0</v>
      </c>
      <c r="D382" s="24" t="s">
        <v>1428</v>
      </c>
      <c r="F382" s="16" t="s">
        <v>1429</v>
      </c>
    </row>
    <row r="383">
      <c r="A383" s="4">
        <f t="shared" si="1"/>
        <v>382</v>
      </c>
      <c r="B383" s="4" t="s">
        <v>265</v>
      </c>
      <c r="C383" s="4">
        <v>11.0</v>
      </c>
      <c r="D383" s="24" t="s">
        <v>1432</v>
      </c>
      <c r="F383" s="16" t="s">
        <v>1433</v>
      </c>
    </row>
    <row r="384">
      <c r="A384" s="4">
        <f t="shared" si="1"/>
        <v>383</v>
      </c>
      <c r="B384" s="4" t="s">
        <v>265</v>
      </c>
      <c r="C384" s="4">
        <v>20.0</v>
      </c>
      <c r="D384" s="24" t="s">
        <v>1435</v>
      </c>
      <c r="F384" s="16" t="s">
        <v>1436</v>
      </c>
    </row>
    <row r="385">
      <c r="A385" s="4">
        <f t="shared" si="1"/>
        <v>384</v>
      </c>
      <c r="B385" s="4" t="s">
        <v>265</v>
      </c>
      <c r="C385" s="4">
        <v>8.0</v>
      </c>
      <c r="D385" s="24" t="s">
        <v>1438</v>
      </c>
      <c r="F385" s="16" t="s">
        <v>1439</v>
      </c>
    </row>
    <row r="386">
      <c r="A386" s="4">
        <f t="shared" si="1"/>
        <v>385</v>
      </c>
      <c r="B386" s="4" t="s">
        <v>265</v>
      </c>
      <c r="C386" s="4">
        <v>13.0</v>
      </c>
      <c r="D386" s="24" t="s">
        <v>1442</v>
      </c>
      <c r="F386" s="16" t="s">
        <v>1443</v>
      </c>
    </row>
    <row r="387">
      <c r="A387" s="4">
        <f t="shared" si="1"/>
        <v>386</v>
      </c>
      <c r="B387" s="4" t="s">
        <v>265</v>
      </c>
      <c r="C387" s="4">
        <v>38.0</v>
      </c>
      <c r="D387" s="24" t="s">
        <v>72</v>
      </c>
      <c r="F387" s="16" t="s">
        <v>1445</v>
      </c>
    </row>
    <row r="388">
      <c r="A388" s="4">
        <f t="shared" si="1"/>
        <v>387</v>
      </c>
      <c r="B388" s="4" t="s">
        <v>265</v>
      </c>
      <c r="C388" s="4">
        <v>16.0</v>
      </c>
      <c r="D388" s="4" t="s">
        <v>1385</v>
      </c>
      <c r="F388" s="16" t="s">
        <v>1386</v>
      </c>
    </row>
    <row r="389">
      <c r="A389" s="4">
        <f t="shared" si="1"/>
        <v>388</v>
      </c>
      <c r="B389" s="4" t="s">
        <v>265</v>
      </c>
      <c r="C389" s="4">
        <v>7.0</v>
      </c>
      <c r="D389" s="24" t="s">
        <v>1451</v>
      </c>
      <c r="F389" s="16" t="s">
        <v>1452</v>
      </c>
    </row>
    <row r="390">
      <c r="A390" s="4">
        <f t="shared" si="1"/>
        <v>389</v>
      </c>
      <c r="B390" s="4" t="s">
        <v>265</v>
      </c>
      <c r="C390" s="4">
        <v>25.0</v>
      </c>
      <c r="D390" s="24" t="s">
        <v>1455</v>
      </c>
      <c r="F390" s="16" t="s">
        <v>1456</v>
      </c>
    </row>
    <row r="391">
      <c r="A391" s="4">
        <f t="shared" si="1"/>
        <v>390</v>
      </c>
      <c r="B391" s="4" t="s">
        <v>265</v>
      </c>
      <c r="C391" s="4">
        <v>9.0</v>
      </c>
      <c r="D391" s="24" t="s">
        <v>1460</v>
      </c>
      <c r="F391" s="16" t="s">
        <v>1461</v>
      </c>
    </row>
    <row r="392">
      <c r="A392" s="4">
        <f t="shared" si="1"/>
        <v>391</v>
      </c>
      <c r="B392" s="4" t="s">
        <v>265</v>
      </c>
      <c r="C392" s="4">
        <v>3.0</v>
      </c>
      <c r="D392" s="24" t="s">
        <v>1464</v>
      </c>
      <c r="F392" s="16" t="s">
        <v>1465</v>
      </c>
    </row>
    <row r="393">
      <c r="A393" s="4">
        <f t="shared" si="1"/>
        <v>392</v>
      </c>
      <c r="B393" s="4" t="s">
        <v>265</v>
      </c>
      <c r="C393" s="4">
        <v>18.0</v>
      </c>
      <c r="D393" s="24" t="s">
        <v>1468</v>
      </c>
      <c r="F393" s="16" t="s">
        <v>1469</v>
      </c>
    </row>
    <row r="394">
      <c r="A394" s="4">
        <f t="shared" si="1"/>
        <v>393</v>
      </c>
      <c r="B394" s="4" t="s">
        <v>265</v>
      </c>
      <c r="C394" s="4">
        <v>25.0</v>
      </c>
      <c r="D394" s="24" t="s">
        <v>1455</v>
      </c>
      <c r="F394" s="16" t="s">
        <v>1456</v>
      </c>
    </row>
    <row r="395">
      <c r="A395" s="4">
        <f t="shared" si="1"/>
        <v>394</v>
      </c>
      <c r="B395" s="4" t="s">
        <v>265</v>
      </c>
      <c r="C395" s="4">
        <v>15.0</v>
      </c>
      <c r="D395" s="24" t="s">
        <v>1472</v>
      </c>
      <c r="F395" s="16" t="s">
        <v>1473</v>
      </c>
    </row>
    <row r="396">
      <c r="A396" s="4">
        <f t="shared" si="1"/>
        <v>395</v>
      </c>
      <c r="B396" s="4" t="s">
        <v>265</v>
      </c>
      <c r="C396" s="4">
        <v>15.0</v>
      </c>
      <c r="D396" s="24" t="s">
        <v>1475</v>
      </c>
      <c r="F396" s="16" t="s">
        <v>1476</v>
      </c>
    </row>
    <row r="397">
      <c r="A397" s="4">
        <f t="shared" si="1"/>
        <v>396</v>
      </c>
      <c r="B397" s="4" t="s">
        <v>265</v>
      </c>
      <c r="C397" s="4">
        <v>16.0</v>
      </c>
      <c r="D397" s="24" t="s">
        <v>1479</v>
      </c>
      <c r="F397" s="16" t="s">
        <v>1480</v>
      </c>
    </row>
    <row r="398">
      <c r="A398" s="4">
        <f t="shared" si="1"/>
        <v>397</v>
      </c>
      <c r="B398" s="4" t="s">
        <v>265</v>
      </c>
      <c r="C398" s="4">
        <v>32.0</v>
      </c>
      <c r="D398" s="24" t="s">
        <v>1482</v>
      </c>
      <c r="F398" s="16" t="s">
        <v>1483</v>
      </c>
    </row>
    <row r="399">
      <c r="A399" s="4">
        <f t="shared" si="1"/>
        <v>398</v>
      </c>
      <c r="B399" s="4" t="s">
        <v>265</v>
      </c>
      <c r="C399" s="4">
        <v>9.0</v>
      </c>
      <c r="D399" s="24" t="s">
        <v>1485</v>
      </c>
      <c r="F399" s="16" t="s">
        <v>1486</v>
      </c>
    </row>
    <row r="400">
      <c r="A400" s="4">
        <f t="shared" si="1"/>
        <v>399</v>
      </c>
      <c r="B400" s="4" t="s">
        <v>265</v>
      </c>
      <c r="C400" s="4">
        <v>13.0</v>
      </c>
      <c r="D400" s="24" t="s">
        <v>1488</v>
      </c>
      <c r="F400" s="16" t="s">
        <v>1489</v>
      </c>
    </row>
    <row r="401">
      <c r="A401" s="4">
        <f t="shared" si="1"/>
        <v>400</v>
      </c>
      <c r="B401" s="4" t="s">
        <v>265</v>
      </c>
      <c r="C401" s="4">
        <v>7.0</v>
      </c>
      <c r="D401" s="24" t="s">
        <v>1491</v>
      </c>
      <c r="F401" s="16" t="s">
        <v>1492</v>
      </c>
    </row>
    <row r="402">
      <c r="A402" s="4">
        <f t="shared" si="1"/>
        <v>401</v>
      </c>
      <c r="B402" s="4" t="s">
        <v>265</v>
      </c>
      <c r="C402" s="4">
        <v>35.0</v>
      </c>
      <c r="D402" s="24" t="s">
        <v>1495</v>
      </c>
      <c r="F402" s="16" t="s">
        <v>1496</v>
      </c>
    </row>
    <row r="403">
      <c r="A403" s="4">
        <f t="shared" si="1"/>
        <v>402</v>
      </c>
      <c r="B403" s="4" t="s">
        <v>265</v>
      </c>
      <c r="C403" s="4">
        <v>34.0</v>
      </c>
      <c r="D403" s="24" t="s">
        <v>1498</v>
      </c>
      <c r="F403" s="16" t="s">
        <v>1500</v>
      </c>
    </row>
    <row r="404">
      <c r="A404" s="4">
        <f t="shared" si="1"/>
        <v>403</v>
      </c>
      <c r="B404" s="4" t="s">
        <v>265</v>
      </c>
      <c r="C404" s="4">
        <v>17.0</v>
      </c>
      <c r="D404" s="24" t="s">
        <v>1502</v>
      </c>
      <c r="F404" s="16" t="s">
        <v>1503</v>
      </c>
    </row>
    <row r="405">
      <c r="A405" s="4">
        <f t="shared" si="1"/>
        <v>404</v>
      </c>
      <c r="B405" s="4" t="s">
        <v>265</v>
      </c>
      <c r="C405" s="4">
        <v>11.0</v>
      </c>
      <c r="D405" s="24" t="s">
        <v>1505</v>
      </c>
      <c r="F405" s="16" t="s">
        <v>1506</v>
      </c>
    </row>
    <row r="406">
      <c r="A406" s="4">
        <f t="shared" si="1"/>
        <v>405</v>
      </c>
      <c r="B406" s="4" t="s">
        <v>265</v>
      </c>
      <c r="C406" s="4">
        <v>3.0</v>
      </c>
      <c r="D406" s="24" t="s">
        <v>1508</v>
      </c>
      <c r="F406" s="16" t="s">
        <v>1509</v>
      </c>
    </row>
    <row r="407">
      <c r="A407" s="4">
        <f t="shared" si="1"/>
        <v>406</v>
      </c>
      <c r="B407" s="4" t="s">
        <v>265</v>
      </c>
      <c r="C407" s="4">
        <v>16.0</v>
      </c>
      <c r="D407" s="24" t="s">
        <v>1512</v>
      </c>
      <c r="F407" s="16" t="s">
        <v>1513</v>
      </c>
    </row>
    <row r="408">
      <c r="A408" s="4">
        <f t="shared" si="1"/>
        <v>407</v>
      </c>
      <c r="B408" s="4" t="s">
        <v>265</v>
      </c>
      <c r="C408" s="4">
        <v>11.0</v>
      </c>
      <c r="D408" s="24" t="s">
        <v>1515</v>
      </c>
      <c r="F408" s="16" t="s">
        <v>1516</v>
      </c>
    </row>
    <row r="409">
      <c r="A409" s="4">
        <f t="shared" si="1"/>
        <v>408</v>
      </c>
      <c r="B409" s="4" t="s">
        <v>265</v>
      </c>
      <c r="C409" s="4">
        <v>11.0</v>
      </c>
      <c r="D409" s="24" t="s">
        <v>1517</v>
      </c>
      <c r="F409" s="16" t="s">
        <v>300</v>
      </c>
    </row>
    <row r="410">
      <c r="A410" s="4">
        <f t="shared" si="1"/>
        <v>409</v>
      </c>
      <c r="B410" s="4" t="s">
        <v>265</v>
      </c>
      <c r="C410" s="4">
        <v>6.0</v>
      </c>
      <c r="D410" s="24" t="s">
        <v>1520</v>
      </c>
      <c r="F410" s="16" t="s">
        <v>1521</v>
      </c>
    </row>
    <row r="411">
      <c r="A411" s="4">
        <f t="shared" si="1"/>
        <v>410</v>
      </c>
      <c r="B411" s="4" t="s">
        <v>265</v>
      </c>
      <c r="C411" s="4">
        <v>8.0</v>
      </c>
      <c r="D411" s="24" t="s">
        <v>1523</v>
      </c>
      <c r="F411" s="16" t="s">
        <v>1524</v>
      </c>
    </row>
    <row r="412">
      <c r="A412" s="4">
        <f t="shared" si="1"/>
        <v>411</v>
      </c>
      <c r="B412" s="4" t="s">
        <v>265</v>
      </c>
      <c r="C412" s="4">
        <v>5.0</v>
      </c>
      <c r="D412" s="24" t="s">
        <v>1526</v>
      </c>
      <c r="F412" s="16" t="s">
        <v>1527</v>
      </c>
    </row>
    <row r="413">
      <c r="A413" s="4">
        <f t="shared" si="1"/>
        <v>412</v>
      </c>
      <c r="B413" s="4" t="s">
        <v>265</v>
      </c>
      <c r="C413" s="4">
        <v>11.0</v>
      </c>
      <c r="D413" s="24" t="s">
        <v>1528</v>
      </c>
      <c r="F413" s="16" t="s">
        <v>1530</v>
      </c>
    </row>
    <row r="414">
      <c r="A414" s="4">
        <f t="shared" si="1"/>
        <v>413</v>
      </c>
      <c r="B414" s="4" t="s">
        <v>265</v>
      </c>
      <c r="C414" s="4">
        <v>16.0</v>
      </c>
      <c r="D414" s="24" t="s">
        <v>1532</v>
      </c>
      <c r="F414" s="16" t="s">
        <v>1533</v>
      </c>
    </row>
    <row r="415">
      <c r="A415" s="4">
        <f t="shared" si="1"/>
        <v>414</v>
      </c>
      <c r="B415" s="4" t="s">
        <v>964</v>
      </c>
      <c r="C415" s="4">
        <v>11.0</v>
      </c>
      <c r="D415" s="24" t="s">
        <v>1536</v>
      </c>
      <c r="F415" s="16" t="s">
        <v>1537</v>
      </c>
    </row>
    <row r="416">
      <c r="A416" s="4">
        <f t="shared" si="1"/>
        <v>415</v>
      </c>
      <c r="B416" s="4" t="s">
        <v>964</v>
      </c>
      <c r="C416" s="4">
        <v>9.0</v>
      </c>
      <c r="D416" s="4" t="s">
        <v>1539</v>
      </c>
      <c r="F416" s="16" t="s">
        <v>1541</v>
      </c>
    </row>
    <row r="417">
      <c r="A417" s="4">
        <f t="shared" si="1"/>
        <v>416</v>
      </c>
      <c r="B417" s="4" t="s">
        <v>964</v>
      </c>
      <c r="C417" s="4">
        <v>12.0</v>
      </c>
      <c r="D417" s="24" t="s">
        <v>1543</v>
      </c>
      <c r="F417" s="16" t="s">
        <v>1544</v>
      </c>
    </row>
    <row r="418">
      <c r="A418" s="4">
        <f t="shared" si="1"/>
        <v>417</v>
      </c>
      <c r="B418" s="4" t="s">
        <v>964</v>
      </c>
      <c r="C418" s="4">
        <v>1.0</v>
      </c>
      <c r="D418" s="24" t="s">
        <v>1546</v>
      </c>
      <c r="F418" s="16" t="s">
        <v>1547</v>
      </c>
    </row>
    <row r="419">
      <c r="A419" s="4">
        <f t="shared" si="1"/>
        <v>418</v>
      </c>
      <c r="B419" s="4" t="s">
        <v>964</v>
      </c>
      <c r="C419" s="4">
        <v>36.0</v>
      </c>
      <c r="D419" s="24" t="s">
        <v>1549</v>
      </c>
      <c r="F419" s="16" t="s">
        <v>1550</v>
      </c>
    </row>
    <row r="420">
      <c r="A420" s="4">
        <f t="shared" si="1"/>
        <v>419</v>
      </c>
      <c r="B420" s="4" t="s">
        <v>964</v>
      </c>
      <c r="C420" s="4">
        <v>29.0</v>
      </c>
      <c r="D420" s="24" t="s">
        <v>1552</v>
      </c>
      <c r="F420" s="16" t="s">
        <v>1554</v>
      </c>
    </row>
    <row r="421">
      <c r="A421" s="4">
        <f t="shared" si="1"/>
        <v>420</v>
      </c>
      <c r="B421" s="4" t="s">
        <v>964</v>
      </c>
      <c r="C421" s="4">
        <v>11.0</v>
      </c>
      <c r="D421" s="24" t="s">
        <v>1556</v>
      </c>
      <c r="F421" s="16" t="s">
        <v>1557</v>
      </c>
    </row>
    <row r="422">
      <c r="A422" s="4">
        <f t="shared" si="1"/>
        <v>421</v>
      </c>
      <c r="B422" s="4" t="s">
        <v>964</v>
      </c>
      <c r="C422" s="4">
        <v>17.0</v>
      </c>
      <c r="D422" s="24" t="s">
        <v>1559</v>
      </c>
      <c r="F422" s="16" t="s">
        <v>1560</v>
      </c>
    </row>
    <row r="423">
      <c r="A423" s="4">
        <f t="shared" si="1"/>
        <v>422</v>
      </c>
      <c r="B423" s="4" t="s">
        <v>964</v>
      </c>
      <c r="C423" s="4">
        <v>19.0</v>
      </c>
      <c r="D423" s="24" t="s">
        <v>1562</v>
      </c>
      <c r="F423" s="16" t="s">
        <v>1563</v>
      </c>
    </row>
    <row r="424">
      <c r="A424" s="4">
        <f t="shared" si="1"/>
        <v>423</v>
      </c>
      <c r="B424" s="4" t="s">
        <v>964</v>
      </c>
      <c r="C424" s="4">
        <v>15.0</v>
      </c>
      <c r="D424" s="24" t="s">
        <v>1566</v>
      </c>
      <c r="F424" s="16" t="s">
        <v>1567</v>
      </c>
    </row>
    <row r="425">
      <c r="A425" s="4">
        <f t="shared" si="1"/>
        <v>424</v>
      </c>
      <c r="B425" s="4" t="s">
        <v>964</v>
      </c>
      <c r="C425" s="4">
        <v>7.0</v>
      </c>
      <c r="D425" s="24" t="s">
        <v>1569</v>
      </c>
      <c r="F425" s="16" t="s">
        <v>1571</v>
      </c>
    </row>
    <row r="426">
      <c r="A426" s="4">
        <f t="shared" si="1"/>
        <v>425</v>
      </c>
      <c r="B426" s="4" t="s">
        <v>964</v>
      </c>
      <c r="C426" s="4">
        <v>18.0</v>
      </c>
      <c r="D426" s="24" t="s">
        <v>1573</v>
      </c>
      <c r="F426" s="16" t="s">
        <v>1574</v>
      </c>
    </row>
    <row r="427">
      <c r="A427" s="4">
        <f t="shared" si="1"/>
        <v>426</v>
      </c>
      <c r="B427" s="4" t="s">
        <v>964</v>
      </c>
      <c r="C427" s="4">
        <v>33.0</v>
      </c>
      <c r="D427" s="24" t="s">
        <v>1575</v>
      </c>
      <c r="F427" s="16" t="s">
        <v>1576</v>
      </c>
    </row>
    <row r="428">
      <c r="A428" s="4">
        <f t="shared" si="1"/>
        <v>427</v>
      </c>
      <c r="B428" s="4" t="s">
        <v>964</v>
      </c>
      <c r="C428" s="4">
        <v>24.0</v>
      </c>
      <c r="D428" s="24" t="s">
        <v>1578</v>
      </c>
      <c r="F428" s="16" t="s">
        <v>1579</v>
      </c>
    </row>
    <row r="429">
      <c r="A429" s="4">
        <f t="shared" si="1"/>
        <v>428</v>
      </c>
      <c r="B429" s="4" t="s">
        <v>964</v>
      </c>
      <c r="C429" s="4">
        <v>29.0</v>
      </c>
      <c r="D429" s="24" t="s">
        <v>1582</v>
      </c>
      <c r="F429" s="16" t="s">
        <v>1583</v>
      </c>
    </row>
    <row r="430">
      <c r="A430" s="4">
        <f t="shared" si="1"/>
        <v>429</v>
      </c>
      <c r="B430" s="4" t="s">
        <v>964</v>
      </c>
      <c r="C430" s="4">
        <v>18.0</v>
      </c>
      <c r="D430" s="24" t="s">
        <v>1585</v>
      </c>
      <c r="F430" s="16" t="s">
        <v>1586</v>
      </c>
    </row>
    <row r="431">
      <c r="A431" s="4">
        <f t="shared" si="1"/>
        <v>430</v>
      </c>
      <c r="B431" s="4" t="s">
        <v>964</v>
      </c>
      <c r="C431" s="4">
        <v>20.0</v>
      </c>
      <c r="D431" s="24" t="s">
        <v>1587</v>
      </c>
      <c r="F431" s="16" t="s">
        <v>998</v>
      </c>
    </row>
    <row r="432">
      <c r="A432" s="4">
        <f t="shared" si="1"/>
        <v>431</v>
      </c>
      <c r="B432" s="4" t="s">
        <v>964</v>
      </c>
      <c r="C432" s="4">
        <v>17.0</v>
      </c>
      <c r="D432" s="4" t="s">
        <v>1588</v>
      </c>
      <c r="F432" s="16" t="s">
        <v>1001</v>
      </c>
    </row>
    <row r="433">
      <c r="A433" s="4">
        <f t="shared" si="1"/>
        <v>432</v>
      </c>
      <c r="B433" s="4" t="s">
        <v>964</v>
      </c>
      <c r="C433" s="4">
        <v>16.0</v>
      </c>
      <c r="D433" s="4" t="s">
        <v>1589</v>
      </c>
      <c r="F433" s="16" t="s">
        <v>1590</v>
      </c>
    </row>
    <row r="434">
      <c r="A434" s="4">
        <f t="shared" si="1"/>
        <v>433</v>
      </c>
      <c r="B434" s="4" t="s">
        <v>964</v>
      </c>
      <c r="C434" s="4">
        <v>11.0</v>
      </c>
      <c r="D434" s="24" t="s">
        <v>1591</v>
      </c>
      <c r="F434" s="16" t="s">
        <v>966</v>
      </c>
    </row>
    <row r="435">
      <c r="A435" s="4">
        <f t="shared" si="1"/>
        <v>434</v>
      </c>
      <c r="B435" s="4" t="s">
        <v>964</v>
      </c>
      <c r="C435" s="4">
        <v>28.0</v>
      </c>
      <c r="D435" s="24" t="s">
        <v>1592</v>
      </c>
      <c r="F435" s="16" t="s">
        <v>1593</v>
      </c>
    </row>
    <row r="436">
      <c r="A436" s="4">
        <f t="shared" si="1"/>
        <v>435</v>
      </c>
      <c r="B436" s="4" t="s">
        <v>964</v>
      </c>
      <c r="C436" s="4">
        <v>35.0</v>
      </c>
      <c r="D436" s="24" t="s">
        <v>1594</v>
      </c>
      <c r="F436" s="16" t="s">
        <v>1595</v>
      </c>
    </row>
    <row r="437">
      <c r="A437" s="4">
        <f t="shared" si="1"/>
        <v>436</v>
      </c>
      <c r="B437" s="4" t="s">
        <v>964</v>
      </c>
      <c r="C437" s="4">
        <v>2.0</v>
      </c>
      <c r="D437" s="24" t="s">
        <v>1596</v>
      </c>
      <c r="F437" s="16" t="s">
        <v>1597</v>
      </c>
    </row>
    <row r="438">
      <c r="A438" s="4">
        <f t="shared" si="1"/>
        <v>437</v>
      </c>
      <c r="B438" s="4" t="s">
        <v>964</v>
      </c>
      <c r="C438" s="4">
        <v>29.0</v>
      </c>
      <c r="D438" s="24" t="s">
        <v>1552</v>
      </c>
      <c r="F438" s="41" t="s">
        <v>1605</v>
      </c>
    </row>
    <row r="439">
      <c r="A439" s="4">
        <f t="shared" si="1"/>
        <v>438</v>
      </c>
      <c r="B439" s="4" t="s">
        <v>964</v>
      </c>
      <c r="C439" s="4">
        <v>10.0</v>
      </c>
      <c r="D439" s="24" t="s">
        <v>1608</v>
      </c>
      <c r="F439" s="16" t="s">
        <v>1609</v>
      </c>
    </row>
    <row r="440">
      <c r="A440" s="4">
        <f t="shared" si="1"/>
        <v>439</v>
      </c>
      <c r="B440" s="4" t="s">
        <v>964</v>
      </c>
      <c r="C440" s="4">
        <v>14.0</v>
      </c>
      <c r="D440" s="24" t="s">
        <v>1610</v>
      </c>
      <c r="F440" s="16" t="s">
        <v>1611</v>
      </c>
    </row>
    <row r="441">
      <c r="A441" s="4">
        <f t="shared" si="1"/>
        <v>440</v>
      </c>
      <c r="B441" s="4" t="s">
        <v>964</v>
      </c>
      <c r="C441" s="4">
        <v>24.0</v>
      </c>
      <c r="D441" s="24" t="s">
        <v>1613</v>
      </c>
      <c r="F441" s="16" t="s">
        <v>1049</v>
      </c>
    </row>
    <row r="442">
      <c r="A442" s="4">
        <f t="shared" si="1"/>
        <v>441</v>
      </c>
      <c r="B442" s="4" t="s">
        <v>964</v>
      </c>
      <c r="C442" s="4">
        <v>32.0</v>
      </c>
      <c r="D442" s="24" t="s">
        <v>1615</v>
      </c>
      <c r="F442" s="16" t="s">
        <v>1035</v>
      </c>
    </row>
    <row r="443">
      <c r="A443" s="4">
        <f t="shared" si="1"/>
        <v>442</v>
      </c>
      <c r="B443" s="4" t="s">
        <v>964</v>
      </c>
      <c r="C443" s="4">
        <v>12.0</v>
      </c>
      <c r="D443" s="24" t="s">
        <v>1616</v>
      </c>
      <c r="F443" s="16" t="s">
        <v>1617</v>
      </c>
    </row>
    <row r="444">
      <c r="A444" s="4">
        <f t="shared" si="1"/>
        <v>443</v>
      </c>
      <c r="B444" s="4" t="s">
        <v>964</v>
      </c>
      <c r="C444" s="4">
        <v>30.0</v>
      </c>
      <c r="D444" s="24" t="s">
        <v>1619</v>
      </c>
      <c r="F444" s="16" t="s">
        <v>1014</v>
      </c>
    </row>
    <row r="445">
      <c r="A445" s="4">
        <f t="shared" si="1"/>
        <v>444</v>
      </c>
      <c r="B445" s="4" t="s">
        <v>964</v>
      </c>
      <c r="C445" s="4">
        <v>16.0</v>
      </c>
      <c r="D445" s="24" t="s">
        <v>1620</v>
      </c>
      <c r="F445" s="16" t="s">
        <v>1621</v>
      </c>
    </row>
    <row r="446">
      <c r="A446" s="4">
        <f t="shared" si="1"/>
        <v>445</v>
      </c>
      <c r="B446" s="4" t="s">
        <v>964</v>
      </c>
      <c r="C446" s="4">
        <v>20.0</v>
      </c>
      <c r="D446" s="24" t="s">
        <v>1587</v>
      </c>
      <c r="F446" s="16" t="s">
        <v>998</v>
      </c>
    </row>
    <row r="447">
      <c r="A447" s="4">
        <f t="shared" si="1"/>
        <v>446</v>
      </c>
      <c r="B447" s="4" t="s">
        <v>964</v>
      </c>
      <c r="C447" s="4">
        <v>6.0</v>
      </c>
      <c r="D447" s="24" t="s">
        <v>1623</v>
      </c>
      <c r="F447" s="16" t="s">
        <v>1624</v>
      </c>
    </row>
    <row r="448">
      <c r="A448" s="4">
        <f t="shared" si="1"/>
        <v>447</v>
      </c>
      <c r="B448" s="4" t="s">
        <v>964</v>
      </c>
      <c r="C448" s="4">
        <v>24.0</v>
      </c>
      <c r="D448" s="24" t="s">
        <v>1625</v>
      </c>
      <c r="F448" s="16" t="s">
        <v>1626</v>
      </c>
    </row>
    <row r="449">
      <c r="A449" s="4">
        <f t="shared" si="1"/>
        <v>448</v>
      </c>
      <c r="B449" s="4" t="s">
        <v>964</v>
      </c>
      <c r="C449" s="4">
        <v>13.0</v>
      </c>
      <c r="D449" s="24" t="s">
        <v>1628</v>
      </c>
      <c r="F449" s="16" t="s">
        <v>1629</v>
      </c>
    </row>
    <row r="450">
      <c r="A450" s="4">
        <f t="shared" si="1"/>
        <v>449</v>
      </c>
      <c r="B450" s="4" t="s">
        <v>964</v>
      </c>
      <c r="C450" s="4">
        <v>16.0</v>
      </c>
      <c r="D450" s="24" t="s">
        <v>1630</v>
      </c>
      <c r="F450" s="16" t="s">
        <v>1631</v>
      </c>
    </row>
    <row r="451">
      <c r="A451" s="4">
        <f t="shared" si="1"/>
        <v>450</v>
      </c>
      <c r="B451" s="4" t="s">
        <v>964</v>
      </c>
      <c r="C451" s="4">
        <v>12.0</v>
      </c>
      <c r="D451" s="24" t="s">
        <v>1616</v>
      </c>
      <c r="F451" s="16" t="s">
        <v>1617</v>
      </c>
    </row>
    <row r="452">
      <c r="A452" s="4">
        <f t="shared" si="1"/>
        <v>451</v>
      </c>
      <c r="B452" s="4" t="s">
        <v>964</v>
      </c>
      <c r="C452" s="4">
        <v>10.0</v>
      </c>
      <c r="D452" s="24" t="s">
        <v>1633</v>
      </c>
      <c r="F452" s="16" t="s">
        <v>1635</v>
      </c>
    </row>
    <row r="453">
      <c r="A453" s="4">
        <f t="shared" si="1"/>
        <v>452</v>
      </c>
      <c r="B453" s="4" t="s">
        <v>964</v>
      </c>
      <c r="C453" s="4">
        <v>14.0</v>
      </c>
      <c r="D453" s="24" t="s">
        <v>1636</v>
      </c>
      <c r="F453" s="16" t="s">
        <v>1637</v>
      </c>
    </row>
    <row r="454">
      <c r="A454" s="4">
        <f t="shared" si="1"/>
        <v>453</v>
      </c>
      <c r="B454" s="4" t="s">
        <v>964</v>
      </c>
      <c r="C454" s="4">
        <v>15.0</v>
      </c>
      <c r="D454" s="24" t="s">
        <v>1639</v>
      </c>
      <c r="F454" s="16" t="s">
        <v>1640</v>
      </c>
    </row>
    <row r="455">
      <c r="A455" s="4">
        <f t="shared" si="1"/>
        <v>454</v>
      </c>
      <c r="B455" s="4" t="s">
        <v>964</v>
      </c>
      <c r="C455" s="4">
        <v>38.0</v>
      </c>
      <c r="D455" s="24" t="s">
        <v>1641</v>
      </c>
      <c r="F455" s="16" t="s">
        <v>1642</v>
      </c>
    </row>
    <row r="456">
      <c r="A456" s="4">
        <f t="shared" si="1"/>
        <v>455</v>
      </c>
      <c r="B456" s="4" t="s">
        <v>964</v>
      </c>
      <c r="C456" s="4">
        <v>25.0</v>
      </c>
      <c r="D456" s="24" t="s">
        <v>1643</v>
      </c>
      <c r="F456" s="16" t="s">
        <v>1644</v>
      </c>
    </row>
    <row r="457">
      <c r="A457" s="4">
        <f t="shared" si="1"/>
        <v>456</v>
      </c>
      <c r="B457" s="4" t="s">
        <v>964</v>
      </c>
      <c r="C457" s="4">
        <v>15.0</v>
      </c>
      <c r="D457" s="24" t="s">
        <v>1646</v>
      </c>
      <c r="F457" s="16" t="s">
        <v>1030</v>
      </c>
    </row>
    <row r="458">
      <c r="A458" s="4">
        <f t="shared" si="1"/>
        <v>457</v>
      </c>
      <c r="B458" s="4" t="s">
        <v>964</v>
      </c>
      <c r="C458" s="4">
        <v>19.0</v>
      </c>
      <c r="D458" s="24" t="s">
        <v>1647</v>
      </c>
      <c r="F458" s="16" t="s">
        <v>1648</v>
      </c>
    </row>
    <row r="459">
      <c r="A459" s="4">
        <f t="shared" si="1"/>
        <v>458</v>
      </c>
      <c r="B459" s="4" t="s">
        <v>964</v>
      </c>
      <c r="C459" s="4">
        <v>36.0</v>
      </c>
      <c r="D459" s="24" t="s">
        <v>1549</v>
      </c>
      <c r="F459" s="16" t="s">
        <v>1550</v>
      </c>
    </row>
    <row r="460">
      <c r="A460" s="4">
        <f t="shared" si="1"/>
        <v>459</v>
      </c>
      <c r="B460" s="4" t="s">
        <v>964</v>
      </c>
      <c r="C460" s="4">
        <v>20.0</v>
      </c>
      <c r="D460" s="24" t="s">
        <v>1651</v>
      </c>
      <c r="F460" s="16" t="s">
        <v>1652</v>
      </c>
    </row>
    <row r="461">
      <c r="A461" s="4">
        <f t="shared" si="1"/>
        <v>460</v>
      </c>
      <c r="B461" s="4" t="s">
        <v>964</v>
      </c>
      <c r="C461" s="4">
        <v>45.0</v>
      </c>
      <c r="D461" s="24" t="s">
        <v>1653</v>
      </c>
      <c r="F461" s="16" t="s">
        <v>1654</v>
      </c>
    </row>
    <row r="462">
      <c r="A462" s="4">
        <f t="shared" si="1"/>
        <v>461</v>
      </c>
      <c r="B462" s="4" t="s">
        <v>964</v>
      </c>
      <c r="C462" s="4">
        <v>17.0</v>
      </c>
      <c r="D462" s="24" t="s">
        <v>1656</v>
      </c>
      <c r="F462" s="16" t="s">
        <v>1657</v>
      </c>
    </row>
    <row r="463">
      <c r="A463" s="4">
        <f t="shared" si="1"/>
        <v>462</v>
      </c>
      <c r="B463" s="4" t="s">
        <v>964</v>
      </c>
      <c r="C463" s="4">
        <v>17.0</v>
      </c>
      <c r="D463" s="24" t="s">
        <v>1559</v>
      </c>
      <c r="F463" s="16" t="s">
        <v>1560</v>
      </c>
    </row>
    <row r="464">
      <c r="A464" s="4">
        <f t="shared" si="1"/>
        <v>463</v>
      </c>
      <c r="B464" s="4" t="s">
        <v>964</v>
      </c>
      <c r="C464" s="4">
        <v>29.0</v>
      </c>
      <c r="D464" s="24" t="s">
        <v>1582</v>
      </c>
      <c r="F464" s="16" t="s">
        <v>1583</v>
      </c>
    </row>
    <row r="465">
      <c r="A465" s="4">
        <f t="shared" si="1"/>
        <v>464</v>
      </c>
      <c r="B465" s="4" t="s">
        <v>964</v>
      </c>
      <c r="C465" s="4">
        <v>3.0</v>
      </c>
      <c r="D465" s="24" t="s">
        <v>1660</v>
      </c>
      <c r="F465" s="16" t="s">
        <v>1661</v>
      </c>
    </row>
    <row r="466">
      <c r="A466" s="4">
        <f t="shared" si="1"/>
        <v>465</v>
      </c>
      <c r="B466" s="4" t="s">
        <v>1662</v>
      </c>
      <c r="C466" s="4">
        <v>32.0</v>
      </c>
      <c r="D466" s="24" t="s">
        <v>1663</v>
      </c>
      <c r="F466" s="16" t="s">
        <v>1664</v>
      </c>
    </row>
    <row r="467">
      <c r="A467" s="4">
        <f t="shared" si="1"/>
        <v>466</v>
      </c>
      <c r="B467" s="4" t="s">
        <v>1662</v>
      </c>
      <c r="C467" s="4">
        <v>24.0</v>
      </c>
      <c r="D467" s="24" t="s">
        <v>1666</v>
      </c>
      <c r="F467" s="16" t="s">
        <v>1667</v>
      </c>
    </row>
    <row r="468">
      <c r="A468" s="4">
        <f t="shared" si="1"/>
        <v>467</v>
      </c>
      <c r="B468" s="4" t="s">
        <v>1662</v>
      </c>
      <c r="C468" s="4">
        <v>19.0</v>
      </c>
      <c r="D468" s="24" t="s">
        <v>1669</v>
      </c>
      <c r="F468" s="16" t="s">
        <v>1670</v>
      </c>
    </row>
    <row r="469">
      <c r="A469" s="4">
        <f t="shared" si="1"/>
        <v>468</v>
      </c>
      <c r="B469" s="4" t="s">
        <v>1662</v>
      </c>
      <c r="C469" s="4">
        <v>24.0</v>
      </c>
      <c r="D469" s="24" t="s">
        <v>1671</v>
      </c>
      <c r="F469" s="16" t="s">
        <v>1672</v>
      </c>
    </row>
    <row r="470">
      <c r="A470" s="4">
        <f t="shared" si="1"/>
        <v>469</v>
      </c>
      <c r="B470" s="4" t="s">
        <v>1662</v>
      </c>
      <c r="C470" s="4">
        <v>1.0</v>
      </c>
      <c r="D470" s="24" t="s">
        <v>1674</v>
      </c>
      <c r="F470" s="16" t="s">
        <v>1675</v>
      </c>
    </row>
    <row r="471">
      <c r="A471" s="4">
        <f t="shared" si="1"/>
        <v>470</v>
      </c>
      <c r="B471" s="4" t="s">
        <v>1662</v>
      </c>
      <c r="C471" s="4">
        <v>37.0</v>
      </c>
      <c r="D471" s="24" t="s">
        <v>1677</v>
      </c>
      <c r="F471" s="16" t="s">
        <v>1678</v>
      </c>
    </row>
    <row r="472">
      <c r="A472" s="4">
        <f t="shared" si="1"/>
        <v>471</v>
      </c>
      <c r="B472" s="4" t="s">
        <v>1662</v>
      </c>
      <c r="C472" s="4">
        <v>46.0</v>
      </c>
      <c r="D472" s="24" t="s">
        <v>1679</v>
      </c>
      <c r="F472" s="16" t="s">
        <v>1680</v>
      </c>
    </row>
    <row r="473">
      <c r="A473" s="4">
        <f t="shared" si="1"/>
        <v>472</v>
      </c>
      <c r="B473" s="4" t="s">
        <v>1662</v>
      </c>
      <c r="C473" s="4">
        <v>44.0</v>
      </c>
      <c r="D473" s="24" t="s">
        <v>1682</v>
      </c>
      <c r="F473" s="16" t="s">
        <v>1683</v>
      </c>
    </row>
    <row r="474">
      <c r="A474" s="4">
        <f t="shared" si="1"/>
        <v>473</v>
      </c>
      <c r="B474" s="4" t="s">
        <v>1662</v>
      </c>
      <c r="C474" s="4">
        <v>36.0</v>
      </c>
      <c r="D474" s="24" t="s">
        <v>1684</v>
      </c>
      <c r="F474" s="16" t="s">
        <v>1685</v>
      </c>
    </row>
    <row r="475">
      <c r="A475" s="4">
        <f t="shared" si="1"/>
        <v>474</v>
      </c>
      <c r="B475" s="4" t="s">
        <v>1662</v>
      </c>
      <c r="C475" s="4">
        <v>28.0</v>
      </c>
      <c r="D475" s="24" t="s">
        <v>1687</v>
      </c>
      <c r="F475" s="16" t="s">
        <v>1688</v>
      </c>
    </row>
    <row r="476">
      <c r="A476" s="4">
        <f t="shared" si="1"/>
        <v>475</v>
      </c>
      <c r="B476" s="4" t="s">
        <v>1662</v>
      </c>
      <c r="C476" s="4">
        <v>46.0</v>
      </c>
      <c r="D476" s="24" t="s">
        <v>1689</v>
      </c>
      <c r="F476" s="16" t="s">
        <v>1690</v>
      </c>
    </row>
    <row r="477">
      <c r="A477" s="4">
        <f t="shared" si="1"/>
        <v>476</v>
      </c>
      <c r="B477" s="4" t="s">
        <v>1662</v>
      </c>
      <c r="C477" s="4">
        <v>25.0</v>
      </c>
      <c r="D477" s="24" t="s">
        <v>1692</v>
      </c>
      <c r="F477" s="16" t="s">
        <v>1693</v>
      </c>
    </row>
    <row r="478">
      <c r="A478" s="4">
        <f t="shared" si="1"/>
        <v>477</v>
      </c>
      <c r="B478" s="4" t="s">
        <v>1662</v>
      </c>
      <c r="C478" s="4">
        <v>32.0</v>
      </c>
      <c r="D478" s="24" t="s">
        <v>1694</v>
      </c>
      <c r="F478" s="16" t="s">
        <v>1696</v>
      </c>
    </row>
    <row r="479">
      <c r="A479" s="4">
        <f t="shared" si="1"/>
        <v>478</v>
      </c>
      <c r="B479" s="4" t="s">
        <v>1662</v>
      </c>
      <c r="C479" s="4">
        <v>26.0</v>
      </c>
      <c r="D479" s="24" t="s">
        <v>1697</v>
      </c>
      <c r="F479" s="16" t="s">
        <v>1698</v>
      </c>
    </row>
    <row r="480">
      <c r="A480" s="4">
        <f t="shared" si="1"/>
        <v>479</v>
      </c>
      <c r="B480" s="4" t="s">
        <v>1662</v>
      </c>
      <c r="C480" s="4">
        <v>31.0</v>
      </c>
      <c r="D480" s="24" t="s">
        <v>1700</v>
      </c>
      <c r="F480" s="16" t="s">
        <v>1701</v>
      </c>
    </row>
    <row r="481">
      <c r="A481" s="4">
        <f t="shared" si="1"/>
        <v>480</v>
      </c>
      <c r="B481" s="4" t="s">
        <v>1662</v>
      </c>
      <c r="C481" s="4">
        <v>26.0</v>
      </c>
      <c r="D481" s="24" t="s">
        <v>1703</v>
      </c>
      <c r="F481" s="16" t="s">
        <v>1704</v>
      </c>
    </row>
    <row r="482">
      <c r="A482" s="4">
        <f t="shared" si="1"/>
        <v>481</v>
      </c>
      <c r="B482" s="4" t="s">
        <v>1662</v>
      </c>
      <c r="C482" s="4">
        <v>24.0</v>
      </c>
      <c r="D482" s="24" t="s">
        <v>1705</v>
      </c>
      <c r="F482" s="16" t="s">
        <v>1706</v>
      </c>
    </row>
    <row r="483">
      <c r="A483" s="4">
        <f t="shared" si="1"/>
        <v>482</v>
      </c>
      <c r="B483" s="4" t="s">
        <v>1662</v>
      </c>
      <c r="C483" s="4">
        <v>21.0</v>
      </c>
      <c r="D483" s="24" t="s">
        <v>1708</v>
      </c>
      <c r="F483" s="16" t="s">
        <v>1709</v>
      </c>
    </row>
    <row r="484">
      <c r="A484" s="4">
        <f t="shared" si="1"/>
        <v>483</v>
      </c>
      <c r="B484" s="4" t="s">
        <v>1662</v>
      </c>
      <c r="C484" s="4">
        <v>54.0</v>
      </c>
      <c r="D484" s="24" t="s">
        <v>1711</v>
      </c>
      <c r="F484" s="16" t="s">
        <v>1712</v>
      </c>
    </row>
    <row r="485">
      <c r="A485" s="4">
        <f t="shared" si="1"/>
        <v>484</v>
      </c>
      <c r="B485" s="4" t="s">
        <v>1662</v>
      </c>
      <c r="C485" s="4">
        <v>26.0</v>
      </c>
      <c r="D485" s="24" t="s">
        <v>1713</v>
      </c>
      <c r="F485" s="16" t="s">
        <v>1714</v>
      </c>
    </row>
    <row r="486">
      <c r="A486" s="4">
        <f t="shared" si="1"/>
        <v>485</v>
      </c>
      <c r="B486" s="4" t="s">
        <v>1662</v>
      </c>
      <c r="C486" s="4">
        <v>42.0</v>
      </c>
      <c r="D486" s="24" t="s">
        <v>1716</v>
      </c>
      <c r="F486" s="16" t="s">
        <v>1717</v>
      </c>
    </row>
    <row r="487">
      <c r="A487" s="4">
        <f t="shared" si="1"/>
        <v>486</v>
      </c>
      <c r="B487" s="4" t="s">
        <v>1662</v>
      </c>
      <c r="C487" s="4">
        <v>44.0</v>
      </c>
      <c r="D487" s="24" t="s">
        <v>1718</v>
      </c>
      <c r="F487" s="16" t="s">
        <v>1719</v>
      </c>
    </row>
    <row r="488">
      <c r="A488" s="4">
        <f t="shared" si="1"/>
        <v>487</v>
      </c>
      <c r="B488" s="4" t="s">
        <v>1662</v>
      </c>
      <c r="C488" s="4">
        <v>31.0</v>
      </c>
      <c r="D488" s="24" t="s">
        <v>1721</v>
      </c>
      <c r="F488" s="16" t="s">
        <v>1722</v>
      </c>
    </row>
    <row r="489">
      <c r="A489" s="4">
        <f t="shared" si="1"/>
        <v>488</v>
      </c>
      <c r="B489" s="4" t="s">
        <v>1662</v>
      </c>
      <c r="C489" s="4">
        <v>34.0</v>
      </c>
      <c r="D489" s="24" t="s">
        <v>1724</v>
      </c>
      <c r="F489" s="16" t="s">
        <v>1725</v>
      </c>
    </row>
    <row r="490">
      <c r="A490" s="4">
        <f t="shared" si="1"/>
        <v>489</v>
      </c>
      <c r="B490" s="4" t="s">
        <v>1662</v>
      </c>
      <c r="C490" s="4">
        <v>35.0</v>
      </c>
      <c r="D490" s="4" t="s">
        <v>1726</v>
      </c>
      <c r="F490" s="16" t="s">
        <v>1727</v>
      </c>
    </row>
    <row r="491">
      <c r="A491" s="4">
        <f t="shared" si="1"/>
        <v>490</v>
      </c>
      <c r="B491" s="4" t="s">
        <v>1662</v>
      </c>
      <c r="C491" s="4">
        <v>26.0</v>
      </c>
      <c r="D491" s="24" t="s">
        <v>1729</v>
      </c>
      <c r="F491" s="16" t="s">
        <v>1730</v>
      </c>
    </row>
    <row r="492">
      <c r="A492" s="4">
        <f t="shared" si="1"/>
        <v>491</v>
      </c>
      <c r="B492" s="4" t="s">
        <v>1662</v>
      </c>
      <c r="C492" s="4">
        <v>24.0</v>
      </c>
      <c r="D492" s="4" t="s">
        <v>1671</v>
      </c>
      <c r="F492" s="16" t="s">
        <v>1672</v>
      </c>
    </row>
    <row r="493">
      <c r="A493" s="4">
        <f t="shared" si="1"/>
        <v>492</v>
      </c>
      <c r="B493" s="4" t="s">
        <v>1662</v>
      </c>
      <c r="C493" s="4">
        <v>26.0</v>
      </c>
      <c r="D493" s="24" t="s">
        <v>1732</v>
      </c>
      <c r="F493" s="16" t="s">
        <v>1733</v>
      </c>
    </row>
    <row r="494">
      <c r="A494" s="4">
        <f t="shared" si="1"/>
        <v>493</v>
      </c>
      <c r="B494" s="4" t="s">
        <v>1662</v>
      </c>
      <c r="C494" s="4">
        <v>32.0</v>
      </c>
      <c r="D494" s="24" t="s">
        <v>1735</v>
      </c>
      <c r="F494" s="16" t="s">
        <v>1736</v>
      </c>
    </row>
    <row r="495">
      <c r="A495" s="4">
        <f t="shared" si="1"/>
        <v>494</v>
      </c>
      <c r="B495" s="4" t="s">
        <v>1662</v>
      </c>
      <c r="C495" s="4">
        <v>57.0</v>
      </c>
      <c r="D495" s="24" t="s">
        <v>1737</v>
      </c>
      <c r="F495" s="16" t="s">
        <v>1738</v>
      </c>
    </row>
    <row r="496">
      <c r="A496" s="4">
        <f t="shared" si="1"/>
        <v>495</v>
      </c>
      <c r="B496" s="4" t="s">
        <v>1662</v>
      </c>
      <c r="C496" s="4">
        <v>31.0</v>
      </c>
      <c r="D496" s="24" t="s">
        <v>1740</v>
      </c>
      <c r="F496" s="16" t="s">
        <v>1741</v>
      </c>
    </row>
    <row r="497">
      <c r="A497" s="4">
        <f t="shared" si="1"/>
        <v>496</v>
      </c>
      <c r="B497" s="4" t="s">
        <v>1662</v>
      </c>
      <c r="C497" s="4">
        <v>1.0</v>
      </c>
      <c r="D497" s="24" t="s">
        <v>1674</v>
      </c>
      <c r="F497" s="16" t="s">
        <v>1675</v>
      </c>
    </row>
    <row r="498">
      <c r="A498" s="4">
        <f t="shared" si="1"/>
        <v>497</v>
      </c>
      <c r="B498" s="4" t="s">
        <v>1662</v>
      </c>
      <c r="C498" s="4">
        <v>48.0</v>
      </c>
      <c r="D498" s="24" t="s">
        <v>1745</v>
      </c>
      <c r="F498" s="16" t="s">
        <v>1746</v>
      </c>
    </row>
    <row r="499">
      <c r="A499" s="4">
        <f t="shared" si="1"/>
        <v>498</v>
      </c>
      <c r="B499" s="4" t="s">
        <v>1662</v>
      </c>
      <c r="C499" s="4">
        <v>22.0</v>
      </c>
      <c r="D499" s="24" t="s">
        <v>1708</v>
      </c>
      <c r="F499" s="16" t="s">
        <v>1709</v>
      </c>
    </row>
    <row r="500">
      <c r="A500" s="4">
        <f t="shared" si="1"/>
        <v>499</v>
      </c>
      <c r="B500" s="4" t="s">
        <v>1662</v>
      </c>
      <c r="C500" s="4">
        <v>35.0</v>
      </c>
      <c r="D500" s="24" t="s">
        <v>1750</v>
      </c>
      <c r="F500" s="16" t="s">
        <v>1752</v>
      </c>
    </row>
    <row r="501">
      <c r="A501" s="4">
        <f t="shared" si="1"/>
        <v>500</v>
      </c>
      <c r="B501" s="4" t="s">
        <v>1662</v>
      </c>
      <c r="C501" s="4">
        <v>39.0</v>
      </c>
      <c r="D501" s="24" t="s">
        <v>1754</v>
      </c>
      <c r="F501" s="16" t="s">
        <v>1755</v>
      </c>
    </row>
    <row r="502">
      <c r="A502" s="4">
        <f t="shared" si="1"/>
        <v>501</v>
      </c>
      <c r="B502" s="4" t="s">
        <v>1662</v>
      </c>
      <c r="C502" s="4">
        <v>38.0</v>
      </c>
      <c r="D502" s="24" t="s">
        <v>1757</v>
      </c>
      <c r="F502" s="16" t="s">
        <v>1758</v>
      </c>
    </row>
    <row r="503">
      <c r="A503" s="4">
        <f t="shared" si="1"/>
        <v>502</v>
      </c>
      <c r="B503" s="4" t="s">
        <v>1662</v>
      </c>
      <c r="C503" s="4">
        <v>60.0</v>
      </c>
      <c r="D503" s="24" t="s">
        <v>1760</v>
      </c>
      <c r="F503" s="16" t="s">
        <v>1762</v>
      </c>
    </row>
    <row r="504">
      <c r="A504" s="4">
        <f t="shared" si="1"/>
        <v>503</v>
      </c>
      <c r="B504" s="4" t="s">
        <v>1662</v>
      </c>
      <c r="C504" s="4">
        <v>45.0</v>
      </c>
      <c r="D504" s="24" t="s">
        <v>1765</v>
      </c>
      <c r="F504" s="16" t="s">
        <v>1766</v>
      </c>
    </row>
    <row r="505">
      <c r="A505" s="4">
        <f t="shared" si="1"/>
        <v>504</v>
      </c>
      <c r="B505" s="4" t="s">
        <v>1662</v>
      </c>
      <c r="C505" s="4">
        <v>21.0</v>
      </c>
      <c r="D505" s="24" t="s">
        <v>1769</v>
      </c>
      <c r="F505" s="16" t="s">
        <v>1770</v>
      </c>
    </row>
    <row r="506">
      <c r="A506" s="4">
        <f t="shared" si="1"/>
        <v>505</v>
      </c>
      <c r="B506" s="4" t="s">
        <v>1662</v>
      </c>
      <c r="C506" s="4">
        <v>44.0</v>
      </c>
      <c r="D506" s="24" t="s">
        <v>1773</v>
      </c>
      <c r="F506" s="16" t="s">
        <v>1774</v>
      </c>
    </row>
    <row r="507">
      <c r="A507" s="4">
        <f t="shared" si="1"/>
        <v>506</v>
      </c>
      <c r="B507" s="4" t="s">
        <v>1662</v>
      </c>
      <c r="C507" s="4">
        <v>33.0</v>
      </c>
      <c r="D507" s="24" t="s">
        <v>1776</v>
      </c>
      <c r="F507" s="16" t="s">
        <v>1777</v>
      </c>
    </row>
    <row r="508">
      <c r="A508" s="4">
        <f t="shared" si="1"/>
        <v>507</v>
      </c>
      <c r="B508" s="4" t="s">
        <v>1662</v>
      </c>
      <c r="C508" s="4">
        <v>22.0</v>
      </c>
      <c r="D508" s="24" t="s">
        <v>1779</v>
      </c>
      <c r="F508" s="16" t="s">
        <v>1780</v>
      </c>
    </row>
    <row r="509">
      <c r="A509" s="4">
        <f t="shared" si="1"/>
        <v>508</v>
      </c>
      <c r="B509" s="4" t="s">
        <v>1662</v>
      </c>
      <c r="C509" s="4">
        <v>38.0</v>
      </c>
      <c r="D509" s="24" t="s">
        <v>1782</v>
      </c>
      <c r="F509" s="16" t="s">
        <v>1783</v>
      </c>
    </row>
    <row r="510">
      <c r="A510" s="4">
        <f t="shared" si="1"/>
        <v>509</v>
      </c>
      <c r="B510" s="4" t="s">
        <v>1662</v>
      </c>
      <c r="C510" s="4">
        <v>7.0</v>
      </c>
      <c r="D510" s="24" t="s">
        <v>1785</v>
      </c>
      <c r="F510" s="16" t="s">
        <v>1786</v>
      </c>
    </row>
    <row r="511">
      <c r="A511" s="4">
        <f t="shared" si="1"/>
        <v>510</v>
      </c>
      <c r="B511" s="4" t="s">
        <v>1662</v>
      </c>
      <c r="C511" s="4">
        <v>34.0</v>
      </c>
      <c r="D511" s="24" t="s">
        <v>1788</v>
      </c>
      <c r="F511" s="16" t="s">
        <v>1789</v>
      </c>
    </row>
    <row r="512">
      <c r="A512" s="4">
        <f t="shared" si="1"/>
        <v>511</v>
      </c>
      <c r="B512" s="4" t="s">
        <v>1662</v>
      </c>
      <c r="C512" s="4">
        <v>51.0</v>
      </c>
      <c r="D512" s="24" t="s">
        <v>1791</v>
      </c>
      <c r="F512" s="16" t="s">
        <v>1792</v>
      </c>
    </row>
    <row r="513">
      <c r="A513" s="4">
        <f t="shared" si="1"/>
        <v>512</v>
      </c>
      <c r="B513" s="4" t="s">
        <v>1662</v>
      </c>
      <c r="C513" s="4">
        <v>55.0</v>
      </c>
      <c r="D513" s="24" t="s">
        <v>1793</v>
      </c>
      <c r="F513" s="16" t="s">
        <v>1795</v>
      </c>
    </row>
    <row r="514">
      <c r="A514" s="4">
        <f t="shared" si="1"/>
        <v>513</v>
      </c>
      <c r="B514" s="4" t="s">
        <v>1662</v>
      </c>
      <c r="C514" s="4">
        <v>25.0</v>
      </c>
      <c r="D514" s="24" t="s">
        <v>1797</v>
      </c>
      <c r="F514" s="16" t="s">
        <v>1798</v>
      </c>
    </row>
    <row r="515">
      <c r="A515" s="4">
        <f t="shared" si="1"/>
        <v>514</v>
      </c>
      <c r="B515" s="4" t="s">
        <v>1662</v>
      </c>
      <c r="C515" s="4">
        <v>28.0</v>
      </c>
      <c r="D515" s="24" t="s">
        <v>1800</v>
      </c>
      <c r="F515" s="16" t="s">
        <v>1801</v>
      </c>
    </row>
    <row r="516">
      <c r="A516" s="4">
        <f t="shared" si="1"/>
        <v>515</v>
      </c>
      <c r="B516" s="4" t="s">
        <v>1662</v>
      </c>
      <c r="C516" s="4">
        <v>40.0</v>
      </c>
      <c r="D516" s="24" t="s">
        <v>1803</v>
      </c>
      <c r="F516" s="16" t="s">
        <v>1804</v>
      </c>
    </row>
    <row r="517">
      <c r="A517" s="4">
        <f t="shared" si="1"/>
        <v>516</v>
      </c>
      <c r="B517" s="4" t="s">
        <v>1807</v>
      </c>
      <c r="C517" s="4">
        <v>16.0</v>
      </c>
      <c r="D517" s="24" t="s">
        <v>1808</v>
      </c>
      <c r="F517" s="16" t="s">
        <v>1809</v>
      </c>
    </row>
    <row r="518">
      <c r="A518" s="4">
        <f t="shared" si="1"/>
        <v>517</v>
      </c>
      <c r="B518" s="4" t="s">
        <v>1807</v>
      </c>
      <c r="C518" s="4">
        <v>10.0</v>
      </c>
      <c r="D518" s="24" t="s">
        <v>1812</v>
      </c>
      <c r="F518" s="16" t="s">
        <v>1813</v>
      </c>
    </row>
    <row r="519">
      <c r="A519" s="4">
        <f t="shared" si="1"/>
        <v>518</v>
      </c>
      <c r="B519" s="4" t="s">
        <v>1807</v>
      </c>
      <c r="C519" s="4">
        <v>11.0</v>
      </c>
      <c r="D519" s="24" t="s">
        <v>1816</v>
      </c>
      <c r="F519" s="16" t="s">
        <v>1817</v>
      </c>
    </row>
    <row r="520">
      <c r="A520" s="4">
        <f t="shared" si="1"/>
        <v>519</v>
      </c>
      <c r="B520" s="4" t="s">
        <v>1807</v>
      </c>
      <c r="C520" s="4">
        <v>4.0</v>
      </c>
      <c r="D520" s="24" t="s">
        <v>1819</v>
      </c>
      <c r="F520" s="16" t="s">
        <v>1820</v>
      </c>
    </row>
    <row r="521">
      <c r="A521" s="4">
        <f t="shared" si="1"/>
        <v>520</v>
      </c>
      <c r="B521" s="4" t="s">
        <v>1807</v>
      </c>
      <c r="C521" s="4">
        <v>18.0</v>
      </c>
      <c r="D521" s="24" t="s">
        <v>1823</v>
      </c>
      <c r="F521" s="16" t="s">
        <v>1824</v>
      </c>
    </row>
    <row r="522">
      <c r="A522" s="4">
        <f t="shared" si="1"/>
        <v>521</v>
      </c>
      <c r="B522" s="4" t="s">
        <v>1807</v>
      </c>
      <c r="C522" s="4">
        <v>6.0</v>
      </c>
      <c r="D522" s="24" t="s">
        <v>1827</v>
      </c>
      <c r="F522" s="16" t="s">
        <v>1828</v>
      </c>
    </row>
    <row r="523">
      <c r="A523" s="4">
        <f t="shared" si="1"/>
        <v>522</v>
      </c>
      <c r="B523" s="4" t="s">
        <v>1807</v>
      </c>
      <c r="C523" s="4">
        <v>1.0</v>
      </c>
      <c r="D523" s="24" t="s">
        <v>1830</v>
      </c>
      <c r="F523" s="16" t="s">
        <v>1831</v>
      </c>
    </row>
    <row r="524">
      <c r="A524" s="4">
        <f t="shared" si="1"/>
        <v>523</v>
      </c>
      <c r="B524" s="4" t="s">
        <v>1807</v>
      </c>
      <c r="C524" s="4">
        <v>6.0</v>
      </c>
      <c r="D524" s="24" t="s">
        <v>1833</v>
      </c>
      <c r="F524" s="16" t="s">
        <v>1835</v>
      </c>
    </row>
    <row r="525">
      <c r="A525" s="4">
        <f t="shared" si="1"/>
        <v>524</v>
      </c>
      <c r="B525" s="4" t="s">
        <v>1807</v>
      </c>
      <c r="C525" s="4">
        <v>4.0</v>
      </c>
      <c r="D525" s="24" t="s">
        <v>1837</v>
      </c>
      <c r="F525" s="16" t="s">
        <v>1838</v>
      </c>
    </row>
    <row r="526">
      <c r="A526" s="4">
        <f t="shared" si="1"/>
        <v>525</v>
      </c>
      <c r="B526" s="4" t="s">
        <v>1807</v>
      </c>
      <c r="C526" s="4">
        <v>10.0</v>
      </c>
      <c r="D526" s="24" t="s">
        <v>1840</v>
      </c>
      <c r="F526" s="16" t="s">
        <v>1841</v>
      </c>
    </row>
    <row r="527">
      <c r="A527" s="4">
        <f t="shared" si="1"/>
        <v>526</v>
      </c>
      <c r="B527" s="4" t="s">
        <v>1807</v>
      </c>
      <c r="C527" s="4">
        <v>8.0</v>
      </c>
      <c r="D527" s="24" t="s">
        <v>1843</v>
      </c>
      <c r="F527" s="16" t="s">
        <v>1844</v>
      </c>
    </row>
    <row r="528">
      <c r="A528" s="4">
        <f t="shared" si="1"/>
        <v>527</v>
      </c>
      <c r="B528" s="4" t="s">
        <v>1807</v>
      </c>
      <c r="C528" s="4">
        <v>19.0</v>
      </c>
      <c r="D528" s="24" t="s">
        <v>1847</v>
      </c>
      <c r="F528" s="16" t="s">
        <v>1848</v>
      </c>
    </row>
    <row r="529">
      <c r="A529" s="4">
        <f t="shared" si="1"/>
        <v>528</v>
      </c>
      <c r="B529" s="4" t="s">
        <v>1807</v>
      </c>
      <c r="C529" s="4">
        <v>17.0</v>
      </c>
      <c r="D529" s="24" t="s">
        <v>1850</v>
      </c>
      <c r="F529" s="16" t="s">
        <v>1851</v>
      </c>
    </row>
    <row r="530">
      <c r="A530" s="4">
        <f t="shared" si="1"/>
        <v>529</v>
      </c>
      <c r="B530" s="4" t="s">
        <v>1807</v>
      </c>
      <c r="C530" s="4">
        <v>18.0</v>
      </c>
      <c r="D530" s="24" t="s">
        <v>1854</v>
      </c>
      <c r="F530" s="16" t="s">
        <v>1855</v>
      </c>
    </row>
    <row r="531">
      <c r="A531" s="4">
        <f t="shared" si="1"/>
        <v>530</v>
      </c>
      <c r="B531" s="4" t="s">
        <v>1807</v>
      </c>
      <c r="C531" s="4">
        <v>4.0</v>
      </c>
      <c r="D531" s="24" t="s">
        <v>1857</v>
      </c>
      <c r="F531" s="16" t="s">
        <v>1858</v>
      </c>
    </row>
    <row r="532">
      <c r="A532" s="4">
        <f t="shared" si="1"/>
        <v>531</v>
      </c>
      <c r="B532" s="4" t="s">
        <v>1807</v>
      </c>
      <c r="C532" s="4">
        <v>19.0</v>
      </c>
      <c r="D532" s="24" t="s">
        <v>1859</v>
      </c>
      <c r="F532" s="16" t="s">
        <v>1860</v>
      </c>
    </row>
    <row r="533">
      <c r="A533" s="4">
        <f t="shared" si="1"/>
        <v>532</v>
      </c>
      <c r="B533" s="4" t="s">
        <v>1807</v>
      </c>
      <c r="C533" s="4">
        <v>10.0</v>
      </c>
      <c r="D533" s="24" t="s">
        <v>1862</v>
      </c>
      <c r="F533" s="16" t="s">
        <v>1863</v>
      </c>
    </row>
    <row r="534">
      <c r="A534" s="4">
        <f t="shared" si="1"/>
        <v>533</v>
      </c>
      <c r="B534" s="4" t="s">
        <v>1807</v>
      </c>
      <c r="C534" s="4">
        <v>4.0</v>
      </c>
      <c r="D534" s="24" t="s">
        <v>1865</v>
      </c>
      <c r="F534" s="16" t="s">
        <v>1866</v>
      </c>
    </row>
    <row r="535">
      <c r="A535" s="4">
        <f t="shared" si="1"/>
        <v>534</v>
      </c>
      <c r="B535" s="4" t="s">
        <v>1807</v>
      </c>
      <c r="C535" s="4">
        <v>7.0</v>
      </c>
      <c r="D535" s="4" t="s">
        <v>1868</v>
      </c>
      <c r="F535" s="16" t="s">
        <v>1869</v>
      </c>
    </row>
    <row r="536">
      <c r="A536" s="4">
        <f t="shared" si="1"/>
        <v>535</v>
      </c>
      <c r="B536" s="4" t="s">
        <v>1807</v>
      </c>
      <c r="C536" s="4">
        <v>25.0</v>
      </c>
      <c r="D536" s="24" t="s">
        <v>1871</v>
      </c>
      <c r="F536" s="16" t="s">
        <v>1872</v>
      </c>
    </row>
    <row r="537">
      <c r="A537" s="4">
        <f t="shared" si="1"/>
        <v>536</v>
      </c>
      <c r="B537" s="4" t="s">
        <v>1807</v>
      </c>
      <c r="C537" s="4">
        <v>4.0</v>
      </c>
      <c r="D537" s="24" t="s">
        <v>1874</v>
      </c>
      <c r="F537" s="16" t="s">
        <v>1875</v>
      </c>
    </row>
    <row r="538">
      <c r="A538" s="4">
        <f t="shared" si="1"/>
        <v>537</v>
      </c>
      <c r="B538" s="4" t="s">
        <v>1807</v>
      </c>
      <c r="C538" s="4">
        <v>3.0</v>
      </c>
      <c r="D538" s="24" t="s">
        <v>1876</v>
      </c>
      <c r="F538" s="16" t="s">
        <v>1877</v>
      </c>
    </row>
    <row r="539">
      <c r="A539" s="4">
        <f t="shared" si="1"/>
        <v>538</v>
      </c>
      <c r="B539" s="4" t="s">
        <v>1807</v>
      </c>
      <c r="C539" s="4">
        <v>19.0</v>
      </c>
      <c r="D539" s="24" t="s">
        <v>1879</v>
      </c>
      <c r="F539" s="16" t="s">
        <v>1880</v>
      </c>
    </row>
    <row r="540">
      <c r="A540" s="4">
        <f t="shared" si="1"/>
        <v>539</v>
      </c>
      <c r="B540" s="4" t="s">
        <v>1807</v>
      </c>
      <c r="C540" s="4">
        <v>4.0</v>
      </c>
      <c r="D540" s="24" t="s">
        <v>1881</v>
      </c>
      <c r="F540" s="16" t="s">
        <v>1882</v>
      </c>
    </row>
    <row r="541">
      <c r="A541" s="4">
        <f t="shared" si="1"/>
        <v>540</v>
      </c>
      <c r="B541" s="4" t="s">
        <v>1807</v>
      </c>
      <c r="C541" s="4">
        <v>4.0</v>
      </c>
      <c r="D541" s="24" t="s">
        <v>1884</v>
      </c>
      <c r="F541" s="16" t="s">
        <v>1885</v>
      </c>
    </row>
    <row r="542">
      <c r="A542" s="4">
        <f t="shared" si="1"/>
        <v>541</v>
      </c>
      <c r="B542" s="4" t="s">
        <v>1807</v>
      </c>
      <c r="C542" s="4">
        <v>6.0</v>
      </c>
      <c r="D542" s="24" t="s">
        <v>1887</v>
      </c>
      <c r="F542" s="16" t="s">
        <v>1888</v>
      </c>
    </row>
    <row r="543">
      <c r="A543" s="4">
        <f t="shared" si="1"/>
        <v>542</v>
      </c>
      <c r="B543" s="4" t="s">
        <v>1807</v>
      </c>
      <c r="C543" s="4">
        <v>19.0</v>
      </c>
      <c r="D543" s="24" t="s">
        <v>1859</v>
      </c>
      <c r="F543" s="16" t="s">
        <v>1860</v>
      </c>
    </row>
    <row r="544">
      <c r="A544" s="4">
        <f t="shared" si="1"/>
        <v>543</v>
      </c>
      <c r="B544" s="4" t="s">
        <v>1807</v>
      </c>
      <c r="C544" s="4">
        <v>3.0</v>
      </c>
      <c r="D544" s="4" t="s">
        <v>1876</v>
      </c>
      <c r="F544" s="16" t="s">
        <v>1877</v>
      </c>
    </row>
    <row r="545">
      <c r="A545" s="4">
        <f t="shared" si="1"/>
        <v>544</v>
      </c>
      <c r="B545" s="4" t="s">
        <v>1807</v>
      </c>
      <c r="C545" s="4">
        <v>2.0</v>
      </c>
      <c r="D545" s="24" t="s">
        <v>1893</v>
      </c>
      <c r="F545" s="16" t="s">
        <v>1894</v>
      </c>
    </row>
    <row r="546">
      <c r="A546" s="4">
        <f t="shared" si="1"/>
        <v>545</v>
      </c>
      <c r="B546" s="4" t="s">
        <v>1807</v>
      </c>
      <c r="C546" s="4">
        <v>11.0</v>
      </c>
      <c r="D546" s="24" t="s">
        <v>1896</v>
      </c>
      <c r="F546" s="16" t="s">
        <v>1897</v>
      </c>
    </row>
    <row r="547">
      <c r="A547" s="4">
        <f t="shared" si="1"/>
        <v>546</v>
      </c>
      <c r="B547" s="4" t="s">
        <v>1807</v>
      </c>
      <c r="C547" s="4">
        <v>13.0</v>
      </c>
      <c r="D547" s="24" t="s">
        <v>1900</v>
      </c>
      <c r="F547" s="16" t="s">
        <v>1901</v>
      </c>
    </row>
    <row r="548">
      <c r="A548" s="4">
        <f t="shared" si="1"/>
        <v>547</v>
      </c>
      <c r="B548" s="4" t="s">
        <v>1807</v>
      </c>
      <c r="C548" s="4">
        <v>8.0</v>
      </c>
      <c r="D548" s="24" t="s">
        <v>1904</v>
      </c>
      <c r="F548" s="16" t="s">
        <v>1905</v>
      </c>
    </row>
    <row r="549">
      <c r="A549" s="4">
        <f t="shared" si="1"/>
        <v>548</v>
      </c>
      <c r="B549" s="4" t="s">
        <v>1807</v>
      </c>
      <c r="C549" s="4">
        <v>1.0</v>
      </c>
      <c r="D549" s="24" t="s">
        <v>1907</v>
      </c>
      <c r="F549" s="16" t="s">
        <v>1908</v>
      </c>
    </row>
    <row r="550">
      <c r="A550" s="4">
        <f t="shared" si="1"/>
        <v>549</v>
      </c>
      <c r="B550" s="4" t="s">
        <v>1807</v>
      </c>
      <c r="C550" s="4">
        <v>12.0</v>
      </c>
      <c r="D550" s="24" t="s">
        <v>1910</v>
      </c>
      <c r="F550" s="16" t="s">
        <v>1911</v>
      </c>
    </row>
    <row r="551">
      <c r="A551" s="4">
        <f t="shared" si="1"/>
        <v>550</v>
      </c>
      <c r="B551" s="4" t="s">
        <v>1807</v>
      </c>
      <c r="C551" s="4">
        <v>9.0</v>
      </c>
      <c r="D551" s="24" t="s">
        <v>1913</v>
      </c>
      <c r="F551" s="16" t="s">
        <v>1914</v>
      </c>
    </row>
    <row r="552">
      <c r="A552" s="4">
        <f t="shared" si="1"/>
        <v>551</v>
      </c>
      <c r="B552" s="4" t="s">
        <v>1807</v>
      </c>
      <c r="C552" s="4">
        <v>5.0</v>
      </c>
      <c r="D552" s="24" t="s">
        <v>1916</v>
      </c>
      <c r="F552" s="16" t="s">
        <v>1917</v>
      </c>
    </row>
    <row r="553">
      <c r="A553" s="4">
        <f t="shared" si="1"/>
        <v>552</v>
      </c>
      <c r="B553" s="4" t="s">
        <v>1807</v>
      </c>
      <c r="C553" s="4">
        <v>3.0</v>
      </c>
      <c r="D553" s="24" t="s">
        <v>1919</v>
      </c>
      <c r="F553" s="16" t="s">
        <v>1920</v>
      </c>
    </row>
    <row r="554">
      <c r="A554" s="4">
        <f t="shared" si="1"/>
        <v>553</v>
      </c>
      <c r="B554" s="4" t="s">
        <v>1807</v>
      </c>
      <c r="C554" s="4">
        <v>22.0</v>
      </c>
      <c r="D554" s="24" t="s">
        <v>1922</v>
      </c>
      <c r="F554" s="16" t="s">
        <v>1923</v>
      </c>
    </row>
    <row r="555">
      <c r="A555" s="4">
        <f t="shared" si="1"/>
        <v>554</v>
      </c>
      <c r="B555" s="4" t="s">
        <v>1807</v>
      </c>
      <c r="C555" s="4">
        <v>9.0</v>
      </c>
      <c r="D555" s="24" t="s">
        <v>1925</v>
      </c>
      <c r="F555" s="16" t="s">
        <v>1926</v>
      </c>
    </row>
    <row r="556">
      <c r="A556" s="4">
        <f t="shared" si="1"/>
        <v>555</v>
      </c>
      <c r="B556" s="4" t="s">
        <v>1807</v>
      </c>
      <c r="C556" s="4">
        <v>15.0</v>
      </c>
      <c r="D556" s="24" t="s">
        <v>1928</v>
      </c>
      <c r="F556" s="16" t="s">
        <v>1929</v>
      </c>
    </row>
    <row r="557">
      <c r="A557" s="4">
        <f t="shared" si="1"/>
        <v>556</v>
      </c>
      <c r="B557" s="4" t="s">
        <v>1807</v>
      </c>
      <c r="C557" s="4">
        <v>2.0</v>
      </c>
      <c r="D557" s="24" t="s">
        <v>1931</v>
      </c>
      <c r="F557" s="16" t="s">
        <v>1932</v>
      </c>
    </row>
    <row r="558">
      <c r="A558" s="4">
        <f t="shared" si="1"/>
        <v>557</v>
      </c>
      <c r="B558" s="4" t="s">
        <v>1807</v>
      </c>
      <c r="C558" s="4">
        <v>15.0</v>
      </c>
      <c r="D558" s="24" t="s">
        <v>1934</v>
      </c>
      <c r="F558" s="16" t="s">
        <v>1935</v>
      </c>
    </row>
    <row r="559">
      <c r="A559" s="4">
        <f t="shared" si="1"/>
        <v>558</v>
      </c>
      <c r="B559" s="4" t="s">
        <v>1807</v>
      </c>
      <c r="C559" s="4">
        <v>17.0</v>
      </c>
      <c r="D559" s="24" t="s">
        <v>1850</v>
      </c>
      <c r="F559" s="16" t="s">
        <v>1851</v>
      </c>
    </row>
    <row r="560">
      <c r="A560" s="4">
        <f t="shared" si="1"/>
        <v>559</v>
      </c>
      <c r="B560" s="4" t="s">
        <v>1807</v>
      </c>
      <c r="C560" s="4">
        <v>1.0</v>
      </c>
      <c r="D560" s="24" t="s">
        <v>1907</v>
      </c>
      <c r="F560" s="16" t="s">
        <v>1908</v>
      </c>
    </row>
    <row r="561">
      <c r="A561" s="4">
        <f t="shared" si="1"/>
        <v>560</v>
      </c>
      <c r="B561" s="4" t="s">
        <v>1807</v>
      </c>
      <c r="C561" s="4">
        <v>3.0</v>
      </c>
      <c r="D561" s="24" t="s">
        <v>1939</v>
      </c>
      <c r="F561" s="16" t="s">
        <v>1940</v>
      </c>
    </row>
    <row r="562">
      <c r="A562" s="4">
        <f t="shared" si="1"/>
        <v>561</v>
      </c>
      <c r="B562" s="4" t="s">
        <v>1807</v>
      </c>
      <c r="C562" s="4">
        <v>1.0</v>
      </c>
      <c r="D562" s="24" t="s">
        <v>1942</v>
      </c>
      <c r="F562" s="16" t="s">
        <v>1943</v>
      </c>
    </row>
    <row r="563">
      <c r="A563" s="4">
        <f t="shared" si="1"/>
        <v>562</v>
      </c>
      <c r="B563" s="4" t="s">
        <v>1807</v>
      </c>
      <c r="C563" s="4">
        <v>19.0</v>
      </c>
      <c r="D563" s="24" t="s">
        <v>1945</v>
      </c>
      <c r="F563" s="16" t="s">
        <v>1946</v>
      </c>
    </row>
    <row r="564">
      <c r="A564" s="4">
        <f t="shared" si="1"/>
        <v>563</v>
      </c>
      <c r="B564" s="4" t="s">
        <v>1807</v>
      </c>
      <c r="C564" s="4">
        <v>9.0</v>
      </c>
      <c r="D564" s="24" t="s">
        <v>1949</v>
      </c>
      <c r="F564" s="16" t="s">
        <v>1950</v>
      </c>
    </row>
    <row r="565">
      <c r="A565" s="4">
        <f t="shared" si="1"/>
        <v>564</v>
      </c>
      <c r="B565" s="4" t="s">
        <v>1807</v>
      </c>
      <c r="C565" s="4">
        <v>4.0</v>
      </c>
      <c r="D565" s="24" t="s">
        <v>1953</v>
      </c>
      <c r="F565" s="16" t="s">
        <v>1954</v>
      </c>
    </row>
    <row r="566">
      <c r="A566" s="4">
        <f t="shared" si="1"/>
        <v>565</v>
      </c>
      <c r="B566" s="4" t="s">
        <v>1807</v>
      </c>
      <c r="C566" s="4">
        <v>10.0</v>
      </c>
      <c r="D566" s="24" t="s">
        <v>1956</v>
      </c>
      <c r="F566" s="16" t="s">
        <v>1957</v>
      </c>
    </row>
    <row r="567">
      <c r="A567" s="4">
        <f t="shared" si="1"/>
        <v>566</v>
      </c>
      <c r="B567" s="4" t="s">
        <v>1807</v>
      </c>
      <c r="C567" s="4">
        <v>5.0</v>
      </c>
      <c r="D567" s="24" t="s">
        <v>1960</v>
      </c>
      <c r="F567" s="16" t="s">
        <v>1961</v>
      </c>
    </row>
    <row r="568">
      <c r="A568" s="4">
        <f t="shared" si="1"/>
        <v>567</v>
      </c>
      <c r="B568" s="4" t="s">
        <v>1052</v>
      </c>
      <c r="C568" s="4">
        <v>26.0</v>
      </c>
      <c r="D568" s="24" t="s">
        <v>1963</v>
      </c>
      <c r="F568" s="16" t="s">
        <v>1964</v>
      </c>
    </row>
    <row r="569">
      <c r="A569" s="4">
        <f t="shared" si="1"/>
        <v>568</v>
      </c>
      <c r="B569" s="4" t="s">
        <v>1052</v>
      </c>
      <c r="C569" s="4">
        <v>26.0</v>
      </c>
      <c r="D569" s="24" t="s">
        <v>1967</v>
      </c>
      <c r="F569" s="16" t="s">
        <v>1968</v>
      </c>
    </row>
    <row r="570">
      <c r="A570" s="4">
        <f t="shared" si="1"/>
        <v>569</v>
      </c>
      <c r="B570" s="4" t="s">
        <v>1052</v>
      </c>
      <c r="C570" s="4">
        <v>46.0</v>
      </c>
      <c r="D570" s="24" t="s">
        <v>1971</v>
      </c>
      <c r="F570" s="16" t="s">
        <v>1060</v>
      </c>
    </row>
    <row r="571">
      <c r="A571" s="4">
        <f t="shared" si="1"/>
        <v>570</v>
      </c>
      <c r="B571" s="4" t="s">
        <v>1052</v>
      </c>
      <c r="C571" s="4">
        <v>5.0</v>
      </c>
      <c r="D571" s="24" t="s">
        <v>1973</v>
      </c>
      <c r="F571" s="16" t="s">
        <v>1974</v>
      </c>
    </row>
    <row r="572">
      <c r="A572" s="4">
        <f t="shared" si="1"/>
        <v>571</v>
      </c>
      <c r="B572" s="4" t="s">
        <v>1052</v>
      </c>
      <c r="C572" s="4">
        <v>1.0</v>
      </c>
      <c r="D572" s="24" t="s">
        <v>1977</v>
      </c>
      <c r="F572" s="16" t="s">
        <v>1978</v>
      </c>
    </row>
    <row r="573">
      <c r="A573" s="4">
        <f t="shared" si="1"/>
        <v>572</v>
      </c>
      <c r="B573" s="4" t="s">
        <v>1052</v>
      </c>
      <c r="C573" s="4">
        <v>38.0</v>
      </c>
      <c r="D573" s="24" t="s">
        <v>1980</v>
      </c>
      <c r="F573" s="16" t="s">
        <v>1981</v>
      </c>
    </row>
    <row r="574">
      <c r="A574" s="4">
        <f t="shared" si="1"/>
        <v>573</v>
      </c>
      <c r="B574" s="4" t="s">
        <v>1052</v>
      </c>
      <c r="C574" s="4">
        <v>8.0</v>
      </c>
      <c r="D574" s="24" t="s">
        <v>1983</v>
      </c>
      <c r="F574" s="16" t="s">
        <v>1984</v>
      </c>
    </row>
    <row r="575">
      <c r="A575" s="4">
        <f t="shared" si="1"/>
        <v>574</v>
      </c>
      <c r="B575" s="4" t="s">
        <v>1052</v>
      </c>
      <c r="C575" s="4">
        <v>39.0</v>
      </c>
      <c r="D575" s="24" t="s">
        <v>1987</v>
      </c>
      <c r="F575" s="16" t="s">
        <v>22</v>
      </c>
    </row>
    <row r="576">
      <c r="A576" s="4">
        <f t="shared" si="1"/>
        <v>575</v>
      </c>
      <c r="B576" s="4" t="s">
        <v>1052</v>
      </c>
      <c r="C576" s="4">
        <v>31.0</v>
      </c>
      <c r="D576" s="24" t="s">
        <v>1989</v>
      </c>
      <c r="F576" s="16" t="s">
        <v>1990</v>
      </c>
    </row>
    <row r="577">
      <c r="A577" s="4">
        <f t="shared" si="1"/>
        <v>576</v>
      </c>
      <c r="B577" s="4" t="s">
        <v>1052</v>
      </c>
      <c r="C577" s="4">
        <v>39.0</v>
      </c>
      <c r="D577" s="24" t="s">
        <v>1992</v>
      </c>
      <c r="F577" s="16" t="s">
        <v>1993</v>
      </c>
    </row>
    <row r="578">
      <c r="A578" s="4">
        <f t="shared" si="1"/>
        <v>577</v>
      </c>
      <c r="B578" s="4" t="s">
        <v>1052</v>
      </c>
      <c r="C578" s="4">
        <v>58.0</v>
      </c>
      <c r="D578" s="24" t="s">
        <v>1995</v>
      </c>
      <c r="F578" s="16" t="s">
        <v>1996</v>
      </c>
    </row>
    <row r="579">
      <c r="A579" s="4">
        <f t="shared" si="1"/>
        <v>578</v>
      </c>
      <c r="B579" s="4" t="s">
        <v>1052</v>
      </c>
      <c r="C579" s="4">
        <v>24.0</v>
      </c>
      <c r="D579" s="24" t="s">
        <v>1998</v>
      </c>
      <c r="F579" s="16" t="s">
        <v>1999</v>
      </c>
    </row>
    <row r="580">
      <c r="A580" s="4">
        <f t="shared" si="1"/>
        <v>579</v>
      </c>
      <c r="B580" s="4" t="s">
        <v>1052</v>
      </c>
      <c r="C580" s="4">
        <v>22.0</v>
      </c>
      <c r="D580" s="24" t="s">
        <v>2000</v>
      </c>
      <c r="F580" s="16" t="s">
        <v>2001</v>
      </c>
    </row>
    <row r="581">
      <c r="A581" s="4">
        <f t="shared" si="1"/>
        <v>580</v>
      </c>
      <c r="B581" s="4" t="s">
        <v>1052</v>
      </c>
      <c r="C581" s="4">
        <v>33.0</v>
      </c>
      <c r="D581" s="24" t="s">
        <v>2003</v>
      </c>
      <c r="F581" s="16" t="s">
        <v>2004</v>
      </c>
    </row>
    <row r="582">
      <c r="A582" s="4">
        <f t="shared" si="1"/>
        <v>581</v>
      </c>
      <c r="B582" s="4" t="s">
        <v>1052</v>
      </c>
      <c r="C582" s="4">
        <v>28.0</v>
      </c>
      <c r="D582" s="24" t="s">
        <v>2006</v>
      </c>
      <c r="F582" s="16" t="s">
        <v>2007</v>
      </c>
    </row>
    <row r="583">
      <c r="A583" s="4">
        <f t="shared" si="1"/>
        <v>582</v>
      </c>
      <c r="B583" s="4" t="s">
        <v>1052</v>
      </c>
      <c r="C583" s="4">
        <v>47.0</v>
      </c>
      <c r="D583" s="4" t="s">
        <v>2010</v>
      </c>
      <c r="F583" s="16" t="s">
        <v>2011</v>
      </c>
    </row>
    <row r="584">
      <c r="A584" s="4">
        <f t="shared" si="1"/>
        <v>583</v>
      </c>
      <c r="B584" s="4" t="s">
        <v>1052</v>
      </c>
      <c r="C584" s="4">
        <v>28.0</v>
      </c>
      <c r="D584" s="24" t="s">
        <v>2012</v>
      </c>
      <c r="F584" s="16" t="s">
        <v>2013</v>
      </c>
    </row>
    <row r="585">
      <c r="A585" s="4">
        <f t="shared" si="1"/>
        <v>584</v>
      </c>
      <c r="B585" s="4" t="s">
        <v>1052</v>
      </c>
      <c r="C585" s="4">
        <v>21.0</v>
      </c>
      <c r="D585" s="24" t="s">
        <v>2015</v>
      </c>
      <c r="F585" s="16" t="s">
        <v>2016</v>
      </c>
    </row>
    <row r="586">
      <c r="A586" s="4">
        <f t="shared" si="1"/>
        <v>585</v>
      </c>
      <c r="B586" s="4" t="s">
        <v>1052</v>
      </c>
      <c r="C586" s="4">
        <v>23.0</v>
      </c>
      <c r="D586" s="24" t="s">
        <v>2018</v>
      </c>
      <c r="F586" s="16" t="s">
        <v>2019</v>
      </c>
    </row>
    <row r="587">
      <c r="A587" s="4">
        <f t="shared" si="1"/>
        <v>586</v>
      </c>
      <c r="B587" s="4" t="s">
        <v>1052</v>
      </c>
      <c r="C587" s="4">
        <v>38.0</v>
      </c>
      <c r="D587" s="24" t="s">
        <v>2021</v>
      </c>
      <c r="F587" s="16" t="s">
        <v>1108</v>
      </c>
    </row>
    <row r="588">
      <c r="A588" s="4">
        <f t="shared" si="1"/>
        <v>587</v>
      </c>
      <c r="B588" s="4" t="s">
        <v>1052</v>
      </c>
      <c r="C588" s="4">
        <v>15.0</v>
      </c>
      <c r="D588" s="24" t="s">
        <v>2023</v>
      </c>
      <c r="F588" s="16" t="s">
        <v>2024</v>
      </c>
    </row>
    <row r="589">
      <c r="A589" s="4">
        <f t="shared" si="1"/>
        <v>588</v>
      </c>
      <c r="B589" s="4" t="s">
        <v>1052</v>
      </c>
      <c r="C589" s="4">
        <v>40.0</v>
      </c>
      <c r="D589" s="24" t="s">
        <v>2026</v>
      </c>
      <c r="F589" s="16" t="s">
        <v>2027</v>
      </c>
    </row>
    <row r="590">
      <c r="A590" s="4">
        <f t="shared" si="1"/>
        <v>589</v>
      </c>
      <c r="B590" s="4" t="s">
        <v>1052</v>
      </c>
      <c r="C590" s="4">
        <v>23.0</v>
      </c>
      <c r="D590" s="24" t="s">
        <v>2028</v>
      </c>
      <c r="F590" s="16" t="s">
        <v>2029</v>
      </c>
    </row>
    <row r="591">
      <c r="A591" s="4">
        <f t="shared" si="1"/>
        <v>590</v>
      </c>
      <c r="B591" s="4" t="s">
        <v>1052</v>
      </c>
      <c r="C591" s="4">
        <v>35.0</v>
      </c>
      <c r="D591" s="24" t="s">
        <v>2031</v>
      </c>
      <c r="F591" s="16" t="s">
        <v>1081</v>
      </c>
    </row>
    <row r="592">
      <c r="A592" s="4">
        <f t="shared" si="1"/>
        <v>591</v>
      </c>
      <c r="B592" s="4" t="s">
        <v>1052</v>
      </c>
      <c r="C592" s="4">
        <v>27.0</v>
      </c>
      <c r="D592" s="24" t="s">
        <v>2033</v>
      </c>
      <c r="F592" s="16" t="s">
        <v>2034</v>
      </c>
    </row>
    <row r="593">
      <c r="A593" s="4">
        <f t="shared" si="1"/>
        <v>592</v>
      </c>
      <c r="B593" s="4" t="s">
        <v>1052</v>
      </c>
      <c r="C593" s="4">
        <v>33.0</v>
      </c>
      <c r="D593" s="24" t="s">
        <v>2037</v>
      </c>
      <c r="F593" s="16" t="s">
        <v>2038</v>
      </c>
    </row>
    <row r="594">
      <c r="A594" s="4">
        <f t="shared" si="1"/>
        <v>593</v>
      </c>
      <c r="B594" s="4" t="s">
        <v>1052</v>
      </c>
      <c r="C594" s="4">
        <v>58.0</v>
      </c>
      <c r="D594" s="24" t="s">
        <v>1995</v>
      </c>
      <c r="F594" s="16" t="s">
        <v>1996</v>
      </c>
    </row>
    <row r="595">
      <c r="A595" s="4">
        <f t="shared" si="1"/>
        <v>594</v>
      </c>
      <c r="B595" s="4" t="s">
        <v>1052</v>
      </c>
      <c r="C595" s="4">
        <v>27.0</v>
      </c>
      <c r="D595" s="24" t="s">
        <v>2040</v>
      </c>
      <c r="F595" s="16" t="s">
        <v>2041</v>
      </c>
    </row>
    <row r="596">
      <c r="A596" s="4">
        <f t="shared" si="1"/>
        <v>595</v>
      </c>
      <c r="B596" s="4" t="s">
        <v>1052</v>
      </c>
      <c r="C596" s="4">
        <v>26.0</v>
      </c>
      <c r="D596" s="24" t="s">
        <v>2043</v>
      </c>
      <c r="F596" s="16" t="s">
        <v>1106</v>
      </c>
    </row>
    <row r="597">
      <c r="A597" s="4">
        <f t="shared" si="1"/>
        <v>596</v>
      </c>
      <c r="B597" s="4" t="s">
        <v>1052</v>
      </c>
      <c r="C597" s="4">
        <v>15.0</v>
      </c>
      <c r="D597" s="24" t="s">
        <v>2046</v>
      </c>
      <c r="F597" s="16" t="s">
        <v>2047</v>
      </c>
    </row>
    <row r="598">
      <c r="A598" s="4">
        <f t="shared" si="1"/>
        <v>597</v>
      </c>
      <c r="B598" s="4" t="s">
        <v>1052</v>
      </c>
      <c r="C598" s="4">
        <v>27.0</v>
      </c>
      <c r="D598" s="24" t="s">
        <v>2050</v>
      </c>
      <c r="F598" s="16" t="s">
        <v>2051</v>
      </c>
    </row>
    <row r="599">
      <c r="A599" s="4">
        <f t="shared" si="1"/>
        <v>598</v>
      </c>
      <c r="B599" s="4" t="s">
        <v>1052</v>
      </c>
      <c r="C599" s="4">
        <v>71.0</v>
      </c>
      <c r="D599" s="24" t="s">
        <v>2052</v>
      </c>
      <c r="F599" s="16" t="s">
        <v>2053</v>
      </c>
    </row>
    <row r="600">
      <c r="A600" s="4">
        <f t="shared" si="1"/>
        <v>599</v>
      </c>
      <c r="B600" s="4" t="s">
        <v>1052</v>
      </c>
      <c r="C600" s="4">
        <v>37.0</v>
      </c>
      <c r="D600" s="24" t="s">
        <v>2056</v>
      </c>
      <c r="F600" s="16" t="s">
        <v>2057</v>
      </c>
    </row>
    <row r="601">
      <c r="A601" s="4">
        <f t="shared" si="1"/>
        <v>600</v>
      </c>
      <c r="B601" s="4" t="s">
        <v>1052</v>
      </c>
      <c r="C601" s="4">
        <v>16.0</v>
      </c>
      <c r="D601" s="24" t="s">
        <v>2059</v>
      </c>
      <c r="F601" s="16" t="s">
        <v>2060</v>
      </c>
    </row>
    <row r="602">
      <c r="A602" s="4">
        <f t="shared" si="1"/>
        <v>601</v>
      </c>
      <c r="B602" s="4" t="s">
        <v>1052</v>
      </c>
      <c r="C602" s="4">
        <v>47.0</v>
      </c>
      <c r="D602" s="24" t="s">
        <v>2062</v>
      </c>
      <c r="F602" s="16" t="s">
        <v>2064</v>
      </c>
    </row>
    <row r="603">
      <c r="A603" s="4">
        <f t="shared" si="1"/>
        <v>602</v>
      </c>
      <c r="B603" s="4" t="s">
        <v>1052</v>
      </c>
      <c r="C603" s="4">
        <v>25.0</v>
      </c>
      <c r="D603" s="24" t="s">
        <v>2066</v>
      </c>
      <c r="F603" s="16" t="s">
        <v>2067</v>
      </c>
    </row>
    <row r="604">
      <c r="A604" s="4">
        <f t="shared" si="1"/>
        <v>603</v>
      </c>
      <c r="B604" s="4" t="s">
        <v>1052</v>
      </c>
      <c r="C604" s="4">
        <v>26.0</v>
      </c>
      <c r="D604" s="24" t="s">
        <v>2068</v>
      </c>
      <c r="F604" s="16" t="s">
        <v>2069</v>
      </c>
    </row>
    <row r="605">
      <c r="A605" s="4">
        <f t="shared" si="1"/>
        <v>604</v>
      </c>
      <c r="B605" s="4" t="s">
        <v>1052</v>
      </c>
      <c r="C605" s="4">
        <v>37.0</v>
      </c>
      <c r="D605" s="24" t="s">
        <v>2071</v>
      </c>
      <c r="F605" s="16" t="s">
        <v>2072</v>
      </c>
    </row>
    <row r="606">
      <c r="A606" s="4">
        <f t="shared" si="1"/>
        <v>605</v>
      </c>
      <c r="B606" s="4" t="s">
        <v>1052</v>
      </c>
      <c r="C606" s="4">
        <v>21.0</v>
      </c>
      <c r="D606" s="24" t="s">
        <v>2015</v>
      </c>
      <c r="F606" s="16" t="s">
        <v>2016</v>
      </c>
    </row>
    <row r="607">
      <c r="A607" s="4">
        <f t="shared" si="1"/>
        <v>606</v>
      </c>
      <c r="B607" s="4" t="s">
        <v>1052</v>
      </c>
      <c r="C607" s="4">
        <v>31.0</v>
      </c>
      <c r="D607" s="24" t="s">
        <v>2075</v>
      </c>
      <c r="F607" s="16" t="s">
        <v>2076</v>
      </c>
    </row>
    <row r="608">
      <c r="A608" s="4">
        <f t="shared" si="1"/>
        <v>607</v>
      </c>
      <c r="B608" s="4" t="s">
        <v>1052</v>
      </c>
      <c r="C608" s="4">
        <v>44.0</v>
      </c>
      <c r="D608" s="24" t="s">
        <v>2078</v>
      </c>
      <c r="F608" s="16" t="s">
        <v>2079</v>
      </c>
    </row>
    <row r="609">
      <c r="A609" s="4">
        <f t="shared" si="1"/>
        <v>608</v>
      </c>
      <c r="B609" s="4" t="s">
        <v>1052</v>
      </c>
      <c r="C609" s="4">
        <v>26.0</v>
      </c>
      <c r="D609" s="24" t="s">
        <v>2081</v>
      </c>
      <c r="F609" s="16" t="s">
        <v>2082</v>
      </c>
    </row>
    <row r="610">
      <c r="A610" s="4">
        <f t="shared" si="1"/>
        <v>609</v>
      </c>
      <c r="B610" s="4" t="s">
        <v>1052</v>
      </c>
      <c r="C610" s="4">
        <v>45.0</v>
      </c>
      <c r="D610" s="24" t="s">
        <v>2084</v>
      </c>
      <c r="F610" s="16" t="s">
        <v>2085</v>
      </c>
    </row>
    <row r="611">
      <c r="A611" s="4">
        <f t="shared" si="1"/>
        <v>610</v>
      </c>
      <c r="B611" s="4" t="s">
        <v>1052</v>
      </c>
      <c r="C611" s="4">
        <v>11.0</v>
      </c>
      <c r="D611" s="24" t="s">
        <v>2087</v>
      </c>
      <c r="F611" s="16" t="s">
        <v>2088</v>
      </c>
    </row>
    <row r="612">
      <c r="A612" s="4">
        <f t="shared" si="1"/>
        <v>611</v>
      </c>
      <c r="B612" s="4" t="s">
        <v>1052</v>
      </c>
      <c r="C612" s="4">
        <v>22.0</v>
      </c>
      <c r="D612" s="24" t="s">
        <v>2090</v>
      </c>
      <c r="F612" s="16" t="s">
        <v>2091</v>
      </c>
    </row>
    <row r="613">
      <c r="A613" s="4">
        <f t="shared" si="1"/>
        <v>612</v>
      </c>
      <c r="B613" s="4" t="s">
        <v>1052</v>
      </c>
      <c r="C613" s="4">
        <v>9.0</v>
      </c>
      <c r="D613" s="24" t="s">
        <v>2093</v>
      </c>
      <c r="F613" s="16" t="s">
        <v>2094</v>
      </c>
    </row>
    <row r="614">
      <c r="A614" s="4">
        <f t="shared" si="1"/>
        <v>613</v>
      </c>
      <c r="B614" s="4" t="s">
        <v>1052</v>
      </c>
      <c r="C614" s="4">
        <v>40.0</v>
      </c>
      <c r="D614" s="24" t="s">
        <v>2096</v>
      </c>
      <c r="F614" s="16" t="s">
        <v>2098</v>
      </c>
    </row>
    <row r="615">
      <c r="A615" s="4">
        <f t="shared" si="1"/>
        <v>614</v>
      </c>
      <c r="B615" s="4" t="s">
        <v>1052</v>
      </c>
      <c r="C615" s="4">
        <v>45.0</v>
      </c>
      <c r="D615" s="24" t="s">
        <v>2100</v>
      </c>
      <c r="F615" s="16" t="s">
        <v>2101</v>
      </c>
    </row>
    <row r="616">
      <c r="A616" s="4">
        <f t="shared" si="1"/>
        <v>615</v>
      </c>
      <c r="B616" s="4" t="s">
        <v>1052</v>
      </c>
      <c r="C616" s="4">
        <v>50.0</v>
      </c>
      <c r="D616" s="24" t="s">
        <v>2105</v>
      </c>
      <c r="F616" s="16" t="s">
        <v>2106</v>
      </c>
    </row>
    <row r="617">
      <c r="A617" s="4">
        <f t="shared" si="1"/>
        <v>616</v>
      </c>
      <c r="B617" s="4" t="s">
        <v>1052</v>
      </c>
      <c r="C617" s="4">
        <v>22.0</v>
      </c>
      <c r="D617" s="24" t="s">
        <v>2090</v>
      </c>
      <c r="F617" s="16" t="s">
        <v>2091</v>
      </c>
    </row>
    <row r="618">
      <c r="A618" s="4">
        <f t="shared" si="1"/>
        <v>617</v>
      </c>
      <c r="B618" s="4" t="s">
        <v>1052</v>
      </c>
      <c r="C618" s="4">
        <v>8.0</v>
      </c>
      <c r="D618" s="24" t="s">
        <v>2110</v>
      </c>
      <c r="F618" s="16" t="s">
        <v>2111</v>
      </c>
    </row>
    <row r="619">
      <c r="A619" s="4">
        <f t="shared" si="1"/>
        <v>618</v>
      </c>
      <c r="B619" s="4" t="s">
        <v>371</v>
      </c>
      <c r="C619" s="4">
        <v>2.0</v>
      </c>
      <c r="D619" s="24" t="s">
        <v>2112</v>
      </c>
      <c r="F619" s="16" t="s">
        <v>2114</v>
      </c>
    </row>
    <row r="620">
      <c r="A620" s="4">
        <f t="shared" si="1"/>
        <v>619</v>
      </c>
      <c r="B620" s="4" t="s">
        <v>371</v>
      </c>
      <c r="C620" s="4">
        <v>26.0</v>
      </c>
      <c r="D620" s="24" t="s">
        <v>2115</v>
      </c>
      <c r="F620" s="16" t="s">
        <v>2117</v>
      </c>
    </row>
    <row r="621">
      <c r="A621" s="4">
        <f t="shared" si="1"/>
        <v>620</v>
      </c>
      <c r="B621" s="4" t="s">
        <v>371</v>
      </c>
      <c r="C621" s="4">
        <v>39.0</v>
      </c>
      <c r="D621" s="24" t="s">
        <v>2119</v>
      </c>
      <c r="F621" s="16" t="s">
        <v>2120</v>
      </c>
    </row>
    <row r="622">
      <c r="A622" s="4">
        <f t="shared" si="1"/>
        <v>621</v>
      </c>
      <c r="B622" s="4" t="s">
        <v>371</v>
      </c>
      <c r="C622" s="4">
        <v>11.0</v>
      </c>
      <c r="D622" s="24" t="s">
        <v>2122</v>
      </c>
      <c r="F622" s="16" t="s">
        <v>2123</v>
      </c>
    </row>
    <row r="623">
      <c r="A623" s="4">
        <f t="shared" si="1"/>
        <v>622</v>
      </c>
      <c r="B623" s="4" t="s">
        <v>371</v>
      </c>
      <c r="C623" s="4">
        <v>14.0</v>
      </c>
      <c r="D623" s="24" t="s">
        <v>2126</v>
      </c>
      <c r="F623" s="16" t="s">
        <v>2127</v>
      </c>
    </row>
    <row r="624">
      <c r="A624" s="4">
        <f t="shared" si="1"/>
        <v>623</v>
      </c>
      <c r="B624" s="4" t="s">
        <v>371</v>
      </c>
      <c r="C624" s="4">
        <v>14.0</v>
      </c>
      <c r="D624" s="24" t="s">
        <v>2129</v>
      </c>
      <c r="F624" s="16" t="s">
        <v>2130</v>
      </c>
    </row>
    <row r="625">
      <c r="A625" s="4">
        <f t="shared" si="1"/>
        <v>624</v>
      </c>
      <c r="B625" s="4" t="s">
        <v>371</v>
      </c>
      <c r="C625" s="4">
        <v>28.0</v>
      </c>
      <c r="D625" s="24" t="s">
        <v>2132</v>
      </c>
      <c r="F625" s="16" t="s">
        <v>2133</v>
      </c>
    </row>
    <row r="626">
      <c r="A626" s="4">
        <f t="shared" si="1"/>
        <v>625</v>
      </c>
      <c r="B626" s="4" t="s">
        <v>371</v>
      </c>
      <c r="C626" s="4">
        <v>23.0</v>
      </c>
      <c r="D626" s="24" t="s">
        <v>2136</v>
      </c>
      <c r="F626" s="16" t="s">
        <v>2137</v>
      </c>
    </row>
    <row r="627">
      <c r="A627" s="4">
        <f t="shared" si="1"/>
        <v>626</v>
      </c>
      <c r="B627" s="4" t="s">
        <v>371</v>
      </c>
      <c r="C627" s="4">
        <v>17.0</v>
      </c>
      <c r="D627" s="24" t="s">
        <v>2139</v>
      </c>
      <c r="F627" s="16" t="s">
        <v>2140</v>
      </c>
    </row>
    <row r="628">
      <c r="A628" s="4">
        <f t="shared" si="1"/>
        <v>627</v>
      </c>
      <c r="B628" s="4" t="s">
        <v>371</v>
      </c>
      <c r="C628" s="4">
        <v>9.0</v>
      </c>
      <c r="D628" s="24" t="s">
        <v>2142</v>
      </c>
      <c r="F628" s="16" t="s">
        <v>2143</v>
      </c>
    </row>
    <row r="629">
      <c r="A629" s="4">
        <f t="shared" si="1"/>
        <v>628</v>
      </c>
      <c r="B629" s="4" t="s">
        <v>371</v>
      </c>
      <c r="C629" s="4">
        <v>6.0</v>
      </c>
      <c r="D629" s="24" t="s">
        <v>2145</v>
      </c>
      <c r="F629" s="16" t="s">
        <v>2146</v>
      </c>
    </row>
    <row r="630">
      <c r="A630" s="4">
        <f t="shared" si="1"/>
        <v>629</v>
      </c>
      <c r="B630" s="4" t="s">
        <v>371</v>
      </c>
      <c r="C630" s="4">
        <v>13.0</v>
      </c>
      <c r="D630" s="24" t="s">
        <v>2147</v>
      </c>
      <c r="F630" s="16" t="s">
        <v>2148</v>
      </c>
    </row>
    <row r="631">
      <c r="A631" s="4">
        <f t="shared" si="1"/>
        <v>630</v>
      </c>
      <c r="B631" s="4" t="s">
        <v>371</v>
      </c>
      <c r="C631" s="4">
        <v>8.0</v>
      </c>
      <c r="D631" s="24" t="s">
        <v>2149</v>
      </c>
      <c r="F631" s="16" t="s">
        <v>2150</v>
      </c>
    </row>
    <row r="632">
      <c r="A632" s="4">
        <f t="shared" si="1"/>
        <v>631</v>
      </c>
      <c r="B632" s="4" t="s">
        <v>371</v>
      </c>
      <c r="C632" s="4">
        <v>24.0</v>
      </c>
      <c r="D632" s="24" t="s">
        <v>2151</v>
      </c>
      <c r="F632" s="16" t="s">
        <v>2152</v>
      </c>
    </row>
    <row r="633">
      <c r="A633" s="4">
        <f t="shared" si="1"/>
        <v>632</v>
      </c>
      <c r="B633" s="4" t="s">
        <v>371</v>
      </c>
      <c r="C633" s="4">
        <v>21.0</v>
      </c>
      <c r="D633" s="24" t="s">
        <v>2153</v>
      </c>
      <c r="F633" s="16" t="s">
        <v>2154</v>
      </c>
    </row>
    <row r="634">
      <c r="A634" s="4">
        <f t="shared" si="1"/>
        <v>633</v>
      </c>
      <c r="B634" s="4" t="s">
        <v>371</v>
      </c>
      <c r="C634" s="4">
        <v>24.0</v>
      </c>
      <c r="D634" s="24" t="s">
        <v>2155</v>
      </c>
      <c r="F634" s="16" t="s">
        <v>2156</v>
      </c>
    </row>
    <row r="635">
      <c r="A635" s="4">
        <f t="shared" si="1"/>
        <v>634</v>
      </c>
      <c r="B635" s="4" t="s">
        <v>371</v>
      </c>
      <c r="C635" s="4">
        <v>7.0</v>
      </c>
      <c r="D635" s="24" t="s">
        <v>2161</v>
      </c>
      <c r="F635" s="16" t="s">
        <v>2162</v>
      </c>
    </row>
    <row r="636">
      <c r="A636" s="4">
        <f t="shared" si="1"/>
        <v>635</v>
      </c>
      <c r="B636" s="4" t="s">
        <v>371</v>
      </c>
      <c r="C636" s="4">
        <v>42.0</v>
      </c>
      <c r="D636" s="24" t="s">
        <v>2171</v>
      </c>
      <c r="F636" s="16" t="s">
        <v>2174</v>
      </c>
    </row>
    <row r="637">
      <c r="A637" s="4">
        <f t="shared" si="1"/>
        <v>636</v>
      </c>
      <c r="B637" s="4" t="s">
        <v>371</v>
      </c>
      <c r="C637" s="4">
        <v>8.0</v>
      </c>
      <c r="D637" s="24" t="s">
        <v>2181</v>
      </c>
      <c r="F637" s="16" t="s">
        <v>2184</v>
      </c>
    </row>
    <row r="638">
      <c r="A638" s="4">
        <f t="shared" si="1"/>
        <v>637</v>
      </c>
      <c r="B638" s="4" t="s">
        <v>371</v>
      </c>
      <c r="C638" s="4">
        <v>5.0</v>
      </c>
      <c r="D638" s="24" t="s">
        <v>2192</v>
      </c>
      <c r="F638" s="16" t="s">
        <v>2193</v>
      </c>
    </row>
    <row r="639">
      <c r="A639" s="4">
        <f t="shared" si="1"/>
        <v>638</v>
      </c>
      <c r="B639" s="4" t="s">
        <v>371</v>
      </c>
      <c r="C639" s="4">
        <v>9.0</v>
      </c>
      <c r="D639" s="24" t="s">
        <v>2206</v>
      </c>
      <c r="F639" s="16" t="s">
        <v>2208</v>
      </c>
    </row>
    <row r="640">
      <c r="A640" s="4">
        <f t="shared" si="1"/>
        <v>639</v>
      </c>
      <c r="B640" s="4" t="s">
        <v>371</v>
      </c>
      <c r="C640" s="4">
        <v>20.0</v>
      </c>
      <c r="D640" s="24" t="s">
        <v>2221</v>
      </c>
      <c r="F640" s="16" t="s">
        <v>2222</v>
      </c>
    </row>
    <row r="641">
      <c r="A641" s="4">
        <f t="shared" si="1"/>
        <v>640</v>
      </c>
      <c r="B641" s="4" t="s">
        <v>371</v>
      </c>
      <c r="C641" s="4">
        <v>15.0</v>
      </c>
      <c r="D641" s="24" t="s">
        <v>2238</v>
      </c>
      <c r="F641" s="16" t="s">
        <v>2239</v>
      </c>
    </row>
    <row r="642">
      <c r="A642" s="4">
        <f t="shared" si="1"/>
        <v>641</v>
      </c>
      <c r="B642" s="4" t="s">
        <v>371</v>
      </c>
      <c r="C642" s="4">
        <v>8.0</v>
      </c>
      <c r="D642" s="24" t="s">
        <v>2181</v>
      </c>
      <c r="F642" s="16" t="s">
        <v>2184</v>
      </c>
    </row>
    <row r="643">
      <c r="A643" s="4">
        <f t="shared" si="1"/>
        <v>642</v>
      </c>
      <c r="B643" s="4" t="s">
        <v>371</v>
      </c>
      <c r="C643" s="4">
        <v>62.0</v>
      </c>
      <c r="D643" s="24" t="s">
        <v>2259</v>
      </c>
      <c r="F643" s="16" t="s">
        <v>2261</v>
      </c>
    </row>
    <row r="644">
      <c r="A644" s="4">
        <f t="shared" si="1"/>
        <v>643</v>
      </c>
      <c r="B644" s="4" t="s">
        <v>371</v>
      </c>
      <c r="C644" s="4">
        <v>25.0</v>
      </c>
      <c r="D644" s="24" t="s">
        <v>2275</v>
      </c>
      <c r="F644" s="16" t="s">
        <v>2276</v>
      </c>
    </row>
    <row r="645">
      <c r="A645" s="4">
        <f t="shared" si="1"/>
        <v>644</v>
      </c>
      <c r="B645" s="4" t="s">
        <v>371</v>
      </c>
      <c r="C645" s="4">
        <v>7.0</v>
      </c>
      <c r="D645" s="24" t="s">
        <v>2289</v>
      </c>
      <c r="F645" s="16" t="s">
        <v>2292</v>
      </c>
    </row>
    <row r="646">
      <c r="A646" s="4">
        <f t="shared" si="1"/>
        <v>645</v>
      </c>
      <c r="B646" s="4" t="s">
        <v>371</v>
      </c>
      <c r="C646" s="4">
        <v>11.0</v>
      </c>
      <c r="D646" s="24" t="s">
        <v>2304</v>
      </c>
      <c r="F646" s="16" t="s">
        <v>2305</v>
      </c>
    </row>
    <row r="647">
      <c r="A647" s="4">
        <f t="shared" si="1"/>
        <v>646</v>
      </c>
      <c r="B647" s="4" t="s">
        <v>371</v>
      </c>
      <c r="C647" s="4">
        <v>11.0</v>
      </c>
      <c r="D647" s="24" t="s">
        <v>2319</v>
      </c>
      <c r="F647" s="16" t="s">
        <v>2321</v>
      </c>
    </row>
    <row r="648">
      <c r="A648" s="4">
        <f t="shared" si="1"/>
        <v>647</v>
      </c>
      <c r="B648" s="4" t="s">
        <v>371</v>
      </c>
      <c r="C648" s="4">
        <v>13.0</v>
      </c>
      <c r="D648" s="24" t="s">
        <v>2340</v>
      </c>
      <c r="F648" s="16" t="s">
        <v>2341</v>
      </c>
    </row>
    <row r="649">
      <c r="A649" s="4">
        <f t="shared" si="1"/>
        <v>648</v>
      </c>
      <c r="B649" s="4" t="s">
        <v>371</v>
      </c>
      <c r="C649" s="4">
        <v>12.0</v>
      </c>
      <c r="D649" s="24" t="s">
        <v>2361</v>
      </c>
      <c r="F649" s="16" t="s">
        <v>2363</v>
      </c>
    </row>
    <row r="650">
      <c r="A650" s="4">
        <f t="shared" si="1"/>
        <v>649</v>
      </c>
      <c r="B650" s="4" t="s">
        <v>371</v>
      </c>
      <c r="C650" s="4">
        <v>18.0</v>
      </c>
      <c r="D650" s="24" t="s">
        <v>2379</v>
      </c>
      <c r="F650" s="16" t="s">
        <v>2382</v>
      </c>
    </row>
    <row r="651">
      <c r="A651" s="4">
        <f t="shared" si="1"/>
        <v>650</v>
      </c>
      <c r="B651" s="4" t="s">
        <v>371</v>
      </c>
      <c r="C651" s="4">
        <v>23.0</v>
      </c>
      <c r="D651" s="24" t="s">
        <v>2402</v>
      </c>
      <c r="F651" s="16" t="s">
        <v>2403</v>
      </c>
    </row>
    <row r="652">
      <c r="A652" s="4">
        <f t="shared" si="1"/>
        <v>651</v>
      </c>
      <c r="B652" s="4" t="s">
        <v>371</v>
      </c>
      <c r="C652" s="4">
        <v>11.0</v>
      </c>
      <c r="D652" s="24" t="s">
        <v>2422</v>
      </c>
      <c r="F652" s="16" t="s">
        <v>2423</v>
      </c>
    </row>
    <row r="653">
      <c r="A653" s="4">
        <f t="shared" si="1"/>
        <v>652</v>
      </c>
      <c r="B653" s="4" t="s">
        <v>371</v>
      </c>
      <c r="C653" s="4">
        <v>7.0</v>
      </c>
      <c r="D653" s="24" t="s">
        <v>2428</v>
      </c>
      <c r="F653" s="16" t="s">
        <v>426</v>
      </c>
    </row>
    <row r="654">
      <c r="A654" s="4">
        <f t="shared" si="1"/>
        <v>653</v>
      </c>
      <c r="B654" s="4" t="s">
        <v>371</v>
      </c>
      <c r="C654" s="4">
        <v>12.0</v>
      </c>
      <c r="D654" s="4" t="s">
        <v>2429</v>
      </c>
      <c r="F654" s="16" t="s">
        <v>2430</v>
      </c>
    </row>
    <row r="655">
      <c r="A655" s="4">
        <f t="shared" si="1"/>
        <v>654</v>
      </c>
      <c r="B655" s="4" t="s">
        <v>371</v>
      </c>
      <c r="C655" s="4">
        <v>29.0</v>
      </c>
      <c r="D655" s="24" t="s">
        <v>2431</v>
      </c>
      <c r="F655" s="16" t="s">
        <v>2432</v>
      </c>
    </row>
    <row r="656">
      <c r="A656" s="4">
        <f t="shared" si="1"/>
        <v>655</v>
      </c>
      <c r="B656" s="4" t="s">
        <v>371</v>
      </c>
      <c r="C656" s="4">
        <v>29.0</v>
      </c>
      <c r="D656" s="24" t="s">
        <v>2433</v>
      </c>
      <c r="F656" s="16" t="s">
        <v>2434</v>
      </c>
    </row>
    <row r="657">
      <c r="A657" s="4">
        <f t="shared" si="1"/>
        <v>656</v>
      </c>
      <c r="B657" s="4" t="s">
        <v>371</v>
      </c>
      <c r="C657" s="4">
        <v>11.0</v>
      </c>
      <c r="D657" s="24" t="s">
        <v>2435</v>
      </c>
      <c r="F657" s="16" t="s">
        <v>2436</v>
      </c>
    </row>
    <row r="658">
      <c r="A658" s="4">
        <f t="shared" si="1"/>
        <v>657</v>
      </c>
      <c r="B658" s="4" t="s">
        <v>371</v>
      </c>
      <c r="C658" s="4">
        <v>27.0</v>
      </c>
      <c r="D658" s="24" t="s">
        <v>2437</v>
      </c>
      <c r="F658" s="16" t="s">
        <v>2438</v>
      </c>
    </row>
    <row r="659">
      <c r="A659" s="4">
        <f t="shared" si="1"/>
        <v>658</v>
      </c>
      <c r="B659" s="4" t="s">
        <v>371</v>
      </c>
      <c r="C659" s="4">
        <v>18.0</v>
      </c>
      <c r="D659" s="24" t="s">
        <v>2439</v>
      </c>
      <c r="F659" s="16" t="s">
        <v>2440</v>
      </c>
    </row>
    <row r="660">
      <c r="A660" s="4">
        <f t="shared" si="1"/>
        <v>659</v>
      </c>
      <c r="B660" s="4" t="s">
        <v>371</v>
      </c>
      <c r="C660" s="4">
        <v>8.0</v>
      </c>
      <c r="D660" s="24" t="s">
        <v>2441</v>
      </c>
      <c r="F660" s="16" t="s">
        <v>2442</v>
      </c>
    </row>
    <row r="661">
      <c r="A661" s="4">
        <f t="shared" si="1"/>
        <v>660</v>
      </c>
      <c r="B661" s="4" t="s">
        <v>371</v>
      </c>
      <c r="C661" s="4">
        <v>12.0</v>
      </c>
      <c r="D661" s="24" t="s">
        <v>2443</v>
      </c>
      <c r="F661" s="16" t="s">
        <v>2444</v>
      </c>
    </row>
    <row r="662">
      <c r="A662" s="4">
        <f t="shared" si="1"/>
        <v>661</v>
      </c>
      <c r="B662" s="4" t="s">
        <v>371</v>
      </c>
      <c r="C662" s="4">
        <v>15.0</v>
      </c>
      <c r="D662" s="24" t="s">
        <v>2445</v>
      </c>
      <c r="F662" s="16" t="s">
        <v>2446</v>
      </c>
    </row>
    <row r="663">
      <c r="A663" s="4">
        <f t="shared" si="1"/>
        <v>662</v>
      </c>
      <c r="B663" s="4" t="s">
        <v>371</v>
      </c>
      <c r="C663" s="4">
        <v>33.0</v>
      </c>
      <c r="D663" s="24" t="s">
        <v>2447</v>
      </c>
      <c r="F663" s="16" t="s">
        <v>421</v>
      </c>
    </row>
    <row r="664">
      <c r="A664" s="4">
        <f t="shared" si="1"/>
        <v>663</v>
      </c>
      <c r="B664" s="4" t="s">
        <v>371</v>
      </c>
      <c r="C664" s="4">
        <v>16.0</v>
      </c>
      <c r="D664" s="24" t="s">
        <v>2448</v>
      </c>
      <c r="F664" s="16" t="s">
        <v>2449</v>
      </c>
    </row>
    <row r="665">
      <c r="A665" s="4">
        <f t="shared" si="1"/>
        <v>664</v>
      </c>
      <c r="B665" s="4" t="s">
        <v>371</v>
      </c>
      <c r="C665" s="4">
        <v>32.0</v>
      </c>
      <c r="D665" s="24" t="s">
        <v>2450</v>
      </c>
      <c r="F665" s="16" t="s">
        <v>2451</v>
      </c>
    </row>
    <row r="666">
      <c r="A666" s="4">
        <f t="shared" si="1"/>
        <v>665</v>
      </c>
      <c r="B666" s="4" t="s">
        <v>371</v>
      </c>
      <c r="C666" s="4">
        <v>12.0</v>
      </c>
      <c r="D666" s="24" t="s">
        <v>2429</v>
      </c>
      <c r="F666" s="16" t="s">
        <v>2452</v>
      </c>
    </row>
    <row r="667">
      <c r="A667" s="4">
        <f t="shared" si="1"/>
        <v>666</v>
      </c>
      <c r="B667" s="4" t="s">
        <v>371</v>
      </c>
      <c r="C667" s="4">
        <v>7.0</v>
      </c>
      <c r="D667" s="24" t="s">
        <v>2453</v>
      </c>
      <c r="F667" s="16" t="s">
        <v>2454</v>
      </c>
    </row>
    <row r="668">
      <c r="A668" s="4">
        <f t="shared" si="1"/>
        <v>667</v>
      </c>
      <c r="B668" s="4" t="s">
        <v>371</v>
      </c>
      <c r="C668" s="4">
        <v>13.0</v>
      </c>
      <c r="D668" s="24" t="s">
        <v>2340</v>
      </c>
      <c r="F668" s="16" t="s">
        <v>2341</v>
      </c>
    </row>
    <row r="669">
      <c r="A669" s="4">
        <f t="shared" si="1"/>
        <v>668</v>
      </c>
      <c r="B669" s="4" t="s">
        <v>371</v>
      </c>
      <c r="C669" s="4">
        <v>12.0</v>
      </c>
      <c r="D669" s="4" t="s">
        <v>2455</v>
      </c>
      <c r="F669" s="16" t="s">
        <v>2456</v>
      </c>
    </row>
    <row r="670">
      <c r="A670" s="4">
        <f t="shared" si="1"/>
        <v>669</v>
      </c>
      <c r="B670" s="4" t="s">
        <v>156</v>
      </c>
      <c r="C670" s="4">
        <v>35.0</v>
      </c>
      <c r="D670" s="24" t="s">
        <v>2457</v>
      </c>
      <c r="F670" s="16" t="s">
        <v>2458</v>
      </c>
    </row>
    <row r="671">
      <c r="A671" s="4">
        <f t="shared" si="1"/>
        <v>670</v>
      </c>
      <c r="B671" s="4" t="s">
        <v>156</v>
      </c>
      <c r="C671" s="4">
        <v>34.0</v>
      </c>
      <c r="D671" s="24" t="s">
        <v>2459</v>
      </c>
      <c r="F671" s="16" t="s">
        <v>2460</v>
      </c>
    </row>
    <row r="672">
      <c r="A672" s="4">
        <f t="shared" si="1"/>
        <v>671</v>
      </c>
      <c r="B672" s="4" t="s">
        <v>156</v>
      </c>
      <c r="C672" s="4">
        <v>30.0</v>
      </c>
      <c r="D672" s="24" t="s">
        <v>2461</v>
      </c>
      <c r="F672" s="16" t="s">
        <v>2462</v>
      </c>
    </row>
    <row r="673">
      <c r="A673" s="4">
        <f t="shared" si="1"/>
        <v>672</v>
      </c>
      <c r="B673" s="4" t="s">
        <v>156</v>
      </c>
      <c r="C673" s="4">
        <v>29.0</v>
      </c>
      <c r="D673" s="24" t="s">
        <v>2463</v>
      </c>
      <c r="F673" s="16" t="s">
        <v>2464</v>
      </c>
    </row>
    <row r="674">
      <c r="A674" s="4">
        <f t="shared" si="1"/>
        <v>673</v>
      </c>
      <c r="B674" s="4" t="s">
        <v>156</v>
      </c>
      <c r="C674" s="4">
        <v>28.0</v>
      </c>
      <c r="D674" s="24" t="s">
        <v>2465</v>
      </c>
      <c r="F674" s="16" t="s">
        <v>2466</v>
      </c>
    </row>
    <row r="675">
      <c r="A675" s="4">
        <f t="shared" si="1"/>
        <v>674</v>
      </c>
      <c r="B675" s="4" t="s">
        <v>156</v>
      </c>
      <c r="C675" s="4">
        <v>36.0</v>
      </c>
      <c r="D675" s="24" t="s">
        <v>2467</v>
      </c>
      <c r="F675" s="16" t="s">
        <v>215</v>
      </c>
    </row>
    <row r="676">
      <c r="A676" s="4">
        <f t="shared" si="1"/>
        <v>675</v>
      </c>
      <c r="B676" s="4" t="s">
        <v>156</v>
      </c>
      <c r="C676" s="4">
        <v>38.0</v>
      </c>
      <c r="D676" s="24" t="s">
        <v>2468</v>
      </c>
      <c r="F676" s="16" t="s">
        <v>2469</v>
      </c>
    </row>
    <row r="677">
      <c r="A677" s="4">
        <f t="shared" si="1"/>
        <v>676</v>
      </c>
      <c r="B677" s="4" t="s">
        <v>156</v>
      </c>
      <c r="C677" s="4">
        <v>44.0</v>
      </c>
      <c r="D677" s="24" t="s">
        <v>2470</v>
      </c>
      <c r="F677" s="16" t="s">
        <v>2471</v>
      </c>
    </row>
    <row r="678">
      <c r="A678" s="4">
        <f t="shared" si="1"/>
        <v>677</v>
      </c>
      <c r="B678" s="4" t="s">
        <v>156</v>
      </c>
      <c r="C678" s="4">
        <v>41.0</v>
      </c>
      <c r="D678" s="24" t="s">
        <v>2472</v>
      </c>
      <c r="F678" s="16" t="s">
        <v>2473</v>
      </c>
    </row>
    <row r="679">
      <c r="A679" s="4">
        <f t="shared" si="1"/>
        <v>678</v>
      </c>
      <c r="B679" s="4" t="s">
        <v>156</v>
      </c>
      <c r="C679" s="4">
        <v>32.0</v>
      </c>
      <c r="D679" s="24" t="s">
        <v>2474</v>
      </c>
      <c r="F679" s="16" t="s">
        <v>187</v>
      </c>
    </row>
    <row r="680">
      <c r="A680" s="4">
        <f t="shared" si="1"/>
        <v>679</v>
      </c>
      <c r="B680" s="4" t="s">
        <v>156</v>
      </c>
      <c r="C680" s="4">
        <v>38.0</v>
      </c>
      <c r="D680" s="24" t="s">
        <v>2475</v>
      </c>
      <c r="F680" s="16" t="s">
        <v>254</v>
      </c>
    </row>
    <row r="681">
      <c r="A681" s="4">
        <f t="shared" si="1"/>
        <v>680</v>
      </c>
      <c r="B681" s="4" t="s">
        <v>156</v>
      </c>
      <c r="C681" s="4">
        <v>18.0</v>
      </c>
      <c r="D681" s="24" t="s">
        <v>2476</v>
      </c>
      <c r="F681" s="16" t="s">
        <v>2477</v>
      </c>
    </row>
    <row r="682">
      <c r="A682" s="4">
        <f t="shared" si="1"/>
        <v>681</v>
      </c>
      <c r="B682" s="4" t="s">
        <v>156</v>
      </c>
      <c r="C682" s="4">
        <v>1.0</v>
      </c>
      <c r="D682" s="24" t="s">
        <v>2478</v>
      </c>
      <c r="F682" s="16" t="s">
        <v>2479</v>
      </c>
    </row>
    <row r="683">
      <c r="A683" s="4">
        <f t="shared" si="1"/>
        <v>682</v>
      </c>
      <c r="B683" s="4" t="s">
        <v>156</v>
      </c>
      <c r="C683" s="4">
        <v>37.0</v>
      </c>
      <c r="D683" s="24" t="s">
        <v>2480</v>
      </c>
      <c r="F683" s="16" t="s">
        <v>2481</v>
      </c>
    </row>
    <row r="684">
      <c r="A684" s="4">
        <f t="shared" si="1"/>
        <v>683</v>
      </c>
      <c r="B684" s="4" t="s">
        <v>156</v>
      </c>
      <c r="C684" s="4">
        <v>33.0</v>
      </c>
      <c r="D684" s="24" t="s">
        <v>2482</v>
      </c>
      <c r="F684" s="16" t="s">
        <v>2483</v>
      </c>
    </row>
    <row r="685">
      <c r="A685" s="4">
        <f t="shared" si="1"/>
        <v>684</v>
      </c>
      <c r="B685" s="4" t="s">
        <v>156</v>
      </c>
      <c r="C685" s="4">
        <v>12.0</v>
      </c>
      <c r="D685" s="24" t="s">
        <v>2484</v>
      </c>
      <c r="F685" s="16" t="s">
        <v>2485</v>
      </c>
    </row>
    <row r="686">
      <c r="A686" s="4">
        <f t="shared" si="1"/>
        <v>685</v>
      </c>
      <c r="B686" s="4" t="s">
        <v>156</v>
      </c>
      <c r="C686" s="4">
        <v>43.0</v>
      </c>
      <c r="D686" s="24" t="s">
        <v>2486</v>
      </c>
      <c r="F686" s="16" t="s">
        <v>226</v>
      </c>
    </row>
    <row r="687">
      <c r="A687" s="4">
        <f t="shared" si="1"/>
        <v>686</v>
      </c>
      <c r="B687" s="4" t="s">
        <v>156</v>
      </c>
      <c r="C687" s="4">
        <v>26.0</v>
      </c>
      <c r="D687" s="24" t="s">
        <v>2487</v>
      </c>
      <c r="F687" s="16" t="s">
        <v>2488</v>
      </c>
    </row>
    <row r="688">
      <c r="A688" s="4">
        <f t="shared" si="1"/>
        <v>687</v>
      </c>
      <c r="B688" s="4" t="s">
        <v>156</v>
      </c>
      <c r="C688" s="4">
        <v>35.0</v>
      </c>
      <c r="D688" s="24" t="s">
        <v>2489</v>
      </c>
      <c r="F688" s="16" t="s">
        <v>258</v>
      </c>
    </row>
    <row r="689">
      <c r="A689" s="4">
        <f t="shared" si="1"/>
        <v>688</v>
      </c>
      <c r="B689" s="4" t="s">
        <v>156</v>
      </c>
      <c r="C689" s="4">
        <v>41.0</v>
      </c>
      <c r="D689" s="24" t="s">
        <v>2490</v>
      </c>
      <c r="F689" s="16" t="s">
        <v>2491</v>
      </c>
    </row>
    <row r="690">
      <c r="A690" s="4">
        <f t="shared" si="1"/>
        <v>689</v>
      </c>
      <c r="B690" s="4" t="s">
        <v>156</v>
      </c>
      <c r="C690" s="4">
        <v>43.0</v>
      </c>
      <c r="D690" s="24" t="s">
        <v>2492</v>
      </c>
      <c r="F690" s="16" t="s">
        <v>2493</v>
      </c>
    </row>
    <row r="691">
      <c r="A691" s="4">
        <f t="shared" si="1"/>
        <v>690</v>
      </c>
      <c r="B691" s="4" t="s">
        <v>156</v>
      </c>
      <c r="C691" s="4">
        <v>45.0</v>
      </c>
      <c r="D691" s="24" t="s">
        <v>2494</v>
      </c>
      <c r="F691" s="16" t="s">
        <v>2495</v>
      </c>
    </row>
    <row r="692">
      <c r="A692" s="4">
        <f t="shared" si="1"/>
        <v>691</v>
      </c>
      <c r="B692" s="4" t="s">
        <v>156</v>
      </c>
      <c r="C692" s="4">
        <v>30.0</v>
      </c>
      <c r="D692" s="24" t="s">
        <v>2496</v>
      </c>
      <c r="F692" s="16" t="s">
        <v>261</v>
      </c>
    </row>
    <row r="693">
      <c r="A693" s="4">
        <f t="shared" si="1"/>
        <v>692</v>
      </c>
      <c r="B693" s="4" t="s">
        <v>156</v>
      </c>
      <c r="C693" s="4">
        <v>43.0</v>
      </c>
      <c r="D693" s="24" t="s">
        <v>2470</v>
      </c>
      <c r="F693" s="16" t="s">
        <v>2471</v>
      </c>
    </row>
    <row r="694">
      <c r="A694" s="4">
        <f t="shared" si="1"/>
        <v>693</v>
      </c>
      <c r="B694" s="4" t="s">
        <v>156</v>
      </c>
      <c r="C694" s="4">
        <v>24.0</v>
      </c>
      <c r="D694" s="24" t="s">
        <v>2497</v>
      </c>
      <c r="F694" s="16" t="s">
        <v>2498</v>
      </c>
    </row>
    <row r="695">
      <c r="A695" s="4">
        <f t="shared" si="1"/>
        <v>694</v>
      </c>
      <c r="B695" s="4" t="s">
        <v>156</v>
      </c>
      <c r="C695" s="4">
        <v>44.0</v>
      </c>
      <c r="D695" s="24" t="s">
        <v>2499</v>
      </c>
      <c r="F695" s="16" t="s">
        <v>2500</v>
      </c>
    </row>
    <row r="696">
      <c r="A696" s="4">
        <f t="shared" si="1"/>
        <v>695</v>
      </c>
      <c r="B696" s="4" t="s">
        <v>156</v>
      </c>
      <c r="C696" s="4">
        <v>27.0</v>
      </c>
      <c r="D696" s="24" t="s">
        <v>2501</v>
      </c>
      <c r="F696" s="16" t="s">
        <v>2502</v>
      </c>
    </row>
    <row r="697">
      <c r="A697" s="4">
        <f t="shared" si="1"/>
        <v>696</v>
      </c>
      <c r="B697" s="4" t="s">
        <v>156</v>
      </c>
      <c r="C697" s="4">
        <v>40.0</v>
      </c>
      <c r="D697" s="24" t="s">
        <v>2503</v>
      </c>
      <c r="F697" s="16" t="s">
        <v>2504</v>
      </c>
    </row>
    <row r="698">
      <c r="A698" s="4">
        <f t="shared" si="1"/>
        <v>697</v>
      </c>
      <c r="B698" s="4" t="s">
        <v>156</v>
      </c>
      <c r="C698" s="4">
        <v>44.0</v>
      </c>
      <c r="D698" s="24" t="s">
        <v>2505</v>
      </c>
      <c r="F698" s="16" t="s">
        <v>2506</v>
      </c>
    </row>
    <row r="699">
      <c r="A699" s="4">
        <f t="shared" si="1"/>
        <v>698</v>
      </c>
      <c r="B699" s="4" t="s">
        <v>156</v>
      </c>
      <c r="C699" s="4">
        <v>26.0</v>
      </c>
      <c r="D699" s="24" t="s">
        <v>2507</v>
      </c>
      <c r="F699" s="16" t="s">
        <v>2508</v>
      </c>
    </row>
    <row r="700">
      <c r="A700" s="4">
        <f t="shared" si="1"/>
        <v>699</v>
      </c>
      <c r="B700" s="4" t="s">
        <v>156</v>
      </c>
      <c r="C700" s="4">
        <v>29.0</v>
      </c>
      <c r="D700" s="24" t="s">
        <v>2509</v>
      </c>
      <c r="F700" s="16" t="s">
        <v>2510</v>
      </c>
    </row>
    <row r="701">
      <c r="A701" s="4">
        <f t="shared" si="1"/>
        <v>700</v>
      </c>
      <c r="B701" s="4" t="s">
        <v>156</v>
      </c>
      <c r="C701" s="4">
        <v>22.0</v>
      </c>
      <c r="D701" s="24" t="s">
        <v>2511</v>
      </c>
      <c r="F701" s="16" t="s">
        <v>2512</v>
      </c>
    </row>
    <row r="702">
      <c r="A702" s="4">
        <f t="shared" si="1"/>
        <v>701</v>
      </c>
      <c r="B702" s="4" t="s">
        <v>156</v>
      </c>
      <c r="C702" s="4">
        <v>33.0</v>
      </c>
      <c r="D702" s="24" t="s">
        <v>2459</v>
      </c>
      <c r="F702" s="16" t="s">
        <v>2460</v>
      </c>
    </row>
    <row r="703">
      <c r="A703" s="4">
        <f t="shared" si="1"/>
        <v>702</v>
      </c>
      <c r="B703" s="4" t="s">
        <v>156</v>
      </c>
      <c r="C703" s="4">
        <v>40.0</v>
      </c>
      <c r="D703" s="24" t="s">
        <v>2513</v>
      </c>
      <c r="F703" s="16" t="s">
        <v>2514</v>
      </c>
    </row>
    <row r="704">
      <c r="A704" s="4">
        <f t="shared" si="1"/>
        <v>703</v>
      </c>
      <c r="B704" s="4" t="s">
        <v>156</v>
      </c>
      <c r="C704" s="4">
        <v>37.0</v>
      </c>
      <c r="D704" s="24" t="s">
        <v>2515</v>
      </c>
      <c r="F704" s="16" t="s">
        <v>177</v>
      </c>
    </row>
    <row r="705">
      <c r="A705" s="4">
        <f t="shared" si="1"/>
        <v>704</v>
      </c>
      <c r="B705" s="4" t="s">
        <v>156</v>
      </c>
      <c r="C705" s="4">
        <v>64.0</v>
      </c>
      <c r="D705" s="24" t="s">
        <v>2516</v>
      </c>
      <c r="F705" s="16" t="s">
        <v>2517</v>
      </c>
    </row>
    <row r="706">
      <c r="A706" s="4">
        <f t="shared" si="1"/>
        <v>705</v>
      </c>
      <c r="B706" s="4" t="s">
        <v>156</v>
      </c>
      <c r="C706" s="4">
        <v>57.0</v>
      </c>
      <c r="D706" s="24" t="s">
        <v>2518</v>
      </c>
      <c r="F706" s="16" t="s">
        <v>2519</v>
      </c>
    </row>
    <row r="707">
      <c r="A707" s="4">
        <f t="shared" si="1"/>
        <v>706</v>
      </c>
      <c r="B707" s="4" t="s">
        <v>156</v>
      </c>
      <c r="C707" s="4">
        <v>5.0</v>
      </c>
      <c r="D707" s="24" t="s">
        <v>2520</v>
      </c>
      <c r="F707" s="16" t="s">
        <v>2521</v>
      </c>
    </row>
    <row r="708">
      <c r="A708" s="4">
        <f t="shared" si="1"/>
        <v>707</v>
      </c>
      <c r="B708" s="4" t="s">
        <v>156</v>
      </c>
      <c r="C708" s="4">
        <v>35.0</v>
      </c>
      <c r="D708" s="24" t="s">
        <v>2522</v>
      </c>
      <c r="F708" s="16" t="s">
        <v>2523</v>
      </c>
    </row>
    <row r="709">
      <c r="A709" s="4">
        <f t="shared" si="1"/>
        <v>708</v>
      </c>
      <c r="B709" s="4" t="s">
        <v>156</v>
      </c>
      <c r="C709" s="4">
        <v>29.0</v>
      </c>
      <c r="D709" s="24" t="s">
        <v>2524</v>
      </c>
      <c r="F709" s="16" t="s">
        <v>2525</v>
      </c>
    </row>
    <row r="710">
      <c r="A710" s="4">
        <f t="shared" si="1"/>
        <v>709</v>
      </c>
      <c r="B710" s="4" t="s">
        <v>156</v>
      </c>
      <c r="C710" s="4">
        <v>76.0</v>
      </c>
      <c r="D710" s="24" t="s">
        <v>2526</v>
      </c>
      <c r="F710" s="16" t="s">
        <v>245</v>
      </c>
    </row>
    <row r="711">
      <c r="A711" s="4">
        <f t="shared" si="1"/>
        <v>710</v>
      </c>
      <c r="B711" s="4" t="s">
        <v>156</v>
      </c>
      <c r="C711" s="4">
        <v>23.0</v>
      </c>
      <c r="D711" s="24" t="s">
        <v>2527</v>
      </c>
      <c r="F711" s="16" t="s">
        <v>2528</v>
      </c>
    </row>
    <row r="712">
      <c r="A712" s="4">
        <f t="shared" si="1"/>
        <v>711</v>
      </c>
      <c r="B712" s="4" t="s">
        <v>156</v>
      </c>
      <c r="C712" s="4">
        <v>1.0</v>
      </c>
      <c r="D712" s="24" t="s">
        <v>2529</v>
      </c>
      <c r="F712" s="16" t="s">
        <v>2530</v>
      </c>
    </row>
    <row r="713">
      <c r="A713" s="4">
        <f t="shared" si="1"/>
        <v>712</v>
      </c>
      <c r="B713" s="4" t="s">
        <v>156</v>
      </c>
      <c r="C713" s="4">
        <v>23.0</v>
      </c>
      <c r="D713" s="24" t="s">
        <v>2531</v>
      </c>
      <c r="F713" s="16" t="s">
        <v>2532</v>
      </c>
    </row>
    <row r="714">
      <c r="A714" s="4">
        <f t="shared" si="1"/>
        <v>713</v>
      </c>
      <c r="B714" s="4" t="s">
        <v>156</v>
      </c>
      <c r="C714" s="4">
        <v>4.0</v>
      </c>
      <c r="D714" s="24" t="s">
        <v>2533</v>
      </c>
      <c r="F714" s="16" t="s">
        <v>2534</v>
      </c>
    </row>
    <row r="715">
      <c r="A715" s="4">
        <f t="shared" si="1"/>
        <v>714</v>
      </c>
      <c r="B715" s="4" t="s">
        <v>156</v>
      </c>
      <c r="C715" s="4">
        <v>1.0</v>
      </c>
      <c r="D715" s="24" t="s">
        <v>2535</v>
      </c>
      <c r="F715" s="16" t="s">
        <v>2536</v>
      </c>
    </row>
    <row r="716">
      <c r="A716" s="4">
        <f t="shared" si="1"/>
        <v>715</v>
      </c>
      <c r="B716" s="4" t="s">
        <v>156</v>
      </c>
      <c r="C716" s="4">
        <v>42.0</v>
      </c>
      <c r="D716" s="24" t="s">
        <v>2537</v>
      </c>
      <c r="F716" s="16" t="s">
        <v>2538</v>
      </c>
    </row>
    <row r="717">
      <c r="A717" s="4">
        <f t="shared" si="1"/>
        <v>716</v>
      </c>
      <c r="B717" s="4" t="s">
        <v>156</v>
      </c>
      <c r="C717" s="4">
        <v>38.0</v>
      </c>
      <c r="D717" s="24" t="s">
        <v>2539</v>
      </c>
      <c r="F717" s="16" t="s">
        <v>2540</v>
      </c>
    </row>
    <row r="718">
      <c r="A718" s="4">
        <f t="shared" si="1"/>
        <v>717</v>
      </c>
      <c r="B718" s="4" t="s">
        <v>156</v>
      </c>
      <c r="C718" s="4">
        <v>30.0</v>
      </c>
      <c r="D718" s="24" t="s">
        <v>2541</v>
      </c>
      <c r="F718" s="16" t="s">
        <v>2542</v>
      </c>
    </row>
    <row r="719">
      <c r="A719" s="4">
        <f t="shared" si="1"/>
        <v>718</v>
      </c>
      <c r="B719" s="4" t="s">
        <v>156</v>
      </c>
      <c r="C719" s="4">
        <v>38.0</v>
      </c>
      <c r="D719" s="24" t="s">
        <v>2539</v>
      </c>
      <c r="F719" s="16" t="s">
        <v>2540</v>
      </c>
    </row>
    <row r="720">
      <c r="A720" s="4">
        <f t="shared" si="1"/>
        <v>719</v>
      </c>
      <c r="B720" s="4" t="s">
        <v>156</v>
      </c>
      <c r="C720" s="4">
        <v>39.0</v>
      </c>
      <c r="D720" s="24" t="s">
        <v>2543</v>
      </c>
      <c r="F720" s="16" t="s">
        <v>2544</v>
      </c>
    </row>
    <row r="721">
      <c r="A721" s="4">
        <f t="shared" si="1"/>
        <v>720</v>
      </c>
      <c r="B721" s="4" t="s">
        <v>2545</v>
      </c>
      <c r="C721" s="4">
        <v>19.0</v>
      </c>
      <c r="D721" s="24" t="s">
        <v>2546</v>
      </c>
      <c r="F721" s="16" t="s">
        <v>2547</v>
      </c>
    </row>
    <row r="722">
      <c r="A722" s="4">
        <f t="shared" si="1"/>
        <v>721</v>
      </c>
      <c r="B722" s="4" t="s">
        <v>2545</v>
      </c>
      <c r="C722" s="4">
        <v>9.0</v>
      </c>
      <c r="D722" s="24" t="s">
        <v>2548</v>
      </c>
      <c r="F722" s="16" t="s">
        <v>2549</v>
      </c>
    </row>
    <row r="723">
      <c r="A723" s="4">
        <f t="shared" si="1"/>
        <v>722</v>
      </c>
      <c r="B723" s="4" t="s">
        <v>2545</v>
      </c>
      <c r="C723" s="4">
        <v>20.0</v>
      </c>
      <c r="D723" s="24" t="s">
        <v>2550</v>
      </c>
      <c r="F723" s="16" t="s">
        <v>2551</v>
      </c>
    </row>
    <row r="724">
      <c r="A724" s="4">
        <f t="shared" si="1"/>
        <v>723</v>
      </c>
      <c r="B724" s="4" t="s">
        <v>2545</v>
      </c>
      <c r="C724" s="4">
        <v>11.0</v>
      </c>
      <c r="D724" s="24" t="s">
        <v>2552</v>
      </c>
      <c r="F724" s="16" t="s">
        <v>2553</v>
      </c>
    </row>
    <row r="725">
      <c r="A725" s="4">
        <f t="shared" si="1"/>
        <v>724</v>
      </c>
      <c r="B725" s="4" t="s">
        <v>2545</v>
      </c>
      <c r="C725" s="4">
        <v>30.0</v>
      </c>
      <c r="D725" s="24" t="s">
        <v>2554</v>
      </c>
      <c r="F725" s="16" t="s">
        <v>2555</v>
      </c>
    </row>
    <row r="726">
      <c r="A726" s="4">
        <f t="shared" si="1"/>
        <v>725</v>
      </c>
      <c r="B726" s="4" t="s">
        <v>2545</v>
      </c>
      <c r="C726" s="4">
        <v>23.0</v>
      </c>
      <c r="D726" s="24" t="s">
        <v>2556</v>
      </c>
      <c r="F726" s="16" t="s">
        <v>2557</v>
      </c>
    </row>
    <row r="727">
      <c r="A727" s="4">
        <f t="shared" si="1"/>
        <v>726</v>
      </c>
      <c r="B727" s="4" t="s">
        <v>2545</v>
      </c>
      <c r="C727" s="4">
        <v>23.0</v>
      </c>
      <c r="D727" s="24" t="s">
        <v>2558</v>
      </c>
      <c r="F727" s="16" t="s">
        <v>2559</v>
      </c>
    </row>
    <row r="728">
      <c r="A728" s="4">
        <f t="shared" si="1"/>
        <v>727</v>
      </c>
      <c r="B728" s="4" t="s">
        <v>2545</v>
      </c>
      <c r="C728" s="4">
        <v>12.0</v>
      </c>
      <c r="D728" s="24" t="s">
        <v>2560</v>
      </c>
      <c r="F728" s="16" t="s">
        <v>2561</v>
      </c>
    </row>
    <row r="729">
      <c r="A729" s="4">
        <f t="shared" si="1"/>
        <v>728</v>
      </c>
      <c r="B729" s="4" t="s">
        <v>2545</v>
      </c>
      <c r="C729" s="4">
        <v>8.0</v>
      </c>
      <c r="D729" s="24" t="s">
        <v>2562</v>
      </c>
      <c r="F729" s="16" t="s">
        <v>2563</v>
      </c>
    </row>
    <row r="730">
      <c r="A730" s="4">
        <f t="shared" si="1"/>
        <v>729</v>
      </c>
      <c r="B730" s="4" t="s">
        <v>2545</v>
      </c>
      <c r="C730" s="4">
        <v>3.0</v>
      </c>
      <c r="D730" s="24" t="s">
        <v>2564</v>
      </c>
      <c r="F730" s="16" t="s">
        <v>2565</v>
      </c>
    </row>
    <row r="731">
      <c r="A731" s="4">
        <f t="shared" si="1"/>
        <v>730</v>
      </c>
      <c r="B731" s="4" t="s">
        <v>2545</v>
      </c>
      <c r="C731" s="4">
        <v>12.0</v>
      </c>
      <c r="D731" s="24" t="s">
        <v>2566</v>
      </c>
      <c r="F731" s="16" t="s">
        <v>2567</v>
      </c>
    </row>
    <row r="732">
      <c r="A732" s="4">
        <f t="shared" si="1"/>
        <v>731</v>
      </c>
      <c r="B732" s="4" t="s">
        <v>2545</v>
      </c>
      <c r="C732" s="4">
        <v>15.0</v>
      </c>
      <c r="D732" s="24" t="s">
        <v>2568</v>
      </c>
      <c r="F732" s="16" t="s">
        <v>2569</v>
      </c>
    </row>
    <row r="733">
      <c r="A733" s="4">
        <f t="shared" si="1"/>
        <v>732</v>
      </c>
      <c r="B733" s="4" t="s">
        <v>2545</v>
      </c>
      <c r="C733" s="4">
        <v>25.0</v>
      </c>
      <c r="D733" s="24" t="s">
        <v>2570</v>
      </c>
      <c r="F733" s="16" t="s">
        <v>2571</v>
      </c>
    </row>
    <row r="734">
      <c r="A734" s="4">
        <f t="shared" si="1"/>
        <v>733</v>
      </c>
      <c r="B734" s="4" t="s">
        <v>2545</v>
      </c>
      <c r="C734" s="4">
        <v>9.0</v>
      </c>
      <c r="D734" s="24" t="s">
        <v>2572</v>
      </c>
      <c r="F734" s="16" t="s">
        <v>2573</v>
      </c>
    </row>
    <row r="735">
      <c r="A735" s="4">
        <f t="shared" si="1"/>
        <v>734</v>
      </c>
      <c r="B735" s="4" t="s">
        <v>2545</v>
      </c>
      <c r="C735" s="4">
        <v>6.0</v>
      </c>
      <c r="D735" s="24" t="s">
        <v>2574</v>
      </c>
      <c r="F735" s="16" t="s">
        <v>2575</v>
      </c>
    </row>
    <row r="736">
      <c r="A736" s="4">
        <f t="shared" si="1"/>
        <v>735</v>
      </c>
      <c r="B736" s="4" t="s">
        <v>2545</v>
      </c>
      <c r="C736" s="4">
        <v>24.0</v>
      </c>
      <c r="D736" s="24" t="s">
        <v>2556</v>
      </c>
      <c r="F736" s="16" t="s">
        <v>2557</v>
      </c>
    </row>
    <row r="737">
      <c r="A737" s="4">
        <f t="shared" si="1"/>
        <v>736</v>
      </c>
      <c r="B737" s="4" t="s">
        <v>2545</v>
      </c>
      <c r="C737" s="4">
        <v>2.0</v>
      </c>
      <c r="D737" s="24" t="s">
        <v>2576</v>
      </c>
      <c r="F737" s="16" t="s">
        <v>2577</v>
      </c>
    </row>
    <row r="738">
      <c r="A738" s="4">
        <f t="shared" si="1"/>
        <v>737</v>
      </c>
      <c r="B738" s="4" t="s">
        <v>2545</v>
      </c>
      <c r="C738" s="4">
        <v>13.0</v>
      </c>
      <c r="D738" s="24" t="s">
        <v>2578</v>
      </c>
      <c r="F738" s="16" t="s">
        <v>2579</v>
      </c>
    </row>
    <row r="739">
      <c r="A739" s="4">
        <f t="shared" si="1"/>
        <v>738</v>
      </c>
      <c r="B739" s="4" t="s">
        <v>2545</v>
      </c>
      <c r="C739" s="4">
        <v>9.0</v>
      </c>
      <c r="D739" s="24" t="s">
        <v>2580</v>
      </c>
      <c r="F739" s="16" t="s">
        <v>2581</v>
      </c>
    </row>
    <row r="740">
      <c r="A740" s="4">
        <f t="shared" si="1"/>
        <v>739</v>
      </c>
      <c r="B740" s="4" t="s">
        <v>2545</v>
      </c>
      <c r="C740" s="4">
        <v>9.0</v>
      </c>
      <c r="D740" s="24" t="s">
        <v>2582</v>
      </c>
      <c r="F740" s="16" t="s">
        <v>2583</v>
      </c>
    </row>
    <row r="741">
      <c r="A741" s="4">
        <f t="shared" si="1"/>
        <v>740</v>
      </c>
      <c r="B741" s="4" t="s">
        <v>2545</v>
      </c>
      <c r="C741" s="4">
        <v>2.0</v>
      </c>
      <c r="D741" s="24" t="s">
        <v>2584</v>
      </c>
      <c r="F741" s="16" t="s">
        <v>2585</v>
      </c>
    </row>
    <row r="742">
      <c r="A742" s="4">
        <f t="shared" si="1"/>
        <v>741</v>
      </c>
      <c r="B742" s="4" t="s">
        <v>2545</v>
      </c>
      <c r="C742" s="4">
        <v>22.0</v>
      </c>
      <c r="D742" s="24" t="s">
        <v>2586</v>
      </c>
      <c r="F742" s="16" t="s">
        <v>2587</v>
      </c>
    </row>
    <row r="743">
      <c r="A743" s="4">
        <f t="shared" si="1"/>
        <v>742</v>
      </c>
      <c r="B743" s="4" t="s">
        <v>2545</v>
      </c>
      <c r="C743" s="4">
        <v>6.0</v>
      </c>
      <c r="D743" s="24" t="s">
        <v>2588</v>
      </c>
      <c r="F743" s="16" t="s">
        <v>2589</v>
      </c>
    </row>
    <row r="744">
      <c r="A744" s="4">
        <f t="shared" si="1"/>
        <v>743</v>
      </c>
      <c r="B744" s="4" t="s">
        <v>2545</v>
      </c>
      <c r="C744" s="4">
        <v>10.0</v>
      </c>
      <c r="D744" s="24" t="s">
        <v>2590</v>
      </c>
      <c r="F744" s="16" t="s">
        <v>2591</v>
      </c>
    </row>
    <row r="745">
      <c r="A745" s="4">
        <f t="shared" si="1"/>
        <v>744</v>
      </c>
      <c r="B745" s="4" t="s">
        <v>2545</v>
      </c>
      <c r="C745" s="4">
        <v>14.0</v>
      </c>
      <c r="D745" s="24" t="s">
        <v>2592</v>
      </c>
      <c r="F745" s="16" t="s">
        <v>2593</v>
      </c>
    </row>
    <row r="746">
      <c r="A746" s="4">
        <f t="shared" si="1"/>
        <v>745</v>
      </c>
      <c r="B746" s="4" t="s">
        <v>2545</v>
      </c>
      <c r="C746" s="4">
        <v>3.0</v>
      </c>
      <c r="D746" s="24" t="s">
        <v>2594</v>
      </c>
      <c r="F746" s="16" t="s">
        <v>2595</v>
      </c>
    </row>
    <row r="747">
      <c r="A747" s="4">
        <f t="shared" si="1"/>
        <v>746</v>
      </c>
      <c r="B747" s="4" t="s">
        <v>2545</v>
      </c>
      <c r="C747" s="4">
        <v>10.0</v>
      </c>
      <c r="D747" s="24" t="s">
        <v>2596</v>
      </c>
      <c r="F747" s="16" t="s">
        <v>2597</v>
      </c>
    </row>
    <row r="748">
      <c r="A748" s="4">
        <f t="shared" si="1"/>
        <v>747</v>
      </c>
      <c r="B748" s="4" t="s">
        <v>2545</v>
      </c>
      <c r="C748" s="4">
        <v>5.0</v>
      </c>
      <c r="D748" s="24" t="s">
        <v>2598</v>
      </c>
      <c r="F748" s="16" t="s">
        <v>2599</v>
      </c>
    </row>
    <row r="749">
      <c r="A749" s="4">
        <f t="shared" si="1"/>
        <v>748</v>
      </c>
      <c r="B749" s="4" t="s">
        <v>2545</v>
      </c>
      <c r="C749" s="4">
        <v>21.0</v>
      </c>
      <c r="D749" s="24" t="s">
        <v>2600</v>
      </c>
      <c r="F749" s="16" t="s">
        <v>2601</v>
      </c>
    </row>
    <row r="750">
      <c r="A750" s="4">
        <f t="shared" si="1"/>
        <v>749</v>
      </c>
      <c r="B750" s="4" t="s">
        <v>2545</v>
      </c>
      <c r="C750" s="4">
        <v>14.0</v>
      </c>
      <c r="D750" s="24" t="s">
        <v>2602</v>
      </c>
      <c r="F750" s="16" t="s">
        <v>2603</v>
      </c>
    </row>
    <row r="751">
      <c r="A751" s="4">
        <f t="shared" si="1"/>
        <v>750</v>
      </c>
      <c r="B751" s="4" t="s">
        <v>2545</v>
      </c>
      <c r="C751" s="4">
        <v>9.0</v>
      </c>
      <c r="D751" s="24" t="s">
        <v>2604</v>
      </c>
      <c r="F751" s="16" t="s">
        <v>2605</v>
      </c>
    </row>
    <row r="752">
      <c r="A752" s="4">
        <f t="shared" si="1"/>
        <v>751</v>
      </c>
      <c r="B752" s="4" t="s">
        <v>2545</v>
      </c>
      <c r="C752" s="4">
        <v>14.0</v>
      </c>
      <c r="D752" s="24" t="s">
        <v>2606</v>
      </c>
      <c r="F752" s="16" t="s">
        <v>2607</v>
      </c>
    </row>
    <row r="753">
      <c r="A753" s="4">
        <f t="shared" si="1"/>
        <v>752</v>
      </c>
      <c r="B753" s="4" t="s">
        <v>2545</v>
      </c>
      <c r="C753" s="4">
        <v>9.0</v>
      </c>
      <c r="D753" s="24" t="s">
        <v>2608</v>
      </c>
      <c r="F753" s="16" t="s">
        <v>2609</v>
      </c>
    </row>
    <row r="754">
      <c r="A754" s="4">
        <f t="shared" si="1"/>
        <v>753</v>
      </c>
      <c r="B754" s="4" t="s">
        <v>2545</v>
      </c>
      <c r="C754" s="4">
        <v>9.0</v>
      </c>
      <c r="D754" s="24" t="s">
        <v>2610</v>
      </c>
      <c r="F754" s="16" t="s">
        <v>2611</v>
      </c>
    </row>
    <row r="755">
      <c r="A755" s="4">
        <f t="shared" si="1"/>
        <v>754</v>
      </c>
      <c r="B755" s="4" t="s">
        <v>2545</v>
      </c>
      <c r="C755" s="4">
        <v>24.0</v>
      </c>
      <c r="D755" s="24" t="s">
        <v>2556</v>
      </c>
      <c r="F755" s="16" t="s">
        <v>2557</v>
      </c>
    </row>
    <row r="756">
      <c r="A756" s="4">
        <f t="shared" si="1"/>
        <v>755</v>
      </c>
      <c r="B756" s="4" t="s">
        <v>2545</v>
      </c>
      <c r="C756" s="4">
        <v>12.0</v>
      </c>
      <c r="D756" s="24" t="s">
        <v>2612</v>
      </c>
      <c r="F756" s="16" t="s">
        <v>2613</v>
      </c>
    </row>
    <row r="757">
      <c r="A757" s="4">
        <f t="shared" si="1"/>
        <v>756</v>
      </c>
      <c r="B757" s="4" t="s">
        <v>2545</v>
      </c>
      <c r="C757" s="4">
        <v>18.0</v>
      </c>
      <c r="D757" s="24" t="s">
        <v>2614</v>
      </c>
      <c r="F757" s="16" t="s">
        <v>2615</v>
      </c>
    </row>
    <row r="758">
      <c r="A758" s="4">
        <f t="shared" si="1"/>
        <v>757</v>
      </c>
      <c r="B758" s="4" t="s">
        <v>2545</v>
      </c>
      <c r="C758" s="4">
        <v>7.0</v>
      </c>
      <c r="D758" s="24" t="s">
        <v>2616</v>
      </c>
      <c r="F758" s="16" t="s">
        <v>2617</v>
      </c>
    </row>
    <row r="759">
      <c r="A759" s="4">
        <f t="shared" si="1"/>
        <v>758</v>
      </c>
      <c r="B759" s="4" t="s">
        <v>2545</v>
      </c>
      <c r="C759" s="4">
        <v>11.0</v>
      </c>
      <c r="D759" s="24" t="s">
        <v>2618</v>
      </c>
      <c r="F759" s="16" t="s">
        <v>2619</v>
      </c>
    </row>
    <row r="760">
      <c r="A760" s="4">
        <f t="shared" si="1"/>
        <v>759</v>
      </c>
      <c r="B760" s="4" t="s">
        <v>2545</v>
      </c>
      <c r="C760" s="4">
        <v>4.0</v>
      </c>
      <c r="D760" s="24" t="s">
        <v>2620</v>
      </c>
      <c r="F760" s="16" t="s">
        <v>2621</v>
      </c>
    </row>
    <row r="761">
      <c r="A761" s="4">
        <f t="shared" si="1"/>
        <v>760</v>
      </c>
      <c r="B761" s="4" t="s">
        <v>2545</v>
      </c>
      <c r="C761" s="4">
        <v>7.0</v>
      </c>
      <c r="D761" s="24" t="s">
        <v>2622</v>
      </c>
      <c r="F761" s="16" t="s">
        <v>2623</v>
      </c>
    </row>
    <row r="762">
      <c r="A762" s="4">
        <f t="shared" si="1"/>
        <v>761</v>
      </c>
      <c r="B762" s="4" t="s">
        <v>2545</v>
      </c>
      <c r="C762" s="4">
        <v>10.0</v>
      </c>
      <c r="D762" s="24" t="s">
        <v>2624</v>
      </c>
      <c r="F762" s="16" t="s">
        <v>2625</v>
      </c>
    </row>
    <row r="763">
      <c r="A763" s="4">
        <f t="shared" si="1"/>
        <v>762</v>
      </c>
      <c r="B763" s="4" t="s">
        <v>2545</v>
      </c>
      <c r="C763" s="4">
        <v>6.0</v>
      </c>
      <c r="D763" s="24" t="s">
        <v>2626</v>
      </c>
      <c r="F763" s="16" t="s">
        <v>2627</v>
      </c>
    </row>
    <row r="764">
      <c r="A764" s="4">
        <f t="shared" si="1"/>
        <v>763</v>
      </c>
      <c r="B764" s="4" t="s">
        <v>2545</v>
      </c>
      <c r="C764" s="4">
        <v>13.0</v>
      </c>
      <c r="D764" s="24" t="s">
        <v>2578</v>
      </c>
      <c r="F764" s="16" t="s">
        <v>2579</v>
      </c>
    </row>
    <row r="765">
      <c r="A765" s="4">
        <f t="shared" si="1"/>
        <v>764</v>
      </c>
      <c r="B765" s="4" t="s">
        <v>2545</v>
      </c>
      <c r="C765" s="4">
        <v>18.0</v>
      </c>
      <c r="D765" s="24" t="s">
        <v>2614</v>
      </c>
      <c r="F765" s="16" t="s">
        <v>2615</v>
      </c>
    </row>
    <row r="766">
      <c r="A766" s="4">
        <f t="shared" si="1"/>
        <v>765</v>
      </c>
      <c r="B766" s="4" t="s">
        <v>2545</v>
      </c>
      <c r="C766" s="4">
        <v>12.0</v>
      </c>
      <c r="D766" s="24" t="s">
        <v>2628</v>
      </c>
      <c r="F766" s="16" t="s">
        <v>2629</v>
      </c>
    </row>
    <row r="767">
      <c r="A767" s="4">
        <f t="shared" si="1"/>
        <v>766</v>
      </c>
      <c r="B767" s="4" t="s">
        <v>2545</v>
      </c>
      <c r="C767" s="4">
        <v>13.0</v>
      </c>
      <c r="D767" s="24" t="s">
        <v>2630</v>
      </c>
      <c r="F767" s="16" t="s">
        <v>2631</v>
      </c>
    </row>
    <row r="768">
      <c r="A768" s="4">
        <f t="shared" si="1"/>
        <v>767</v>
      </c>
      <c r="B768" s="4" t="s">
        <v>2545</v>
      </c>
      <c r="C768" s="4">
        <v>6.0</v>
      </c>
      <c r="D768" s="24" t="s">
        <v>2626</v>
      </c>
      <c r="F768" s="16" t="s">
        <v>2627</v>
      </c>
    </row>
    <row r="769">
      <c r="A769" s="4">
        <f t="shared" si="1"/>
        <v>768</v>
      </c>
      <c r="B769" s="4" t="s">
        <v>2545</v>
      </c>
      <c r="C769" s="4">
        <v>7.0</v>
      </c>
      <c r="D769" s="24" t="s">
        <v>2632</v>
      </c>
      <c r="F769" s="16" t="s">
        <v>2633</v>
      </c>
    </row>
    <row r="770">
      <c r="A770" s="4">
        <f t="shared" si="1"/>
        <v>769</v>
      </c>
      <c r="B770" s="4" t="s">
        <v>2545</v>
      </c>
      <c r="C770" s="4">
        <v>12.0</v>
      </c>
      <c r="D770" s="24" t="s">
        <v>2560</v>
      </c>
      <c r="F770" s="16" t="s">
        <v>2561</v>
      </c>
    </row>
    <row r="771">
      <c r="A771" s="4">
        <f t="shared" si="1"/>
        <v>770</v>
      </c>
      <c r="B771" s="4" t="s">
        <v>2545</v>
      </c>
      <c r="C771" s="4">
        <v>32.0</v>
      </c>
      <c r="D771" s="24" t="s">
        <v>2634</v>
      </c>
      <c r="F771" s="16" t="s">
        <v>2635</v>
      </c>
    </row>
  </sheetData>
  <hyperlinks>
    <hyperlink r:id="rId1" ref="F2"/>
    <hyperlink r:id="rId2" location="Datasets" ref="F3"/>
    <hyperlink r:id="rId3" ref="F4"/>
    <hyperlink r:id="rId4" ref="F5"/>
    <hyperlink r:id="rId5" ref="F6"/>
    <hyperlink r:id="rId6" location="TaxaRelativeAbundance" ref="F7"/>
    <hyperlink r:id="rId7" ref="F8"/>
    <hyperlink r:id="rId8" location="category:biodiversity" ref="F9"/>
    <hyperlink r:id="rId9" ref="F10"/>
    <hyperlink r:id="rId10" location="Characteristics" ref="F11"/>
    <hyperlink r:id="rId11" location="TaxaRelativeAbundance" ref="F12"/>
    <hyperlink r:id="rId12" ref="F13"/>
    <hyperlink r:id="rId13" ref="F14"/>
    <hyperlink r:id="rId14" ref="F15"/>
    <hyperlink r:id="rId15" ref="F16"/>
    <hyperlink r:id="rId16" location="TaxaRelativeAbundance" ref="F17"/>
    <hyperlink r:id="rId17" ref="F18"/>
    <hyperlink r:id="rId18" ref="F19"/>
    <hyperlink r:id="rId19" ref="F20"/>
    <hyperlink r:id="rId20" ref="F21"/>
    <hyperlink r:id="rId21" location="Datasets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location="TaxaRelativeAbundance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location="TaxaRelativeAbundance" ref="F200"/>
    <hyperlink r:id="rId200" location="TaxaRelativeAbundance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location="Datasets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  <hyperlink r:id="rId387" ref="F388"/>
    <hyperlink r:id="rId388" ref="F389"/>
    <hyperlink r:id="rId389" ref="F390"/>
    <hyperlink r:id="rId390" ref="F391"/>
    <hyperlink r:id="rId391" ref="F392"/>
    <hyperlink r:id="rId392" ref="F393"/>
    <hyperlink r:id="rId393" ref="F394"/>
    <hyperlink r:id="rId394" ref="F395"/>
    <hyperlink r:id="rId395" ref="F396"/>
    <hyperlink r:id="rId396" ref="F397"/>
    <hyperlink r:id="rId397" ref="F398"/>
    <hyperlink r:id="rId398" ref="F399"/>
    <hyperlink r:id="rId399" ref="F400"/>
    <hyperlink r:id="rId400" ref="F401"/>
    <hyperlink r:id="rId401" ref="F402"/>
    <hyperlink r:id="rId402" ref="F403"/>
    <hyperlink r:id="rId403" ref="F404"/>
    <hyperlink r:id="rId404" ref="F405"/>
    <hyperlink r:id="rId405" ref="F406"/>
    <hyperlink r:id="rId406" ref="F407"/>
    <hyperlink r:id="rId407" ref="F408"/>
    <hyperlink r:id="rId408" ref="F409"/>
    <hyperlink r:id="rId409" ref="F410"/>
    <hyperlink r:id="rId410" ref="F411"/>
    <hyperlink r:id="rId411" ref="F412"/>
    <hyperlink r:id="rId412" ref="F413"/>
    <hyperlink r:id="rId413" ref="F414"/>
    <hyperlink r:id="rId414" ref="F415"/>
    <hyperlink r:id="rId415" ref="F416"/>
    <hyperlink r:id="rId416" ref="F417"/>
    <hyperlink r:id="rId417" ref="F418"/>
    <hyperlink r:id="rId418" ref="F419"/>
    <hyperlink r:id="rId419" ref="F420"/>
    <hyperlink r:id="rId420" ref="F421"/>
    <hyperlink r:id="rId421" ref="F422"/>
    <hyperlink r:id="rId422" ref="F423"/>
    <hyperlink r:id="rId423" ref="F424"/>
    <hyperlink r:id="rId424" ref="F425"/>
    <hyperlink r:id="rId425" ref="F426"/>
    <hyperlink r:id="rId426" ref="F427"/>
    <hyperlink r:id="rId427" ref="F428"/>
    <hyperlink r:id="rId428" ref="F429"/>
    <hyperlink r:id="rId429" ref="F430"/>
    <hyperlink r:id="rId430" ref="F431"/>
    <hyperlink r:id="rId431" ref="F432"/>
    <hyperlink r:id="rId432" ref="F433"/>
    <hyperlink r:id="rId433" ref="F434"/>
    <hyperlink r:id="rId434" ref="F435"/>
    <hyperlink r:id="rId435" ref="F436"/>
    <hyperlink r:id="rId436" ref="F437"/>
    <hyperlink r:id="rId437" location="TaxaRelativeAbundance" ref="F438"/>
    <hyperlink r:id="rId438" ref="F439"/>
    <hyperlink r:id="rId439" ref="F440"/>
    <hyperlink r:id="rId440" ref="F441"/>
    <hyperlink r:id="rId441" ref="F442"/>
    <hyperlink r:id="rId442" ref="F443"/>
    <hyperlink r:id="rId443" ref="F444"/>
    <hyperlink r:id="rId444" ref="F445"/>
    <hyperlink r:id="rId445" ref="F446"/>
    <hyperlink r:id="rId446" ref="F447"/>
    <hyperlink r:id="rId447" ref="F448"/>
    <hyperlink r:id="rId448" ref="F449"/>
    <hyperlink r:id="rId449" ref="F450"/>
    <hyperlink r:id="rId450" ref="F451"/>
    <hyperlink r:id="rId451" ref="F452"/>
    <hyperlink r:id="rId452" ref="F453"/>
    <hyperlink r:id="rId453" ref="F454"/>
    <hyperlink r:id="rId454" ref="F455"/>
    <hyperlink r:id="rId455" ref="F456"/>
    <hyperlink r:id="rId456" ref="F457"/>
    <hyperlink r:id="rId457" ref="F458"/>
    <hyperlink r:id="rId458" ref="F459"/>
    <hyperlink r:id="rId459" ref="F460"/>
    <hyperlink r:id="rId460" ref="F461"/>
    <hyperlink r:id="rId461" ref="F462"/>
    <hyperlink r:id="rId462" ref="F463"/>
    <hyperlink r:id="rId463" ref="F464"/>
    <hyperlink r:id="rId464" ref="F465"/>
    <hyperlink r:id="rId465" ref="F466"/>
    <hyperlink r:id="rId466" ref="F467"/>
    <hyperlink r:id="rId467" ref="F468"/>
    <hyperlink r:id="rId468" ref="F469"/>
    <hyperlink r:id="rId469" ref="F470"/>
    <hyperlink r:id="rId470" ref="F471"/>
    <hyperlink r:id="rId471" ref="F472"/>
    <hyperlink r:id="rId472" ref="F473"/>
    <hyperlink r:id="rId473" ref="F474"/>
    <hyperlink r:id="rId474" ref="F475"/>
    <hyperlink r:id="rId475" ref="F476"/>
    <hyperlink r:id="rId476" ref="F477"/>
    <hyperlink r:id="rId477" ref="F478"/>
    <hyperlink r:id="rId478" ref="F479"/>
    <hyperlink r:id="rId479" ref="F480"/>
    <hyperlink r:id="rId480" ref="F481"/>
    <hyperlink r:id="rId481" ref="F482"/>
    <hyperlink r:id="rId482" ref="F483"/>
    <hyperlink r:id="rId483" ref="F484"/>
    <hyperlink r:id="rId484" ref="F485"/>
    <hyperlink r:id="rId485" ref="F486"/>
    <hyperlink r:id="rId486" ref="F487"/>
    <hyperlink r:id="rId487" ref="F488"/>
    <hyperlink r:id="rId488" ref="F489"/>
    <hyperlink r:id="rId489" ref="F490"/>
    <hyperlink r:id="rId490" ref="F491"/>
    <hyperlink r:id="rId491" ref="F492"/>
    <hyperlink r:id="rId492" ref="F493"/>
    <hyperlink r:id="rId493" ref="F494"/>
    <hyperlink r:id="rId494" ref="F495"/>
    <hyperlink r:id="rId495" ref="F496"/>
    <hyperlink r:id="rId496" ref="F497"/>
    <hyperlink r:id="rId497" ref="F498"/>
    <hyperlink r:id="rId498" ref="F499"/>
    <hyperlink r:id="rId499" ref="F500"/>
    <hyperlink r:id="rId500" ref="F501"/>
    <hyperlink r:id="rId501" ref="F502"/>
    <hyperlink r:id="rId502" ref="F503"/>
    <hyperlink r:id="rId503" ref="F504"/>
    <hyperlink r:id="rId504" ref="F505"/>
    <hyperlink r:id="rId505" ref="F506"/>
    <hyperlink r:id="rId506" ref="F507"/>
    <hyperlink r:id="rId507" ref="F508"/>
    <hyperlink r:id="rId508" ref="F509"/>
    <hyperlink r:id="rId509" ref="F510"/>
    <hyperlink r:id="rId510" ref="F511"/>
    <hyperlink r:id="rId511" ref="F512"/>
    <hyperlink r:id="rId512" ref="F513"/>
    <hyperlink r:id="rId513" ref="F514"/>
    <hyperlink r:id="rId514" ref="F515"/>
    <hyperlink r:id="rId515" ref="F516"/>
    <hyperlink r:id="rId516" ref="F517"/>
    <hyperlink r:id="rId517" ref="F518"/>
    <hyperlink r:id="rId518" ref="F519"/>
    <hyperlink r:id="rId519" ref="F520"/>
    <hyperlink r:id="rId520" ref="F521"/>
    <hyperlink r:id="rId521" ref="F522"/>
    <hyperlink r:id="rId522" ref="F523"/>
    <hyperlink r:id="rId523" ref="F524"/>
    <hyperlink r:id="rId524" ref="F525"/>
    <hyperlink r:id="rId525" ref="F526"/>
    <hyperlink r:id="rId526" ref="F527"/>
    <hyperlink r:id="rId527" ref="F528"/>
    <hyperlink r:id="rId528" ref="F529"/>
    <hyperlink r:id="rId529" ref="F530"/>
    <hyperlink r:id="rId530" ref="F531"/>
    <hyperlink r:id="rId531" ref="F532"/>
    <hyperlink r:id="rId532" ref="F533"/>
    <hyperlink r:id="rId533" ref="F534"/>
    <hyperlink r:id="rId534" ref="F535"/>
    <hyperlink r:id="rId535" ref="F536"/>
    <hyperlink r:id="rId536" ref="F537"/>
    <hyperlink r:id="rId537" ref="F538"/>
    <hyperlink r:id="rId538" ref="F539"/>
    <hyperlink r:id="rId539" ref="F540"/>
    <hyperlink r:id="rId540" ref="F541"/>
    <hyperlink r:id="rId541" ref="F542"/>
    <hyperlink r:id="rId542" ref="F543"/>
    <hyperlink r:id="rId543" ref="F544"/>
    <hyperlink r:id="rId544" ref="F545"/>
    <hyperlink r:id="rId545" ref="F546"/>
    <hyperlink r:id="rId546" ref="F547"/>
    <hyperlink r:id="rId547" ref="F548"/>
    <hyperlink r:id="rId548" ref="F549"/>
    <hyperlink r:id="rId549" ref="F550"/>
    <hyperlink r:id="rId550" ref="F551"/>
    <hyperlink r:id="rId551" ref="F552"/>
    <hyperlink r:id="rId552" ref="F553"/>
    <hyperlink r:id="rId553" ref="F554"/>
    <hyperlink r:id="rId554" ref="F555"/>
    <hyperlink r:id="rId555" ref="F556"/>
    <hyperlink r:id="rId556" ref="F557"/>
    <hyperlink r:id="rId557" ref="F558"/>
    <hyperlink r:id="rId558" ref="F559"/>
    <hyperlink r:id="rId559" ref="F560"/>
    <hyperlink r:id="rId560" ref="F561"/>
    <hyperlink r:id="rId561" ref="F562"/>
    <hyperlink r:id="rId562" ref="F563"/>
    <hyperlink r:id="rId563" ref="F564"/>
    <hyperlink r:id="rId564" ref="F565"/>
    <hyperlink r:id="rId565" ref="F566"/>
    <hyperlink r:id="rId566" ref="F567"/>
    <hyperlink r:id="rId567" ref="F568"/>
    <hyperlink r:id="rId568" ref="F569"/>
    <hyperlink r:id="rId569" ref="F570"/>
    <hyperlink r:id="rId570" ref="F571"/>
    <hyperlink r:id="rId571" ref="F572"/>
    <hyperlink r:id="rId572" ref="F573"/>
    <hyperlink r:id="rId573" ref="F574"/>
    <hyperlink r:id="rId574" ref="F575"/>
    <hyperlink r:id="rId575" ref="F576"/>
    <hyperlink r:id="rId576" ref="F577"/>
    <hyperlink r:id="rId577" ref="F578"/>
    <hyperlink r:id="rId578" ref="F579"/>
    <hyperlink r:id="rId579" ref="F580"/>
    <hyperlink r:id="rId580" ref="F581"/>
    <hyperlink r:id="rId581" ref="F582"/>
    <hyperlink r:id="rId582" ref="F583"/>
    <hyperlink r:id="rId583" ref="F584"/>
    <hyperlink r:id="rId584" ref="F585"/>
    <hyperlink r:id="rId585" ref="F586"/>
    <hyperlink r:id="rId586" ref="F587"/>
    <hyperlink r:id="rId587" ref="F588"/>
    <hyperlink r:id="rId588" ref="F589"/>
    <hyperlink r:id="rId589" ref="F590"/>
    <hyperlink r:id="rId590" ref="F591"/>
    <hyperlink r:id="rId591" ref="F592"/>
    <hyperlink r:id="rId592" ref="F593"/>
    <hyperlink r:id="rId593" ref="F594"/>
    <hyperlink r:id="rId594" ref="F595"/>
    <hyperlink r:id="rId595" ref="F596"/>
    <hyperlink r:id="rId596" ref="F597"/>
    <hyperlink r:id="rId597" ref="F598"/>
    <hyperlink r:id="rId598" ref="F599"/>
    <hyperlink r:id="rId599" ref="F600"/>
    <hyperlink r:id="rId600" ref="F601"/>
    <hyperlink r:id="rId601" ref="F602"/>
    <hyperlink r:id="rId602" ref="F603"/>
    <hyperlink r:id="rId603" ref="F604"/>
    <hyperlink r:id="rId604" ref="F605"/>
    <hyperlink r:id="rId605" ref="F606"/>
    <hyperlink r:id="rId606" ref="F607"/>
    <hyperlink r:id="rId607" ref="F608"/>
    <hyperlink r:id="rId608" ref="F609"/>
    <hyperlink r:id="rId609" ref="F610"/>
    <hyperlink r:id="rId610" ref="F611"/>
    <hyperlink r:id="rId611" ref="F612"/>
    <hyperlink r:id="rId612" location="ProcessedSample" ref="F613"/>
    <hyperlink r:id="rId613" ref="F614"/>
    <hyperlink r:id="rId614" ref="F615"/>
    <hyperlink r:id="rId615" ref="F616"/>
    <hyperlink r:id="rId616" ref="F617"/>
    <hyperlink r:id="rId617" ref="F618"/>
    <hyperlink r:id="rId618" ref="F619"/>
    <hyperlink r:id="rId619" ref="F620"/>
    <hyperlink r:id="rId620" ref="F621"/>
    <hyperlink r:id="rId621" ref="F622"/>
    <hyperlink r:id="rId622" ref="F623"/>
    <hyperlink r:id="rId623" ref="F624"/>
    <hyperlink r:id="rId624" ref="F625"/>
    <hyperlink r:id="rId625" ref="F626"/>
    <hyperlink r:id="rId626" ref="F627"/>
    <hyperlink r:id="rId627" ref="F628"/>
    <hyperlink r:id="rId628" ref="F629"/>
    <hyperlink r:id="rId629" ref="F630"/>
    <hyperlink r:id="rId630" ref="F631"/>
    <hyperlink r:id="rId631" ref="F632"/>
    <hyperlink r:id="rId632" ref="F633"/>
    <hyperlink r:id="rId633" ref="F634"/>
    <hyperlink r:id="rId634" ref="F635"/>
    <hyperlink r:id="rId635" ref="F636"/>
    <hyperlink r:id="rId636" ref="F637"/>
    <hyperlink r:id="rId637" ref="F638"/>
    <hyperlink r:id="rId638" ref="F639"/>
    <hyperlink r:id="rId639" ref="F640"/>
    <hyperlink r:id="rId640" ref="F641"/>
    <hyperlink r:id="rId641" ref="F642"/>
    <hyperlink r:id="rId642" ref="F643"/>
    <hyperlink r:id="rId643" ref="F644"/>
    <hyperlink r:id="rId644" ref="F645"/>
    <hyperlink r:id="rId645" ref="F646"/>
    <hyperlink r:id="rId646" ref="F647"/>
    <hyperlink r:id="rId647" ref="F648"/>
    <hyperlink r:id="rId648" ref="F649"/>
    <hyperlink r:id="rId649" ref="F650"/>
    <hyperlink r:id="rId650" ref="F651"/>
    <hyperlink r:id="rId651" ref="F652"/>
    <hyperlink r:id="rId652" ref="F653"/>
    <hyperlink r:id="rId653" location="ProcessedSample" ref="F654"/>
    <hyperlink r:id="rId654" ref="F655"/>
    <hyperlink r:id="rId655" ref="F656"/>
    <hyperlink r:id="rId656" ref="F657"/>
    <hyperlink r:id="rId657" ref="F658"/>
    <hyperlink r:id="rId658" ref="F659"/>
    <hyperlink r:id="rId659" ref="F660"/>
    <hyperlink r:id="rId660" ref="F661"/>
    <hyperlink r:id="rId661" ref="F662"/>
    <hyperlink r:id="rId662" ref="F663"/>
    <hyperlink r:id="rId663" ref="F664"/>
    <hyperlink r:id="rId664" ref="F665"/>
    <hyperlink r:id="rId665" ref="F666"/>
    <hyperlink r:id="rId666" ref="F667"/>
    <hyperlink r:id="rId667" ref="F668"/>
    <hyperlink r:id="rId668" ref="F669"/>
    <hyperlink r:id="rId669" ref="F670"/>
    <hyperlink r:id="rId670" ref="F671"/>
    <hyperlink r:id="rId671" ref="F672"/>
    <hyperlink r:id="rId672" ref="F673"/>
    <hyperlink r:id="rId673" ref="F674"/>
    <hyperlink r:id="rId674" ref="F675"/>
    <hyperlink r:id="rId675" ref="F676"/>
    <hyperlink r:id="rId676" ref="F677"/>
    <hyperlink r:id="rId677" ref="F678"/>
    <hyperlink r:id="rId678" ref="F679"/>
    <hyperlink r:id="rId679" ref="F680"/>
    <hyperlink r:id="rId680" ref="F681"/>
    <hyperlink r:id="rId681" ref="F682"/>
    <hyperlink r:id="rId682" ref="F683"/>
    <hyperlink r:id="rId683" ref="F684"/>
    <hyperlink r:id="rId684" ref="F685"/>
    <hyperlink r:id="rId685" ref="F686"/>
    <hyperlink r:id="rId686" ref="F687"/>
    <hyperlink r:id="rId687" ref="F688"/>
    <hyperlink r:id="rId688" ref="F689"/>
    <hyperlink r:id="rId689" ref="F690"/>
    <hyperlink r:id="rId690" ref="F691"/>
    <hyperlink r:id="rId691" ref="F692"/>
    <hyperlink r:id="rId692" ref="F693"/>
    <hyperlink r:id="rId693" ref="F694"/>
    <hyperlink r:id="rId694" ref="F695"/>
    <hyperlink r:id="rId695" ref="F696"/>
    <hyperlink r:id="rId696" ref="F697"/>
    <hyperlink r:id="rId697" ref="F698"/>
    <hyperlink r:id="rId698" ref="F699"/>
    <hyperlink r:id="rId699" ref="F700"/>
    <hyperlink r:id="rId700" ref="F701"/>
    <hyperlink r:id="rId701" ref="F702"/>
    <hyperlink r:id="rId702" ref="F703"/>
    <hyperlink r:id="rId703" ref="F704"/>
    <hyperlink r:id="rId704" ref="F705"/>
    <hyperlink r:id="rId705" ref="F706"/>
    <hyperlink r:id="rId706" ref="F707"/>
    <hyperlink r:id="rId707" ref="F708"/>
    <hyperlink r:id="rId708" ref="F709"/>
    <hyperlink r:id="rId709" ref="F710"/>
    <hyperlink r:id="rId710" ref="F711"/>
    <hyperlink r:id="rId711" ref="F712"/>
    <hyperlink r:id="rId712" ref="F713"/>
    <hyperlink r:id="rId713" ref="F714"/>
    <hyperlink r:id="rId714" ref="F715"/>
    <hyperlink r:id="rId715" ref="F716"/>
    <hyperlink r:id="rId716" ref="F717"/>
    <hyperlink r:id="rId717" ref="F718"/>
    <hyperlink r:id="rId718" ref="F719"/>
    <hyperlink r:id="rId719" ref="F720"/>
    <hyperlink r:id="rId720" ref="F721"/>
    <hyperlink r:id="rId721" ref="F722"/>
    <hyperlink r:id="rId722" ref="F723"/>
    <hyperlink r:id="rId723" ref="F724"/>
    <hyperlink r:id="rId724" ref="F725"/>
    <hyperlink r:id="rId725" ref="F726"/>
    <hyperlink r:id="rId726" ref="F727"/>
    <hyperlink r:id="rId727" ref="F728"/>
    <hyperlink r:id="rId728" ref="F729"/>
    <hyperlink r:id="rId729" ref="F730"/>
    <hyperlink r:id="rId730" ref="F731"/>
    <hyperlink r:id="rId731" ref="F732"/>
    <hyperlink r:id="rId732" ref="F733"/>
    <hyperlink r:id="rId733" ref="F734"/>
    <hyperlink r:id="rId734" ref="F735"/>
    <hyperlink r:id="rId735" ref="F736"/>
    <hyperlink r:id="rId736" ref="F737"/>
    <hyperlink r:id="rId737" ref="F738"/>
    <hyperlink r:id="rId738" ref="F739"/>
    <hyperlink r:id="rId739" ref="F740"/>
    <hyperlink r:id="rId740" ref="F741"/>
    <hyperlink r:id="rId741" ref="F742"/>
    <hyperlink r:id="rId742" ref="F743"/>
    <hyperlink r:id="rId743" ref="F744"/>
    <hyperlink r:id="rId744" ref="F745"/>
    <hyperlink r:id="rId745" ref="F746"/>
    <hyperlink r:id="rId746" ref="F747"/>
    <hyperlink r:id="rId747" ref="F748"/>
    <hyperlink r:id="rId748" ref="F749"/>
    <hyperlink r:id="rId749" ref="F750"/>
    <hyperlink r:id="rId750" ref="F751"/>
    <hyperlink r:id="rId751" ref="F752"/>
    <hyperlink r:id="rId752" ref="F753"/>
    <hyperlink r:id="rId753" ref="F754"/>
    <hyperlink r:id="rId754" ref="F755"/>
    <hyperlink r:id="rId755" ref="F756"/>
    <hyperlink r:id="rId756" ref="F757"/>
    <hyperlink r:id="rId757" ref="F758"/>
    <hyperlink r:id="rId758" ref="F759"/>
    <hyperlink r:id="rId759" ref="F760"/>
    <hyperlink r:id="rId760" ref="F761"/>
    <hyperlink r:id="rId761" ref="F762"/>
    <hyperlink r:id="rId762" ref="F763"/>
    <hyperlink r:id="rId763" ref="F764"/>
    <hyperlink r:id="rId764" ref="F765"/>
    <hyperlink r:id="rId765" ref="F766"/>
    <hyperlink r:id="rId766" ref="F767"/>
    <hyperlink r:id="rId767" ref="F768"/>
    <hyperlink r:id="rId768" ref="F769"/>
    <hyperlink r:id="rId769" ref="F770"/>
    <hyperlink r:id="rId770" ref="F771"/>
  </hyperlinks>
  <drawing r:id="rId7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8.29"/>
  </cols>
  <sheetData>
    <row r="1">
      <c r="A1" s="4" t="s">
        <v>0</v>
      </c>
      <c r="B1" s="4" t="s">
        <v>11</v>
      </c>
      <c r="C1" s="4" t="s">
        <v>12</v>
      </c>
      <c r="D1" s="4" t="s">
        <v>13</v>
      </c>
      <c r="H1" s="6"/>
      <c r="I1" s="5" t="s">
        <v>10</v>
      </c>
      <c r="J1" s="8" t="s">
        <v>15</v>
      </c>
      <c r="K1" s="9"/>
      <c r="L1" s="9"/>
    </row>
    <row r="2">
      <c r="A2" s="4">
        <v>1.0</v>
      </c>
      <c r="B2" s="6" t="s">
        <v>16</v>
      </c>
      <c r="C2" s="10">
        <v>39.0</v>
      </c>
      <c r="D2" s="14" t="s">
        <v>19</v>
      </c>
      <c r="E2" s="6"/>
      <c r="I2" s="15" t="s">
        <v>24</v>
      </c>
      <c r="J2" s="8" t="s">
        <v>26</v>
      </c>
      <c r="K2" s="9"/>
      <c r="L2" s="9"/>
    </row>
    <row r="3">
      <c r="A3" s="4">
        <v>2.0</v>
      </c>
      <c r="B3" s="6" t="s">
        <v>16</v>
      </c>
      <c r="C3" s="17">
        <v>44.0</v>
      </c>
      <c r="D3" s="14" t="s">
        <v>28</v>
      </c>
      <c r="E3" s="6"/>
      <c r="I3" s="15" t="s">
        <v>33</v>
      </c>
      <c r="J3" s="19"/>
      <c r="K3" s="9"/>
      <c r="L3" s="9"/>
    </row>
    <row r="4">
      <c r="A4" s="4">
        <v>3.0</v>
      </c>
      <c r="B4" s="6" t="s">
        <v>16</v>
      </c>
      <c r="C4" s="10">
        <v>41.0</v>
      </c>
      <c r="D4" s="14" t="s">
        <v>34</v>
      </c>
      <c r="E4" s="6"/>
      <c r="I4" s="15" t="s">
        <v>38</v>
      </c>
      <c r="J4" s="19"/>
      <c r="K4" s="9"/>
      <c r="L4" s="9"/>
    </row>
    <row r="5">
      <c r="A5" s="4">
        <v>4.0</v>
      </c>
      <c r="B5" s="6" t="s">
        <v>16</v>
      </c>
      <c r="C5" s="10">
        <v>49.0</v>
      </c>
      <c r="D5" s="14" t="s">
        <v>39</v>
      </c>
      <c r="E5" s="6"/>
      <c r="I5" s="15" t="s">
        <v>41</v>
      </c>
      <c r="J5" s="19"/>
      <c r="K5" s="9"/>
      <c r="L5" s="9"/>
    </row>
    <row r="6">
      <c r="A6" s="4">
        <v>5.0</v>
      </c>
      <c r="B6" s="6" t="s">
        <v>16</v>
      </c>
      <c r="C6" s="17">
        <v>57.0</v>
      </c>
      <c r="D6" s="14" t="s">
        <v>44</v>
      </c>
      <c r="E6" s="6"/>
      <c r="I6" s="15" t="s">
        <v>46</v>
      </c>
      <c r="J6" s="20"/>
      <c r="K6" s="9"/>
      <c r="L6" s="9"/>
    </row>
    <row r="7">
      <c r="A7" s="4">
        <v>6.0</v>
      </c>
      <c r="B7" s="6" t="s">
        <v>16</v>
      </c>
      <c r="C7" s="10">
        <v>40.0</v>
      </c>
      <c r="D7" s="21" t="s">
        <v>50</v>
      </c>
      <c r="E7" s="6"/>
      <c r="I7" s="15" t="s">
        <v>55</v>
      </c>
      <c r="J7" s="20"/>
      <c r="K7" s="9"/>
      <c r="L7" s="9"/>
    </row>
    <row r="8">
      <c r="A8" s="4">
        <v>7.0</v>
      </c>
      <c r="B8" s="6" t="s">
        <v>16</v>
      </c>
      <c r="C8" s="10">
        <v>33.0</v>
      </c>
      <c r="D8" s="21" t="s">
        <v>56</v>
      </c>
      <c r="E8" s="6"/>
      <c r="I8" s="15" t="s">
        <v>61</v>
      </c>
      <c r="J8" s="20"/>
      <c r="K8" s="9"/>
      <c r="L8" s="9"/>
      <c r="M8" s="6"/>
      <c r="N8" s="6"/>
    </row>
    <row r="9">
      <c r="A9" s="4">
        <v>8.0</v>
      </c>
      <c r="B9" s="6" t="s">
        <v>16</v>
      </c>
      <c r="C9" s="10">
        <v>32.0</v>
      </c>
      <c r="D9" s="21" t="s">
        <v>62</v>
      </c>
      <c r="E9" s="6"/>
      <c r="I9" s="15" t="s">
        <v>66</v>
      </c>
      <c r="J9" s="20"/>
      <c r="K9" s="9"/>
      <c r="L9" s="9"/>
    </row>
    <row r="10">
      <c r="A10" s="4">
        <v>9.0</v>
      </c>
      <c r="B10" s="6" t="s">
        <v>16</v>
      </c>
      <c r="C10" s="10">
        <v>33.0</v>
      </c>
      <c r="D10" s="21" t="s">
        <v>68</v>
      </c>
      <c r="E10" s="6"/>
      <c r="I10" s="15" t="s">
        <v>71</v>
      </c>
      <c r="J10" s="20"/>
      <c r="K10" s="9"/>
      <c r="M10" s="6"/>
    </row>
    <row r="11">
      <c r="A11" s="4">
        <v>10.0</v>
      </c>
      <c r="B11" s="6" t="s">
        <v>16</v>
      </c>
      <c r="C11" s="10">
        <v>21.0</v>
      </c>
      <c r="D11" s="21" t="s">
        <v>73</v>
      </c>
      <c r="E11" s="6"/>
      <c r="I11" s="22" t="s">
        <v>76</v>
      </c>
      <c r="J11" s="20"/>
      <c r="K11" s="9"/>
      <c r="L11" s="9"/>
      <c r="M11" s="6"/>
    </row>
    <row r="12">
      <c r="A12" s="4">
        <v>11.0</v>
      </c>
      <c r="B12" s="6" t="s">
        <v>16</v>
      </c>
      <c r="C12" s="17">
        <v>42.0</v>
      </c>
      <c r="D12" s="14" t="s">
        <v>80</v>
      </c>
      <c r="E12" s="6"/>
      <c r="I12" s="23"/>
      <c r="J12" s="9"/>
      <c r="K12" s="9"/>
      <c r="L12" s="9"/>
      <c r="M12" s="6"/>
    </row>
    <row r="13">
      <c r="A13" s="4">
        <v>12.0</v>
      </c>
      <c r="B13" s="6" t="s">
        <v>16</v>
      </c>
      <c r="C13" s="17">
        <v>22.0</v>
      </c>
      <c r="D13" s="14" t="s">
        <v>84</v>
      </c>
      <c r="E13" s="6"/>
      <c r="M13" s="6"/>
    </row>
    <row r="14">
      <c r="A14" s="4">
        <v>13.0</v>
      </c>
      <c r="B14" s="6" t="s">
        <v>16</v>
      </c>
      <c r="C14" s="10">
        <v>51.0</v>
      </c>
      <c r="D14" s="21" t="s">
        <v>86</v>
      </c>
      <c r="E14" s="6"/>
      <c r="I14" s="15" t="s">
        <v>89</v>
      </c>
      <c r="K14" s="9"/>
      <c r="L14" s="25" t="s">
        <v>90</v>
      </c>
      <c r="M14" s="6"/>
    </row>
    <row r="15">
      <c r="A15" s="4">
        <v>14.0</v>
      </c>
      <c r="B15" s="6" t="s">
        <v>16</v>
      </c>
      <c r="C15" s="17">
        <v>63.0</v>
      </c>
      <c r="D15" s="14" t="s">
        <v>91</v>
      </c>
      <c r="E15" s="6"/>
      <c r="I15" s="15" t="s">
        <v>93</v>
      </c>
      <c r="J15" s="19"/>
      <c r="K15" s="9"/>
      <c r="L15" s="9"/>
      <c r="M15" s="6"/>
    </row>
    <row r="16">
      <c r="A16" s="4">
        <v>15.0</v>
      </c>
      <c r="B16" s="6" t="s">
        <v>16</v>
      </c>
      <c r="C16" s="17">
        <v>42.0</v>
      </c>
      <c r="D16" s="14" t="s">
        <v>96</v>
      </c>
      <c r="E16" s="6"/>
      <c r="I16" s="15" t="s">
        <v>97</v>
      </c>
      <c r="J16" s="19"/>
      <c r="K16" s="9"/>
      <c r="L16" s="9"/>
      <c r="M16" s="6"/>
    </row>
    <row r="17">
      <c r="A17" s="4">
        <v>16.0</v>
      </c>
      <c r="B17" s="6" t="s">
        <v>16</v>
      </c>
      <c r="C17" s="17">
        <v>43.0</v>
      </c>
      <c r="D17" s="14" t="s">
        <v>98</v>
      </c>
      <c r="E17" s="6"/>
      <c r="I17" s="15" t="s">
        <v>102</v>
      </c>
      <c r="J17" s="19"/>
      <c r="K17" s="9"/>
      <c r="L17" s="9"/>
      <c r="M17" s="6"/>
    </row>
    <row r="18">
      <c r="A18" s="4">
        <v>17.0</v>
      </c>
      <c r="B18" s="6" t="s">
        <v>16</v>
      </c>
      <c r="C18" s="17">
        <v>28.0</v>
      </c>
      <c r="D18" s="14" t="s">
        <v>103</v>
      </c>
      <c r="E18" s="6"/>
      <c r="I18" s="15" t="s">
        <v>104</v>
      </c>
      <c r="J18" s="19"/>
      <c r="K18" s="9"/>
      <c r="L18" s="9"/>
      <c r="M18" s="6"/>
    </row>
    <row r="19">
      <c r="A19" s="4">
        <v>18.0</v>
      </c>
      <c r="B19" s="6" t="s">
        <v>16</v>
      </c>
      <c r="C19" s="17">
        <v>45.0</v>
      </c>
      <c r="D19" s="14" t="s">
        <v>107</v>
      </c>
      <c r="E19" s="6"/>
      <c r="I19" s="15" t="s">
        <v>109</v>
      </c>
      <c r="J19" s="19"/>
      <c r="K19" s="9"/>
      <c r="L19" s="9"/>
      <c r="M19" s="6"/>
    </row>
    <row r="20">
      <c r="A20" s="4">
        <v>19.0</v>
      </c>
      <c r="B20" s="6" t="s">
        <v>16</v>
      </c>
      <c r="C20" s="17">
        <v>37.0</v>
      </c>
      <c r="D20" s="14" t="s">
        <v>112</v>
      </c>
      <c r="E20" s="6"/>
      <c r="I20" s="15" t="s">
        <v>117</v>
      </c>
      <c r="J20" s="19"/>
      <c r="K20" s="9"/>
      <c r="L20" s="9"/>
      <c r="M20" s="6"/>
    </row>
    <row r="21">
      <c r="A21" s="4">
        <v>20.0</v>
      </c>
      <c r="B21" s="6" t="s">
        <v>16</v>
      </c>
      <c r="C21" s="17">
        <v>38.0</v>
      </c>
      <c r="D21" s="14" t="s">
        <v>118</v>
      </c>
      <c r="E21" s="6"/>
      <c r="I21" s="15" t="s">
        <v>119</v>
      </c>
      <c r="J21" s="19"/>
      <c r="K21" s="9"/>
      <c r="L21" s="9"/>
      <c r="M21" s="6"/>
    </row>
    <row r="22">
      <c r="A22" s="4">
        <v>21.0</v>
      </c>
      <c r="B22" s="6" t="s">
        <v>16</v>
      </c>
      <c r="C22" s="17">
        <v>54.0</v>
      </c>
      <c r="D22" s="14" t="s">
        <v>123</v>
      </c>
      <c r="E22" s="6"/>
      <c r="I22" s="23" t="s">
        <v>124</v>
      </c>
      <c r="J22" s="19"/>
      <c r="K22" s="9"/>
      <c r="L22" s="9"/>
      <c r="M22" s="6"/>
    </row>
    <row r="23">
      <c r="A23" s="4">
        <v>22.0</v>
      </c>
      <c r="B23" s="6" t="s">
        <v>16</v>
      </c>
      <c r="C23" s="17">
        <v>57.0</v>
      </c>
      <c r="D23" s="14" t="s">
        <v>125</v>
      </c>
      <c r="E23" s="6"/>
      <c r="M23" s="6"/>
    </row>
    <row r="24">
      <c r="A24" s="4">
        <v>23.0</v>
      </c>
      <c r="B24" s="6" t="s">
        <v>16</v>
      </c>
      <c r="C24" s="17">
        <v>1.0</v>
      </c>
      <c r="D24" s="14" t="s">
        <v>129</v>
      </c>
      <c r="E24" s="6"/>
      <c r="M24" s="6"/>
    </row>
    <row r="25">
      <c r="A25" s="4">
        <v>24.0</v>
      </c>
      <c r="B25" s="6" t="s">
        <v>16</v>
      </c>
      <c r="C25" s="17">
        <v>39.0</v>
      </c>
      <c r="D25" s="14" t="s">
        <v>132</v>
      </c>
      <c r="E25" s="6"/>
      <c r="M25" s="6"/>
    </row>
    <row r="26">
      <c r="A26" s="4">
        <v>25.0</v>
      </c>
      <c r="B26" s="6" t="s">
        <v>16</v>
      </c>
      <c r="C26" s="26">
        <v>1.0</v>
      </c>
      <c r="D26" s="27" t="s">
        <v>136</v>
      </c>
      <c r="E26" s="6"/>
      <c r="J26" s="6"/>
      <c r="K26" s="10"/>
      <c r="L26" s="21"/>
      <c r="M26" s="6"/>
    </row>
    <row r="27">
      <c r="A27" s="4">
        <v>26.0</v>
      </c>
      <c r="B27" s="6" t="s">
        <v>16</v>
      </c>
      <c r="C27" s="26">
        <v>59.0</v>
      </c>
      <c r="D27" s="27" t="s">
        <v>139</v>
      </c>
      <c r="E27" s="6"/>
      <c r="J27" s="6"/>
      <c r="K27" s="10"/>
      <c r="L27" s="21"/>
      <c r="M27" s="6"/>
    </row>
    <row r="28">
      <c r="A28" s="4">
        <v>27.0</v>
      </c>
      <c r="B28" s="6" t="s">
        <v>16</v>
      </c>
      <c r="C28" s="4">
        <v>50.0</v>
      </c>
      <c r="D28" s="27" t="s">
        <v>143</v>
      </c>
      <c r="E28" s="6"/>
    </row>
    <row r="29">
      <c r="A29" s="4">
        <v>28.0</v>
      </c>
      <c r="B29" s="6" t="s">
        <v>16</v>
      </c>
      <c r="C29" s="26">
        <v>32.0</v>
      </c>
      <c r="D29" s="27" t="s">
        <v>147</v>
      </c>
      <c r="E29" s="6"/>
      <c r="J29" s="6"/>
      <c r="K29" s="10"/>
      <c r="L29" s="21"/>
      <c r="M29" s="6"/>
    </row>
    <row r="30">
      <c r="A30" s="4">
        <v>29.0</v>
      </c>
      <c r="B30" s="6" t="s">
        <v>16</v>
      </c>
      <c r="C30" s="4">
        <v>36.0</v>
      </c>
      <c r="D30" s="16" t="s">
        <v>150</v>
      </c>
      <c r="E30" s="6"/>
      <c r="J30" s="6"/>
      <c r="K30" s="10"/>
      <c r="L30" s="21"/>
      <c r="M30" s="6"/>
    </row>
    <row r="31">
      <c r="A31" s="4">
        <v>30.0</v>
      </c>
      <c r="B31" s="6" t="s">
        <v>16</v>
      </c>
      <c r="C31" s="4">
        <v>54.0</v>
      </c>
      <c r="D31" s="16" t="s">
        <v>152</v>
      </c>
      <c r="E31" s="6"/>
      <c r="J31" s="6"/>
      <c r="K31" s="10"/>
      <c r="L31" s="21"/>
      <c r="M31" s="6"/>
    </row>
    <row r="32">
      <c r="A32" s="4">
        <v>31.0</v>
      </c>
      <c r="B32" s="26" t="s">
        <v>156</v>
      </c>
      <c r="C32" s="17">
        <v>48.0</v>
      </c>
      <c r="D32" s="14" t="s">
        <v>158</v>
      </c>
      <c r="E32" s="26"/>
      <c r="J32" s="6"/>
      <c r="K32" s="10"/>
      <c r="L32" s="21"/>
      <c r="M32" s="6"/>
    </row>
    <row r="33">
      <c r="A33" s="4">
        <v>32.0</v>
      </c>
      <c r="B33" s="26" t="s">
        <v>156</v>
      </c>
      <c r="C33" s="17">
        <v>41.0</v>
      </c>
      <c r="D33" s="14" t="s">
        <v>162</v>
      </c>
      <c r="E33" s="26"/>
      <c r="J33" s="6"/>
      <c r="K33" s="10"/>
      <c r="L33" s="21"/>
      <c r="M33" s="6"/>
    </row>
    <row r="34">
      <c r="A34" s="4">
        <v>33.0</v>
      </c>
      <c r="B34" s="26" t="s">
        <v>156</v>
      </c>
      <c r="C34" s="17">
        <v>37.0</v>
      </c>
      <c r="D34" s="14" t="s">
        <v>166</v>
      </c>
      <c r="E34" s="26"/>
      <c r="J34" s="6"/>
      <c r="K34" s="10"/>
      <c r="L34" s="21"/>
      <c r="M34" s="6"/>
    </row>
    <row r="35">
      <c r="A35" s="4">
        <v>34.0</v>
      </c>
      <c r="B35" s="26" t="s">
        <v>156</v>
      </c>
      <c r="C35" s="17">
        <v>34.0</v>
      </c>
      <c r="D35" s="14" t="s">
        <v>169</v>
      </c>
      <c r="E35" s="26"/>
      <c r="J35" s="6"/>
      <c r="K35" s="10"/>
      <c r="L35" s="21"/>
      <c r="M35" s="6"/>
    </row>
    <row r="36">
      <c r="A36" s="4">
        <v>35.0</v>
      </c>
      <c r="B36" s="26" t="s">
        <v>156</v>
      </c>
      <c r="C36" s="17">
        <v>43.0</v>
      </c>
      <c r="D36" s="14" t="s">
        <v>173</v>
      </c>
      <c r="E36" s="26"/>
      <c r="J36" s="6"/>
      <c r="K36" s="10"/>
      <c r="L36" s="21"/>
      <c r="M36" s="6"/>
    </row>
    <row r="37">
      <c r="A37" s="4">
        <v>36.0</v>
      </c>
      <c r="B37" s="26" t="s">
        <v>156</v>
      </c>
      <c r="C37" s="17">
        <v>34.0</v>
      </c>
      <c r="D37" s="14" t="s">
        <v>177</v>
      </c>
      <c r="E37" s="26"/>
      <c r="J37" s="6"/>
      <c r="K37" s="10"/>
      <c r="L37" s="21"/>
      <c r="M37" s="6"/>
    </row>
    <row r="38">
      <c r="A38" s="4">
        <v>37.0</v>
      </c>
      <c r="B38" s="26" t="s">
        <v>156</v>
      </c>
      <c r="C38" s="17">
        <v>30.0</v>
      </c>
      <c r="D38" s="14" t="s">
        <v>182</v>
      </c>
      <c r="E38" s="26"/>
      <c r="J38" s="6"/>
      <c r="K38" s="10"/>
      <c r="L38" s="21"/>
      <c r="M38" s="6"/>
    </row>
    <row r="39">
      <c r="A39" s="4">
        <v>38.0</v>
      </c>
      <c r="B39" s="26" t="s">
        <v>156</v>
      </c>
      <c r="C39" s="17">
        <v>32.0</v>
      </c>
      <c r="D39" s="14" t="s">
        <v>183</v>
      </c>
      <c r="E39" s="26"/>
    </row>
    <row r="40">
      <c r="A40" s="4">
        <v>39.0</v>
      </c>
      <c r="B40" s="26" t="s">
        <v>156</v>
      </c>
      <c r="C40" s="17">
        <v>32.0</v>
      </c>
      <c r="D40" s="14" t="s">
        <v>187</v>
      </c>
      <c r="E40" s="26"/>
    </row>
    <row r="41">
      <c r="A41" s="4">
        <v>40.0</v>
      </c>
      <c r="B41" s="26" t="s">
        <v>156</v>
      </c>
      <c r="C41" s="17">
        <v>34.0</v>
      </c>
      <c r="D41" s="14" t="s">
        <v>192</v>
      </c>
      <c r="E41" s="26"/>
    </row>
    <row r="42">
      <c r="A42" s="4">
        <v>41.0</v>
      </c>
      <c r="B42" s="26" t="s">
        <v>156</v>
      </c>
      <c r="C42" s="26">
        <v>53.0</v>
      </c>
      <c r="D42" s="27" t="s">
        <v>194</v>
      </c>
      <c r="E42" s="26"/>
    </row>
    <row r="43">
      <c r="A43" s="4">
        <v>42.0</v>
      </c>
      <c r="B43" s="26" t="s">
        <v>156</v>
      </c>
      <c r="C43" s="26">
        <v>26.0</v>
      </c>
      <c r="D43" s="27" t="s">
        <v>196</v>
      </c>
      <c r="E43" s="26"/>
    </row>
    <row r="44">
      <c r="A44" s="4">
        <v>43.0</v>
      </c>
      <c r="B44" s="26" t="s">
        <v>156</v>
      </c>
      <c r="C44" s="26">
        <v>50.0</v>
      </c>
      <c r="D44" s="27" t="s">
        <v>199</v>
      </c>
      <c r="E44" s="26"/>
    </row>
    <row r="45">
      <c r="A45" s="4">
        <v>44.0</v>
      </c>
      <c r="B45" s="26" t="s">
        <v>156</v>
      </c>
      <c r="C45" s="26">
        <v>43.0</v>
      </c>
      <c r="D45" s="27" t="s">
        <v>203</v>
      </c>
      <c r="E45" s="26"/>
    </row>
    <row r="46">
      <c r="A46" s="4">
        <v>45.0</v>
      </c>
      <c r="B46" s="26" t="s">
        <v>156</v>
      </c>
      <c r="C46" s="4">
        <v>36.0</v>
      </c>
      <c r="D46" s="16" t="s">
        <v>207</v>
      </c>
      <c r="E46" s="26"/>
    </row>
    <row r="47">
      <c r="A47" s="4">
        <v>46.0</v>
      </c>
      <c r="B47" s="26" t="s">
        <v>156</v>
      </c>
      <c r="C47" s="4">
        <v>37.0</v>
      </c>
      <c r="D47" s="16" t="s">
        <v>166</v>
      </c>
      <c r="E47" s="26"/>
    </row>
    <row r="48">
      <c r="A48" s="4">
        <v>47.0</v>
      </c>
      <c r="B48" s="26" t="s">
        <v>156</v>
      </c>
      <c r="C48" s="4">
        <v>26.0</v>
      </c>
      <c r="D48" s="16" t="s">
        <v>212</v>
      </c>
      <c r="E48" s="26"/>
    </row>
    <row r="49">
      <c r="A49" s="4">
        <v>48.0</v>
      </c>
      <c r="B49" s="26" t="s">
        <v>156</v>
      </c>
      <c r="C49" s="4">
        <v>36.0</v>
      </c>
      <c r="D49" s="16" t="s">
        <v>215</v>
      </c>
      <c r="E49" s="26"/>
    </row>
    <row r="50">
      <c r="A50" s="4">
        <v>49.0</v>
      </c>
      <c r="B50" s="26" t="s">
        <v>156</v>
      </c>
      <c r="C50" s="4">
        <v>52.0</v>
      </c>
      <c r="D50" s="16" t="s">
        <v>49</v>
      </c>
      <c r="E50" s="26"/>
    </row>
    <row r="51">
      <c r="A51" s="4">
        <v>50.0</v>
      </c>
      <c r="B51" s="26" t="s">
        <v>156</v>
      </c>
      <c r="C51" s="4">
        <v>1.0</v>
      </c>
      <c r="D51" s="16" t="s">
        <v>223</v>
      </c>
      <c r="E51" s="26"/>
    </row>
    <row r="52">
      <c r="A52" s="4">
        <v>51.0</v>
      </c>
      <c r="B52" s="26" t="s">
        <v>156</v>
      </c>
      <c r="C52" s="17">
        <v>43.0</v>
      </c>
      <c r="D52" s="14" t="s">
        <v>226</v>
      </c>
      <c r="E52" s="26"/>
    </row>
    <row r="53">
      <c r="A53" s="4">
        <v>52.0</v>
      </c>
      <c r="B53" s="26" t="s">
        <v>156</v>
      </c>
      <c r="C53" s="17">
        <v>48.0</v>
      </c>
      <c r="D53" s="14" t="s">
        <v>158</v>
      </c>
      <c r="E53" s="26"/>
    </row>
    <row r="54">
      <c r="A54" s="4">
        <v>53.0</v>
      </c>
      <c r="B54" s="26" t="s">
        <v>156</v>
      </c>
      <c r="C54" s="17">
        <v>34.0</v>
      </c>
      <c r="D54" s="14" t="s">
        <v>233</v>
      </c>
      <c r="E54" s="26"/>
    </row>
    <row r="55">
      <c r="A55" s="4">
        <v>54.0</v>
      </c>
      <c r="B55" s="26" t="s">
        <v>156</v>
      </c>
      <c r="C55" s="17">
        <v>42.0</v>
      </c>
      <c r="D55" s="28" t="s">
        <v>237</v>
      </c>
      <c r="E55" s="26"/>
    </row>
    <row r="56">
      <c r="A56" s="4">
        <v>55.0</v>
      </c>
      <c r="B56" s="26" t="s">
        <v>156</v>
      </c>
      <c r="C56" s="17">
        <v>76.0</v>
      </c>
      <c r="D56" s="14" t="s">
        <v>245</v>
      </c>
      <c r="E56" s="26"/>
    </row>
    <row r="57">
      <c r="A57" s="4">
        <v>56.0</v>
      </c>
      <c r="B57" s="26" t="s">
        <v>156</v>
      </c>
      <c r="C57" s="17">
        <v>50.0</v>
      </c>
      <c r="D57" s="14" t="s">
        <v>199</v>
      </c>
      <c r="E57" s="26"/>
    </row>
    <row r="58">
      <c r="A58" s="4">
        <v>57.0</v>
      </c>
      <c r="B58" s="26" t="s">
        <v>156</v>
      </c>
      <c r="C58" s="17">
        <v>38.0</v>
      </c>
      <c r="D58" s="14" t="s">
        <v>254</v>
      </c>
      <c r="E58" s="26"/>
    </row>
    <row r="59">
      <c r="A59" s="4">
        <v>58.0</v>
      </c>
      <c r="B59" s="26" t="s">
        <v>156</v>
      </c>
      <c r="C59" s="17">
        <v>36.0</v>
      </c>
      <c r="D59" s="14" t="s">
        <v>215</v>
      </c>
      <c r="E59" s="26"/>
    </row>
    <row r="60">
      <c r="A60" s="4">
        <v>59.0</v>
      </c>
      <c r="B60" s="26" t="s">
        <v>156</v>
      </c>
      <c r="C60" s="17">
        <v>34.0</v>
      </c>
      <c r="D60" s="14" t="s">
        <v>258</v>
      </c>
      <c r="E60" s="26"/>
    </row>
    <row r="61">
      <c r="A61" s="4">
        <v>60.0</v>
      </c>
      <c r="B61" s="26" t="s">
        <v>156</v>
      </c>
      <c r="C61" s="17">
        <v>30.0</v>
      </c>
      <c r="D61" s="14" t="s">
        <v>261</v>
      </c>
      <c r="E61" s="26"/>
    </row>
    <row r="62">
      <c r="A62" s="4">
        <v>61.0</v>
      </c>
      <c r="B62" s="6" t="s">
        <v>265</v>
      </c>
      <c r="C62" s="17">
        <v>13.0</v>
      </c>
      <c r="D62" s="14" t="s">
        <v>266</v>
      </c>
      <c r="E62" s="6"/>
    </row>
    <row r="63">
      <c r="A63" s="4">
        <v>62.0</v>
      </c>
      <c r="B63" s="6" t="s">
        <v>265</v>
      </c>
      <c r="C63" s="10">
        <v>45.0</v>
      </c>
      <c r="D63" s="14" t="s">
        <v>270</v>
      </c>
      <c r="E63" s="6"/>
    </row>
    <row r="64">
      <c r="A64" s="4">
        <v>63.0</v>
      </c>
      <c r="B64" s="6" t="s">
        <v>265</v>
      </c>
      <c r="C64" s="17">
        <v>7.0</v>
      </c>
      <c r="D64" s="14" t="s">
        <v>274</v>
      </c>
      <c r="E64" s="6"/>
    </row>
    <row r="65">
      <c r="A65" s="4">
        <v>64.0</v>
      </c>
      <c r="B65" s="6" t="s">
        <v>265</v>
      </c>
      <c r="C65" s="10">
        <v>13.0</v>
      </c>
      <c r="D65" s="14" t="s">
        <v>275</v>
      </c>
      <c r="E65" s="6"/>
    </row>
    <row r="66">
      <c r="A66" s="4">
        <v>65.0</v>
      </c>
      <c r="B66" s="6" t="s">
        <v>265</v>
      </c>
      <c r="C66" s="17">
        <v>25.0</v>
      </c>
      <c r="D66" s="14" t="s">
        <v>279</v>
      </c>
      <c r="E66" s="6"/>
    </row>
    <row r="67">
      <c r="A67" s="4">
        <v>66.0</v>
      </c>
      <c r="B67" s="6" t="s">
        <v>265</v>
      </c>
      <c r="C67" s="17">
        <v>12.0</v>
      </c>
      <c r="D67" s="14" t="s">
        <v>282</v>
      </c>
      <c r="E67" s="6"/>
    </row>
    <row r="68">
      <c r="A68" s="4">
        <v>67.0</v>
      </c>
      <c r="B68" s="6" t="s">
        <v>265</v>
      </c>
      <c r="C68" s="10">
        <v>5.0</v>
      </c>
      <c r="D68" s="14" t="s">
        <v>283</v>
      </c>
      <c r="E68" s="6"/>
    </row>
    <row r="69">
      <c r="A69" s="4">
        <v>68.0</v>
      </c>
      <c r="B69" s="6" t="s">
        <v>265</v>
      </c>
      <c r="C69" s="17">
        <v>32.0</v>
      </c>
      <c r="D69" s="14" t="s">
        <v>287</v>
      </c>
      <c r="E69" s="6"/>
    </row>
    <row r="70">
      <c r="A70" s="4">
        <v>69.0</v>
      </c>
      <c r="B70" s="6" t="s">
        <v>265</v>
      </c>
      <c r="C70" s="10">
        <v>22.0</v>
      </c>
      <c r="D70" s="21" t="s">
        <v>290</v>
      </c>
      <c r="E70" s="6"/>
    </row>
    <row r="71">
      <c r="A71" s="4">
        <v>70.0</v>
      </c>
      <c r="B71" s="6" t="s">
        <v>265</v>
      </c>
      <c r="C71" s="17">
        <v>39.0</v>
      </c>
      <c r="D71" s="14" t="s">
        <v>294</v>
      </c>
      <c r="E71" s="6"/>
    </row>
    <row r="72">
      <c r="A72" s="4">
        <v>71.0</v>
      </c>
      <c r="B72" s="6" t="s">
        <v>265</v>
      </c>
      <c r="C72" s="4">
        <v>5.0</v>
      </c>
      <c r="D72" s="16" t="s">
        <v>297</v>
      </c>
      <c r="E72" s="6"/>
    </row>
    <row r="73">
      <c r="A73" s="4">
        <v>72.0</v>
      </c>
      <c r="B73" s="6" t="s">
        <v>265</v>
      </c>
      <c r="C73" s="4">
        <v>11.0</v>
      </c>
      <c r="D73" s="16" t="s">
        <v>300</v>
      </c>
      <c r="E73" s="6"/>
    </row>
    <row r="74">
      <c r="A74" s="4">
        <v>73.0</v>
      </c>
      <c r="B74" s="6" t="s">
        <v>265</v>
      </c>
      <c r="C74" s="4">
        <v>13.0</v>
      </c>
      <c r="D74" s="16" t="s">
        <v>302</v>
      </c>
      <c r="E74" s="6"/>
    </row>
    <row r="75">
      <c r="A75" s="4">
        <v>74.0</v>
      </c>
      <c r="B75" s="6" t="s">
        <v>265</v>
      </c>
      <c r="C75" s="4">
        <v>30.0</v>
      </c>
      <c r="D75" s="16" t="s">
        <v>305</v>
      </c>
      <c r="E75" s="6"/>
    </row>
    <row r="76">
      <c r="A76" s="4">
        <v>75.0</v>
      </c>
      <c r="B76" s="6" t="s">
        <v>265</v>
      </c>
      <c r="C76" s="4">
        <v>25.0</v>
      </c>
      <c r="D76" s="16" t="s">
        <v>308</v>
      </c>
      <c r="E76" s="6"/>
    </row>
    <row r="77">
      <c r="A77" s="4">
        <v>76.0</v>
      </c>
      <c r="B77" s="6" t="s">
        <v>265</v>
      </c>
      <c r="C77" s="4">
        <v>30.0</v>
      </c>
      <c r="D77" s="16" t="s">
        <v>312</v>
      </c>
      <c r="E77" s="6"/>
    </row>
    <row r="78">
      <c r="A78" s="4">
        <v>77.0</v>
      </c>
      <c r="B78" s="6" t="s">
        <v>265</v>
      </c>
      <c r="C78" s="4">
        <v>7.0</v>
      </c>
      <c r="D78" s="16" t="s">
        <v>274</v>
      </c>
      <c r="E78" s="6"/>
    </row>
    <row r="79">
      <c r="A79" s="4">
        <v>78.0</v>
      </c>
      <c r="B79" s="6" t="s">
        <v>265</v>
      </c>
      <c r="C79" s="4">
        <v>45.0</v>
      </c>
      <c r="D79" s="16" t="s">
        <v>319</v>
      </c>
      <c r="E79" s="6"/>
    </row>
    <row r="80">
      <c r="A80" s="4">
        <v>79.0</v>
      </c>
      <c r="B80" s="6" t="s">
        <v>265</v>
      </c>
      <c r="C80" s="4">
        <v>14.0</v>
      </c>
      <c r="D80" s="16" t="s">
        <v>322</v>
      </c>
      <c r="E80" s="6"/>
    </row>
    <row r="81">
      <c r="A81" s="4">
        <v>80.0</v>
      </c>
      <c r="B81" s="6" t="s">
        <v>265</v>
      </c>
      <c r="C81" s="4">
        <v>12.0</v>
      </c>
      <c r="D81" s="16" t="s">
        <v>325</v>
      </c>
      <c r="E81" s="6"/>
    </row>
    <row r="82">
      <c r="A82" s="4">
        <v>81.0</v>
      </c>
      <c r="B82" s="6" t="s">
        <v>265</v>
      </c>
      <c r="C82" s="4">
        <v>13.0</v>
      </c>
      <c r="D82" s="16" t="s">
        <v>329</v>
      </c>
      <c r="E82" s="6"/>
    </row>
    <row r="83">
      <c r="A83" s="4">
        <v>82.0</v>
      </c>
      <c r="B83" s="6" t="s">
        <v>265</v>
      </c>
      <c r="C83" s="4">
        <v>53.0</v>
      </c>
      <c r="D83" s="16" t="s">
        <v>332</v>
      </c>
      <c r="E83" s="6"/>
    </row>
    <row r="84">
      <c r="A84" s="4">
        <v>83.0</v>
      </c>
      <c r="B84" s="6" t="s">
        <v>265</v>
      </c>
      <c r="C84" s="4">
        <v>7.0</v>
      </c>
      <c r="D84" s="16" t="s">
        <v>336</v>
      </c>
      <c r="E84" s="6"/>
    </row>
    <row r="85">
      <c r="A85" s="4">
        <v>84.0</v>
      </c>
      <c r="B85" s="6" t="s">
        <v>265</v>
      </c>
      <c r="C85" s="4">
        <v>22.0</v>
      </c>
      <c r="D85" s="16" t="s">
        <v>342</v>
      </c>
      <c r="E85" s="6"/>
    </row>
    <row r="86">
      <c r="A86" s="4">
        <v>85.0</v>
      </c>
      <c r="B86" s="6" t="s">
        <v>265</v>
      </c>
      <c r="C86" s="4">
        <v>33.0</v>
      </c>
      <c r="D86" s="16" t="s">
        <v>346</v>
      </c>
      <c r="E86" s="6"/>
    </row>
    <row r="87">
      <c r="A87" s="4">
        <v>86.0</v>
      </c>
      <c r="B87" s="6" t="s">
        <v>265</v>
      </c>
      <c r="C87" s="4">
        <v>17.0</v>
      </c>
      <c r="D87" s="16" t="s">
        <v>352</v>
      </c>
      <c r="E87" s="6"/>
    </row>
    <row r="88">
      <c r="A88" s="4">
        <v>87.0</v>
      </c>
      <c r="B88" s="6" t="s">
        <v>265</v>
      </c>
      <c r="C88" s="4">
        <v>19.0</v>
      </c>
      <c r="D88" s="16" t="s">
        <v>356</v>
      </c>
      <c r="E88" s="6"/>
    </row>
    <row r="89">
      <c r="A89" s="4">
        <v>88.0</v>
      </c>
      <c r="B89" s="6" t="s">
        <v>265</v>
      </c>
      <c r="C89" s="4">
        <v>29.0</v>
      </c>
      <c r="D89" s="16" t="s">
        <v>361</v>
      </c>
      <c r="E89" s="6"/>
    </row>
    <row r="90">
      <c r="A90" s="4">
        <v>89.0</v>
      </c>
      <c r="B90" s="6" t="s">
        <v>265</v>
      </c>
      <c r="C90" s="4">
        <v>59.0</v>
      </c>
      <c r="D90" s="16" t="s">
        <v>363</v>
      </c>
      <c r="E90" s="6"/>
    </row>
    <row r="91">
      <c r="A91" s="4">
        <v>90.0</v>
      </c>
      <c r="B91" s="6" t="s">
        <v>265</v>
      </c>
      <c r="C91" s="4">
        <v>18.0</v>
      </c>
      <c r="D91" s="16" t="s">
        <v>369</v>
      </c>
      <c r="E91" s="6"/>
    </row>
    <row r="92">
      <c r="A92" s="4">
        <v>91.0</v>
      </c>
      <c r="B92" s="26" t="s">
        <v>371</v>
      </c>
      <c r="C92" s="17">
        <v>21.0</v>
      </c>
      <c r="D92" s="14" t="s">
        <v>372</v>
      </c>
      <c r="E92" s="6"/>
    </row>
    <row r="93">
      <c r="A93" s="4">
        <v>92.0</v>
      </c>
      <c r="B93" s="26" t="s">
        <v>371</v>
      </c>
      <c r="C93" s="17">
        <v>8.0</v>
      </c>
      <c r="D93" s="14" t="s">
        <v>378</v>
      </c>
      <c r="E93" s="6"/>
    </row>
    <row r="94">
      <c r="A94" s="4">
        <v>93.0</v>
      </c>
      <c r="B94" s="26" t="s">
        <v>371</v>
      </c>
      <c r="C94" s="17">
        <v>10.0</v>
      </c>
      <c r="D94" s="14" t="s">
        <v>382</v>
      </c>
      <c r="E94" s="6"/>
    </row>
    <row r="95">
      <c r="A95" s="4">
        <v>94.0</v>
      </c>
      <c r="B95" s="26" t="s">
        <v>371</v>
      </c>
      <c r="C95" s="17">
        <v>22.0</v>
      </c>
      <c r="D95" s="14" t="s">
        <v>387</v>
      </c>
      <c r="E95" s="6"/>
    </row>
    <row r="96">
      <c r="A96" s="4">
        <v>95.0</v>
      </c>
      <c r="B96" s="26" t="s">
        <v>371</v>
      </c>
      <c r="C96" s="17">
        <v>29.0</v>
      </c>
      <c r="D96" s="14" t="s">
        <v>390</v>
      </c>
      <c r="E96" s="6"/>
    </row>
    <row r="97">
      <c r="A97" s="4">
        <v>96.0</v>
      </c>
      <c r="B97" s="26" t="s">
        <v>371</v>
      </c>
      <c r="C97" s="17">
        <v>53.0</v>
      </c>
      <c r="D97" s="14" t="s">
        <v>396</v>
      </c>
      <c r="E97" s="6"/>
    </row>
    <row r="98">
      <c r="A98" s="4">
        <v>97.0</v>
      </c>
      <c r="B98" s="26" t="s">
        <v>371</v>
      </c>
      <c r="C98" s="17">
        <v>24.0</v>
      </c>
      <c r="D98" s="14" t="s">
        <v>387</v>
      </c>
      <c r="E98" s="6"/>
    </row>
    <row r="99">
      <c r="A99" s="4">
        <v>98.0</v>
      </c>
      <c r="B99" s="26" t="s">
        <v>371</v>
      </c>
      <c r="C99" s="17">
        <v>6.0</v>
      </c>
      <c r="D99" s="14" t="s">
        <v>401</v>
      </c>
      <c r="E99" s="6"/>
    </row>
    <row r="100">
      <c r="A100" s="4">
        <v>99.0</v>
      </c>
      <c r="B100" s="26" t="s">
        <v>371</v>
      </c>
      <c r="C100" s="17">
        <v>6.0</v>
      </c>
      <c r="D100" s="14" t="s">
        <v>404</v>
      </c>
      <c r="E100" s="6"/>
    </row>
    <row r="101">
      <c r="A101" s="4">
        <v>100.0</v>
      </c>
      <c r="B101" s="26" t="s">
        <v>371</v>
      </c>
      <c r="C101" s="17">
        <v>19.0</v>
      </c>
      <c r="D101" s="14" t="s">
        <v>407</v>
      </c>
      <c r="E101" s="6"/>
    </row>
    <row r="102">
      <c r="A102" s="4">
        <v>101.0</v>
      </c>
      <c r="B102" s="26" t="s">
        <v>371</v>
      </c>
      <c r="C102" s="17">
        <v>44.0</v>
      </c>
      <c r="D102" s="14" t="s">
        <v>411</v>
      </c>
      <c r="E102" s="6"/>
    </row>
    <row r="103">
      <c r="A103" s="4">
        <v>102.0</v>
      </c>
      <c r="B103" s="26" t="s">
        <v>371</v>
      </c>
      <c r="C103" s="17">
        <v>18.0</v>
      </c>
      <c r="D103" s="14" t="s">
        <v>414</v>
      </c>
      <c r="E103" s="6"/>
    </row>
    <row r="104">
      <c r="A104" s="4">
        <v>103.0</v>
      </c>
      <c r="B104" s="26" t="s">
        <v>371</v>
      </c>
      <c r="C104" s="17">
        <v>20.0</v>
      </c>
      <c r="D104" s="14" t="s">
        <v>418</v>
      </c>
      <c r="E104" s="6"/>
    </row>
    <row r="105">
      <c r="A105" s="4">
        <v>104.0</v>
      </c>
      <c r="B105" s="26" t="s">
        <v>371</v>
      </c>
      <c r="C105" s="17">
        <v>32.0</v>
      </c>
      <c r="D105" s="14" t="s">
        <v>421</v>
      </c>
      <c r="E105" s="6"/>
    </row>
    <row r="106">
      <c r="A106" s="4">
        <v>105.0</v>
      </c>
      <c r="B106" s="26" t="s">
        <v>371</v>
      </c>
      <c r="C106" s="17">
        <v>7.0</v>
      </c>
      <c r="D106" s="14" t="s">
        <v>426</v>
      </c>
      <c r="E106" s="6"/>
    </row>
    <row r="107">
      <c r="A107" s="4">
        <v>106.0</v>
      </c>
      <c r="B107" s="26" t="s">
        <v>371</v>
      </c>
      <c r="C107" s="17">
        <v>14.0</v>
      </c>
      <c r="D107" s="14" t="s">
        <v>429</v>
      </c>
      <c r="E107" s="6"/>
    </row>
    <row r="108">
      <c r="A108" s="4">
        <v>107.0</v>
      </c>
      <c r="B108" s="26" t="s">
        <v>371</v>
      </c>
      <c r="C108" s="17">
        <v>11.0</v>
      </c>
      <c r="D108" s="14" t="s">
        <v>432</v>
      </c>
      <c r="E108" s="6"/>
    </row>
    <row r="109">
      <c r="A109" s="4">
        <v>108.0</v>
      </c>
      <c r="B109" s="26" t="s">
        <v>371</v>
      </c>
      <c r="C109" s="17">
        <v>18.0</v>
      </c>
      <c r="D109" s="14" t="s">
        <v>434</v>
      </c>
      <c r="E109" s="6"/>
    </row>
    <row r="110">
      <c r="A110" s="4">
        <v>109.0</v>
      </c>
      <c r="B110" s="26" t="s">
        <v>371</v>
      </c>
      <c r="C110" s="17">
        <v>1.0</v>
      </c>
      <c r="D110" s="14" t="s">
        <v>437</v>
      </c>
      <c r="E110" s="6"/>
    </row>
    <row r="111">
      <c r="A111" s="4">
        <v>110.0</v>
      </c>
      <c r="B111" s="26" t="s">
        <v>371</v>
      </c>
      <c r="C111" s="17">
        <v>1.0</v>
      </c>
      <c r="D111" s="14" t="s">
        <v>441</v>
      </c>
      <c r="E111" s="6"/>
    </row>
    <row r="112">
      <c r="A112" s="4">
        <v>111.0</v>
      </c>
      <c r="B112" s="26" t="s">
        <v>371</v>
      </c>
      <c r="C112" s="17">
        <v>25.0</v>
      </c>
      <c r="D112" s="14" t="s">
        <v>445</v>
      </c>
      <c r="E112" s="6"/>
    </row>
    <row r="113">
      <c r="A113" s="4">
        <v>112.0</v>
      </c>
      <c r="B113" s="26" t="s">
        <v>371</v>
      </c>
      <c r="C113" s="17">
        <v>1.0</v>
      </c>
      <c r="D113" s="14" t="s">
        <v>446</v>
      </c>
      <c r="E113" s="6"/>
    </row>
    <row r="114">
      <c r="A114" s="4">
        <v>113.0</v>
      </c>
      <c r="B114" s="26" t="s">
        <v>371</v>
      </c>
      <c r="C114" s="17">
        <v>20.0</v>
      </c>
      <c r="D114" s="14" t="s">
        <v>418</v>
      </c>
      <c r="E114" s="6"/>
    </row>
    <row r="115">
      <c r="A115" s="4">
        <v>114.0</v>
      </c>
      <c r="B115" s="26" t="s">
        <v>371</v>
      </c>
      <c r="C115" s="17">
        <v>4.0</v>
      </c>
      <c r="D115" s="14" t="s">
        <v>452</v>
      </c>
      <c r="E115" s="6"/>
    </row>
    <row r="116">
      <c r="A116" s="4">
        <v>115.0</v>
      </c>
      <c r="B116" s="26" t="s">
        <v>371</v>
      </c>
      <c r="C116" s="17">
        <v>12.0</v>
      </c>
      <c r="D116" s="14" t="s">
        <v>456</v>
      </c>
      <c r="E116" s="6"/>
    </row>
    <row r="117">
      <c r="A117" s="4">
        <v>116.0</v>
      </c>
      <c r="B117" s="26" t="s">
        <v>371</v>
      </c>
      <c r="C117" s="17">
        <v>34.0</v>
      </c>
      <c r="D117" s="14" t="s">
        <v>459</v>
      </c>
      <c r="E117" s="6"/>
    </row>
    <row r="118">
      <c r="A118" s="4">
        <v>117.0</v>
      </c>
      <c r="B118" s="26" t="s">
        <v>371</v>
      </c>
      <c r="C118" s="17">
        <v>26.0</v>
      </c>
      <c r="D118" s="14" t="s">
        <v>462</v>
      </c>
      <c r="E118" s="6"/>
    </row>
    <row r="119">
      <c r="A119" s="4">
        <v>118.0</v>
      </c>
      <c r="B119" s="26" t="s">
        <v>371</v>
      </c>
      <c r="C119" s="17">
        <v>14.0</v>
      </c>
      <c r="D119" s="14" t="s">
        <v>465</v>
      </c>
      <c r="E119" s="6"/>
    </row>
    <row r="120">
      <c r="A120" s="4">
        <v>119.0</v>
      </c>
      <c r="B120" s="26" t="s">
        <v>371</v>
      </c>
      <c r="C120" s="26">
        <v>19.0</v>
      </c>
      <c r="D120" s="27" t="s">
        <v>407</v>
      </c>
      <c r="E120" s="6"/>
    </row>
    <row r="121">
      <c r="A121" s="4">
        <v>120.0</v>
      </c>
      <c r="B121" s="26" t="s">
        <v>371</v>
      </c>
      <c r="C121" s="26">
        <v>30.0</v>
      </c>
      <c r="D121" s="27" t="s">
        <v>470</v>
      </c>
      <c r="E121" s="6"/>
    </row>
    <row r="122">
      <c r="A122" s="4">
        <v>121.0</v>
      </c>
      <c r="B122" s="26" t="s">
        <v>35</v>
      </c>
      <c r="C122" s="26">
        <v>40.0</v>
      </c>
      <c r="D122" s="27" t="s">
        <v>474</v>
      </c>
      <c r="E122" s="26"/>
    </row>
    <row r="123">
      <c r="A123" s="4">
        <v>122.0</v>
      </c>
      <c r="B123" s="26" t="s">
        <v>35</v>
      </c>
      <c r="C123" s="26">
        <v>28.0</v>
      </c>
      <c r="D123" s="27" t="s">
        <v>478</v>
      </c>
      <c r="E123" s="26"/>
    </row>
    <row r="124">
      <c r="A124" s="4">
        <v>123.0</v>
      </c>
      <c r="B124" s="26" t="s">
        <v>35</v>
      </c>
      <c r="C124" s="4">
        <v>12.0</v>
      </c>
      <c r="D124" s="16" t="s">
        <v>479</v>
      </c>
      <c r="E124" s="26"/>
    </row>
    <row r="125">
      <c r="A125" s="4">
        <v>124.0</v>
      </c>
      <c r="B125" s="26" t="s">
        <v>35</v>
      </c>
      <c r="C125" s="4">
        <v>38.0</v>
      </c>
      <c r="D125" s="16" t="s">
        <v>483</v>
      </c>
      <c r="E125" s="26"/>
    </row>
    <row r="126">
      <c r="A126" s="4">
        <v>125.0</v>
      </c>
      <c r="B126" s="26" t="s">
        <v>35</v>
      </c>
      <c r="C126" s="4">
        <v>1.0</v>
      </c>
      <c r="D126" s="16" t="s">
        <v>486</v>
      </c>
      <c r="E126" s="26"/>
    </row>
    <row r="127">
      <c r="A127" s="4">
        <v>126.0</v>
      </c>
      <c r="B127" s="26" t="s">
        <v>35</v>
      </c>
      <c r="C127" s="4">
        <v>34.0</v>
      </c>
      <c r="D127" s="16" t="s">
        <v>490</v>
      </c>
      <c r="E127" s="26"/>
    </row>
    <row r="128">
      <c r="A128" s="4">
        <v>127.0</v>
      </c>
      <c r="B128" s="26" t="s">
        <v>35</v>
      </c>
      <c r="C128" s="4">
        <v>40.0</v>
      </c>
      <c r="D128" s="16" t="s">
        <v>494</v>
      </c>
      <c r="E128" s="26"/>
    </row>
    <row r="129">
      <c r="A129" s="4">
        <v>128.0</v>
      </c>
      <c r="B129" s="26" t="s">
        <v>35</v>
      </c>
      <c r="C129" s="4">
        <v>62.0</v>
      </c>
      <c r="D129" s="16" t="s">
        <v>495</v>
      </c>
      <c r="E129" s="26"/>
    </row>
    <row r="130">
      <c r="A130" s="4">
        <v>129.0</v>
      </c>
      <c r="B130" s="26" t="s">
        <v>35</v>
      </c>
      <c r="C130" s="4">
        <v>60.0</v>
      </c>
      <c r="D130" s="16" t="s">
        <v>499</v>
      </c>
      <c r="E130" s="26"/>
    </row>
    <row r="131">
      <c r="A131" s="4">
        <v>130.0</v>
      </c>
      <c r="B131" s="26" t="s">
        <v>35</v>
      </c>
      <c r="C131" s="4">
        <v>22.0</v>
      </c>
      <c r="D131" s="16" t="s">
        <v>503</v>
      </c>
      <c r="E131" s="26"/>
    </row>
    <row r="132">
      <c r="A132" s="4">
        <v>131.0</v>
      </c>
      <c r="B132" s="26" t="s">
        <v>35</v>
      </c>
      <c r="C132" s="4">
        <v>38.0</v>
      </c>
      <c r="D132" s="16" t="s">
        <v>506</v>
      </c>
      <c r="E132" s="26"/>
    </row>
    <row r="133">
      <c r="A133" s="4">
        <v>132.0</v>
      </c>
      <c r="B133" s="26" t="s">
        <v>35</v>
      </c>
      <c r="C133" s="4">
        <v>30.0</v>
      </c>
      <c r="D133" s="16" t="s">
        <v>508</v>
      </c>
      <c r="E133" s="26"/>
    </row>
    <row r="134">
      <c r="A134" s="4">
        <v>133.0</v>
      </c>
      <c r="B134" s="26" t="s">
        <v>35</v>
      </c>
      <c r="C134" s="4">
        <v>46.0</v>
      </c>
      <c r="D134" s="16" t="s">
        <v>511</v>
      </c>
      <c r="E134" s="26"/>
    </row>
    <row r="135">
      <c r="A135" s="4">
        <v>134.0</v>
      </c>
      <c r="B135" s="26" t="s">
        <v>35</v>
      </c>
      <c r="C135" s="4">
        <v>62.0</v>
      </c>
      <c r="D135" s="16" t="s">
        <v>513</v>
      </c>
      <c r="E135" s="26"/>
    </row>
    <row r="136">
      <c r="A136" s="4">
        <v>135.0</v>
      </c>
      <c r="B136" s="26" t="s">
        <v>35</v>
      </c>
      <c r="C136" s="4">
        <v>33.0</v>
      </c>
      <c r="D136" s="16" t="s">
        <v>515</v>
      </c>
      <c r="E136" s="26"/>
    </row>
    <row r="137">
      <c r="A137" s="4">
        <v>136.0</v>
      </c>
      <c r="B137" s="26" t="s">
        <v>35</v>
      </c>
      <c r="C137" s="4">
        <v>19.0</v>
      </c>
      <c r="D137" s="16" t="s">
        <v>519</v>
      </c>
      <c r="E137" s="26"/>
    </row>
    <row r="138">
      <c r="A138" s="4">
        <v>137.0</v>
      </c>
      <c r="B138" s="26" t="s">
        <v>35</v>
      </c>
      <c r="C138" s="4">
        <v>34.0</v>
      </c>
      <c r="D138" s="16" t="s">
        <v>524</v>
      </c>
      <c r="E138" s="26"/>
    </row>
    <row r="139">
      <c r="A139" s="4">
        <v>138.0</v>
      </c>
      <c r="B139" s="26" t="s">
        <v>35</v>
      </c>
      <c r="C139" s="4">
        <v>34.0</v>
      </c>
      <c r="D139" s="16" t="s">
        <v>529</v>
      </c>
      <c r="E139" s="26"/>
    </row>
    <row r="140">
      <c r="A140" s="4">
        <v>139.0</v>
      </c>
      <c r="B140" s="26" t="s">
        <v>35</v>
      </c>
      <c r="C140" s="4">
        <v>15.0</v>
      </c>
      <c r="D140" s="16" t="s">
        <v>533</v>
      </c>
      <c r="E140" s="26"/>
    </row>
    <row r="141">
      <c r="A141" s="4">
        <v>140.0</v>
      </c>
      <c r="B141" s="26" t="s">
        <v>35</v>
      </c>
      <c r="C141" s="4">
        <v>34.0</v>
      </c>
      <c r="D141" s="16" t="s">
        <v>535</v>
      </c>
      <c r="E141" s="26"/>
    </row>
    <row r="142">
      <c r="A142" s="4">
        <v>141.0</v>
      </c>
      <c r="B142" s="26" t="s">
        <v>35</v>
      </c>
      <c r="C142" s="4">
        <v>29.0</v>
      </c>
      <c r="D142" s="16" t="s">
        <v>538</v>
      </c>
      <c r="E142" s="26"/>
    </row>
    <row r="143">
      <c r="A143" s="4">
        <v>142.0</v>
      </c>
      <c r="B143" s="26" t="s">
        <v>35</v>
      </c>
      <c r="C143" s="4">
        <v>34.0</v>
      </c>
      <c r="D143" s="16" t="s">
        <v>542</v>
      </c>
      <c r="E143" s="26"/>
    </row>
    <row r="144">
      <c r="A144" s="4">
        <v>143.0</v>
      </c>
      <c r="B144" s="26" t="s">
        <v>35</v>
      </c>
      <c r="C144" s="4">
        <v>42.0</v>
      </c>
      <c r="D144" s="16" t="s">
        <v>543</v>
      </c>
      <c r="E144" s="26"/>
    </row>
    <row r="145">
      <c r="A145" s="4">
        <v>144.0</v>
      </c>
      <c r="B145" s="26" t="s">
        <v>35</v>
      </c>
      <c r="C145" s="4">
        <v>30.0</v>
      </c>
      <c r="D145" s="16" t="s">
        <v>547</v>
      </c>
      <c r="E145" s="26"/>
    </row>
    <row r="146">
      <c r="A146" s="4">
        <v>145.0</v>
      </c>
      <c r="B146" s="26" t="s">
        <v>35</v>
      </c>
      <c r="C146" s="4">
        <v>35.0</v>
      </c>
      <c r="D146" s="16" t="s">
        <v>548</v>
      </c>
      <c r="E146" s="26"/>
    </row>
    <row r="147">
      <c r="A147" s="4">
        <v>146.0</v>
      </c>
      <c r="B147" s="26" t="s">
        <v>35</v>
      </c>
      <c r="C147" s="4">
        <v>29.0</v>
      </c>
      <c r="D147" s="16" t="s">
        <v>551</v>
      </c>
      <c r="E147" s="26"/>
    </row>
    <row r="148">
      <c r="A148" s="4">
        <v>147.0</v>
      </c>
      <c r="B148" s="26" t="s">
        <v>35</v>
      </c>
      <c r="C148" s="4">
        <v>42.0</v>
      </c>
      <c r="D148" s="16" t="s">
        <v>554</v>
      </c>
      <c r="E148" s="26"/>
    </row>
    <row r="149">
      <c r="A149" s="4">
        <v>148.0</v>
      </c>
      <c r="B149" s="26" t="s">
        <v>35</v>
      </c>
      <c r="C149" s="4">
        <v>31.0</v>
      </c>
      <c r="D149" s="16" t="s">
        <v>528</v>
      </c>
      <c r="E149" s="26"/>
    </row>
    <row r="150">
      <c r="A150" s="4">
        <v>149.0</v>
      </c>
      <c r="B150" s="26" t="s">
        <v>35</v>
      </c>
      <c r="C150" s="4">
        <v>30.0</v>
      </c>
      <c r="D150" s="16" t="s">
        <v>557</v>
      </c>
      <c r="E150" s="26"/>
    </row>
    <row r="151">
      <c r="A151" s="4">
        <v>150.0</v>
      </c>
      <c r="B151" s="26" t="s">
        <v>35</v>
      </c>
      <c r="C151" s="4">
        <v>34.0</v>
      </c>
      <c r="D151" s="16" t="s">
        <v>562</v>
      </c>
      <c r="E151" s="26"/>
    </row>
    <row r="152">
      <c r="A152" s="4">
        <v>151.0</v>
      </c>
      <c r="B152" s="4" t="s">
        <v>67</v>
      </c>
      <c r="C152" s="4">
        <v>35.0</v>
      </c>
      <c r="D152" s="16" t="s">
        <v>564</v>
      </c>
    </row>
    <row r="153">
      <c r="A153" s="4">
        <v>152.0</v>
      </c>
      <c r="B153" s="4" t="s">
        <v>67</v>
      </c>
      <c r="C153" s="4">
        <v>60.0</v>
      </c>
      <c r="D153" s="16" t="s">
        <v>566</v>
      </c>
    </row>
    <row r="154">
      <c r="A154" s="4">
        <v>153.0</v>
      </c>
      <c r="B154" s="4" t="s">
        <v>67</v>
      </c>
      <c r="C154" s="4">
        <v>24.0</v>
      </c>
      <c r="D154" s="16" t="s">
        <v>569</v>
      </c>
    </row>
    <row r="155">
      <c r="A155" s="4">
        <v>154.0</v>
      </c>
      <c r="B155" s="4" t="s">
        <v>67</v>
      </c>
      <c r="C155" s="4">
        <v>31.0</v>
      </c>
      <c r="D155" s="16" t="s">
        <v>573</v>
      </c>
    </row>
    <row r="156">
      <c r="A156" s="4">
        <v>155.0</v>
      </c>
      <c r="B156" s="4" t="s">
        <v>67</v>
      </c>
      <c r="C156" s="4">
        <v>48.0</v>
      </c>
      <c r="D156" s="16" t="s">
        <v>576</v>
      </c>
    </row>
    <row r="157">
      <c r="A157" s="4">
        <v>156.0</v>
      </c>
      <c r="B157" s="4" t="s">
        <v>67</v>
      </c>
      <c r="C157" s="4">
        <v>17.0</v>
      </c>
      <c r="D157" s="16" t="s">
        <v>578</v>
      </c>
    </row>
    <row r="158">
      <c r="A158" s="4">
        <v>157.0</v>
      </c>
      <c r="B158" s="4" t="s">
        <v>67</v>
      </c>
      <c r="C158" s="4">
        <v>36.0</v>
      </c>
      <c r="D158" s="16" t="s">
        <v>579</v>
      </c>
    </row>
    <row r="159">
      <c r="A159" s="4">
        <v>158.0</v>
      </c>
      <c r="B159" s="4" t="s">
        <v>67</v>
      </c>
      <c r="C159" s="4">
        <v>59.0</v>
      </c>
      <c r="D159" s="16" t="s">
        <v>582</v>
      </c>
    </row>
    <row r="160">
      <c r="A160" s="4">
        <v>159.0</v>
      </c>
      <c r="B160" s="4" t="s">
        <v>67</v>
      </c>
      <c r="C160" s="4">
        <v>73.0</v>
      </c>
      <c r="D160" s="16" t="s">
        <v>584</v>
      </c>
    </row>
    <row r="161">
      <c r="A161" s="4">
        <v>160.0</v>
      </c>
      <c r="B161" s="4" t="s">
        <v>67</v>
      </c>
      <c r="C161" s="4">
        <v>4.0</v>
      </c>
      <c r="D161" s="16" t="s">
        <v>587</v>
      </c>
    </row>
    <row r="162">
      <c r="A162" s="4">
        <v>161.0</v>
      </c>
      <c r="B162" s="4" t="s">
        <v>67</v>
      </c>
      <c r="C162" s="4">
        <v>34.0</v>
      </c>
      <c r="D162" s="16" t="s">
        <v>590</v>
      </c>
    </row>
    <row r="163">
      <c r="A163" s="4">
        <v>162.0</v>
      </c>
      <c r="B163" s="4" t="s">
        <v>67</v>
      </c>
      <c r="C163" s="4">
        <v>44.0</v>
      </c>
      <c r="D163" s="16" t="s">
        <v>594</v>
      </c>
    </row>
    <row r="164">
      <c r="A164" s="4">
        <v>163.0</v>
      </c>
      <c r="B164" s="4" t="s">
        <v>67</v>
      </c>
      <c r="C164" s="4">
        <v>11.0</v>
      </c>
      <c r="D164" s="16" t="s">
        <v>597</v>
      </c>
    </row>
    <row r="165">
      <c r="A165" s="4">
        <v>164.0</v>
      </c>
      <c r="B165" s="4" t="s">
        <v>67</v>
      </c>
      <c r="C165" s="4">
        <v>26.0</v>
      </c>
      <c r="D165" s="16" t="s">
        <v>601</v>
      </c>
    </row>
    <row r="166">
      <c r="A166" s="4">
        <v>165.0</v>
      </c>
      <c r="B166" s="4" t="s">
        <v>67</v>
      </c>
      <c r="C166" s="4">
        <v>45.0</v>
      </c>
      <c r="D166" s="16" t="s">
        <v>605</v>
      </c>
    </row>
    <row r="167">
      <c r="A167" s="4">
        <v>166.0</v>
      </c>
      <c r="B167" s="4" t="s">
        <v>67</v>
      </c>
      <c r="C167" s="4">
        <v>14.0</v>
      </c>
      <c r="D167" s="16" t="s">
        <v>611</v>
      </c>
    </row>
    <row r="168">
      <c r="A168" s="4">
        <v>167.0</v>
      </c>
      <c r="B168" s="4" t="s">
        <v>67</v>
      </c>
      <c r="C168" s="4">
        <v>12.0</v>
      </c>
      <c r="D168" s="16" t="s">
        <v>615</v>
      </c>
    </row>
    <row r="169">
      <c r="A169" s="4">
        <v>168.0</v>
      </c>
      <c r="B169" s="4" t="s">
        <v>67</v>
      </c>
      <c r="C169" s="4">
        <v>21.0</v>
      </c>
      <c r="D169" s="16" t="s">
        <v>619</v>
      </c>
    </row>
    <row r="170">
      <c r="A170" s="4">
        <v>169.0</v>
      </c>
      <c r="B170" s="4" t="s">
        <v>67</v>
      </c>
      <c r="C170" s="4">
        <v>44.0</v>
      </c>
      <c r="D170" s="16" t="s">
        <v>621</v>
      </c>
    </row>
    <row r="171">
      <c r="A171" s="4">
        <v>170.0</v>
      </c>
      <c r="B171" s="4" t="s">
        <v>67</v>
      </c>
      <c r="C171" s="4">
        <v>52.0</v>
      </c>
      <c r="D171" s="16" t="s">
        <v>626</v>
      </c>
    </row>
    <row r="172">
      <c r="A172" s="4">
        <v>171.0</v>
      </c>
      <c r="B172" s="4" t="s">
        <v>67</v>
      </c>
      <c r="C172" s="4">
        <v>48.0</v>
      </c>
      <c r="D172" s="16" t="s">
        <v>627</v>
      </c>
    </row>
    <row r="173">
      <c r="A173" s="4">
        <v>172.0</v>
      </c>
      <c r="B173" s="4" t="s">
        <v>67</v>
      </c>
      <c r="C173" s="4">
        <v>4.0</v>
      </c>
      <c r="D173" s="16" t="s">
        <v>632</v>
      </c>
    </row>
    <row r="174">
      <c r="A174" s="4">
        <v>173.0</v>
      </c>
      <c r="B174" s="4" t="s">
        <v>67</v>
      </c>
      <c r="C174" s="4">
        <v>32.0</v>
      </c>
      <c r="D174" s="16" t="s">
        <v>634</v>
      </c>
    </row>
    <row r="175">
      <c r="A175" s="4">
        <v>174.0</v>
      </c>
      <c r="B175" s="4" t="s">
        <v>67</v>
      </c>
      <c r="C175" s="4">
        <v>1.0</v>
      </c>
      <c r="D175" s="16" t="s">
        <v>638</v>
      </c>
    </row>
    <row r="176">
      <c r="A176" s="4">
        <v>175.0</v>
      </c>
      <c r="B176" s="4" t="s">
        <v>67</v>
      </c>
      <c r="C176" s="4">
        <v>33.0</v>
      </c>
      <c r="D176" s="16" t="s">
        <v>642</v>
      </c>
    </row>
    <row r="177">
      <c r="A177" s="4">
        <v>176.0</v>
      </c>
      <c r="B177" s="4" t="s">
        <v>67</v>
      </c>
      <c r="C177" s="4">
        <v>39.0</v>
      </c>
      <c r="D177" s="16" t="s">
        <v>646</v>
      </c>
    </row>
    <row r="178">
      <c r="A178" s="4">
        <v>177.0</v>
      </c>
      <c r="B178" s="4" t="s">
        <v>67</v>
      </c>
      <c r="C178" s="4">
        <v>26.0</v>
      </c>
      <c r="D178" s="16" t="s">
        <v>651</v>
      </c>
    </row>
    <row r="179">
      <c r="A179" s="4">
        <v>178.0</v>
      </c>
      <c r="B179" s="4" t="s">
        <v>67</v>
      </c>
      <c r="C179" s="4">
        <v>32.0</v>
      </c>
      <c r="D179" s="16" t="s">
        <v>654</v>
      </c>
    </row>
    <row r="180">
      <c r="A180" s="4">
        <v>179.0</v>
      </c>
      <c r="B180" s="4" t="s">
        <v>67</v>
      </c>
      <c r="C180" s="4">
        <v>28.0</v>
      </c>
      <c r="D180" s="16" t="s">
        <v>657</v>
      </c>
    </row>
    <row r="181">
      <c r="A181" s="4">
        <v>180.0</v>
      </c>
      <c r="B181" s="4" t="s">
        <v>67</v>
      </c>
      <c r="C181" s="4">
        <v>26.0</v>
      </c>
      <c r="D181" s="16" t="s">
        <v>658</v>
      </c>
    </row>
    <row r="182">
      <c r="A182" s="4">
        <v>181.0</v>
      </c>
      <c r="B182" s="4" t="s">
        <v>52</v>
      </c>
      <c r="C182" s="4">
        <v>38.0</v>
      </c>
      <c r="D182" s="16" t="s">
        <v>661</v>
      </c>
    </row>
    <row r="183">
      <c r="A183" s="4">
        <v>182.0</v>
      </c>
      <c r="B183" s="4" t="s">
        <v>52</v>
      </c>
      <c r="C183" s="4">
        <v>39.0</v>
      </c>
      <c r="D183" s="16" t="s">
        <v>662</v>
      </c>
    </row>
    <row r="184">
      <c r="A184" s="4">
        <v>183.0</v>
      </c>
      <c r="B184" s="4" t="s">
        <v>52</v>
      </c>
      <c r="C184" s="4">
        <v>32.0</v>
      </c>
      <c r="D184" s="16" t="s">
        <v>666</v>
      </c>
    </row>
    <row r="185">
      <c r="A185" s="4">
        <v>184.0</v>
      </c>
      <c r="B185" s="4" t="s">
        <v>52</v>
      </c>
      <c r="C185" s="4">
        <v>1.0</v>
      </c>
      <c r="D185" s="16" t="s">
        <v>667</v>
      </c>
    </row>
    <row r="186">
      <c r="A186" s="4">
        <v>185.0</v>
      </c>
      <c r="B186" s="4" t="s">
        <v>52</v>
      </c>
      <c r="C186" s="4">
        <v>33.0</v>
      </c>
      <c r="D186" s="16" t="s">
        <v>668</v>
      </c>
    </row>
    <row r="187">
      <c r="A187" s="4">
        <v>186.0</v>
      </c>
      <c r="B187" s="4" t="s">
        <v>52</v>
      </c>
      <c r="C187" s="4">
        <v>1.0</v>
      </c>
      <c r="D187" s="16" t="s">
        <v>673</v>
      </c>
    </row>
    <row r="188">
      <c r="A188" s="4">
        <v>187.0</v>
      </c>
      <c r="B188" s="4" t="s">
        <v>52</v>
      </c>
      <c r="C188" s="4">
        <v>37.0</v>
      </c>
      <c r="D188" s="16" t="s">
        <v>501</v>
      </c>
    </row>
    <row r="189">
      <c r="A189" s="4">
        <v>188.0</v>
      </c>
      <c r="B189" s="4" t="s">
        <v>52</v>
      </c>
      <c r="C189" s="4">
        <v>49.0</v>
      </c>
      <c r="D189" s="16" t="s">
        <v>678</v>
      </c>
    </row>
    <row r="190">
      <c r="A190" s="4">
        <v>189.0</v>
      </c>
      <c r="B190" s="4" t="s">
        <v>52</v>
      </c>
      <c r="C190" s="4">
        <v>45.0</v>
      </c>
      <c r="D190" s="16" t="s">
        <v>682</v>
      </c>
    </row>
    <row r="191">
      <c r="A191" s="4">
        <v>190.0</v>
      </c>
      <c r="B191" s="4" t="s">
        <v>52</v>
      </c>
      <c r="C191" s="4">
        <v>40.0</v>
      </c>
      <c r="D191" s="16" t="s">
        <v>685</v>
      </c>
    </row>
    <row r="192">
      <c r="A192" s="4">
        <v>191.0</v>
      </c>
      <c r="B192" s="4" t="s">
        <v>52</v>
      </c>
      <c r="C192" s="4">
        <v>33.0</v>
      </c>
      <c r="D192" s="16" t="s">
        <v>689</v>
      </c>
    </row>
    <row r="193">
      <c r="A193" s="4">
        <v>192.0</v>
      </c>
      <c r="B193" s="4" t="s">
        <v>52</v>
      </c>
      <c r="C193" s="4">
        <v>34.0</v>
      </c>
      <c r="D193" s="16" t="s">
        <v>693</v>
      </c>
    </row>
    <row r="194">
      <c r="A194" s="4">
        <v>193.0</v>
      </c>
      <c r="B194" s="4" t="s">
        <v>52</v>
      </c>
      <c r="C194" s="4">
        <v>40.0</v>
      </c>
      <c r="D194" s="16" t="s">
        <v>696</v>
      </c>
    </row>
    <row r="195">
      <c r="A195" s="4">
        <v>194.0</v>
      </c>
      <c r="B195" s="4" t="s">
        <v>52</v>
      </c>
      <c r="C195" s="4">
        <v>37.0</v>
      </c>
      <c r="D195" s="16" t="s">
        <v>702</v>
      </c>
    </row>
    <row r="196">
      <c r="A196" s="4">
        <v>195.0</v>
      </c>
      <c r="B196" s="4" t="s">
        <v>52</v>
      </c>
      <c r="C196" s="4">
        <v>31.0</v>
      </c>
      <c r="D196" s="16" t="s">
        <v>705</v>
      </c>
    </row>
    <row r="197">
      <c r="A197" s="4">
        <v>196.0</v>
      </c>
      <c r="B197" s="4" t="s">
        <v>52</v>
      </c>
      <c r="C197" s="4">
        <v>2.0</v>
      </c>
      <c r="D197" s="16" t="s">
        <v>709</v>
      </c>
    </row>
    <row r="198">
      <c r="A198" s="4">
        <v>197.0</v>
      </c>
      <c r="B198" s="4" t="s">
        <v>52</v>
      </c>
      <c r="C198" s="4">
        <v>38.0</v>
      </c>
      <c r="D198" s="16" t="s">
        <v>712</v>
      </c>
    </row>
    <row r="199">
      <c r="A199" s="4">
        <v>198.0</v>
      </c>
      <c r="B199" s="4" t="s">
        <v>52</v>
      </c>
      <c r="C199" s="4">
        <v>37.0</v>
      </c>
      <c r="D199" s="16" t="s">
        <v>716</v>
      </c>
    </row>
    <row r="200">
      <c r="A200" s="4">
        <v>199.0</v>
      </c>
      <c r="B200" s="4" t="s">
        <v>52</v>
      </c>
      <c r="C200" s="4">
        <v>33.0</v>
      </c>
      <c r="D200" s="16" t="s">
        <v>721</v>
      </c>
    </row>
    <row r="201">
      <c r="A201" s="4">
        <v>200.0</v>
      </c>
      <c r="B201" s="4" t="s">
        <v>52</v>
      </c>
      <c r="C201" s="4">
        <v>39.0</v>
      </c>
      <c r="D201" s="16" t="s">
        <v>725</v>
      </c>
    </row>
    <row r="202">
      <c r="A202" s="4">
        <v>201.0</v>
      </c>
      <c r="B202" s="4" t="s">
        <v>52</v>
      </c>
      <c r="C202" s="4">
        <v>36.0</v>
      </c>
      <c r="D202" s="16" t="s">
        <v>725</v>
      </c>
    </row>
    <row r="203">
      <c r="A203" s="4">
        <v>202.0</v>
      </c>
      <c r="B203" s="4" t="s">
        <v>52</v>
      </c>
      <c r="C203" s="4">
        <v>29.0</v>
      </c>
      <c r="D203" s="16" t="s">
        <v>731</v>
      </c>
    </row>
    <row r="204">
      <c r="A204" s="4">
        <v>203.0</v>
      </c>
      <c r="B204" s="4" t="s">
        <v>52</v>
      </c>
      <c r="C204" s="4">
        <v>32.0</v>
      </c>
      <c r="D204" s="16" t="s">
        <v>732</v>
      </c>
    </row>
    <row r="205">
      <c r="A205" s="4">
        <v>204.0</v>
      </c>
      <c r="B205" s="4" t="s">
        <v>52</v>
      </c>
      <c r="C205" s="4">
        <v>27.0</v>
      </c>
      <c r="D205" s="16" t="s">
        <v>737</v>
      </c>
    </row>
    <row r="206">
      <c r="A206" s="4">
        <v>205.0</v>
      </c>
      <c r="B206" s="4" t="s">
        <v>52</v>
      </c>
      <c r="C206" s="4">
        <v>37.0</v>
      </c>
      <c r="D206" s="16" t="s">
        <v>740</v>
      </c>
    </row>
    <row r="207">
      <c r="A207" s="4">
        <v>206.0</v>
      </c>
      <c r="B207" s="4" t="s">
        <v>52</v>
      </c>
      <c r="C207" s="4">
        <v>28.0</v>
      </c>
      <c r="D207" s="16" t="s">
        <v>743</v>
      </c>
    </row>
    <row r="208">
      <c r="A208" s="4">
        <v>207.0</v>
      </c>
      <c r="B208" s="4" t="s">
        <v>52</v>
      </c>
      <c r="C208" s="4">
        <v>32.0</v>
      </c>
      <c r="D208" s="16" t="s">
        <v>747</v>
      </c>
    </row>
    <row r="209">
      <c r="A209" s="4">
        <v>208.0</v>
      </c>
      <c r="B209" s="4" t="s">
        <v>52</v>
      </c>
      <c r="C209" s="4">
        <v>25.0</v>
      </c>
      <c r="D209" s="16" t="s">
        <v>750</v>
      </c>
    </row>
    <row r="210">
      <c r="A210" s="4">
        <v>209.0</v>
      </c>
      <c r="B210" s="4" t="s">
        <v>52</v>
      </c>
      <c r="C210" s="4">
        <v>46.0</v>
      </c>
      <c r="D210" s="16" t="s">
        <v>753</v>
      </c>
    </row>
    <row r="211">
      <c r="A211" s="4">
        <v>210.0</v>
      </c>
      <c r="B211" s="4" t="s">
        <v>52</v>
      </c>
      <c r="C211" s="4">
        <v>27.0</v>
      </c>
      <c r="D211" s="16" t="s">
        <v>498</v>
      </c>
    </row>
    <row r="212">
      <c r="A212" s="4">
        <v>211.0</v>
      </c>
      <c r="B212" s="6" t="s">
        <v>759</v>
      </c>
      <c r="C212" s="10">
        <v>38.0</v>
      </c>
      <c r="D212" s="36" t="s">
        <v>118</v>
      </c>
    </row>
    <row r="213">
      <c r="A213" s="4">
        <v>212.0</v>
      </c>
      <c r="B213" s="6" t="s">
        <v>759</v>
      </c>
      <c r="C213" s="10">
        <v>42.0</v>
      </c>
      <c r="D213" s="36" t="s">
        <v>766</v>
      </c>
    </row>
    <row r="214">
      <c r="A214" s="4">
        <v>213.0</v>
      </c>
      <c r="B214" s="6" t="s">
        <v>759</v>
      </c>
      <c r="C214" s="10">
        <v>33.0</v>
      </c>
      <c r="D214" s="36" t="s">
        <v>769</v>
      </c>
    </row>
    <row r="215">
      <c r="A215" s="4">
        <v>214.0</v>
      </c>
      <c r="B215" s="6" t="s">
        <v>759</v>
      </c>
      <c r="C215" s="10">
        <v>56.0</v>
      </c>
      <c r="D215" s="36" t="s">
        <v>289</v>
      </c>
    </row>
    <row r="216">
      <c r="A216" s="4">
        <v>215.0</v>
      </c>
      <c r="B216" s="6" t="s">
        <v>759</v>
      </c>
      <c r="C216" s="10">
        <v>28.0</v>
      </c>
      <c r="D216" s="36" t="s">
        <v>775</v>
      </c>
    </row>
    <row r="217">
      <c r="A217" s="4">
        <v>216.0</v>
      </c>
      <c r="B217" s="6" t="s">
        <v>759</v>
      </c>
      <c r="C217" s="10">
        <v>33.0</v>
      </c>
      <c r="D217" s="36" t="s">
        <v>56</v>
      </c>
    </row>
    <row r="218">
      <c r="A218" s="4">
        <v>217.0</v>
      </c>
      <c r="B218" s="6" t="s">
        <v>759</v>
      </c>
      <c r="C218" s="10">
        <v>39.0</v>
      </c>
      <c r="D218" s="36" t="s">
        <v>132</v>
      </c>
    </row>
    <row r="219">
      <c r="A219" s="4">
        <v>218.0</v>
      </c>
      <c r="B219" s="6" t="s">
        <v>759</v>
      </c>
      <c r="C219" s="10">
        <v>34.0</v>
      </c>
      <c r="D219" s="36" t="s">
        <v>785</v>
      </c>
    </row>
    <row r="220">
      <c r="A220" s="4">
        <v>219.0</v>
      </c>
      <c r="B220" s="6" t="s">
        <v>759</v>
      </c>
      <c r="C220" s="10">
        <v>48.0</v>
      </c>
      <c r="D220" s="36" t="s">
        <v>787</v>
      </c>
    </row>
    <row r="221">
      <c r="A221" s="4">
        <v>220.0</v>
      </c>
      <c r="B221" s="6" t="s">
        <v>759</v>
      </c>
      <c r="C221" s="10">
        <v>43.0</v>
      </c>
      <c r="D221" s="36" t="s">
        <v>791</v>
      </c>
    </row>
    <row r="222">
      <c r="A222" s="4">
        <v>221.0</v>
      </c>
      <c r="B222" s="6" t="s">
        <v>759</v>
      </c>
      <c r="C222" s="10">
        <v>38.0</v>
      </c>
      <c r="D222" s="36" t="s">
        <v>795</v>
      </c>
      <c r="E222" s="37"/>
    </row>
    <row r="223">
      <c r="A223" s="4">
        <v>222.0</v>
      </c>
      <c r="B223" s="6" t="s">
        <v>759</v>
      </c>
      <c r="C223" s="10">
        <v>54.0</v>
      </c>
      <c r="D223" s="36" t="s">
        <v>802</v>
      </c>
      <c r="E223" s="37"/>
    </row>
    <row r="224">
      <c r="A224" s="4">
        <v>223.0</v>
      </c>
      <c r="B224" s="6" t="s">
        <v>759</v>
      </c>
      <c r="C224" s="10">
        <v>40.0</v>
      </c>
      <c r="D224" s="36" t="s">
        <v>808</v>
      </c>
      <c r="E224" s="37"/>
    </row>
    <row r="225">
      <c r="A225" s="4">
        <v>224.0</v>
      </c>
      <c r="B225" s="6" t="s">
        <v>759</v>
      </c>
      <c r="C225" s="10">
        <v>39.0</v>
      </c>
      <c r="D225" s="36" t="s">
        <v>19</v>
      </c>
      <c r="E225" s="37"/>
    </row>
    <row r="226">
      <c r="A226" s="4">
        <v>225.0</v>
      </c>
      <c r="B226" s="6" t="s">
        <v>759</v>
      </c>
      <c r="C226" s="10">
        <v>40.0</v>
      </c>
      <c r="D226" s="36" t="s">
        <v>815</v>
      </c>
      <c r="E226" s="37"/>
    </row>
    <row r="227">
      <c r="A227" s="4">
        <v>226.0</v>
      </c>
      <c r="B227" s="6" t="s">
        <v>759</v>
      </c>
      <c r="C227" s="10">
        <v>30.0</v>
      </c>
      <c r="D227" s="36" t="s">
        <v>819</v>
      </c>
      <c r="E227" s="37"/>
    </row>
    <row r="228">
      <c r="A228" s="4">
        <v>227.0</v>
      </c>
      <c r="B228" s="6" t="s">
        <v>759</v>
      </c>
      <c r="C228" s="10">
        <v>55.0</v>
      </c>
      <c r="D228" s="36" t="s">
        <v>820</v>
      </c>
      <c r="E228" s="37"/>
    </row>
    <row r="229">
      <c r="A229" s="4">
        <v>228.0</v>
      </c>
      <c r="B229" s="6" t="s">
        <v>759</v>
      </c>
      <c r="C229" s="10">
        <v>42.0</v>
      </c>
      <c r="D229" s="36" t="s">
        <v>824</v>
      </c>
      <c r="E229" s="37"/>
    </row>
    <row r="230">
      <c r="A230" s="4">
        <v>229.0</v>
      </c>
      <c r="B230" s="6" t="s">
        <v>759</v>
      </c>
      <c r="C230" s="10">
        <v>32.0</v>
      </c>
      <c r="D230" s="36" t="s">
        <v>830</v>
      </c>
      <c r="E230" s="37"/>
    </row>
    <row r="231">
      <c r="A231" s="4">
        <v>230.0</v>
      </c>
      <c r="B231" s="6" t="s">
        <v>759</v>
      </c>
      <c r="C231" s="10">
        <v>36.0</v>
      </c>
      <c r="D231" s="36" t="s">
        <v>150</v>
      </c>
      <c r="E231" s="37"/>
    </row>
    <row r="232">
      <c r="A232" s="4">
        <v>231.0</v>
      </c>
      <c r="B232" s="6" t="s">
        <v>759</v>
      </c>
      <c r="C232" s="10">
        <v>64.0</v>
      </c>
      <c r="D232" s="36" t="s">
        <v>837</v>
      </c>
      <c r="E232" s="37"/>
    </row>
    <row r="233">
      <c r="A233" s="4">
        <v>232.0</v>
      </c>
      <c r="B233" s="6" t="s">
        <v>759</v>
      </c>
      <c r="C233" s="10">
        <v>63.0</v>
      </c>
      <c r="D233" s="36" t="s">
        <v>91</v>
      </c>
      <c r="E233" s="37"/>
    </row>
    <row r="234">
      <c r="A234" s="4">
        <v>233.0</v>
      </c>
      <c r="B234" s="6" t="s">
        <v>759</v>
      </c>
      <c r="C234" s="10">
        <v>35.0</v>
      </c>
      <c r="D234" s="36" t="s">
        <v>841</v>
      </c>
      <c r="E234" s="37"/>
    </row>
    <row r="235">
      <c r="A235" s="4">
        <v>234.0</v>
      </c>
      <c r="B235" s="6" t="s">
        <v>759</v>
      </c>
      <c r="C235" s="10">
        <v>35.0</v>
      </c>
      <c r="D235" s="36" t="s">
        <v>844</v>
      </c>
      <c r="E235" s="37"/>
    </row>
    <row r="236">
      <c r="A236" s="4">
        <v>235.0</v>
      </c>
      <c r="B236" s="6" t="s">
        <v>759</v>
      </c>
      <c r="C236" s="10">
        <v>41.0</v>
      </c>
      <c r="D236" s="36" t="s">
        <v>846</v>
      </c>
      <c r="E236" s="37"/>
    </row>
    <row r="237">
      <c r="A237" s="4">
        <v>236.0</v>
      </c>
      <c r="B237" s="6" t="s">
        <v>759</v>
      </c>
      <c r="C237" s="10">
        <v>31.0</v>
      </c>
      <c r="D237" s="36" t="s">
        <v>849</v>
      </c>
      <c r="E237" s="37"/>
    </row>
    <row r="238">
      <c r="A238" s="4">
        <v>237.0</v>
      </c>
      <c r="B238" s="6" t="s">
        <v>759</v>
      </c>
      <c r="C238" s="10">
        <v>44.0</v>
      </c>
      <c r="D238" s="36" t="s">
        <v>853</v>
      </c>
      <c r="E238" s="37"/>
    </row>
    <row r="239">
      <c r="A239" s="4">
        <v>238.0</v>
      </c>
      <c r="B239" s="6" t="s">
        <v>759</v>
      </c>
      <c r="C239" s="10">
        <v>31.0</v>
      </c>
      <c r="D239" s="36" t="s">
        <v>854</v>
      </c>
      <c r="E239" s="37"/>
    </row>
    <row r="240">
      <c r="A240" s="4">
        <v>239.0</v>
      </c>
      <c r="B240" s="6" t="s">
        <v>759</v>
      </c>
      <c r="C240" s="10">
        <v>41.0</v>
      </c>
      <c r="D240" s="36" t="s">
        <v>858</v>
      </c>
      <c r="E240" s="37"/>
    </row>
    <row r="241">
      <c r="A241" s="4">
        <v>240.0</v>
      </c>
      <c r="B241" s="6" t="s">
        <v>759</v>
      </c>
      <c r="C241" s="10">
        <v>1.0</v>
      </c>
      <c r="D241" s="36" t="s">
        <v>859</v>
      </c>
      <c r="E241" s="37"/>
    </row>
    <row r="242">
      <c r="A242" s="4">
        <v>241.0</v>
      </c>
      <c r="B242" s="6" t="s">
        <v>20</v>
      </c>
      <c r="C242" s="10">
        <v>41.0</v>
      </c>
      <c r="D242" s="36" t="s">
        <v>862</v>
      </c>
      <c r="E242" s="37"/>
    </row>
    <row r="243">
      <c r="A243" s="4">
        <v>242.0</v>
      </c>
      <c r="B243" s="6" t="s">
        <v>20</v>
      </c>
      <c r="C243" s="10">
        <v>45.0</v>
      </c>
      <c r="D243" s="36" t="s">
        <v>866</v>
      </c>
      <c r="E243" s="37"/>
    </row>
    <row r="244">
      <c r="A244" s="4">
        <v>243.0</v>
      </c>
      <c r="B244" s="6" t="s">
        <v>20</v>
      </c>
      <c r="C244" s="10">
        <v>27.0</v>
      </c>
      <c r="D244" s="36" t="s">
        <v>869</v>
      </c>
      <c r="E244" s="37"/>
    </row>
    <row r="245">
      <c r="A245" s="4">
        <v>244.0</v>
      </c>
      <c r="B245" s="6" t="s">
        <v>20</v>
      </c>
      <c r="C245" s="10">
        <v>33.0</v>
      </c>
      <c r="D245" s="36" t="s">
        <v>873</v>
      </c>
      <c r="E245" s="37"/>
    </row>
    <row r="246">
      <c r="A246" s="4">
        <v>245.0</v>
      </c>
      <c r="B246" s="6" t="s">
        <v>20</v>
      </c>
      <c r="C246" s="10">
        <v>22.0</v>
      </c>
      <c r="D246" s="36" t="s">
        <v>476</v>
      </c>
      <c r="E246" s="37"/>
    </row>
    <row r="247">
      <c r="A247" s="4">
        <v>246.0</v>
      </c>
      <c r="B247" s="6" t="s">
        <v>20</v>
      </c>
      <c r="C247" s="26">
        <v>42.0</v>
      </c>
      <c r="D247" s="27" t="s">
        <v>878</v>
      </c>
      <c r="E247" s="37"/>
    </row>
    <row r="248">
      <c r="A248" s="4">
        <v>247.0</v>
      </c>
      <c r="B248" s="6" t="s">
        <v>20</v>
      </c>
      <c r="C248" s="26">
        <v>50.0</v>
      </c>
      <c r="D248" s="27" t="s">
        <v>884</v>
      </c>
      <c r="E248" s="37"/>
    </row>
    <row r="249">
      <c r="A249" s="4">
        <v>248.0</v>
      </c>
      <c r="B249" s="6" t="s">
        <v>20</v>
      </c>
      <c r="C249" s="26">
        <v>30.0</v>
      </c>
      <c r="D249" s="27" t="s">
        <v>888</v>
      </c>
      <c r="E249" s="37"/>
    </row>
    <row r="250">
      <c r="A250" s="4">
        <v>249.0</v>
      </c>
      <c r="B250" s="6" t="s">
        <v>20</v>
      </c>
      <c r="C250" s="26">
        <v>41.0</v>
      </c>
      <c r="D250" s="27" t="s">
        <v>893</v>
      </c>
      <c r="E250" s="37"/>
    </row>
    <row r="251">
      <c r="A251" s="4">
        <v>250.0</v>
      </c>
      <c r="B251" s="6" t="s">
        <v>20</v>
      </c>
      <c r="C251" s="26">
        <v>46.0</v>
      </c>
      <c r="D251" s="27" t="s">
        <v>898</v>
      </c>
      <c r="E251" s="37"/>
    </row>
    <row r="252">
      <c r="A252" s="4">
        <v>251.0</v>
      </c>
      <c r="B252" s="6" t="s">
        <v>20</v>
      </c>
      <c r="C252" s="26">
        <v>23.0</v>
      </c>
      <c r="D252" s="27" t="s">
        <v>443</v>
      </c>
      <c r="E252" s="37"/>
    </row>
    <row r="253">
      <c r="A253" s="4">
        <v>252.0</v>
      </c>
      <c r="B253" s="6" t="s">
        <v>20</v>
      </c>
      <c r="C253" s="26">
        <v>40.0</v>
      </c>
      <c r="D253" s="27" t="s">
        <v>904</v>
      </c>
      <c r="E253" s="37"/>
    </row>
    <row r="254">
      <c r="A254" s="4">
        <v>253.0</v>
      </c>
      <c r="B254" s="6" t="s">
        <v>20</v>
      </c>
      <c r="C254" s="26">
        <v>46.0</v>
      </c>
      <c r="D254" s="27" t="s">
        <v>910</v>
      </c>
      <c r="E254" s="37"/>
    </row>
    <row r="255">
      <c r="A255" s="4">
        <v>254.0</v>
      </c>
      <c r="B255" s="6" t="s">
        <v>20</v>
      </c>
      <c r="C255" s="26">
        <v>35.0</v>
      </c>
      <c r="D255" s="27" t="s">
        <v>914</v>
      </c>
      <c r="E255" s="37"/>
    </row>
    <row r="256">
      <c r="A256" s="4">
        <v>255.0</v>
      </c>
      <c r="B256" s="6" t="s">
        <v>20</v>
      </c>
      <c r="C256" s="26">
        <v>40.0</v>
      </c>
      <c r="D256" s="27" t="s">
        <v>917</v>
      </c>
      <c r="E256" s="37"/>
    </row>
    <row r="257">
      <c r="A257" s="4">
        <v>256.0</v>
      </c>
      <c r="B257" s="6" t="s">
        <v>20</v>
      </c>
      <c r="C257" s="26">
        <v>40.0</v>
      </c>
      <c r="D257" s="27" t="s">
        <v>921</v>
      </c>
    </row>
    <row r="258">
      <c r="A258" s="4">
        <v>257.0</v>
      </c>
      <c r="B258" s="6" t="s">
        <v>20</v>
      </c>
      <c r="C258" s="26">
        <v>40.0</v>
      </c>
      <c r="D258" s="27" t="s">
        <v>922</v>
      </c>
    </row>
    <row r="259">
      <c r="A259" s="4">
        <v>258.0</v>
      </c>
      <c r="B259" s="6" t="s">
        <v>20</v>
      </c>
      <c r="C259" s="26">
        <v>30.0</v>
      </c>
      <c r="D259" s="27" t="s">
        <v>926</v>
      </c>
    </row>
    <row r="260">
      <c r="A260" s="4">
        <v>259.0</v>
      </c>
      <c r="B260" s="6" t="s">
        <v>20</v>
      </c>
      <c r="C260" s="26">
        <v>26.0</v>
      </c>
      <c r="D260" s="27" t="s">
        <v>929</v>
      </c>
    </row>
    <row r="261">
      <c r="A261" s="4">
        <v>260.0</v>
      </c>
      <c r="B261" s="6" t="s">
        <v>20</v>
      </c>
      <c r="C261" s="26">
        <v>42.0</v>
      </c>
      <c r="D261" s="27" t="s">
        <v>933</v>
      </c>
    </row>
    <row r="262">
      <c r="A262" s="4">
        <v>261.0</v>
      </c>
      <c r="B262" s="6" t="s">
        <v>20</v>
      </c>
      <c r="C262" s="26">
        <v>38.0</v>
      </c>
      <c r="D262" s="27" t="s">
        <v>377</v>
      </c>
    </row>
    <row r="263">
      <c r="A263" s="4">
        <v>262.0</v>
      </c>
      <c r="B263" s="6" t="s">
        <v>20</v>
      </c>
      <c r="C263" s="26">
        <v>44.0</v>
      </c>
      <c r="D263" s="27" t="s">
        <v>159</v>
      </c>
    </row>
    <row r="264">
      <c r="A264" s="4">
        <v>263.0</v>
      </c>
      <c r="B264" s="6" t="s">
        <v>20</v>
      </c>
      <c r="C264" s="26">
        <v>61.0</v>
      </c>
      <c r="D264" s="27" t="s">
        <v>940</v>
      </c>
    </row>
    <row r="265">
      <c r="A265" s="4">
        <v>264.0</v>
      </c>
      <c r="B265" s="6" t="s">
        <v>20</v>
      </c>
      <c r="C265" s="26">
        <v>44.0</v>
      </c>
      <c r="D265" s="27" t="s">
        <v>943</v>
      </c>
    </row>
    <row r="266">
      <c r="A266" s="4">
        <v>265.0</v>
      </c>
      <c r="B266" s="6" t="s">
        <v>20</v>
      </c>
      <c r="C266" s="26">
        <v>11.0</v>
      </c>
      <c r="D266" s="27" t="s">
        <v>947</v>
      </c>
    </row>
    <row r="267">
      <c r="A267" s="4">
        <v>266.0</v>
      </c>
      <c r="B267" s="6" t="s">
        <v>20</v>
      </c>
      <c r="C267" s="26">
        <v>60.0</v>
      </c>
      <c r="D267" s="27" t="s">
        <v>950</v>
      </c>
    </row>
    <row r="268">
      <c r="A268" s="4">
        <v>267.0</v>
      </c>
      <c r="B268" s="6" t="s">
        <v>20</v>
      </c>
      <c r="C268" s="26">
        <v>1.0</v>
      </c>
      <c r="D268" s="27" t="s">
        <v>954</v>
      </c>
    </row>
    <row r="269">
      <c r="A269" s="4">
        <v>268.0</v>
      </c>
      <c r="B269" s="6" t="s">
        <v>20</v>
      </c>
      <c r="C269" s="26">
        <v>41.0</v>
      </c>
      <c r="D269" s="27" t="s">
        <v>956</v>
      </c>
    </row>
    <row r="270">
      <c r="A270" s="4">
        <v>269.0</v>
      </c>
      <c r="B270" s="6" t="s">
        <v>20</v>
      </c>
      <c r="C270" s="26">
        <v>35.0</v>
      </c>
      <c r="D270" s="27" t="s">
        <v>959</v>
      </c>
    </row>
    <row r="271">
      <c r="A271" s="4">
        <v>270.0</v>
      </c>
      <c r="B271" s="6" t="s">
        <v>20</v>
      </c>
      <c r="C271" s="26">
        <v>1.0</v>
      </c>
      <c r="D271" s="27" t="s">
        <v>962</v>
      </c>
    </row>
    <row r="272">
      <c r="A272" s="4">
        <v>271.0</v>
      </c>
      <c r="B272" s="26" t="s">
        <v>964</v>
      </c>
      <c r="C272" s="4">
        <v>11.0</v>
      </c>
      <c r="D272" s="16" t="s">
        <v>966</v>
      </c>
    </row>
    <row r="273">
      <c r="A273" s="4">
        <v>272.0</v>
      </c>
      <c r="B273" s="26" t="s">
        <v>964</v>
      </c>
      <c r="C273" s="4">
        <v>1.0</v>
      </c>
      <c r="D273" s="16" t="s">
        <v>967</v>
      </c>
    </row>
    <row r="274">
      <c r="A274" s="4">
        <v>273.0</v>
      </c>
      <c r="B274" s="26" t="s">
        <v>964</v>
      </c>
      <c r="C274" s="4">
        <v>19.0</v>
      </c>
      <c r="D274" s="16" t="s">
        <v>971</v>
      </c>
    </row>
    <row r="275">
      <c r="A275" s="4">
        <v>274.0</v>
      </c>
      <c r="B275" s="26" t="s">
        <v>964</v>
      </c>
      <c r="C275" s="4">
        <v>29.0</v>
      </c>
      <c r="D275" s="16" t="s">
        <v>974</v>
      </c>
    </row>
    <row r="276">
      <c r="A276" s="4">
        <v>275.0</v>
      </c>
      <c r="B276" s="26" t="s">
        <v>964</v>
      </c>
      <c r="C276" s="4">
        <v>13.0</v>
      </c>
      <c r="D276" s="16" t="s">
        <v>978</v>
      </c>
    </row>
    <row r="277">
      <c r="A277" s="4">
        <v>276.0</v>
      </c>
      <c r="B277" s="26" t="s">
        <v>964</v>
      </c>
      <c r="C277" s="4">
        <v>23.0</v>
      </c>
      <c r="D277" s="16" t="s">
        <v>982</v>
      </c>
    </row>
    <row r="278">
      <c r="A278" s="4">
        <v>277.0</v>
      </c>
      <c r="B278" s="26" t="s">
        <v>964</v>
      </c>
      <c r="C278" s="4">
        <v>1.0</v>
      </c>
      <c r="D278" s="16" t="s">
        <v>985</v>
      </c>
    </row>
    <row r="279">
      <c r="A279" s="4">
        <v>278.0</v>
      </c>
      <c r="B279" s="26" t="s">
        <v>964</v>
      </c>
      <c r="C279" s="4">
        <v>7.0</v>
      </c>
      <c r="D279" s="16" t="s">
        <v>986</v>
      </c>
    </row>
    <row r="280">
      <c r="A280" s="4">
        <v>279.0</v>
      </c>
      <c r="B280" s="26" t="s">
        <v>964</v>
      </c>
      <c r="C280" s="4">
        <v>15.0</v>
      </c>
      <c r="D280" s="16" t="s">
        <v>989</v>
      </c>
    </row>
    <row r="281">
      <c r="A281" s="4">
        <v>280.0</v>
      </c>
      <c r="B281" s="26" t="s">
        <v>964</v>
      </c>
      <c r="C281" s="4">
        <v>17.0</v>
      </c>
      <c r="D281" s="16" t="s">
        <v>993</v>
      </c>
    </row>
    <row r="282">
      <c r="A282" s="4">
        <v>281.0</v>
      </c>
      <c r="B282" s="26" t="s">
        <v>964</v>
      </c>
      <c r="C282" s="4">
        <v>33.0</v>
      </c>
      <c r="D282" s="16" t="s">
        <v>995</v>
      </c>
    </row>
    <row r="283">
      <c r="A283" s="4">
        <v>282.0</v>
      </c>
      <c r="B283" s="26" t="s">
        <v>964</v>
      </c>
      <c r="C283" s="4">
        <v>20.0</v>
      </c>
      <c r="D283" s="16" t="s">
        <v>998</v>
      </c>
    </row>
    <row r="284">
      <c r="A284" s="4">
        <v>283.0</v>
      </c>
      <c r="B284" s="26" t="s">
        <v>964</v>
      </c>
      <c r="C284" s="4">
        <v>17.0</v>
      </c>
      <c r="D284" s="16" t="s">
        <v>1001</v>
      </c>
    </row>
    <row r="285">
      <c r="A285" s="4">
        <v>284.0</v>
      </c>
      <c r="B285" s="26" t="s">
        <v>964</v>
      </c>
      <c r="C285" s="4">
        <v>28.0</v>
      </c>
      <c r="D285" s="16" t="s">
        <v>1006</v>
      </c>
    </row>
    <row r="286">
      <c r="A286" s="4">
        <v>285.0</v>
      </c>
      <c r="B286" s="26" t="s">
        <v>964</v>
      </c>
      <c r="C286" s="4">
        <v>17.0</v>
      </c>
      <c r="D286" s="16" t="s">
        <v>1009</v>
      </c>
    </row>
    <row r="287">
      <c r="A287" s="4">
        <v>286.0</v>
      </c>
      <c r="B287" s="26" t="s">
        <v>964</v>
      </c>
      <c r="C287" s="4">
        <v>30.0</v>
      </c>
      <c r="D287" s="16" t="s">
        <v>1014</v>
      </c>
    </row>
    <row r="288">
      <c r="A288" s="4">
        <v>287.0</v>
      </c>
      <c r="B288" s="26" t="s">
        <v>964</v>
      </c>
      <c r="C288" s="4">
        <v>30.0</v>
      </c>
      <c r="D288" s="16" t="s">
        <v>1017</v>
      </c>
    </row>
    <row r="289">
      <c r="A289" s="4">
        <v>288.0</v>
      </c>
      <c r="B289" s="26" t="s">
        <v>964</v>
      </c>
      <c r="C289" s="4">
        <v>18.0</v>
      </c>
      <c r="D289" s="16" t="s">
        <v>1019</v>
      </c>
    </row>
    <row r="290">
      <c r="A290" s="4">
        <v>289.0</v>
      </c>
      <c r="B290" s="26" t="s">
        <v>964</v>
      </c>
      <c r="C290" s="4">
        <v>20.0</v>
      </c>
      <c r="D290" s="16" t="s">
        <v>1022</v>
      </c>
    </row>
    <row r="291">
      <c r="A291" s="4">
        <v>290.0</v>
      </c>
      <c r="B291" s="26" t="s">
        <v>964</v>
      </c>
      <c r="C291" s="4">
        <v>24.0</v>
      </c>
      <c r="D291" s="16" t="s">
        <v>1025</v>
      </c>
    </row>
    <row r="292">
      <c r="A292" s="4">
        <v>291.0</v>
      </c>
      <c r="B292" s="26" t="s">
        <v>964</v>
      </c>
      <c r="C292" s="4">
        <v>38.0</v>
      </c>
      <c r="D292" s="16" t="s">
        <v>1026</v>
      </c>
    </row>
    <row r="293">
      <c r="A293" s="4">
        <v>292.0</v>
      </c>
      <c r="B293" s="26" t="s">
        <v>964</v>
      </c>
      <c r="C293" s="4">
        <v>15.0</v>
      </c>
      <c r="D293" s="16" t="s">
        <v>1030</v>
      </c>
    </row>
    <row r="294">
      <c r="A294" s="4">
        <v>293.0</v>
      </c>
      <c r="B294" s="26" t="s">
        <v>964</v>
      </c>
      <c r="C294" s="4">
        <v>22.0</v>
      </c>
      <c r="D294" s="16" t="s">
        <v>1033</v>
      </c>
    </row>
    <row r="295">
      <c r="A295" s="4">
        <v>294.0</v>
      </c>
      <c r="B295" s="26" t="s">
        <v>964</v>
      </c>
      <c r="C295" s="4">
        <v>32.0</v>
      </c>
      <c r="D295" s="16" t="s">
        <v>1035</v>
      </c>
    </row>
    <row r="296">
      <c r="A296" s="4">
        <v>295.0</v>
      </c>
      <c r="B296" s="26" t="s">
        <v>964</v>
      </c>
      <c r="C296" s="4">
        <v>19.0</v>
      </c>
      <c r="D296" s="16" t="s">
        <v>1038</v>
      </c>
    </row>
    <row r="297">
      <c r="A297" s="4">
        <v>296.0</v>
      </c>
      <c r="B297" s="26" t="s">
        <v>964</v>
      </c>
      <c r="C297" s="4">
        <v>21.0</v>
      </c>
      <c r="D297" s="16" t="s">
        <v>1039</v>
      </c>
    </row>
    <row r="298">
      <c r="A298" s="4">
        <v>297.0</v>
      </c>
      <c r="B298" s="26" t="s">
        <v>964</v>
      </c>
      <c r="C298" s="4">
        <v>19.0</v>
      </c>
      <c r="D298" s="16" t="s">
        <v>1043</v>
      </c>
    </row>
    <row r="299">
      <c r="A299" s="4">
        <v>298.0</v>
      </c>
      <c r="B299" s="26" t="s">
        <v>964</v>
      </c>
      <c r="C299" s="4">
        <v>19.0</v>
      </c>
      <c r="D299" s="16" t="s">
        <v>1044</v>
      </c>
    </row>
    <row r="300">
      <c r="A300" s="4">
        <v>299.0</v>
      </c>
      <c r="B300" s="26" t="s">
        <v>964</v>
      </c>
      <c r="C300" s="4">
        <v>28.0</v>
      </c>
      <c r="D300" s="16" t="s">
        <v>1047</v>
      </c>
    </row>
    <row r="301">
      <c r="A301" s="4">
        <v>300.0</v>
      </c>
      <c r="B301" s="26" t="s">
        <v>964</v>
      </c>
      <c r="C301" s="4">
        <v>23.0</v>
      </c>
      <c r="D301" s="16" t="s">
        <v>1049</v>
      </c>
    </row>
    <row r="302">
      <c r="A302" s="4">
        <v>301.0</v>
      </c>
      <c r="B302" s="4" t="s">
        <v>1052</v>
      </c>
      <c r="C302" s="4">
        <v>27.0</v>
      </c>
      <c r="D302" s="16" t="s">
        <v>1053</v>
      </c>
    </row>
    <row r="303">
      <c r="A303" s="4">
        <v>302.0</v>
      </c>
      <c r="B303" s="4" t="s">
        <v>1052</v>
      </c>
      <c r="C303" s="4">
        <v>22.0</v>
      </c>
      <c r="D303" s="16" t="s">
        <v>1057</v>
      </c>
    </row>
    <row r="304">
      <c r="A304" s="4">
        <v>303.0</v>
      </c>
      <c r="B304" s="4" t="s">
        <v>1052</v>
      </c>
      <c r="C304" s="4">
        <v>46.0</v>
      </c>
      <c r="D304" s="16" t="s">
        <v>1060</v>
      </c>
    </row>
    <row r="305">
      <c r="A305" s="4">
        <v>304.0</v>
      </c>
      <c r="B305" s="4" t="s">
        <v>1052</v>
      </c>
      <c r="C305" s="4">
        <v>23.0</v>
      </c>
      <c r="D305" s="16" t="s">
        <v>1064</v>
      </c>
    </row>
    <row r="306">
      <c r="A306" s="4">
        <v>305.0</v>
      </c>
      <c r="B306" s="4" t="s">
        <v>1052</v>
      </c>
      <c r="C306" s="4">
        <v>26.0</v>
      </c>
      <c r="D306" s="16" t="s">
        <v>1067</v>
      </c>
    </row>
    <row r="307">
      <c r="A307" s="4">
        <v>306.0</v>
      </c>
      <c r="B307" s="4" t="s">
        <v>1052</v>
      </c>
      <c r="C307" s="4">
        <v>32.0</v>
      </c>
      <c r="D307" s="16" t="s">
        <v>1070</v>
      </c>
    </row>
    <row r="308">
      <c r="A308" s="4">
        <v>307.0</v>
      </c>
      <c r="B308" s="4" t="s">
        <v>1052</v>
      </c>
      <c r="C308" s="4">
        <v>39.0</v>
      </c>
      <c r="D308" s="16" t="s">
        <v>1073</v>
      </c>
    </row>
    <row r="309">
      <c r="A309" s="4">
        <v>308.0</v>
      </c>
      <c r="B309" s="4" t="s">
        <v>1052</v>
      </c>
      <c r="C309" s="4">
        <v>31.0</v>
      </c>
      <c r="D309" s="16" t="s">
        <v>1075</v>
      </c>
    </row>
    <row r="310">
      <c r="A310" s="4">
        <v>309.0</v>
      </c>
      <c r="B310" s="4" t="s">
        <v>1052</v>
      </c>
      <c r="C310" s="4">
        <v>45.0</v>
      </c>
      <c r="D310" s="16" t="s">
        <v>1079</v>
      </c>
    </row>
    <row r="311">
      <c r="A311" s="4">
        <v>310.0</v>
      </c>
      <c r="B311" s="4" t="s">
        <v>1052</v>
      </c>
      <c r="C311" s="4">
        <v>35.0</v>
      </c>
      <c r="D311" s="16" t="s">
        <v>1081</v>
      </c>
    </row>
    <row r="312">
      <c r="A312" s="4">
        <v>311.0</v>
      </c>
      <c r="B312" s="4" t="s">
        <v>1052</v>
      </c>
      <c r="C312" s="4">
        <v>1.0</v>
      </c>
      <c r="D312" s="16" t="s">
        <v>1084</v>
      </c>
    </row>
    <row r="313">
      <c r="A313" s="4">
        <v>312.0</v>
      </c>
      <c r="B313" s="4" t="s">
        <v>1052</v>
      </c>
      <c r="C313" s="4">
        <v>44.0</v>
      </c>
      <c r="D313" s="16" t="s">
        <v>1086</v>
      </c>
    </row>
    <row r="314">
      <c r="A314" s="4">
        <v>313.0</v>
      </c>
      <c r="B314" s="4" t="s">
        <v>1052</v>
      </c>
      <c r="C314" s="4">
        <v>14.0</v>
      </c>
      <c r="D314" s="16" t="s">
        <v>1089</v>
      </c>
    </row>
    <row r="315">
      <c r="A315" s="4">
        <v>314.0</v>
      </c>
      <c r="B315" s="4" t="s">
        <v>1052</v>
      </c>
      <c r="C315" s="4">
        <v>41.0</v>
      </c>
      <c r="D315" s="16" t="s">
        <v>1092</v>
      </c>
    </row>
    <row r="316">
      <c r="A316" s="4">
        <v>315.0</v>
      </c>
      <c r="B316" s="4" t="s">
        <v>1052</v>
      </c>
      <c r="C316" s="4">
        <v>28.0</v>
      </c>
      <c r="D316" s="16" t="s">
        <v>1094</v>
      </c>
    </row>
    <row r="317">
      <c r="A317" s="4">
        <v>316.0</v>
      </c>
      <c r="B317" s="4" t="s">
        <v>1052</v>
      </c>
      <c r="C317" s="4">
        <v>31.0</v>
      </c>
      <c r="D317" s="16" t="s">
        <v>1097</v>
      </c>
    </row>
    <row r="318">
      <c r="A318" s="4">
        <v>317.0</v>
      </c>
      <c r="B318" s="4" t="s">
        <v>1052</v>
      </c>
      <c r="C318" s="4">
        <v>1.0</v>
      </c>
      <c r="D318" s="16" t="s">
        <v>1099</v>
      </c>
    </row>
    <row r="319">
      <c r="A319" s="4">
        <v>318.0</v>
      </c>
      <c r="B319" s="4" t="s">
        <v>1052</v>
      </c>
      <c r="C319" s="4">
        <v>19.0</v>
      </c>
      <c r="D319" s="16" t="s">
        <v>1101</v>
      </c>
    </row>
    <row r="320">
      <c r="A320" s="4">
        <v>319.0</v>
      </c>
      <c r="B320" s="4" t="s">
        <v>1052</v>
      </c>
      <c r="C320" s="4">
        <v>1.0</v>
      </c>
      <c r="D320" s="16" t="s">
        <v>1102</v>
      </c>
    </row>
    <row r="321">
      <c r="A321" s="4">
        <v>320.0</v>
      </c>
      <c r="B321" s="4" t="s">
        <v>1052</v>
      </c>
      <c r="C321" s="4">
        <v>36.0</v>
      </c>
      <c r="D321" s="16" t="s">
        <v>1104</v>
      </c>
    </row>
    <row r="322">
      <c r="A322" s="4">
        <v>321.0</v>
      </c>
      <c r="B322" s="4" t="s">
        <v>1052</v>
      </c>
      <c r="C322" s="4">
        <v>25.0</v>
      </c>
      <c r="D322" s="16" t="s">
        <v>1106</v>
      </c>
    </row>
    <row r="323">
      <c r="A323" s="4">
        <v>322.0</v>
      </c>
      <c r="B323" s="4" t="s">
        <v>1052</v>
      </c>
      <c r="C323" s="4">
        <v>37.0</v>
      </c>
      <c r="D323" s="16" t="s">
        <v>1108</v>
      </c>
    </row>
    <row r="324">
      <c r="A324" s="4">
        <v>323.0</v>
      </c>
      <c r="B324" s="4" t="s">
        <v>1052</v>
      </c>
      <c r="C324" s="4">
        <v>22.0</v>
      </c>
      <c r="D324" s="16" t="s">
        <v>1110</v>
      </c>
    </row>
    <row r="325">
      <c r="A325" s="4">
        <v>324.0</v>
      </c>
      <c r="B325" s="4" t="s">
        <v>1052</v>
      </c>
      <c r="C325" s="4">
        <v>34.0</v>
      </c>
      <c r="D325" s="16" t="s">
        <v>1113</v>
      </c>
    </row>
    <row r="326">
      <c r="A326" s="4">
        <v>325.0</v>
      </c>
      <c r="B326" s="4" t="s">
        <v>1052</v>
      </c>
      <c r="C326" s="4">
        <v>27.0</v>
      </c>
      <c r="D326" s="16" t="s">
        <v>1115</v>
      </c>
    </row>
    <row r="327">
      <c r="A327" s="4">
        <v>326.0</v>
      </c>
      <c r="B327" s="4" t="s">
        <v>1052</v>
      </c>
      <c r="C327" s="4">
        <v>43.0</v>
      </c>
      <c r="D327" s="16" t="s">
        <v>1117</v>
      </c>
    </row>
    <row r="328">
      <c r="A328" s="4">
        <v>327.0</v>
      </c>
      <c r="B328" s="4" t="s">
        <v>1052</v>
      </c>
      <c r="C328" s="4">
        <v>1.0</v>
      </c>
      <c r="D328" s="16" t="s">
        <v>1120</v>
      </c>
    </row>
    <row r="329">
      <c r="A329" s="4">
        <v>328.0</v>
      </c>
      <c r="B329" s="4" t="s">
        <v>1052</v>
      </c>
      <c r="C329" s="4">
        <v>40.0</v>
      </c>
      <c r="D329" s="16" t="s">
        <v>1122</v>
      </c>
    </row>
    <row r="330">
      <c r="A330" s="4">
        <v>329.0</v>
      </c>
      <c r="B330" s="4" t="s">
        <v>1052</v>
      </c>
      <c r="C330" s="4">
        <v>29.0</v>
      </c>
      <c r="D330" s="16" t="s">
        <v>1126</v>
      </c>
    </row>
    <row r="331">
      <c r="A331" s="4">
        <v>330.0</v>
      </c>
      <c r="B331" s="4" t="s">
        <v>1052</v>
      </c>
      <c r="C331" s="4">
        <v>27.0</v>
      </c>
      <c r="D331" s="16" t="s">
        <v>1128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ref="D236"/>
    <hyperlink r:id="rId236" ref="D237"/>
    <hyperlink r:id="rId237" ref="D238"/>
    <hyperlink r:id="rId238" ref="D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D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  <hyperlink r:id="rId270" ref="D271"/>
    <hyperlink r:id="rId271" ref="D272"/>
    <hyperlink r:id="rId272" ref="D273"/>
    <hyperlink r:id="rId273" ref="D274"/>
    <hyperlink r:id="rId274" ref="D275"/>
    <hyperlink r:id="rId275" ref="D276"/>
    <hyperlink r:id="rId276" ref="D277"/>
    <hyperlink r:id="rId277" ref="D278"/>
    <hyperlink r:id="rId278" ref="D279"/>
    <hyperlink r:id="rId279" ref="D280"/>
    <hyperlink r:id="rId280" ref="D281"/>
    <hyperlink r:id="rId281" ref="D282"/>
    <hyperlink r:id="rId282" ref="D283"/>
    <hyperlink r:id="rId283" ref="D284"/>
    <hyperlink r:id="rId284" ref="D285"/>
    <hyperlink r:id="rId285" ref="D286"/>
    <hyperlink r:id="rId286" ref="D287"/>
    <hyperlink r:id="rId287" ref="D288"/>
    <hyperlink r:id="rId288" ref="D289"/>
    <hyperlink r:id="rId289" ref="D290"/>
    <hyperlink r:id="rId290" ref="D291"/>
    <hyperlink r:id="rId291" ref="D292"/>
    <hyperlink r:id="rId292" ref="D293"/>
    <hyperlink r:id="rId293" ref="D294"/>
    <hyperlink r:id="rId294" ref="D295"/>
    <hyperlink r:id="rId295" ref="D296"/>
    <hyperlink r:id="rId296" ref="D297"/>
    <hyperlink r:id="rId297" ref="D298"/>
    <hyperlink r:id="rId298" ref="D299"/>
    <hyperlink r:id="rId299" ref="D300"/>
    <hyperlink r:id="rId300" ref="D301"/>
    <hyperlink r:id="rId301" ref="D302"/>
    <hyperlink r:id="rId302" ref="D303"/>
    <hyperlink r:id="rId303" ref="D304"/>
    <hyperlink r:id="rId304" ref="D305"/>
    <hyperlink r:id="rId305" ref="D306"/>
    <hyperlink r:id="rId306" ref="D307"/>
    <hyperlink r:id="rId307" ref="D308"/>
    <hyperlink r:id="rId308" ref="D309"/>
    <hyperlink r:id="rId309" ref="D310"/>
    <hyperlink r:id="rId310" ref="D311"/>
    <hyperlink r:id="rId311" ref="D312"/>
    <hyperlink r:id="rId312" ref="D313"/>
    <hyperlink r:id="rId313" ref="D314"/>
    <hyperlink r:id="rId314" ref="D315"/>
    <hyperlink r:id="rId315" ref="D316"/>
    <hyperlink r:id="rId316" ref="D317"/>
    <hyperlink r:id="rId317" ref="D318"/>
    <hyperlink r:id="rId318" ref="D319"/>
    <hyperlink r:id="rId319" ref="D320"/>
    <hyperlink r:id="rId320" ref="D321"/>
    <hyperlink r:id="rId321" ref="D322"/>
    <hyperlink r:id="rId322" ref="D323"/>
    <hyperlink r:id="rId323" ref="D324"/>
    <hyperlink r:id="rId324" ref="D325"/>
    <hyperlink r:id="rId325" ref="D326"/>
    <hyperlink r:id="rId326" ref="D327"/>
    <hyperlink r:id="rId327" ref="D328"/>
    <hyperlink r:id="rId328" ref="D329"/>
    <hyperlink r:id="rId329" ref="D330"/>
    <hyperlink r:id="rId330" ref="D331"/>
  </hyperlinks>
  <drawing r:id="rId33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5" t="s">
        <v>10</v>
      </c>
      <c r="M1" s="7" t="s">
        <v>14</v>
      </c>
      <c r="N1" s="9"/>
      <c r="O1" s="9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1.0</v>
      </c>
      <c r="B2" s="1" t="s">
        <v>17</v>
      </c>
      <c r="C2" s="1">
        <v>444.0</v>
      </c>
      <c r="D2" s="12">
        <v>3843.0</v>
      </c>
      <c r="E2" s="1">
        <v>38.0</v>
      </c>
      <c r="F2" s="13" t="s">
        <v>23</v>
      </c>
      <c r="G2" s="3"/>
      <c r="H2" s="3"/>
      <c r="I2" s="3"/>
      <c r="J2" s="3"/>
      <c r="K2" s="3"/>
      <c r="L2" s="15" t="s">
        <v>24</v>
      </c>
      <c r="M2" s="7" t="s">
        <v>25</v>
      </c>
      <c r="N2" s="9"/>
      <c r="O2" s="9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f t="shared" ref="A3:A242" si="1">A2+1</f>
        <v>2</v>
      </c>
      <c r="B3" s="1" t="s">
        <v>17</v>
      </c>
      <c r="C3" s="1">
        <v>161.0</v>
      </c>
      <c r="D3" s="1">
        <v>45.0</v>
      </c>
      <c r="E3" s="1">
        <v>19.0</v>
      </c>
      <c r="F3" s="13" t="s">
        <v>32</v>
      </c>
      <c r="G3" s="3"/>
      <c r="H3" s="3"/>
      <c r="I3" s="3"/>
      <c r="J3" s="3"/>
      <c r="K3" s="3"/>
      <c r="L3" s="15" t="s">
        <v>33</v>
      </c>
      <c r="M3" s="19"/>
      <c r="N3" s="9"/>
      <c r="O3" s="9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f t="shared" si="1"/>
        <v>3</v>
      </c>
      <c r="B4" s="1" t="s">
        <v>17</v>
      </c>
      <c r="C4" s="1">
        <v>118.0</v>
      </c>
      <c r="D4" s="1">
        <v>1117.0</v>
      </c>
      <c r="E4" s="1">
        <v>20.0</v>
      </c>
      <c r="F4" s="13" t="s">
        <v>40</v>
      </c>
      <c r="G4" s="3"/>
      <c r="H4" s="3"/>
      <c r="I4" s="3"/>
      <c r="J4" s="3"/>
      <c r="K4" s="3"/>
      <c r="L4" s="15" t="s">
        <v>38</v>
      </c>
      <c r="M4" s="19"/>
      <c r="N4" s="9"/>
      <c r="O4" s="9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f t="shared" si="1"/>
        <v>4</v>
      </c>
      <c r="B5" s="1" t="s">
        <v>17</v>
      </c>
      <c r="C5" s="12">
        <v>118.0</v>
      </c>
      <c r="D5" s="1">
        <v>0.0</v>
      </c>
      <c r="E5" s="1">
        <v>35.0</v>
      </c>
      <c r="F5" s="13" t="s">
        <v>45</v>
      </c>
      <c r="G5" s="3"/>
      <c r="H5" s="3"/>
      <c r="I5" s="3"/>
      <c r="J5" s="3"/>
      <c r="K5" s="3"/>
      <c r="L5" s="15" t="s">
        <v>41</v>
      </c>
      <c r="M5" s="19"/>
      <c r="N5" s="9"/>
      <c r="O5" s="9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f t="shared" si="1"/>
        <v>5</v>
      </c>
      <c r="B6" s="1" t="s">
        <v>17</v>
      </c>
      <c r="C6" s="1">
        <v>13.0</v>
      </c>
      <c r="D6" s="1">
        <v>0.0</v>
      </c>
      <c r="E6" s="1">
        <v>30.0</v>
      </c>
      <c r="F6" s="13" t="s">
        <v>51</v>
      </c>
      <c r="G6" s="3"/>
      <c r="H6" s="3"/>
      <c r="I6" s="3"/>
      <c r="J6" s="3"/>
      <c r="K6" s="3"/>
      <c r="L6" s="15" t="s">
        <v>46</v>
      </c>
      <c r="M6" s="20"/>
      <c r="N6" s="9"/>
      <c r="O6" s="9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f t="shared" si="1"/>
        <v>6</v>
      </c>
      <c r="B7" s="1" t="s">
        <v>17</v>
      </c>
      <c r="C7" s="1">
        <v>2233.0</v>
      </c>
      <c r="D7" s="1">
        <v>0.0</v>
      </c>
      <c r="E7" s="1">
        <v>29.0</v>
      </c>
      <c r="F7" s="13" t="s">
        <v>57</v>
      </c>
      <c r="G7" s="3"/>
      <c r="H7" s="3"/>
      <c r="I7" s="3"/>
      <c r="J7" s="3"/>
      <c r="K7" s="3"/>
      <c r="L7" s="15" t="s">
        <v>55</v>
      </c>
      <c r="M7" s="20"/>
      <c r="N7" s="9"/>
      <c r="O7" s="9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f t="shared" si="1"/>
        <v>7</v>
      </c>
      <c r="B8" s="1" t="s">
        <v>17</v>
      </c>
      <c r="C8" s="1">
        <v>2937.0</v>
      </c>
      <c r="D8" s="1">
        <v>0.0</v>
      </c>
      <c r="E8" s="1">
        <v>19.0</v>
      </c>
      <c r="F8" s="13" t="s">
        <v>65</v>
      </c>
      <c r="G8" s="3"/>
      <c r="H8" s="3"/>
      <c r="I8" s="3"/>
      <c r="J8" s="3"/>
      <c r="K8" s="3"/>
      <c r="L8" s="15" t="s">
        <v>61</v>
      </c>
      <c r="M8" s="20"/>
      <c r="N8" s="9"/>
      <c r="O8" s="9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f t="shared" si="1"/>
        <v>8</v>
      </c>
      <c r="B9" s="1" t="s">
        <v>17</v>
      </c>
      <c r="C9" s="1">
        <v>5431.0</v>
      </c>
      <c r="D9" s="1">
        <v>0.0</v>
      </c>
      <c r="E9" s="1">
        <v>30.0</v>
      </c>
      <c r="F9" s="13" t="s">
        <v>75</v>
      </c>
      <c r="G9" s="3"/>
      <c r="H9" s="3"/>
      <c r="I9" s="3"/>
      <c r="J9" s="3"/>
      <c r="K9" s="3"/>
      <c r="L9" s="15" t="s">
        <v>66</v>
      </c>
      <c r="M9" s="20"/>
      <c r="N9" s="9"/>
      <c r="O9" s="9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f t="shared" si="1"/>
        <v>9</v>
      </c>
      <c r="B10" s="1" t="s">
        <v>17</v>
      </c>
      <c r="C10" s="1">
        <v>5.0</v>
      </c>
      <c r="D10" s="1">
        <v>12.0</v>
      </c>
      <c r="E10" s="1">
        <v>34.0</v>
      </c>
      <c r="F10" s="13" t="s">
        <v>81</v>
      </c>
      <c r="G10" s="3"/>
      <c r="H10" s="3"/>
      <c r="I10" s="3"/>
      <c r="J10" s="3"/>
      <c r="K10" s="3"/>
      <c r="L10" s="15" t="s">
        <v>71</v>
      </c>
      <c r="M10" s="20"/>
      <c r="N10" s="9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f t="shared" si="1"/>
        <v>10</v>
      </c>
      <c r="B11" s="1" t="s">
        <v>17</v>
      </c>
      <c r="C11" s="1">
        <v>4717.0</v>
      </c>
      <c r="D11" s="1">
        <v>0.0</v>
      </c>
      <c r="E11" s="1">
        <v>28.0</v>
      </c>
      <c r="F11" s="13" t="s">
        <v>85</v>
      </c>
      <c r="G11" s="3"/>
      <c r="H11" s="3"/>
      <c r="I11" s="3"/>
      <c r="J11" s="3"/>
      <c r="K11" s="3"/>
      <c r="L11" s="22" t="s">
        <v>76</v>
      </c>
      <c r="M11" s="20"/>
      <c r="N11" s="9"/>
      <c r="O11" s="9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f t="shared" si="1"/>
        <v>11</v>
      </c>
      <c r="B12" s="1" t="s">
        <v>17</v>
      </c>
      <c r="C12" s="1">
        <v>11.0</v>
      </c>
      <c r="D12" s="1">
        <v>0.0</v>
      </c>
      <c r="E12" s="1">
        <v>32.0</v>
      </c>
      <c r="F12" s="13" t="s">
        <v>92</v>
      </c>
      <c r="G12" s="3"/>
      <c r="H12" s="3"/>
      <c r="I12" s="3"/>
      <c r="J12" s="3"/>
      <c r="K12" s="3"/>
      <c r="L12" s="23"/>
      <c r="M12" s="9"/>
      <c r="N12" s="9"/>
      <c r="O12" s="9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f t="shared" si="1"/>
        <v>12</v>
      </c>
      <c r="B13" s="1" t="s">
        <v>17</v>
      </c>
      <c r="C13" s="1">
        <v>211.0</v>
      </c>
      <c r="D13" s="1">
        <v>73.0</v>
      </c>
      <c r="E13" s="1">
        <v>19.0</v>
      </c>
      <c r="F13" s="13" t="s">
        <v>100</v>
      </c>
      <c r="G13" s="3"/>
      <c r="H13" s="3"/>
      <c r="I13" s="3"/>
      <c r="J13" s="3"/>
      <c r="K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f t="shared" si="1"/>
        <v>13</v>
      </c>
      <c r="B14" s="1" t="s">
        <v>17</v>
      </c>
      <c r="C14" s="1">
        <v>3754.0</v>
      </c>
      <c r="D14" s="1">
        <v>205.0</v>
      </c>
      <c r="E14" s="1">
        <v>34.0</v>
      </c>
      <c r="F14" s="13" t="s">
        <v>108</v>
      </c>
      <c r="G14" s="3"/>
      <c r="H14" s="3"/>
      <c r="I14" s="3"/>
      <c r="J14" s="3"/>
      <c r="K14" s="3"/>
      <c r="L14" s="15" t="s">
        <v>89</v>
      </c>
      <c r="N14" s="9"/>
      <c r="O14" s="25" t="s">
        <v>90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f t="shared" si="1"/>
        <v>14</v>
      </c>
      <c r="B15" s="1" t="s">
        <v>17</v>
      </c>
      <c r="C15" s="1">
        <v>695.0</v>
      </c>
      <c r="D15" s="1">
        <v>0.0</v>
      </c>
      <c r="E15" s="1">
        <v>23.0</v>
      </c>
      <c r="F15" s="13" t="s">
        <v>116</v>
      </c>
      <c r="G15" s="3"/>
      <c r="H15" s="3"/>
      <c r="I15" s="3"/>
      <c r="J15" s="3"/>
      <c r="K15" s="3"/>
      <c r="L15" s="15" t="s">
        <v>93</v>
      </c>
      <c r="M15" s="19"/>
      <c r="N15" s="9"/>
      <c r="O15" s="9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f t="shared" si="1"/>
        <v>15</v>
      </c>
      <c r="B16" s="1" t="s">
        <v>17</v>
      </c>
      <c r="C16" s="1">
        <v>2705.0</v>
      </c>
      <c r="D16" s="1">
        <v>0.0</v>
      </c>
      <c r="E16" s="1">
        <v>25.0</v>
      </c>
      <c r="F16" s="13" t="s">
        <v>122</v>
      </c>
      <c r="G16" s="3"/>
      <c r="H16" s="3"/>
      <c r="I16" s="3"/>
      <c r="J16" s="3"/>
      <c r="K16" s="3"/>
      <c r="L16" s="15" t="s">
        <v>97</v>
      </c>
      <c r="M16" s="19"/>
      <c r="N16" s="9"/>
      <c r="O16" s="9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f t="shared" si="1"/>
        <v>16</v>
      </c>
      <c r="B17" s="1" t="s">
        <v>17</v>
      </c>
      <c r="C17" s="1">
        <v>0.0</v>
      </c>
      <c r="D17" s="1">
        <v>0.0</v>
      </c>
      <c r="E17" s="1">
        <v>19.0</v>
      </c>
      <c r="F17" s="13" t="s">
        <v>126</v>
      </c>
      <c r="G17" s="3"/>
      <c r="H17" s="3"/>
      <c r="I17" s="3"/>
      <c r="J17" s="3"/>
      <c r="K17" s="3"/>
      <c r="L17" s="15" t="s">
        <v>102</v>
      </c>
      <c r="M17" s="19"/>
      <c r="N17" s="9"/>
      <c r="O17" s="9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f t="shared" si="1"/>
        <v>17</v>
      </c>
      <c r="B18" s="1" t="s">
        <v>17</v>
      </c>
      <c r="C18" s="1">
        <v>2937.0</v>
      </c>
      <c r="D18" s="1">
        <v>0.0</v>
      </c>
      <c r="E18" s="1">
        <v>30.0</v>
      </c>
      <c r="F18" s="13" t="s">
        <v>65</v>
      </c>
      <c r="G18" s="3"/>
      <c r="H18" s="3"/>
      <c r="I18" s="3"/>
      <c r="J18" s="3"/>
      <c r="K18" s="3"/>
      <c r="L18" s="15" t="s">
        <v>104</v>
      </c>
      <c r="M18" s="19"/>
      <c r="N18" s="9"/>
      <c r="O18" s="9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f t="shared" si="1"/>
        <v>18</v>
      </c>
      <c r="B19" s="1" t="s">
        <v>17</v>
      </c>
      <c r="C19" s="1">
        <v>113.0</v>
      </c>
      <c r="D19" s="1">
        <v>0.0</v>
      </c>
      <c r="E19" s="1">
        <v>22.0</v>
      </c>
      <c r="F19" s="13" t="s">
        <v>133</v>
      </c>
      <c r="G19" s="3"/>
      <c r="H19" s="3"/>
      <c r="I19" s="3"/>
      <c r="J19" s="3"/>
      <c r="K19" s="3"/>
      <c r="L19" s="15" t="s">
        <v>109</v>
      </c>
      <c r="M19" s="19"/>
      <c r="N19" s="9"/>
      <c r="O19" s="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f t="shared" si="1"/>
        <v>19</v>
      </c>
      <c r="B20" s="1" t="s">
        <v>17</v>
      </c>
      <c r="C20" s="1">
        <v>588.0</v>
      </c>
      <c r="D20" s="1">
        <v>0.0</v>
      </c>
      <c r="E20" s="1">
        <v>40.0</v>
      </c>
      <c r="F20" s="13" t="s">
        <v>137</v>
      </c>
      <c r="G20" s="3"/>
      <c r="H20" s="3"/>
      <c r="I20" s="3"/>
      <c r="J20" s="3"/>
      <c r="K20" s="3"/>
      <c r="L20" s="15" t="s">
        <v>117</v>
      </c>
      <c r="M20" s="19"/>
      <c r="N20" s="9"/>
      <c r="O20" s="9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>
        <f t="shared" si="1"/>
        <v>20</v>
      </c>
      <c r="B21" s="1" t="s">
        <v>17</v>
      </c>
      <c r="C21" s="1">
        <v>306.0</v>
      </c>
      <c r="D21" s="1">
        <v>789.0</v>
      </c>
      <c r="E21" s="1">
        <v>19.0</v>
      </c>
      <c r="F21" s="13" t="s">
        <v>144</v>
      </c>
      <c r="G21" s="3"/>
      <c r="H21" s="3"/>
      <c r="I21" s="3"/>
      <c r="J21" s="3"/>
      <c r="K21" s="3"/>
      <c r="L21" s="15" t="s">
        <v>119</v>
      </c>
      <c r="M21" s="19"/>
      <c r="N21" s="9"/>
      <c r="O21" s="9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>
        <f t="shared" si="1"/>
        <v>21</v>
      </c>
      <c r="B22" s="1" t="s">
        <v>17</v>
      </c>
      <c r="C22" s="1">
        <v>39.0</v>
      </c>
      <c r="D22" s="1">
        <v>94.0</v>
      </c>
      <c r="E22" s="1">
        <v>16.0</v>
      </c>
      <c r="F22" s="13" t="s">
        <v>151</v>
      </c>
      <c r="G22" s="3"/>
      <c r="H22" s="3"/>
      <c r="I22" s="3"/>
      <c r="J22" s="3"/>
      <c r="K22" s="3"/>
      <c r="L22" s="23" t="s">
        <v>124</v>
      </c>
      <c r="M22" s="19"/>
      <c r="N22" s="9"/>
      <c r="O22" s="9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f t="shared" si="1"/>
        <v>22</v>
      </c>
      <c r="B23" s="1" t="s">
        <v>17</v>
      </c>
      <c r="C23" s="1">
        <v>18.0</v>
      </c>
      <c r="D23" s="1">
        <v>0.0</v>
      </c>
      <c r="E23" s="1">
        <v>38.0</v>
      </c>
      <c r="F23" s="13" t="s">
        <v>155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f t="shared" si="1"/>
        <v>23</v>
      </c>
      <c r="B24" s="1" t="s">
        <v>17</v>
      </c>
      <c r="C24" s="1">
        <v>589.0</v>
      </c>
      <c r="D24" s="1">
        <v>0.0</v>
      </c>
      <c r="E24" s="1">
        <v>15.0</v>
      </c>
      <c r="F24" s="13" t="s">
        <v>165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f t="shared" si="1"/>
        <v>24</v>
      </c>
      <c r="B25" s="1" t="s">
        <v>17</v>
      </c>
      <c r="C25" s="1">
        <v>113.0</v>
      </c>
      <c r="D25" s="1">
        <v>0.0</v>
      </c>
      <c r="E25" s="1">
        <v>22.0</v>
      </c>
      <c r="F25" s="13" t="s">
        <v>170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f t="shared" si="1"/>
        <v>25</v>
      </c>
      <c r="B26" s="1" t="s">
        <v>17</v>
      </c>
      <c r="C26" s="1">
        <v>0.0</v>
      </c>
      <c r="D26" s="1">
        <v>0.0</v>
      </c>
      <c r="E26" s="1">
        <v>27.0</v>
      </c>
      <c r="F26" s="13" t="s">
        <v>176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f t="shared" si="1"/>
        <v>26</v>
      </c>
      <c r="B27" s="1" t="s">
        <v>17</v>
      </c>
      <c r="C27" s="1">
        <v>51.0</v>
      </c>
      <c r="D27" s="1">
        <v>0.0</v>
      </c>
      <c r="E27" s="1">
        <v>22.0</v>
      </c>
      <c r="F27" s="13" t="s">
        <v>137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>
        <f t="shared" si="1"/>
        <v>27</v>
      </c>
      <c r="B28" s="1" t="s">
        <v>17</v>
      </c>
      <c r="C28" s="1">
        <v>3530.0</v>
      </c>
      <c r="D28" s="1">
        <v>89.0</v>
      </c>
      <c r="E28" s="1">
        <v>25.0</v>
      </c>
      <c r="F28" s="13" t="s">
        <v>185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>
        <f t="shared" si="1"/>
        <v>28</v>
      </c>
      <c r="B29" s="1" t="s">
        <v>17</v>
      </c>
      <c r="C29" s="1">
        <v>2519.0</v>
      </c>
      <c r="D29" s="1">
        <v>2879.0</v>
      </c>
      <c r="E29" s="1">
        <v>35.0</v>
      </c>
      <c r="F29" s="13" t="s">
        <v>185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f t="shared" si="1"/>
        <v>29</v>
      </c>
      <c r="B30" s="1" t="s">
        <v>17</v>
      </c>
      <c r="C30" s="1">
        <v>4447.0</v>
      </c>
      <c r="D30" s="1">
        <v>432.0</v>
      </c>
      <c r="E30" s="1">
        <v>16.0</v>
      </c>
      <c r="F30" s="13" t="s">
        <v>193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>
        <f t="shared" si="1"/>
        <v>30</v>
      </c>
      <c r="B31" s="1" t="s">
        <v>17</v>
      </c>
      <c r="C31" s="1">
        <v>11.0</v>
      </c>
      <c r="D31" s="1">
        <v>0.0</v>
      </c>
      <c r="E31" s="1">
        <v>18.0</v>
      </c>
      <c r="F31" s="13" t="s">
        <v>195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>
        <f t="shared" si="1"/>
        <v>31</v>
      </c>
      <c r="B32" s="1" t="s">
        <v>17</v>
      </c>
      <c r="C32" s="1">
        <v>0.0</v>
      </c>
      <c r="D32" s="1">
        <v>10.0</v>
      </c>
      <c r="E32" s="1">
        <v>16.0</v>
      </c>
      <c r="F32" s="13" t="s">
        <v>200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>
        <f t="shared" si="1"/>
        <v>32</v>
      </c>
      <c r="B33" s="1" t="s">
        <v>17</v>
      </c>
      <c r="C33" s="1">
        <v>20.0</v>
      </c>
      <c r="D33" s="1">
        <v>0.0</v>
      </c>
      <c r="E33" s="1">
        <v>17.0</v>
      </c>
      <c r="F33" s="13" t="s">
        <v>204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>
        <f t="shared" si="1"/>
        <v>33</v>
      </c>
      <c r="B34" s="1" t="s">
        <v>17</v>
      </c>
      <c r="C34" s="1">
        <v>4336.0</v>
      </c>
      <c r="D34" s="1">
        <v>0.0</v>
      </c>
      <c r="E34" s="1">
        <v>40.0</v>
      </c>
      <c r="F34" s="13" t="s">
        <v>208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>
        <f t="shared" si="1"/>
        <v>34</v>
      </c>
      <c r="B35" s="1" t="s">
        <v>17</v>
      </c>
      <c r="C35" s="1">
        <v>0.0</v>
      </c>
      <c r="D35" s="1">
        <v>0.0</v>
      </c>
      <c r="E35" s="1">
        <v>19.0</v>
      </c>
      <c r="F35" s="13" t="s">
        <v>211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>
        <f t="shared" si="1"/>
        <v>35</v>
      </c>
      <c r="B36" s="1" t="s">
        <v>17</v>
      </c>
      <c r="C36" s="1">
        <v>621.0</v>
      </c>
      <c r="D36" s="1">
        <v>1085.0</v>
      </c>
      <c r="E36" s="1">
        <v>20.0</v>
      </c>
      <c r="F36" s="13" t="s">
        <v>218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>
        <f t="shared" si="1"/>
        <v>36</v>
      </c>
      <c r="B37" s="1" t="s">
        <v>17</v>
      </c>
      <c r="C37" s="1">
        <v>0.0</v>
      </c>
      <c r="D37" s="1">
        <v>30.0</v>
      </c>
      <c r="E37" s="1">
        <v>39.0</v>
      </c>
      <c r="F37" s="13" t="s">
        <v>221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>
        <f t="shared" si="1"/>
        <v>37</v>
      </c>
      <c r="B38" s="1" t="s">
        <v>17</v>
      </c>
      <c r="C38" s="1">
        <v>167.0</v>
      </c>
      <c r="D38" s="1">
        <v>2327.0</v>
      </c>
      <c r="E38" s="1">
        <v>17.0</v>
      </c>
      <c r="F38" s="13" t="s">
        <v>225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>
        <f t="shared" si="1"/>
        <v>38</v>
      </c>
      <c r="B39" s="1" t="s">
        <v>17</v>
      </c>
      <c r="C39" s="1">
        <v>2669.0</v>
      </c>
      <c r="D39" s="1">
        <v>505.0</v>
      </c>
      <c r="E39" s="1">
        <v>17.0</v>
      </c>
      <c r="F39" s="13" t="s">
        <v>229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>
        <f t="shared" si="1"/>
        <v>39</v>
      </c>
      <c r="B40" s="1" t="s">
        <v>17</v>
      </c>
      <c r="C40" s="1">
        <v>4298.0</v>
      </c>
      <c r="D40" s="1">
        <v>0.0</v>
      </c>
      <c r="E40" s="1">
        <v>40.0</v>
      </c>
      <c r="F40" s="13" t="s">
        <v>230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>
        <f t="shared" si="1"/>
        <v>40</v>
      </c>
      <c r="B41" s="1" t="s">
        <v>17</v>
      </c>
      <c r="C41" s="1">
        <v>161.0</v>
      </c>
      <c r="D41" s="1">
        <v>45.0</v>
      </c>
      <c r="E41" s="1">
        <v>19.0</v>
      </c>
      <c r="F41" s="13" t="s">
        <v>234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>
        <f t="shared" si="1"/>
        <v>41</v>
      </c>
      <c r="B42" s="1" t="s">
        <v>17</v>
      </c>
      <c r="C42" s="1">
        <v>56.0</v>
      </c>
      <c r="D42" s="1">
        <v>24.0</v>
      </c>
      <c r="E42" s="1">
        <v>22.0</v>
      </c>
      <c r="F42" s="13" t="s">
        <v>238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>
        <f t="shared" si="1"/>
        <v>42</v>
      </c>
      <c r="B43" s="1" t="s">
        <v>17</v>
      </c>
      <c r="C43" s="1">
        <v>7314.0</v>
      </c>
      <c r="D43" s="1">
        <v>0.0</v>
      </c>
      <c r="E43" s="1">
        <v>30.0</v>
      </c>
      <c r="F43" s="13" t="s">
        <v>241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>
        <f t="shared" si="1"/>
        <v>43</v>
      </c>
      <c r="B44" s="1" t="s">
        <v>17</v>
      </c>
      <c r="C44" s="1">
        <v>927.0</v>
      </c>
      <c r="D44" s="1">
        <v>0.0</v>
      </c>
      <c r="E44" s="1">
        <v>27.0</v>
      </c>
      <c r="F44" s="13" t="s">
        <v>244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>
        <f t="shared" si="1"/>
        <v>44</v>
      </c>
      <c r="B45" s="1" t="s">
        <v>17</v>
      </c>
      <c r="C45" s="1">
        <v>97.0</v>
      </c>
      <c r="D45" s="1">
        <v>74.0</v>
      </c>
      <c r="E45" s="1">
        <v>40.0</v>
      </c>
      <c r="F45" s="13" t="s">
        <v>248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>
        <f t="shared" si="1"/>
        <v>45</v>
      </c>
      <c r="B46" s="1" t="s">
        <v>17</v>
      </c>
      <c r="C46" s="1">
        <v>3128.0</v>
      </c>
      <c r="D46" s="1">
        <v>0.0</v>
      </c>
      <c r="E46" s="1">
        <v>22.0</v>
      </c>
      <c r="F46" s="13" t="s">
        <v>251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>
        <f t="shared" si="1"/>
        <v>46</v>
      </c>
      <c r="B47" s="1" t="s">
        <v>17</v>
      </c>
      <c r="C47" s="1">
        <v>474.0</v>
      </c>
      <c r="D47" s="1">
        <v>0.0</v>
      </c>
      <c r="E47" s="1">
        <v>34.0</v>
      </c>
      <c r="F47" s="13" t="s">
        <v>255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">
        <f t="shared" si="1"/>
        <v>47</v>
      </c>
      <c r="B48" s="1" t="s">
        <v>17</v>
      </c>
      <c r="C48" s="1">
        <v>61.0</v>
      </c>
      <c r="D48" s="1">
        <v>0.0</v>
      </c>
      <c r="E48" s="1">
        <v>18.0</v>
      </c>
      <c r="F48" s="13" t="s">
        <v>257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>
        <f t="shared" si="1"/>
        <v>48</v>
      </c>
      <c r="B49" s="1" t="s">
        <v>17</v>
      </c>
      <c r="C49" s="1">
        <v>2219.0</v>
      </c>
      <c r="D49" s="1">
        <v>52.0</v>
      </c>
      <c r="E49" s="1">
        <v>25.0</v>
      </c>
      <c r="F49" s="13" t="s">
        <v>262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>
        <f t="shared" si="1"/>
        <v>49</v>
      </c>
      <c r="B50" s="1" t="s">
        <v>17</v>
      </c>
      <c r="C50" s="1">
        <v>136.0</v>
      </c>
      <c r="D50" s="1">
        <v>2047.0</v>
      </c>
      <c r="E50" s="1">
        <v>37.0</v>
      </c>
      <c r="F50" s="13" t="s">
        <v>267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">
        <f t="shared" si="1"/>
        <v>50</v>
      </c>
      <c r="B51" s="1" t="s">
        <v>17</v>
      </c>
      <c r="C51" s="1">
        <v>1210.0</v>
      </c>
      <c r="D51" s="12">
        <v>462.0</v>
      </c>
      <c r="E51" s="1">
        <v>37.0</v>
      </c>
      <c r="F51" s="13" t="s">
        <v>272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>
        <f t="shared" si="1"/>
        <v>51</v>
      </c>
      <c r="B52" s="1" t="s">
        <v>17</v>
      </c>
      <c r="C52" s="1">
        <v>122.0</v>
      </c>
      <c r="D52" s="1">
        <v>19.0</v>
      </c>
      <c r="E52" s="1">
        <v>30.0</v>
      </c>
      <c r="F52" s="13" t="s">
        <v>278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">
        <f t="shared" si="1"/>
        <v>52</v>
      </c>
      <c r="B53" s="1" t="s">
        <v>17</v>
      </c>
      <c r="C53" s="1">
        <v>282.0</v>
      </c>
      <c r="D53" s="1">
        <v>787.0</v>
      </c>
      <c r="E53" s="1">
        <v>15.0</v>
      </c>
      <c r="F53" s="13" t="s">
        <v>284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>
        <f t="shared" si="1"/>
        <v>53</v>
      </c>
      <c r="B54" s="1" t="s">
        <v>17</v>
      </c>
      <c r="C54" s="1">
        <v>4443.0</v>
      </c>
      <c r="D54" s="1">
        <v>368.0</v>
      </c>
      <c r="E54" s="29">
        <v>21.0</v>
      </c>
      <c r="F54" s="13" t="s">
        <v>293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">
        <f t="shared" si="1"/>
        <v>54</v>
      </c>
      <c r="B55" s="1" t="s">
        <v>17</v>
      </c>
      <c r="C55" s="1">
        <v>13.0</v>
      </c>
      <c r="D55" s="1">
        <v>12.0</v>
      </c>
      <c r="E55" s="1">
        <v>30.0</v>
      </c>
      <c r="F55" s="13" t="s">
        <v>298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">
        <f t="shared" si="1"/>
        <v>55</v>
      </c>
      <c r="B56" s="1" t="s">
        <v>17</v>
      </c>
      <c r="C56" s="1">
        <v>11.0</v>
      </c>
      <c r="D56" s="1">
        <v>57.0</v>
      </c>
      <c r="E56" s="1">
        <v>20.0</v>
      </c>
      <c r="F56" s="13" t="s">
        <v>306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">
        <f t="shared" si="1"/>
        <v>56</v>
      </c>
      <c r="B57" s="1" t="s">
        <v>17</v>
      </c>
      <c r="C57" s="1">
        <v>19.0</v>
      </c>
      <c r="D57" s="1">
        <v>0.0</v>
      </c>
      <c r="E57" s="1">
        <v>16.0</v>
      </c>
      <c r="F57" s="13" t="s">
        <v>311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>
        <f t="shared" si="1"/>
        <v>57</v>
      </c>
      <c r="B58" s="1" t="s">
        <v>17</v>
      </c>
      <c r="C58" s="1">
        <v>2774.0</v>
      </c>
      <c r="D58" s="1">
        <v>37.0</v>
      </c>
      <c r="E58" s="1">
        <v>22.0</v>
      </c>
      <c r="F58" s="13" t="s">
        <v>317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">
        <f t="shared" si="1"/>
        <v>58</v>
      </c>
      <c r="B59" s="1" t="s">
        <v>17</v>
      </c>
      <c r="C59" s="1">
        <v>220.0</v>
      </c>
      <c r="D59" s="1">
        <v>0.0</v>
      </c>
      <c r="E59" s="1">
        <v>16.0</v>
      </c>
      <c r="F59" s="13" t="s">
        <v>321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">
        <f t="shared" si="1"/>
        <v>59</v>
      </c>
      <c r="B60" s="1" t="s">
        <v>17</v>
      </c>
      <c r="C60" s="1">
        <v>7235.0</v>
      </c>
      <c r="D60" s="1">
        <v>693.0</v>
      </c>
      <c r="E60" s="1">
        <v>18.0</v>
      </c>
      <c r="F60" s="13" t="s">
        <v>328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">
        <f t="shared" si="1"/>
        <v>60</v>
      </c>
      <c r="B61" s="1" t="s">
        <v>17</v>
      </c>
      <c r="C61" s="1">
        <v>39.0</v>
      </c>
      <c r="D61" s="1">
        <v>922.0</v>
      </c>
      <c r="E61" s="1">
        <v>40.0</v>
      </c>
      <c r="F61" s="13" t="s">
        <v>333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">
        <f t="shared" si="1"/>
        <v>61</v>
      </c>
      <c r="B62" s="1" t="s">
        <v>17</v>
      </c>
      <c r="C62" s="1">
        <v>2412.0</v>
      </c>
      <c r="D62" s="1">
        <v>0.0</v>
      </c>
      <c r="E62" s="1">
        <v>26.0</v>
      </c>
      <c r="F62" s="13" t="s">
        <v>339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">
        <f t="shared" si="1"/>
        <v>62</v>
      </c>
      <c r="B63" s="1" t="s">
        <v>345</v>
      </c>
      <c r="C63" s="1">
        <v>1163.0</v>
      </c>
      <c r="D63" s="1">
        <v>53.0</v>
      </c>
      <c r="E63" s="1">
        <v>29.0</v>
      </c>
      <c r="F63" s="13" t="s">
        <v>347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">
        <f t="shared" si="1"/>
        <v>63</v>
      </c>
      <c r="B64" s="1" t="s">
        <v>345</v>
      </c>
      <c r="C64" s="1">
        <v>4620.0</v>
      </c>
      <c r="D64" s="1">
        <v>21.0</v>
      </c>
      <c r="E64" s="1">
        <v>25.0</v>
      </c>
      <c r="F64" s="13" t="s">
        <v>355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>
        <f t="shared" si="1"/>
        <v>64</v>
      </c>
      <c r="B65" s="1" t="s">
        <v>345</v>
      </c>
      <c r="C65" s="1">
        <v>822.0</v>
      </c>
      <c r="D65" s="1">
        <v>36.0</v>
      </c>
      <c r="E65" s="1">
        <v>22.0</v>
      </c>
      <c r="F65" s="13" t="s">
        <v>362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>
        <f t="shared" si="1"/>
        <v>65</v>
      </c>
      <c r="B66" s="1" t="s">
        <v>345</v>
      </c>
      <c r="C66" s="1">
        <v>2694.0</v>
      </c>
      <c r="D66" s="1">
        <v>185.0</v>
      </c>
      <c r="E66" s="1">
        <v>16.0</v>
      </c>
      <c r="F66" s="13" t="s">
        <v>367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>
        <f t="shared" si="1"/>
        <v>66</v>
      </c>
      <c r="B67" s="1" t="s">
        <v>345</v>
      </c>
      <c r="C67" s="1">
        <v>694.0</v>
      </c>
      <c r="D67" s="1">
        <v>75.0</v>
      </c>
      <c r="E67" s="1">
        <v>27.0</v>
      </c>
      <c r="F67" s="13" t="s">
        <v>374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">
        <f t="shared" si="1"/>
        <v>67</v>
      </c>
      <c r="B68" s="1" t="s">
        <v>345</v>
      </c>
      <c r="C68" s="1">
        <v>4175.0</v>
      </c>
      <c r="D68" s="1">
        <v>84.0</v>
      </c>
      <c r="E68" s="1">
        <v>30.0</v>
      </c>
      <c r="F68" s="13" t="s">
        <v>384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">
        <f t="shared" si="1"/>
        <v>68</v>
      </c>
      <c r="B69" s="1" t="s">
        <v>345</v>
      </c>
      <c r="C69" s="1">
        <v>1545.0</v>
      </c>
      <c r="D69" s="1">
        <v>783.0</v>
      </c>
      <c r="E69" s="1">
        <v>30.0</v>
      </c>
      <c r="F69" s="13" t="s">
        <v>391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">
        <f t="shared" si="1"/>
        <v>69</v>
      </c>
      <c r="B70" s="1" t="s">
        <v>345</v>
      </c>
      <c r="C70" s="1">
        <v>48.0</v>
      </c>
      <c r="D70" s="1">
        <v>341.0</v>
      </c>
      <c r="E70" s="1">
        <v>15.0</v>
      </c>
      <c r="F70" s="13" t="s">
        <v>398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">
        <f t="shared" si="1"/>
        <v>70</v>
      </c>
      <c r="B71" s="1" t="s">
        <v>345</v>
      </c>
      <c r="C71" s="1">
        <v>10.0</v>
      </c>
      <c r="D71" s="1">
        <v>1880.0</v>
      </c>
      <c r="E71" s="1">
        <v>20.0</v>
      </c>
      <c r="F71" s="13" t="s">
        <v>403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">
        <f t="shared" si="1"/>
        <v>71</v>
      </c>
      <c r="B72" s="1" t="s">
        <v>345</v>
      </c>
      <c r="C72" s="1">
        <v>1343.0</v>
      </c>
      <c r="D72" s="1">
        <v>0.0</v>
      </c>
      <c r="E72" s="1">
        <v>30.0</v>
      </c>
      <c r="F72" s="13" t="s">
        <v>410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">
        <f t="shared" si="1"/>
        <v>72</v>
      </c>
      <c r="B73" s="1" t="s">
        <v>345</v>
      </c>
      <c r="C73" s="1">
        <v>1821.0</v>
      </c>
      <c r="D73" s="1">
        <v>0.0</v>
      </c>
      <c r="E73" s="1">
        <v>25.0</v>
      </c>
      <c r="F73" s="13" t="s">
        <v>417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>
        <f t="shared" si="1"/>
        <v>73</v>
      </c>
      <c r="B74" s="1" t="s">
        <v>345</v>
      </c>
      <c r="C74" s="1">
        <v>1285.0</v>
      </c>
      <c r="D74" s="1">
        <v>24.0</v>
      </c>
      <c r="E74" s="1">
        <v>39.0</v>
      </c>
      <c r="F74" s="13" t="s">
        <v>424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">
        <f t="shared" si="1"/>
        <v>74</v>
      </c>
      <c r="B75" s="1" t="s">
        <v>345</v>
      </c>
      <c r="C75" s="1">
        <v>4123.0</v>
      </c>
      <c r="D75" s="1">
        <v>35.0</v>
      </c>
      <c r="E75" s="1">
        <v>35.0</v>
      </c>
      <c r="F75" s="13" t="s">
        <v>428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">
        <f t="shared" si="1"/>
        <v>75</v>
      </c>
      <c r="B76" s="1" t="s">
        <v>345</v>
      </c>
      <c r="C76" s="1">
        <v>205.0</v>
      </c>
      <c r="D76" s="1">
        <v>0.0</v>
      </c>
      <c r="E76" s="1">
        <v>28.0</v>
      </c>
      <c r="F76" s="13" t="s">
        <v>433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">
        <f t="shared" si="1"/>
        <v>76</v>
      </c>
      <c r="B77" s="1" t="s">
        <v>345</v>
      </c>
      <c r="C77" s="1">
        <v>3157.0</v>
      </c>
      <c r="D77" s="1">
        <v>72.0</v>
      </c>
      <c r="E77" s="1">
        <v>17.0</v>
      </c>
      <c r="F77" s="13" t="s">
        <v>438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">
        <f t="shared" si="1"/>
        <v>77</v>
      </c>
      <c r="B78" s="1" t="s">
        <v>345</v>
      </c>
      <c r="C78" s="1">
        <v>85.0</v>
      </c>
      <c r="D78" s="1">
        <v>18.0</v>
      </c>
      <c r="E78" s="1">
        <v>21.0</v>
      </c>
      <c r="F78" s="13" t="s">
        <v>444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">
        <f t="shared" si="1"/>
        <v>78</v>
      </c>
      <c r="B79" s="1" t="s">
        <v>345</v>
      </c>
      <c r="C79" s="1">
        <v>3405.0</v>
      </c>
      <c r="D79" s="1">
        <v>111.0</v>
      </c>
      <c r="E79" s="1">
        <v>20.0</v>
      </c>
      <c r="F79" s="13" t="s">
        <v>449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">
        <f t="shared" si="1"/>
        <v>79</v>
      </c>
      <c r="B80" s="1" t="s">
        <v>345</v>
      </c>
      <c r="C80" s="1">
        <v>110.0</v>
      </c>
      <c r="D80" s="1">
        <v>0.0</v>
      </c>
      <c r="E80" s="1">
        <v>37.0</v>
      </c>
      <c r="F80" s="13" t="s">
        <v>453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">
        <f t="shared" si="1"/>
        <v>80</v>
      </c>
      <c r="B81" s="1" t="s">
        <v>345</v>
      </c>
      <c r="C81" s="1">
        <v>4390.0</v>
      </c>
      <c r="D81" s="1">
        <v>65.0</v>
      </c>
      <c r="E81" s="1">
        <v>38.0</v>
      </c>
      <c r="F81" s="13" t="s">
        <v>460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">
        <f t="shared" si="1"/>
        <v>81</v>
      </c>
      <c r="B82" s="1" t="s">
        <v>345</v>
      </c>
      <c r="C82" s="1">
        <v>182.0</v>
      </c>
      <c r="D82" s="1">
        <v>868.0</v>
      </c>
      <c r="E82" s="1">
        <v>19.0</v>
      </c>
      <c r="F82" s="1">
        <v>128.0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">
        <f t="shared" si="1"/>
        <v>82</v>
      </c>
      <c r="B83" s="1" t="s">
        <v>345</v>
      </c>
      <c r="C83" s="1">
        <v>7195.0</v>
      </c>
      <c r="D83" s="1">
        <v>37.0</v>
      </c>
      <c r="E83" s="1">
        <v>23.0</v>
      </c>
      <c r="F83" s="13" t="s">
        <v>466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">
        <f t="shared" si="1"/>
        <v>83</v>
      </c>
      <c r="B84" s="1" t="s">
        <v>345</v>
      </c>
      <c r="C84" s="1">
        <v>1940.0</v>
      </c>
      <c r="D84" s="1">
        <v>43.0</v>
      </c>
      <c r="E84" s="1">
        <v>21.0</v>
      </c>
      <c r="F84" s="13" t="s">
        <v>469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">
        <f t="shared" si="1"/>
        <v>84</v>
      </c>
      <c r="B85" s="1" t="s">
        <v>345</v>
      </c>
      <c r="C85" s="1">
        <v>3154.0</v>
      </c>
      <c r="D85" s="1">
        <v>0.0</v>
      </c>
      <c r="E85" s="1">
        <v>21.0</v>
      </c>
      <c r="F85" s="13" t="s">
        <v>473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">
        <f t="shared" si="1"/>
        <v>85</v>
      </c>
      <c r="B86" s="1" t="s">
        <v>345</v>
      </c>
      <c r="C86" s="1">
        <v>3890.0</v>
      </c>
      <c r="D86" s="1">
        <v>22.0</v>
      </c>
      <c r="E86" s="1">
        <v>33.0</v>
      </c>
      <c r="F86" s="13" t="s">
        <v>477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">
        <f t="shared" si="1"/>
        <v>86</v>
      </c>
      <c r="B87" s="1" t="s">
        <v>345</v>
      </c>
      <c r="C87" s="1">
        <v>3593.0</v>
      </c>
      <c r="D87" s="1">
        <v>456.0</v>
      </c>
      <c r="E87" s="1">
        <v>20.0</v>
      </c>
      <c r="F87" s="13" t="s">
        <v>481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">
        <f t="shared" si="1"/>
        <v>87</v>
      </c>
      <c r="B88" s="1" t="s">
        <v>345</v>
      </c>
      <c r="C88" s="1">
        <v>968.0</v>
      </c>
      <c r="D88" s="1">
        <v>0.0</v>
      </c>
      <c r="E88" s="1">
        <v>26.0</v>
      </c>
      <c r="F88" s="13" t="s">
        <v>487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">
        <f t="shared" si="1"/>
        <v>88</v>
      </c>
      <c r="B89" s="1" t="s">
        <v>345</v>
      </c>
      <c r="C89" s="1">
        <v>1395.0</v>
      </c>
      <c r="D89" s="1">
        <v>40.0</v>
      </c>
      <c r="E89" s="1">
        <v>21.0</v>
      </c>
      <c r="F89" s="13" t="s">
        <v>493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">
        <f t="shared" si="1"/>
        <v>89</v>
      </c>
      <c r="B90" s="1" t="s">
        <v>345</v>
      </c>
      <c r="C90" s="1">
        <v>90.0</v>
      </c>
      <c r="D90" s="1">
        <v>127.0</v>
      </c>
      <c r="E90" s="1">
        <v>15.0</v>
      </c>
      <c r="F90" s="13" t="s">
        <v>496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">
        <f t="shared" si="1"/>
        <v>90</v>
      </c>
      <c r="B91" s="1" t="s">
        <v>345</v>
      </c>
      <c r="C91" s="1">
        <v>58.0</v>
      </c>
      <c r="D91" s="1">
        <v>2390.0</v>
      </c>
      <c r="E91" s="1">
        <v>17.0</v>
      </c>
      <c r="F91" s="13" t="s">
        <v>502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">
        <f t="shared" si="1"/>
        <v>91</v>
      </c>
      <c r="B92" s="1" t="s">
        <v>345</v>
      </c>
      <c r="C92" s="1">
        <v>10.0</v>
      </c>
      <c r="D92" s="1">
        <v>1880.0</v>
      </c>
      <c r="E92" s="1">
        <v>20.0</v>
      </c>
      <c r="F92" s="13" t="s">
        <v>507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">
        <f t="shared" si="1"/>
        <v>92</v>
      </c>
      <c r="B93" s="1" t="s">
        <v>345</v>
      </c>
      <c r="C93" s="1">
        <v>205.0</v>
      </c>
      <c r="D93" s="1">
        <v>0.0</v>
      </c>
      <c r="E93" s="1">
        <v>28.0</v>
      </c>
      <c r="F93" s="13" t="s">
        <v>512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">
        <f t="shared" si="1"/>
        <v>93</v>
      </c>
      <c r="B94" s="1" t="s">
        <v>345</v>
      </c>
      <c r="C94" s="1">
        <v>68.0</v>
      </c>
      <c r="D94" s="1">
        <v>209.0</v>
      </c>
      <c r="E94" s="1">
        <v>26.0</v>
      </c>
      <c r="F94" s="13" t="s">
        <v>514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">
        <f t="shared" si="1"/>
        <v>94</v>
      </c>
      <c r="B95" s="1" t="s">
        <v>345</v>
      </c>
      <c r="C95" s="1">
        <v>35.0</v>
      </c>
      <c r="D95" s="1">
        <v>2031.0</v>
      </c>
      <c r="E95" s="1">
        <v>18.0</v>
      </c>
      <c r="F95" s="13" t="s">
        <v>518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">
        <f t="shared" si="1"/>
        <v>95</v>
      </c>
      <c r="B96" s="1" t="s">
        <v>345</v>
      </c>
      <c r="C96" s="1">
        <v>1395.0</v>
      </c>
      <c r="D96" s="1">
        <v>40.0</v>
      </c>
      <c r="E96" s="1">
        <v>21.0</v>
      </c>
      <c r="F96" s="13" t="s">
        <v>522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">
        <f t="shared" si="1"/>
        <v>96</v>
      </c>
      <c r="B97" s="1" t="s">
        <v>345</v>
      </c>
      <c r="C97" s="1">
        <v>1343.0</v>
      </c>
      <c r="D97" s="1">
        <v>0.0</v>
      </c>
      <c r="E97" s="1">
        <v>30.0</v>
      </c>
      <c r="F97" s="13" t="s">
        <v>526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">
        <f t="shared" si="1"/>
        <v>97</v>
      </c>
      <c r="B98" s="1" t="s">
        <v>345</v>
      </c>
      <c r="C98" s="1">
        <v>2413.0</v>
      </c>
      <c r="D98" s="1">
        <v>116.0</v>
      </c>
      <c r="E98" s="1">
        <v>18.0</v>
      </c>
      <c r="F98" s="13" t="s">
        <v>530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">
        <f t="shared" si="1"/>
        <v>98</v>
      </c>
      <c r="B99" s="1" t="s">
        <v>345</v>
      </c>
      <c r="C99" s="1">
        <v>4123.0</v>
      </c>
      <c r="D99" s="1">
        <v>35.0</v>
      </c>
      <c r="E99" s="1">
        <v>35.0</v>
      </c>
      <c r="F99" s="13" t="s">
        <v>534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">
        <f t="shared" si="1"/>
        <v>99</v>
      </c>
      <c r="B100" s="1" t="s">
        <v>345</v>
      </c>
      <c r="C100" s="1">
        <v>3487.0</v>
      </c>
      <c r="D100" s="1">
        <v>119.0</v>
      </c>
      <c r="E100" s="1">
        <v>17.0</v>
      </c>
      <c r="F100" s="13" t="s">
        <v>539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">
        <f t="shared" si="1"/>
        <v>100</v>
      </c>
      <c r="B101" s="1" t="s">
        <v>345</v>
      </c>
      <c r="C101" s="1">
        <v>2175.0</v>
      </c>
      <c r="D101" s="1">
        <v>0.0</v>
      </c>
      <c r="E101" s="1">
        <v>30.0</v>
      </c>
      <c r="F101" s="13" t="s">
        <v>546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">
        <f t="shared" si="1"/>
        <v>101</v>
      </c>
      <c r="B102" s="1" t="s">
        <v>345</v>
      </c>
      <c r="C102" s="1">
        <v>1244.0</v>
      </c>
      <c r="D102" s="1">
        <v>0.0</v>
      </c>
      <c r="E102" s="1">
        <v>17.0</v>
      </c>
      <c r="F102" s="13" t="s">
        <v>552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">
        <f t="shared" si="1"/>
        <v>102</v>
      </c>
      <c r="B103" s="1" t="s">
        <v>345</v>
      </c>
      <c r="C103" s="1">
        <v>1162.0</v>
      </c>
      <c r="D103" s="1">
        <v>2677.0</v>
      </c>
      <c r="E103" s="1">
        <v>25.0</v>
      </c>
      <c r="F103" s="13" t="s">
        <v>556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">
        <f t="shared" si="1"/>
        <v>103</v>
      </c>
      <c r="B104" s="1" t="s">
        <v>345</v>
      </c>
      <c r="C104" s="1">
        <v>1259.0</v>
      </c>
      <c r="D104" s="1">
        <v>216.0</v>
      </c>
      <c r="E104" s="1">
        <v>16.0</v>
      </c>
      <c r="F104" s="13" t="s">
        <v>563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">
        <f t="shared" si="1"/>
        <v>104</v>
      </c>
      <c r="B105" s="1" t="s">
        <v>345</v>
      </c>
      <c r="C105" s="1">
        <v>465.0</v>
      </c>
      <c r="D105" s="1">
        <v>86.0</v>
      </c>
      <c r="E105" s="1">
        <v>22.0</v>
      </c>
      <c r="F105" s="13" t="s">
        <v>570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">
        <f t="shared" si="1"/>
        <v>105</v>
      </c>
      <c r="B106" s="1" t="s">
        <v>345</v>
      </c>
      <c r="C106" s="1">
        <v>3383.0</v>
      </c>
      <c r="D106" s="1">
        <v>0.0</v>
      </c>
      <c r="E106" s="29">
        <v>16.0</v>
      </c>
      <c r="F106" s="13" t="s">
        <v>577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">
        <f t="shared" si="1"/>
        <v>106</v>
      </c>
      <c r="B107" s="1" t="s">
        <v>345</v>
      </c>
      <c r="C107" s="1">
        <v>3178.0</v>
      </c>
      <c r="D107" s="1">
        <v>0.0</v>
      </c>
      <c r="E107" s="33">
        <v>19.0</v>
      </c>
      <c r="F107" s="13" t="s">
        <v>583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">
        <f t="shared" si="1"/>
        <v>107</v>
      </c>
      <c r="B108" s="1" t="s">
        <v>345</v>
      </c>
      <c r="C108" s="1">
        <v>1015.0</v>
      </c>
      <c r="D108" s="1">
        <v>17.0</v>
      </c>
      <c r="E108" s="1">
        <v>22.0</v>
      </c>
      <c r="F108" s="13" t="s">
        <v>593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">
        <f t="shared" si="1"/>
        <v>108</v>
      </c>
      <c r="B109" s="1" t="s">
        <v>345</v>
      </c>
      <c r="C109" s="1">
        <v>5054.0</v>
      </c>
      <c r="D109" s="1">
        <v>0.0</v>
      </c>
      <c r="E109" s="1">
        <v>24.0</v>
      </c>
      <c r="F109" s="13" t="s">
        <v>600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">
        <f t="shared" si="1"/>
        <v>109</v>
      </c>
      <c r="B110" s="1" t="s">
        <v>345</v>
      </c>
      <c r="C110" s="1">
        <v>1472.0</v>
      </c>
      <c r="D110" s="1">
        <v>0.0</v>
      </c>
      <c r="E110" s="1">
        <v>25.0</v>
      </c>
      <c r="F110" s="13" t="s">
        <v>604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">
        <f t="shared" si="1"/>
        <v>110</v>
      </c>
      <c r="B111" s="1" t="s">
        <v>345</v>
      </c>
      <c r="C111" s="1">
        <v>4825.0</v>
      </c>
      <c r="D111" s="1">
        <v>33.0</v>
      </c>
      <c r="E111" s="1">
        <v>16.0</v>
      </c>
      <c r="F111" s="13" t="s">
        <v>610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">
        <f t="shared" si="1"/>
        <v>111</v>
      </c>
      <c r="B112" s="1" t="s">
        <v>345</v>
      </c>
      <c r="C112" s="1">
        <v>1787.0</v>
      </c>
      <c r="D112" s="1">
        <v>160.0</v>
      </c>
      <c r="E112" s="1">
        <v>36.0</v>
      </c>
      <c r="F112" s="13" t="s">
        <v>614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">
        <f t="shared" si="1"/>
        <v>112</v>
      </c>
      <c r="B113" s="1" t="s">
        <v>345</v>
      </c>
      <c r="C113" s="1">
        <v>2185.0</v>
      </c>
      <c r="D113" s="1">
        <v>49.0</v>
      </c>
      <c r="E113" s="1">
        <v>20.0</v>
      </c>
      <c r="F113" s="13" t="s">
        <v>618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">
        <f t="shared" si="1"/>
        <v>113</v>
      </c>
      <c r="B114" s="1" t="s">
        <v>345</v>
      </c>
      <c r="C114" s="1">
        <v>8.0</v>
      </c>
      <c r="D114" s="1">
        <v>587.0</v>
      </c>
      <c r="E114" s="1">
        <v>17.0</v>
      </c>
      <c r="F114" s="13" t="s">
        <v>623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">
        <f t="shared" si="1"/>
        <v>114</v>
      </c>
      <c r="B115" s="1" t="s">
        <v>345</v>
      </c>
      <c r="C115" s="1">
        <v>1496.0</v>
      </c>
      <c r="D115" s="1">
        <v>0.0</v>
      </c>
      <c r="E115" s="1">
        <v>22.0</v>
      </c>
      <c r="F115" s="13" t="s">
        <v>628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">
        <f t="shared" si="1"/>
        <v>115</v>
      </c>
      <c r="B116" s="1" t="s">
        <v>345</v>
      </c>
      <c r="C116" s="1">
        <v>3740.0</v>
      </c>
      <c r="D116" s="1">
        <v>0.0</v>
      </c>
      <c r="E116" s="1">
        <v>25.0</v>
      </c>
      <c r="F116" s="13" t="s">
        <v>633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">
        <f t="shared" si="1"/>
        <v>116</v>
      </c>
      <c r="B117" s="1" t="s">
        <v>345</v>
      </c>
      <c r="C117" s="1">
        <v>292.0</v>
      </c>
      <c r="D117" s="1">
        <v>21.0</v>
      </c>
      <c r="E117" s="1">
        <v>23.0</v>
      </c>
      <c r="F117" s="13" t="s">
        <v>637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">
        <f t="shared" si="1"/>
        <v>117</v>
      </c>
      <c r="B118" s="1" t="s">
        <v>345</v>
      </c>
      <c r="C118" s="1">
        <v>4193.0</v>
      </c>
      <c r="D118" s="1">
        <v>562.0</v>
      </c>
      <c r="E118" s="1">
        <v>16.0</v>
      </c>
      <c r="F118" s="13" t="s">
        <v>641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">
        <f t="shared" si="1"/>
        <v>118</v>
      </c>
      <c r="B119" s="1" t="s">
        <v>345</v>
      </c>
      <c r="C119" s="1">
        <v>2310.0</v>
      </c>
      <c r="D119" s="1">
        <v>21.0</v>
      </c>
      <c r="E119" s="1">
        <v>17.0</v>
      </c>
      <c r="F119" s="13" t="s">
        <v>648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">
        <f t="shared" si="1"/>
        <v>119</v>
      </c>
      <c r="B120" s="1" t="s">
        <v>345</v>
      </c>
      <c r="C120" s="1">
        <v>5531.0</v>
      </c>
      <c r="D120" s="1">
        <v>50.0</v>
      </c>
      <c r="E120" s="1">
        <v>26.0</v>
      </c>
      <c r="F120" s="13" t="s">
        <v>652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">
        <f t="shared" si="1"/>
        <v>120</v>
      </c>
      <c r="B121" s="1" t="s">
        <v>345</v>
      </c>
      <c r="C121" s="1">
        <v>22.0</v>
      </c>
      <c r="D121" s="1">
        <v>1521.0</v>
      </c>
      <c r="E121" s="1">
        <v>16.0</v>
      </c>
      <c r="F121" s="13" t="s">
        <v>656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">
        <f t="shared" si="1"/>
        <v>121</v>
      </c>
      <c r="B122" s="1" t="s">
        <v>345</v>
      </c>
      <c r="C122" s="1">
        <v>7356.0</v>
      </c>
      <c r="D122" s="1">
        <v>152.0</v>
      </c>
      <c r="E122" s="34">
        <v>26.0</v>
      </c>
      <c r="F122" s="13" t="s">
        <v>663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">
        <f t="shared" si="1"/>
        <v>122</v>
      </c>
      <c r="B123" s="1" t="s">
        <v>671</v>
      </c>
      <c r="C123" s="1">
        <v>3072.0</v>
      </c>
      <c r="D123" s="1">
        <v>0.0</v>
      </c>
      <c r="E123" s="1">
        <v>31.0</v>
      </c>
      <c r="F123" s="13" t="s">
        <v>672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">
        <f t="shared" si="1"/>
        <v>123</v>
      </c>
      <c r="B124" s="1" t="s">
        <v>671</v>
      </c>
      <c r="C124" s="1">
        <v>4218.0</v>
      </c>
      <c r="D124" s="1">
        <v>0.0</v>
      </c>
      <c r="E124" s="1">
        <v>30.0</v>
      </c>
      <c r="F124" s="13" t="s">
        <v>679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">
        <f t="shared" si="1"/>
        <v>124</v>
      </c>
      <c r="B125" s="1" t="s">
        <v>671</v>
      </c>
      <c r="C125" s="1">
        <v>2181.0</v>
      </c>
      <c r="D125" s="1">
        <v>0.0</v>
      </c>
      <c r="E125" s="1">
        <v>33.0</v>
      </c>
      <c r="F125" s="13" t="s">
        <v>686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">
        <f t="shared" si="1"/>
        <v>125</v>
      </c>
      <c r="B126" s="1" t="s">
        <v>671</v>
      </c>
      <c r="C126" s="1">
        <v>5957.0</v>
      </c>
      <c r="D126" s="1">
        <v>87.0</v>
      </c>
      <c r="E126" s="1">
        <v>36.0</v>
      </c>
      <c r="F126" s="13" t="s">
        <v>692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">
        <f t="shared" si="1"/>
        <v>126</v>
      </c>
      <c r="B127" s="1" t="s">
        <v>671</v>
      </c>
      <c r="C127" s="1">
        <v>1314.0</v>
      </c>
      <c r="D127" s="1">
        <v>779.0</v>
      </c>
      <c r="E127" s="1">
        <v>18.0</v>
      </c>
      <c r="F127" s="13" t="s">
        <v>699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">
        <f t="shared" si="1"/>
        <v>127</v>
      </c>
      <c r="B128" s="1" t="s">
        <v>671</v>
      </c>
      <c r="C128" s="1">
        <v>3943.0</v>
      </c>
      <c r="D128" s="1">
        <v>122.0</v>
      </c>
      <c r="E128" s="1">
        <v>23.0</v>
      </c>
      <c r="F128" s="13" t="s">
        <v>706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">
        <f t="shared" si="1"/>
        <v>128</v>
      </c>
      <c r="B129" s="1" t="s">
        <v>671</v>
      </c>
      <c r="C129" s="1">
        <v>2551.0</v>
      </c>
      <c r="D129" s="1">
        <v>28.0</v>
      </c>
      <c r="E129" s="1">
        <v>39.0</v>
      </c>
      <c r="F129" s="13" t="s">
        <v>713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">
        <f t="shared" si="1"/>
        <v>129</v>
      </c>
      <c r="B130" s="1" t="s">
        <v>671</v>
      </c>
      <c r="C130" s="1">
        <v>2562.0</v>
      </c>
      <c r="D130" s="1">
        <v>58.0</v>
      </c>
      <c r="E130" s="1">
        <v>16.0</v>
      </c>
      <c r="F130" s="13" t="s">
        <v>722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">
        <f t="shared" si="1"/>
        <v>130</v>
      </c>
      <c r="B131" s="1" t="s">
        <v>671</v>
      </c>
      <c r="C131" s="1">
        <v>5285.0</v>
      </c>
      <c r="D131" s="1">
        <v>0.0</v>
      </c>
      <c r="E131" s="1">
        <v>21.0</v>
      </c>
      <c r="F131" s="13" t="s">
        <v>728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">
        <f t="shared" si="1"/>
        <v>131</v>
      </c>
      <c r="B132" s="1" t="s">
        <v>671</v>
      </c>
      <c r="C132" s="1">
        <v>2562.0</v>
      </c>
      <c r="D132" s="1">
        <v>58.0</v>
      </c>
      <c r="E132" s="1">
        <v>16.0</v>
      </c>
      <c r="F132" s="13" t="s">
        <v>722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">
        <f t="shared" si="1"/>
        <v>132</v>
      </c>
      <c r="B133" s="1" t="s">
        <v>671</v>
      </c>
      <c r="C133" s="12">
        <v>1542.0</v>
      </c>
      <c r="D133" s="1">
        <v>0.0</v>
      </c>
      <c r="E133" s="1">
        <v>25.0</v>
      </c>
      <c r="F133" s="13" t="s">
        <v>744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">
        <f t="shared" si="1"/>
        <v>133</v>
      </c>
      <c r="B134" s="1" t="s">
        <v>671</v>
      </c>
      <c r="C134" s="1">
        <v>2562.0</v>
      </c>
      <c r="D134" s="1">
        <v>58.0</v>
      </c>
      <c r="E134" s="1">
        <v>16.0</v>
      </c>
      <c r="F134" s="13" t="s">
        <v>722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">
        <f t="shared" si="1"/>
        <v>134</v>
      </c>
      <c r="B135" s="1" t="s">
        <v>671</v>
      </c>
      <c r="C135" s="1">
        <v>958.0</v>
      </c>
      <c r="D135" s="1">
        <v>1510.0</v>
      </c>
      <c r="E135" s="1">
        <v>17.0</v>
      </c>
      <c r="F135" s="13" t="s">
        <v>756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">
        <f t="shared" si="1"/>
        <v>135</v>
      </c>
      <c r="B136" s="1" t="s">
        <v>671</v>
      </c>
      <c r="C136" s="1">
        <v>385.0</v>
      </c>
      <c r="D136" s="1">
        <v>1205.0</v>
      </c>
      <c r="E136" s="1">
        <v>32.0</v>
      </c>
      <c r="F136" s="13" t="s">
        <v>760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">
        <f t="shared" si="1"/>
        <v>136</v>
      </c>
      <c r="B137" s="1" t="s">
        <v>671</v>
      </c>
      <c r="C137" s="1">
        <v>3561.0</v>
      </c>
      <c r="D137" s="1">
        <v>0.0</v>
      </c>
      <c r="E137" s="1">
        <v>16.0</v>
      </c>
      <c r="F137" s="13" t="s">
        <v>765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">
        <f t="shared" si="1"/>
        <v>137</v>
      </c>
      <c r="B138" s="1" t="s">
        <v>671</v>
      </c>
      <c r="C138" s="1">
        <v>4624.0</v>
      </c>
      <c r="D138" s="1">
        <v>0.0</v>
      </c>
      <c r="E138" s="1">
        <v>30.0</v>
      </c>
      <c r="F138" s="13" t="s">
        <v>772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">
        <f t="shared" si="1"/>
        <v>138</v>
      </c>
      <c r="B139" s="1" t="s">
        <v>671</v>
      </c>
      <c r="C139" s="1">
        <v>1283.0</v>
      </c>
      <c r="D139" s="1">
        <v>0.0</v>
      </c>
      <c r="E139" s="1">
        <v>33.0</v>
      </c>
      <c r="F139" s="13" t="s">
        <v>776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">
        <f t="shared" si="1"/>
        <v>139</v>
      </c>
      <c r="B140" s="1" t="s">
        <v>671</v>
      </c>
      <c r="C140" s="1">
        <v>405.0</v>
      </c>
      <c r="D140" s="1">
        <v>0.0</v>
      </c>
      <c r="E140" s="1">
        <v>25.0</v>
      </c>
      <c r="F140" s="13" t="s">
        <v>779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">
        <f t="shared" si="1"/>
        <v>140</v>
      </c>
      <c r="B141" s="1" t="s">
        <v>671</v>
      </c>
      <c r="C141" s="1">
        <v>7632.0</v>
      </c>
      <c r="D141" s="1">
        <v>1092.0</v>
      </c>
      <c r="E141" s="1">
        <v>21.0</v>
      </c>
      <c r="F141" s="13" t="s">
        <v>782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">
        <f t="shared" si="1"/>
        <v>141</v>
      </c>
      <c r="B142" s="1" t="s">
        <v>671</v>
      </c>
      <c r="C142" s="1">
        <v>7371.0</v>
      </c>
      <c r="D142" s="1">
        <v>97.0</v>
      </c>
      <c r="E142" s="1">
        <v>27.0</v>
      </c>
      <c r="F142" s="13" t="s">
        <v>786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">
        <f t="shared" si="1"/>
        <v>142</v>
      </c>
      <c r="B143" s="1" t="s">
        <v>671</v>
      </c>
      <c r="C143" s="1">
        <v>1333.0</v>
      </c>
      <c r="D143" s="1">
        <v>0.0</v>
      </c>
      <c r="E143" s="1">
        <v>16.0</v>
      </c>
      <c r="F143" s="13" t="s">
        <v>790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">
        <f t="shared" si="1"/>
        <v>143</v>
      </c>
      <c r="B144" s="1" t="s">
        <v>671</v>
      </c>
      <c r="C144" s="1">
        <v>38.0</v>
      </c>
      <c r="D144" s="1">
        <v>106.0</v>
      </c>
      <c r="E144" s="1">
        <v>18.0</v>
      </c>
      <c r="F144" s="13" t="s">
        <v>794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">
        <f t="shared" si="1"/>
        <v>144</v>
      </c>
      <c r="B145" s="1" t="s">
        <v>671</v>
      </c>
      <c r="C145" s="1">
        <v>671.0</v>
      </c>
      <c r="D145" s="1">
        <v>1091.0</v>
      </c>
      <c r="E145" s="1">
        <v>16.0</v>
      </c>
      <c r="F145" s="13" t="s">
        <v>798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">
        <f t="shared" si="1"/>
        <v>145</v>
      </c>
      <c r="B146" s="1" t="s">
        <v>671</v>
      </c>
      <c r="C146" s="1">
        <v>513.0</v>
      </c>
      <c r="D146" s="1">
        <v>40.0</v>
      </c>
      <c r="E146" s="1">
        <v>18.0</v>
      </c>
      <c r="F146" s="13" t="s">
        <v>801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">
        <f t="shared" si="1"/>
        <v>146</v>
      </c>
      <c r="B147" s="1" t="s">
        <v>671</v>
      </c>
      <c r="C147" s="1">
        <v>3770.0</v>
      </c>
      <c r="D147" s="1">
        <v>219.0</v>
      </c>
      <c r="E147" s="1">
        <v>24.0</v>
      </c>
      <c r="F147" s="13" t="s">
        <v>805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">
        <f t="shared" si="1"/>
        <v>147</v>
      </c>
      <c r="B148" s="1" t="s">
        <v>671</v>
      </c>
      <c r="C148" s="1">
        <v>1665.0</v>
      </c>
      <c r="D148" s="1">
        <v>140.0</v>
      </c>
      <c r="E148" s="1">
        <v>23.0</v>
      </c>
      <c r="F148" s="13" t="s">
        <v>809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">
        <f t="shared" si="1"/>
        <v>148</v>
      </c>
      <c r="B149" s="1" t="s">
        <v>671</v>
      </c>
      <c r="C149" s="1">
        <v>7769.0</v>
      </c>
      <c r="D149" s="1">
        <v>169.0</v>
      </c>
      <c r="E149" s="1">
        <v>24.0</v>
      </c>
      <c r="F149" s="13" t="s">
        <v>814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">
        <f t="shared" si="1"/>
        <v>149</v>
      </c>
      <c r="B150" s="1" t="s">
        <v>671</v>
      </c>
      <c r="C150" s="1">
        <v>3099.0</v>
      </c>
      <c r="D150" s="1">
        <v>18.0</v>
      </c>
      <c r="E150" s="1">
        <v>35.0</v>
      </c>
      <c r="F150" s="13" t="s">
        <v>818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">
        <f t="shared" si="1"/>
        <v>150</v>
      </c>
      <c r="B151" s="1" t="s">
        <v>671</v>
      </c>
      <c r="C151" s="1">
        <v>6825.0</v>
      </c>
      <c r="D151" s="1">
        <v>24.0</v>
      </c>
      <c r="E151" s="1">
        <v>18.0</v>
      </c>
      <c r="F151" s="13" t="s">
        <v>822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">
        <f t="shared" si="1"/>
        <v>151</v>
      </c>
      <c r="B152" s="1" t="s">
        <v>671</v>
      </c>
      <c r="C152" s="1">
        <v>1435.0</v>
      </c>
      <c r="D152" s="1">
        <v>43.0</v>
      </c>
      <c r="E152" s="1">
        <v>18.0</v>
      </c>
      <c r="F152" s="13" t="s">
        <v>827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">
        <f t="shared" si="1"/>
        <v>152</v>
      </c>
      <c r="B153" s="1" t="s">
        <v>671</v>
      </c>
      <c r="C153" s="1">
        <v>1780.0</v>
      </c>
      <c r="D153" s="1">
        <v>51.0</v>
      </c>
      <c r="E153" s="1">
        <v>24.0</v>
      </c>
      <c r="F153" s="13" t="s">
        <v>832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">
        <f t="shared" si="1"/>
        <v>153</v>
      </c>
      <c r="B154" s="1" t="s">
        <v>671</v>
      </c>
      <c r="C154" s="1">
        <v>5948.0</v>
      </c>
      <c r="D154" s="1">
        <v>68.0</v>
      </c>
      <c r="E154" s="1">
        <v>24.0</v>
      </c>
      <c r="F154" s="13" t="s">
        <v>836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">
        <f t="shared" si="1"/>
        <v>154</v>
      </c>
      <c r="B155" s="1" t="s">
        <v>671</v>
      </c>
      <c r="C155" s="1">
        <v>2043.0</v>
      </c>
      <c r="D155" s="1">
        <v>216.0</v>
      </c>
      <c r="E155" s="1">
        <v>31.0</v>
      </c>
      <c r="F155" s="13" t="s">
        <v>839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">
        <f t="shared" si="1"/>
        <v>155</v>
      </c>
      <c r="B156" s="1" t="s">
        <v>671</v>
      </c>
      <c r="C156" s="1">
        <v>751.0</v>
      </c>
      <c r="D156" s="1">
        <v>30.0</v>
      </c>
      <c r="E156" s="1">
        <v>36.0</v>
      </c>
      <c r="F156" s="13" t="s">
        <v>845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">
        <f t="shared" si="1"/>
        <v>156</v>
      </c>
      <c r="B157" s="1" t="s">
        <v>850</v>
      </c>
      <c r="C157" s="1">
        <v>2769.0</v>
      </c>
      <c r="D157" s="1">
        <v>88.0</v>
      </c>
      <c r="E157" s="1">
        <v>18.0</v>
      </c>
      <c r="F157" s="13" t="s">
        <v>851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">
        <f t="shared" si="1"/>
        <v>157</v>
      </c>
      <c r="B158" s="1" t="s">
        <v>671</v>
      </c>
      <c r="C158" s="1">
        <v>99.0</v>
      </c>
      <c r="D158" s="1">
        <v>223.0</v>
      </c>
      <c r="E158" s="1">
        <v>26.0</v>
      </c>
      <c r="F158" s="13" t="s">
        <v>857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">
        <f t="shared" si="1"/>
        <v>158</v>
      </c>
      <c r="B159" s="1" t="s">
        <v>671</v>
      </c>
      <c r="C159" s="1">
        <v>785.0</v>
      </c>
      <c r="D159" s="1">
        <v>0.0</v>
      </c>
      <c r="E159" s="1">
        <v>16.0</v>
      </c>
      <c r="F159" s="1" t="s">
        <v>861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">
        <f t="shared" si="1"/>
        <v>159</v>
      </c>
      <c r="B160" s="1" t="s">
        <v>671</v>
      </c>
      <c r="C160" s="1">
        <v>2666.0</v>
      </c>
      <c r="D160" s="1">
        <v>210.0</v>
      </c>
      <c r="E160" s="1">
        <v>20.0</v>
      </c>
      <c r="F160" s="13" t="s">
        <v>865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">
        <f t="shared" si="1"/>
        <v>160</v>
      </c>
      <c r="B161" s="1" t="s">
        <v>671</v>
      </c>
      <c r="C161" s="1">
        <v>47.0</v>
      </c>
      <c r="D161" s="1">
        <v>312.0</v>
      </c>
      <c r="E161" s="1">
        <v>21.0</v>
      </c>
      <c r="F161" s="13" t="s">
        <v>870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">
        <f t="shared" si="1"/>
        <v>161</v>
      </c>
      <c r="B162" s="1" t="s">
        <v>671</v>
      </c>
      <c r="C162" s="1">
        <v>7543.0</v>
      </c>
      <c r="D162" s="1">
        <v>0.0</v>
      </c>
      <c r="E162" s="1">
        <v>20.0</v>
      </c>
      <c r="F162" s="13" t="s">
        <v>875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">
        <f t="shared" si="1"/>
        <v>162</v>
      </c>
      <c r="B163" s="1" t="s">
        <v>671</v>
      </c>
      <c r="C163" s="1">
        <v>7397.0</v>
      </c>
      <c r="D163" s="1">
        <v>169.0</v>
      </c>
      <c r="E163" s="1">
        <v>27.0</v>
      </c>
      <c r="F163" s="13" t="s">
        <v>879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">
        <f t="shared" si="1"/>
        <v>163</v>
      </c>
      <c r="B164" s="1" t="s">
        <v>671</v>
      </c>
      <c r="C164" s="1">
        <v>757.0</v>
      </c>
      <c r="D164" s="1">
        <v>111.0</v>
      </c>
      <c r="E164" s="1">
        <v>17.0</v>
      </c>
      <c r="F164" s="13" t="s">
        <v>885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">
        <f t="shared" si="1"/>
        <v>164</v>
      </c>
      <c r="B165" s="1" t="s">
        <v>671</v>
      </c>
      <c r="C165" s="1">
        <v>3361.0</v>
      </c>
      <c r="D165" s="1">
        <v>95.0</v>
      </c>
      <c r="E165" s="1">
        <v>40.0</v>
      </c>
      <c r="F165" s="13" t="s">
        <v>892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">
        <f t="shared" si="1"/>
        <v>165</v>
      </c>
      <c r="B166" s="1" t="s">
        <v>671</v>
      </c>
      <c r="C166" s="1">
        <v>3251.0</v>
      </c>
      <c r="D166" s="1">
        <v>98.0</v>
      </c>
      <c r="E166" s="1">
        <v>21.0</v>
      </c>
      <c r="F166" s="13" t="s">
        <v>900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">
        <f t="shared" si="1"/>
        <v>166</v>
      </c>
      <c r="B167" s="1" t="s">
        <v>671</v>
      </c>
      <c r="C167" s="1">
        <v>3150.0</v>
      </c>
      <c r="D167" s="1">
        <v>69.0</v>
      </c>
      <c r="E167" s="1">
        <v>27.0</v>
      </c>
      <c r="F167" s="13" t="s">
        <v>907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">
        <f t="shared" si="1"/>
        <v>167</v>
      </c>
      <c r="B168" s="1" t="s">
        <v>671</v>
      </c>
      <c r="C168" s="1">
        <v>2228.0</v>
      </c>
      <c r="D168" s="1">
        <v>0.0</v>
      </c>
      <c r="E168" s="1">
        <v>17.0</v>
      </c>
      <c r="F168" s="13" t="s">
        <v>913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">
        <f t="shared" si="1"/>
        <v>168</v>
      </c>
      <c r="B169" s="1" t="s">
        <v>671</v>
      </c>
      <c r="C169" s="1">
        <v>2910.0</v>
      </c>
      <c r="D169" s="12">
        <v>23.0</v>
      </c>
      <c r="E169" s="1">
        <v>34.0</v>
      </c>
      <c r="F169" s="13" t="s">
        <v>918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">
        <f t="shared" si="1"/>
        <v>169</v>
      </c>
      <c r="B170" s="1" t="s">
        <v>671</v>
      </c>
      <c r="C170" s="1">
        <v>539.0</v>
      </c>
      <c r="D170" s="1">
        <v>945.0</v>
      </c>
      <c r="E170" s="1">
        <v>28.0</v>
      </c>
      <c r="F170" s="13" t="s">
        <v>923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">
        <f t="shared" si="1"/>
        <v>170</v>
      </c>
      <c r="B171" s="1" t="s">
        <v>671</v>
      </c>
      <c r="C171" s="1">
        <v>70.0</v>
      </c>
      <c r="D171" s="12">
        <v>23.0</v>
      </c>
      <c r="E171" s="1">
        <v>17.0</v>
      </c>
      <c r="F171" s="13" t="s">
        <v>930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">
        <f t="shared" si="1"/>
        <v>171</v>
      </c>
      <c r="B172" s="1" t="s">
        <v>671</v>
      </c>
      <c r="C172" s="1">
        <v>57.0</v>
      </c>
      <c r="D172" s="1">
        <v>1079.0</v>
      </c>
      <c r="E172" s="1">
        <v>22.0</v>
      </c>
      <c r="F172" s="13" t="s">
        <v>936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">
        <f t="shared" si="1"/>
        <v>172</v>
      </c>
      <c r="B173" s="1" t="s">
        <v>671</v>
      </c>
      <c r="C173" s="1">
        <v>1576.0</v>
      </c>
      <c r="D173" s="1">
        <v>99.0</v>
      </c>
      <c r="E173" s="1">
        <v>23.0</v>
      </c>
      <c r="F173" s="13" t="s">
        <v>939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">
        <f t="shared" si="1"/>
        <v>173</v>
      </c>
      <c r="B174" s="1" t="s">
        <v>671</v>
      </c>
      <c r="C174" s="1">
        <v>2263.0</v>
      </c>
      <c r="D174" s="1">
        <v>9.0</v>
      </c>
      <c r="E174" s="1">
        <v>27.0</v>
      </c>
      <c r="F174" s="13" t="s">
        <v>946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">
        <f t="shared" si="1"/>
        <v>174</v>
      </c>
      <c r="B175" s="1" t="s">
        <v>671</v>
      </c>
      <c r="C175" s="1">
        <v>3434.0</v>
      </c>
      <c r="D175" s="1">
        <v>0.0</v>
      </c>
      <c r="E175" s="1">
        <v>21.0</v>
      </c>
      <c r="F175" s="13" t="s">
        <v>951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">
        <f t="shared" si="1"/>
        <v>175</v>
      </c>
      <c r="B176" s="1" t="s">
        <v>671</v>
      </c>
      <c r="C176" s="1">
        <v>1954.0</v>
      </c>
      <c r="D176" s="1">
        <v>0.0</v>
      </c>
      <c r="E176" s="1">
        <v>29.0</v>
      </c>
      <c r="F176" s="13" t="s">
        <v>955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">
        <f t="shared" si="1"/>
        <v>176</v>
      </c>
      <c r="B177" s="1" t="s">
        <v>671</v>
      </c>
      <c r="C177" s="1">
        <v>3876.0</v>
      </c>
      <c r="D177" s="1">
        <v>233.0</v>
      </c>
      <c r="E177" s="1">
        <v>17.0</v>
      </c>
      <c r="F177" s="13" t="s">
        <v>961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">
        <f t="shared" si="1"/>
        <v>177</v>
      </c>
      <c r="B178" s="1" t="s">
        <v>671</v>
      </c>
      <c r="C178" s="1">
        <v>4172.0</v>
      </c>
      <c r="D178" s="1">
        <v>0.0</v>
      </c>
      <c r="E178" s="1">
        <v>24.0</v>
      </c>
      <c r="F178" s="13" t="s">
        <v>970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">
        <f t="shared" si="1"/>
        <v>178</v>
      </c>
      <c r="B179" s="1" t="s">
        <v>671</v>
      </c>
      <c r="C179" s="1">
        <v>8632.0</v>
      </c>
      <c r="D179" s="1">
        <v>0.0</v>
      </c>
      <c r="E179" s="34">
        <v>27.0</v>
      </c>
      <c r="F179" s="13" t="s">
        <v>979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">
        <f t="shared" si="1"/>
        <v>179</v>
      </c>
      <c r="B180" s="1" t="s">
        <v>671</v>
      </c>
      <c r="C180" s="38">
        <v>3034.0</v>
      </c>
      <c r="D180" s="1">
        <v>0.0</v>
      </c>
      <c r="E180" s="1">
        <v>23.0</v>
      </c>
      <c r="F180" s="13" t="s">
        <v>990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">
        <f t="shared" si="1"/>
        <v>180</v>
      </c>
      <c r="B181" s="1" t="s">
        <v>671</v>
      </c>
      <c r="C181" s="1">
        <v>1655.0</v>
      </c>
      <c r="D181" s="1">
        <v>140.0</v>
      </c>
      <c r="E181" s="1">
        <v>23.0</v>
      </c>
      <c r="F181" s="13" t="s">
        <v>997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">
        <f t="shared" si="1"/>
        <v>181</v>
      </c>
      <c r="B182" s="1" t="s">
        <v>1004</v>
      </c>
      <c r="C182" s="1">
        <v>387.0</v>
      </c>
      <c r="D182" s="1">
        <v>247.0</v>
      </c>
      <c r="E182" s="1">
        <v>26.0</v>
      </c>
      <c r="F182" s="13" t="s">
        <v>1005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">
        <f t="shared" si="1"/>
        <v>182</v>
      </c>
      <c r="B183" s="1" t="s">
        <v>1012</v>
      </c>
      <c r="C183" s="1">
        <v>1967.0</v>
      </c>
      <c r="D183" s="1">
        <v>268.0</v>
      </c>
      <c r="E183" s="1">
        <v>27.0</v>
      </c>
      <c r="F183" s="13" t="s">
        <v>1013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">
        <f t="shared" si="1"/>
        <v>183</v>
      </c>
      <c r="B184" s="1" t="s">
        <v>1012</v>
      </c>
      <c r="C184" s="1">
        <v>6359.0</v>
      </c>
      <c r="D184" s="1">
        <v>0.0</v>
      </c>
      <c r="E184" s="1">
        <v>33.0</v>
      </c>
      <c r="F184" s="13" t="s">
        <v>1018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">
        <f t="shared" si="1"/>
        <v>184</v>
      </c>
      <c r="B185" s="1" t="s">
        <v>1012</v>
      </c>
      <c r="C185" s="1">
        <v>10268.0</v>
      </c>
      <c r="D185" s="1">
        <v>597.0</v>
      </c>
      <c r="E185" s="39">
        <v>15.0</v>
      </c>
      <c r="F185" s="13" t="s">
        <v>1029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">
        <f t="shared" si="1"/>
        <v>185</v>
      </c>
      <c r="B186" s="1" t="s">
        <v>1012</v>
      </c>
      <c r="C186" s="1">
        <v>24.0</v>
      </c>
      <c r="D186" s="1">
        <v>0.0</v>
      </c>
      <c r="E186" s="39">
        <v>17.0</v>
      </c>
      <c r="F186" s="13" t="s">
        <v>1034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">
        <f t="shared" si="1"/>
        <v>186</v>
      </c>
      <c r="B187" s="1" t="s">
        <v>1012</v>
      </c>
      <c r="C187" s="1">
        <v>2715.0</v>
      </c>
      <c r="D187" s="1">
        <v>0.0</v>
      </c>
      <c r="E187" s="1">
        <v>20.0</v>
      </c>
      <c r="F187" s="13" t="s">
        <v>1042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">
        <f t="shared" si="1"/>
        <v>187</v>
      </c>
      <c r="B188" s="1" t="s">
        <v>1012</v>
      </c>
      <c r="C188" s="1">
        <v>9120.0</v>
      </c>
      <c r="D188" s="1">
        <v>0.0</v>
      </c>
      <c r="E188" s="1">
        <v>28.0</v>
      </c>
      <c r="F188" s="13" t="s">
        <v>1048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">
        <f t="shared" si="1"/>
        <v>188</v>
      </c>
      <c r="B189" s="1" t="s">
        <v>1012</v>
      </c>
      <c r="C189" s="1">
        <v>7874.0</v>
      </c>
      <c r="D189" s="1">
        <v>0.0</v>
      </c>
      <c r="E189" s="1">
        <v>16.0</v>
      </c>
      <c r="F189" s="13" t="s">
        <v>1056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">
        <f t="shared" si="1"/>
        <v>189</v>
      </c>
      <c r="B190" s="1" t="s">
        <v>1012</v>
      </c>
      <c r="C190" s="1">
        <v>1837.0</v>
      </c>
      <c r="D190" s="1">
        <v>0.0</v>
      </c>
      <c r="E190" s="1">
        <v>34.0</v>
      </c>
      <c r="F190" s="13" t="s">
        <v>1063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">
        <f t="shared" si="1"/>
        <v>190</v>
      </c>
      <c r="B191" s="1" t="s">
        <v>1012</v>
      </c>
      <c r="C191" s="1">
        <v>1469.0</v>
      </c>
      <c r="D191" s="1">
        <v>0.0</v>
      </c>
      <c r="E191" s="1">
        <v>18.0</v>
      </c>
      <c r="F191" s="13" t="s">
        <v>1071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">
        <f t="shared" si="1"/>
        <v>191</v>
      </c>
      <c r="B192" s="1" t="s">
        <v>1012</v>
      </c>
      <c r="C192" s="1">
        <v>880.0</v>
      </c>
      <c r="D192" s="1">
        <v>33.0</v>
      </c>
      <c r="E192" s="1">
        <v>19.0</v>
      </c>
      <c r="F192" s="13" t="s">
        <v>1076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">
        <f t="shared" si="1"/>
        <v>192</v>
      </c>
      <c r="B193" s="1" t="s">
        <v>1012</v>
      </c>
      <c r="C193" s="1">
        <v>1913.0</v>
      </c>
      <c r="D193" s="1">
        <v>0.0</v>
      </c>
      <c r="E193" s="1">
        <v>36.0</v>
      </c>
      <c r="F193" s="13" t="s">
        <v>1080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">
        <f t="shared" si="1"/>
        <v>193</v>
      </c>
      <c r="B194" s="1" t="s">
        <v>1012</v>
      </c>
      <c r="C194" s="1">
        <v>16.0</v>
      </c>
      <c r="D194" s="1">
        <v>74.0</v>
      </c>
      <c r="E194" s="1">
        <v>15.0</v>
      </c>
      <c r="F194" s="13" t="s">
        <v>1085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">
        <f t="shared" si="1"/>
        <v>194</v>
      </c>
      <c r="B195" s="1" t="s">
        <v>1012</v>
      </c>
      <c r="C195" s="1">
        <v>528.0</v>
      </c>
      <c r="D195" s="1">
        <v>0.0</v>
      </c>
      <c r="E195" s="1">
        <v>15.0</v>
      </c>
      <c r="F195" s="13" t="s">
        <v>1090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">
        <f t="shared" si="1"/>
        <v>195</v>
      </c>
      <c r="B196" s="1" t="s">
        <v>1012</v>
      </c>
      <c r="C196" s="1">
        <v>2303.0</v>
      </c>
      <c r="D196" s="1">
        <v>0.0</v>
      </c>
      <c r="E196" s="1">
        <v>39.0</v>
      </c>
      <c r="F196" s="13" t="s">
        <v>1095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">
        <f t="shared" si="1"/>
        <v>196</v>
      </c>
      <c r="B197" s="1" t="s">
        <v>1012</v>
      </c>
      <c r="C197" s="1">
        <v>75.0</v>
      </c>
      <c r="D197" s="1">
        <v>2094.0</v>
      </c>
      <c r="E197" s="1">
        <v>33.0</v>
      </c>
      <c r="F197" s="13" t="s">
        <v>1100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">
        <f t="shared" si="1"/>
        <v>197</v>
      </c>
      <c r="B198" s="1" t="s">
        <v>1012</v>
      </c>
      <c r="C198" s="1">
        <v>2572.0</v>
      </c>
      <c r="D198" s="1">
        <v>269.0</v>
      </c>
      <c r="E198" s="1">
        <v>36.0</v>
      </c>
      <c r="F198" s="13" t="s">
        <v>1103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">
        <f t="shared" si="1"/>
        <v>198</v>
      </c>
      <c r="B199" s="1" t="s">
        <v>1012</v>
      </c>
      <c r="C199" s="1">
        <v>14.0</v>
      </c>
      <c r="D199" s="1">
        <v>0.0</v>
      </c>
      <c r="E199" s="1">
        <v>27.0</v>
      </c>
      <c r="F199" s="13" t="s">
        <v>1105</v>
      </c>
      <c r="G199" s="3"/>
      <c r="H199" s="1" t="s">
        <v>1107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">
        <f t="shared" si="1"/>
        <v>199</v>
      </c>
      <c r="B200" s="1" t="s">
        <v>1012</v>
      </c>
      <c r="C200" s="1">
        <v>286.0</v>
      </c>
      <c r="D200" s="1">
        <v>0.0</v>
      </c>
      <c r="E200" s="1">
        <v>15.0</v>
      </c>
      <c r="F200" s="13" t="s">
        <v>1109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">
        <f t="shared" si="1"/>
        <v>200</v>
      </c>
      <c r="B201" s="1" t="s">
        <v>1012</v>
      </c>
      <c r="C201" s="1">
        <v>8.0</v>
      </c>
      <c r="D201" s="1">
        <v>933.0</v>
      </c>
      <c r="E201" s="1">
        <v>19.0</v>
      </c>
      <c r="F201" s="13" t="s">
        <v>1114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">
        <f t="shared" si="1"/>
        <v>201</v>
      </c>
      <c r="B202" s="1" t="s">
        <v>1012</v>
      </c>
      <c r="C202" s="1">
        <v>24.0</v>
      </c>
      <c r="D202" s="1">
        <v>134.0</v>
      </c>
      <c r="E202" s="1">
        <v>18.0</v>
      </c>
      <c r="F202" s="13" t="s">
        <v>1116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">
        <f t="shared" si="1"/>
        <v>202</v>
      </c>
      <c r="B203" s="1" t="s">
        <v>1012</v>
      </c>
      <c r="C203" s="1">
        <v>11159.0</v>
      </c>
      <c r="D203" s="1">
        <v>0.0</v>
      </c>
      <c r="E203" s="1">
        <v>29.0</v>
      </c>
      <c r="F203" s="13" t="s">
        <v>1121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">
        <f t="shared" si="1"/>
        <v>203</v>
      </c>
      <c r="B204" s="1" t="s">
        <v>1012</v>
      </c>
      <c r="C204" s="1">
        <v>6125.0</v>
      </c>
      <c r="D204" s="1">
        <v>102.0</v>
      </c>
      <c r="E204" s="1">
        <v>34.0</v>
      </c>
      <c r="F204" s="13" t="s">
        <v>1123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">
        <f t="shared" si="1"/>
        <v>204</v>
      </c>
      <c r="B205" s="1" t="s">
        <v>1012</v>
      </c>
      <c r="C205" s="1">
        <v>9120.0</v>
      </c>
      <c r="D205" s="1">
        <v>0.0</v>
      </c>
      <c r="E205" s="1">
        <v>28.0</v>
      </c>
      <c r="F205" s="13" t="s">
        <v>1127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">
        <f t="shared" si="1"/>
        <v>205</v>
      </c>
      <c r="B206" s="1" t="s">
        <v>1012</v>
      </c>
      <c r="C206" s="1">
        <v>1890.0</v>
      </c>
      <c r="D206" s="1">
        <v>0.0</v>
      </c>
      <c r="E206" s="1">
        <v>28.0</v>
      </c>
      <c r="F206" s="13" t="s">
        <v>1129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">
        <f t="shared" si="1"/>
        <v>206</v>
      </c>
      <c r="B207" s="1" t="s">
        <v>1012</v>
      </c>
      <c r="C207" s="1">
        <v>4517.0</v>
      </c>
      <c r="D207" s="1">
        <v>206.0</v>
      </c>
      <c r="E207" s="1">
        <v>24.0</v>
      </c>
      <c r="F207" s="13" t="s">
        <v>1130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">
        <f t="shared" si="1"/>
        <v>207</v>
      </c>
      <c r="B208" s="1" t="s">
        <v>1012</v>
      </c>
      <c r="C208" s="1">
        <v>167.0</v>
      </c>
      <c r="D208" s="1">
        <v>165.0</v>
      </c>
      <c r="E208" s="1">
        <v>19.0</v>
      </c>
      <c r="F208" s="13" t="s">
        <v>1131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">
        <f t="shared" si="1"/>
        <v>208</v>
      </c>
      <c r="B209" s="1" t="s">
        <v>1012</v>
      </c>
      <c r="C209" s="1">
        <v>11.0</v>
      </c>
      <c r="D209" s="1">
        <v>12.0</v>
      </c>
      <c r="E209" s="1">
        <v>36.0</v>
      </c>
      <c r="F209" s="13" t="s">
        <v>1132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">
        <f t="shared" si="1"/>
        <v>209</v>
      </c>
      <c r="B210" s="1" t="s">
        <v>1012</v>
      </c>
      <c r="C210" s="1">
        <v>870.0</v>
      </c>
      <c r="D210" s="1">
        <v>0.0</v>
      </c>
      <c r="E210" s="1">
        <v>20.0</v>
      </c>
      <c r="F210" s="13" t="s">
        <v>1141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">
        <f t="shared" si="1"/>
        <v>210</v>
      </c>
      <c r="B211" s="1" t="s">
        <v>1012</v>
      </c>
      <c r="C211" s="1">
        <v>3741.0</v>
      </c>
      <c r="D211" s="1">
        <v>0.0</v>
      </c>
      <c r="E211" s="1">
        <v>38.0</v>
      </c>
      <c r="F211" s="13" t="s">
        <v>1149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">
        <f t="shared" si="1"/>
        <v>211</v>
      </c>
      <c r="B212" s="1" t="s">
        <v>1012</v>
      </c>
      <c r="C212" s="1"/>
      <c r="D212" s="1">
        <v>957.0</v>
      </c>
      <c r="E212" s="1">
        <v>17.0</v>
      </c>
      <c r="F212" s="13" t="s">
        <v>1154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">
        <f t="shared" si="1"/>
        <v>212</v>
      </c>
      <c r="B213" s="1" t="s">
        <v>1012</v>
      </c>
      <c r="C213" s="1">
        <v>2272.0</v>
      </c>
      <c r="D213" s="1">
        <v>536.0</v>
      </c>
      <c r="E213" s="1">
        <v>16.0</v>
      </c>
      <c r="F213" s="13" t="s">
        <v>1163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">
        <f t="shared" si="1"/>
        <v>213</v>
      </c>
      <c r="B214" s="1" t="s">
        <v>1012</v>
      </c>
      <c r="C214" s="38">
        <v>5784.0</v>
      </c>
      <c r="D214" s="1">
        <v>138.0</v>
      </c>
      <c r="E214" s="1">
        <v>30.0</v>
      </c>
      <c r="F214" s="13" t="s">
        <v>1169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">
        <f t="shared" si="1"/>
        <v>214</v>
      </c>
      <c r="B215" s="1" t="s">
        <v>1012</v>
      </c>
      <c r="C215" s="1">
        <v>1005.0</v>
      </c>
      <c r="D215" s="1">
        <v>84.0</v>
      </c>
      <c r="E215" s="1">
        <v>19.0</v>
      </c>
      <c r="F215" s="13" t="s">
        <v>1174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">
        <f t="shared" si="1"/>
        <v>215</v>
      </c>
      <c r="B216" s="1" t="s">
        <v>1012</v>
      </c>
      <c r="C216" s="1">
        <v>18.0</v>
      </c>
      <c r="D216" s="1">
        <v>0.0</v>
      </c>
      <c r="E216" s="1">
        <v>32.0</v>
      </c>
      <c r="F216" s="13" t="s">
        <v>1179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">
        <f t="shared" si="1"/>
        <v>216</v>
      </c>
      <c r="B217" s="1" t="s">
        <v>1012</v>
      </c>
      <c r="C217" s="1">
        <v>4613.0</v>
      </c>
      <c r="D217" s="1">
        <v>0.0</v>
      </c>
      <c r="E217" s="1">
        <v>20.0</v>
      </c>
      <c r="F217" s="13" t="s">
        <v>1183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">
        <f t="shared" si="1"/>
        <v>217</v>
      </c>
      <c r="B218" s="1" t="s">
        <v>1012</v>
      </c>
      <c r="C218" s="1">
        <v>97.0</v>
      </c>
      <c r="D218" s="1">
        <v>0.0</v>
      </c>
      <c r="E218" s="1">
        <v>20.0</v>
      </c>
      <c r="F218" s="13" t="s">
        <v>1190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">
        <f t="shared" si="1"/>
        <v>218</v>
      </c>
      <c r="B219" s="1" t="s">
        <v>1012</v>
      </c>
      <c r="C219" s="1">
        <v>1155.0</v>
      </c>
      <c r="D219" s="1">
        <v>148.0</v>
      </c>
      <c r="E219" s="1">
        <v>30.0</v>
      </c>
      <c r="F219" s="13" t="s">
        <v>1197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">
        <f t="shared" si="1"/>
        <v>219</v>
      </c>
      <c r="B220" s="1" t="s">
        <v>1012</v>
      </c>
      <c r="C220" s="1">
        <v>4145.0</v>
      </c>
      <c r="D220" s="1">
        <v>157.0</v>
      </c>
      <c r="E220" s="1">
        <v>33.0</v>
      </c>
      <c r="F220" s="13" t="s">
        <v>1205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">
        <f t="shared" si="1"/>
        <v>220</v>
      </c>
      <c r="B221" s="1" t="s">
        <v>1012</v>
      </c>
      <c r="C221" s="1">
        <v>994.0</v>
      </c>
      <c r="D221" s="1">
        <v>120.0</v>
      </c>
      <c r="E221" s="1">
        <v>40.0</v>
      </c>
      <c r="F221" s="13" t="s">
        <v>1212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">
        <f t="shared" si="1"/>
        <v>221</v>
      </c>
      <c r="B222" s="1" t="s">
        <v>1012</v>
      </c>
      <c r="C222" s="1">
        <v>585.0</v>
      </c>
      <c r="D222" s="1">
        <v>957.0</v>
      </c>
      <c r="E222" s="1">
        <v>17.0</v>
      </c>
      <c r="F222" s="13" t="s">
        <v>1217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">
        <f t="shared" si="1"/>
        <v>222</v>
      </c>
      <c r="B223" s="1" t="s">
        <v>1012</v>
      </c>
      <c r="C223" s="1">
        <v>283.0</v>
      </c>
      <c r="D223" s="1">
        <v>538.0</v>
      </c>
      <c r="E223" s="1">
        <v>39.0</v>
      </c>
      <c r="F223" s="13" t="s">
        <v>1222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">
        <f t="shared" si="1"/>
        <v>223</v>
      </c>
      <c r="B224" s="1" t="s">
        <v>1012</v>
      </c>
      <c r="C224" s="1">
        <v>12.0</v>
      </c>
      <c r="D224" s="1">
        <v>0.0</v>
      </c>
      <c r="E224" s="1">
        <v>29.0</v>
      </c>
      <c r="F224" s="13" t="s">
        <v>1230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">
        <f t="shared" si="1"/>
        <v>224</v>
      </c>
      <c r="B225" s="1" t="s">
        <v>1012</v>
      </c>
      <c r="C225" s="1">
        <v>371.0</v>
      </c>
      <c r="D225" s="1">
        <v>47.0</v>
      </c>
      <c r="E225" s="1">
        <v>28.0</v>
      </c>
      <c r="F225" s="13" t="s">
        <v>1235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">
        <f t="shared" si="1"/>
        <v>225</v>
      </c>
      <c r="B226" s="1" t="s">
        <v>1012</v>
      </c>
      <c r="C226" s="1">
        <v>2632.0</v>
      </c>
      <c r="D226" s="1">
        <v>0.0</v>
      </c>
      <c r="E226" s="1">
        <v>30.0</v>
      </c>
      <c r="F226" s="13" t="s">
        <v>1240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">
        <f t="shared" si="1"/>
        <v>226</v>
      </c>
      <c r="B227" s="1" t="s">
        <v>1012</v>
      </c>
      <c r="C227" s="1">
        <v>3865.0</v>
      </c>
      <c r="D227" s="1">
        <v>0.0</v>
      </c>
      <c r="E227" s="1">
        <v>27.0</v>
      </c>
      <c r="F227" s="13" t="s">
        <v>1244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">
        <f t="shared" si="1"/>
        <v>227</v>
      </c>
      <c r="B228" s="1" t="s">
        <v>1012</v>
      </c>
      <c r="C228" s="1">
        <v>2324.0</v>
      </c>
      <c r="D228" s="1">
        <v>0.0</v>
      </c>
      <c r="E228" s="1">
        <v>26.0</v>
      </c>
      <c r="F228" s="13" t="s">
        <v>1248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">
        <f t="shared" si="1"/>
        <v>228</v>
      </c>
      <c r="B229" s="1" t="s">
        <v>1012</v>
      </c>
      <c r="C229" s="34">
        <v>1588.0</v>
      </c>
      <c r="D229" s="1">
        <v>0.0</v>
      </c>
      <c r="E229" s="1">
        <v>22.0</v>
      </c>
      <c r="F229" s="13" t="s">
        <v>1254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">
        <f t="shared" si="1"/>
        <v>229</v>
      </c>
      <c r="B230" s="1" t="s">
        <v>1012</v>
      </c>
      <c r="C230" s="1">
        <v>432.0</v>
      </c>
      <c r="D230" s="1">
        <v>360.0</v>
      </c>
      <c r="E230" s="1">
        <v>16.0</v>
      </c>
      <c r="F230" s="13" t="s">
        <v>1259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">
        <f t="shared" si="1"/>
        <v>230</v>
      </c>
      <c r="B231" s="1" t="s">
        <v>1012</v>
      </c>
      <c r="C231" s="1">
        <v>6.0</v>
      </c>
      <c r="D231" s="1">
        <v>20.0</v>
      </c>
      <c r="E231" s="1">
        <v>26.0</v>
      </c>
      <c r="F231" s="13" t="s">
        <v>1264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">
        <f t="shared" si="1"/>
        <v>231</v>
      </c>
      <c r="B232" s="1" t="s">
        <v>1267</v>
      </c>
      <c r="C232" s="1">
        <v>5497.0</v>
      </c>
      <c r="D232" s="1">
        <v>0.0</v>
      </c>
      <c r="E232" s="1">
        <v>29.0</v>
      </c>
      <c r="F232" s="13" t="s">
        <v>1268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">
        <f t="shared" si="1"/>
        <v>232</v>
      </c>
      <c r="B233" s="1" t="s">
        <v>1267</v>
      </c>
      <c r="C233" s="1">
        <v>389.0</v>
      </c>
      <c r="D233" s="1">
        <v>148.0</v>
      </c>
      <c r="E233" s="1">
        <v>17.0</v>
      </c>
      <c r="F233" s="13" t="s">
        <v>1274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">
        <f t="shared" si="1"/>
        <v>233</v>
      </c>
      <c r="B234" s="1" t="s">
        <v>1267</v>
      </c>
      <c r="C234" s="1">
        <v>5497.0</v>
      </c>
      <c r="D234" s="1">
        <v>108.0</v>
      </c>
      <c r="E234" s="1">
        <v>29.0</v>
      </c>
      <c r="F234" s="13" t="s">
        <v>1268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">
        <f t="shared" si="1"/>
        <v>234</v>
      </c>
      <c r="B235" s="1" t="s">
        <v>1267</v>
      </c>
      <c r="C235" s="1">
        <v>1685.0</v>
      </c>
      <c r="D235" s="1">
        <v>0.0</v>
      </c>
      <c r="E235" s="1">
        <v>39.0</v>
      </c>
      <c r="F235" s="13" t="s">
        <v>1285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">
        <f t="shared" si="1"/>
        <v>235</v>
      </c>
      <c r="B236" s="1" t="s">
        <v>1267</v>
      </c>
      <c r="C236" s="1">
        <v>3081.0</v>
      </c>
      <c r="D236" s="1">
        <v>0.0</v>
      </c>
      <c r="E236" s="1">
        <v>26.0</v>
      </c>
      <c r="F236" s="13" t="s">
        <v>1289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">
        <f t="shared" si="1"/>
        <v>236</v>
      </c>
      <c r="B237" s="1" t="s">
        <v>1267</v>
      </c>
      <c r="C237" s="1">
        <v>4878.0</v>
      </c>
      <c r="D237" s="1">
        <v>52.0</v>
      </c>
      <c r="E237" s="1">
        <v>15.0</v>
      </c>
      <c r="F237" s="13" t="s">
        <v>1294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">
        <f t="shared" si="1"/>
        <v>237</v>
      </c>
      <c r="B238" s="1" t="s">
        <v>1267</v>
      </c>
      <c r="C238" s="1">
        <v>3065.0</v>
      </c>
      <c r="D238" s="1">
        <v>94.0</v>
      </c>
      <c r="E238" s="1">
        <v>17.0</v>
      </c>
      <c r="F238" s="13" t="s">
        <v>1300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">
        <f t="shared" si="1"/>
        <v>238</v>
      </c>
      <c r="B239" s="1" t="s">
        <v>1267</v>
      </c>
      <c r="C239" s="12">
        <v>2868.0</v>
      </c>
      <c r="D239" s="1">
        <v>6836.0</v>
      </c>
      <c r="E239" s="1">
        <v>15.0</v>
      </c>
      <c r="F239" s="13" t="s">
        <v>1304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">
        <f t="shared" si="1"/>
        <v>239</v>
      </c>
      <c r="B240" s="1" t="s">
        <v>1267</v>
      </c>
      <c r="C240" s="1">
        <v>12.0</v>
      </c>
      <c r="D240" s="1">
        <v>145.0</v>
      </c>
      <c r="E240" s="1">
        <v>16.0</v>
      </c>
      <c r="F240" s="1">
        <v>20.0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">
        <f t="shared" si="1"/>
        <v>240</v>
      </c>
      <c r="B241" s="1" t="s">
        <v>1267</v>
      </c>
      <c r="C241" s="1">
        <v>2229.0</v>
      </c>
      <c r="D241" s="1">
        <v>137.0</v>
      </c>
      <c r="E241" s="1">
        <v>18.0</v>
      </c>
      <c r="F241" s="13" t="s">
        <v>1313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">
        <f t="shared" si="1"/>
        <v>241</v>
      </c>
      <c r="B242" s="1" t="s">
        <v>1267</v>
      </c>
      <c r="C242" s="1">
        <v>10268.0</v>
      </c>
      <c r="D242" s="1">
        <v>597.0</v>
      </c>
      <c r="E242" s="1">
        <v>15.0</v>
      </c>
      <c r="F242" s="13" t="s">
        <v>1320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location="Characteristics" ref="F2"/>
    <hyperlink r:id="rId2" location="Datasets" ref="F3"/>
    <hyperlink r:id="rId3" location="Datasets" ref="F4"/>
    <hyperlink r:id="rId4" ref="F5"/>
    <hyperlink r:id="rId5" location="Characteristics" ref="F6"/>
    <hyperlink r:id="rId6" ref="F7"/>
    <hyperlink r:id="rId7" location="Characteristics" ref="F8"/>
    <hyperlink r:id="rId8" location="Datasets" ref="F9"/>
    <hyperlink r:id="rId9" ref="F10"/>
    <hyperlink r:id="rId10" location="category:biodiversity" ref="F11"/>
    <hyperlink r:id="rId11" location="Datasets" ref="F12"/>
    <hyperlink r:id="rId12" ref="F13"/>
    <hyperlink r:id="rId13" location="ProcessedSample" ref="F14"/>
    <hyperlink r:id="rId14" location="Characteristics" ref="F15"/>
    <hyperlink r:id="rId15" ref="F16"/>
    <hyperlink r:id="rId16" location="Characteristics" ref="F17"/>
    <hyperlink r:id="rId17" location="Characteristics" ref="F18"/>
    <hyperlink r:id="rId18" location="Datasets" ref="F19"/>
    <hyperlink r:id="rId19" ref="F20"/>
    <hyperlink r:id="rId20" location="Characteristics" ref="F21"/>
    <hyperlink r:id="rId21" ref="F22"/>
    <hyperlink r:id="rId22" ref="F23"/>
    <hyperlink r:id="rId23" location="ProcessedSample" ref="F24"/>
    <hyperlink r:id="rId24" location="ProcessedSample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location="ProcessedSample" ref="F33"/>
    <hyperlink r:id="rId33" ref="F34"/>
    <hyperlink r:id="rId34" ref="F35"/>
    <hyperlink r:id="rId35" ref="F36"/>
    <hyperlink r:id="rId36" location="Datasets" ref="F37"/>
    <hyperlink r:id="rId37" ref="F38"/>
    <hyperlink r:id="rId38" ref="F39"/>
    <hyperlink r:id="rId39" ref="F40"/>
    <hyperlink r:id="rId40" location="Characteristics" ref="F41"/>
    <hyperlink r:id="rId41" location="Characteristics" ref="F42"/>
    <hyperlink r:id="rId42" ref="F43"/>
    <hyperlink r:id="rId43" location="Characteristics" ref="F44"/>
    <hyperlink r:id="rId44" location="ProcessedSample" ref="F45"/>
    <hyperlink r:id="rId45" ref="F46"/>
    <hyperlink r:id="rId46" ref="F47"/>
    <hyperlink r:id="rId47" ref="F48"/>
    <hyperlink r:id="rId48" location="ProcessedSample" ref="F49"/>
    <hyperlink r:id="rId49" ref="F50"/>
    <hyperlink r:id="rId50" location="category:biodiversity" ref="F51"/>
    <hyperlink r:id="rId51" ref="F52"/>
    <hyperlink r:id="rId52" ref="F53"/>
    <hyperlink r:id="rId53" location="Datasets" ref="F54"/>
    <hyperlink r:id="rId54" ref="F55"/>
    <hyperlink r:id="rId55" ref="F56"/>
    <hyperlink r:id="rId56" location="Characteristics" ref="F57"/>
    <hyperlink r:id="rId57" location="Datasets" ref="F58"/>
    <hyperlink r:id="rId58" ref="F59"/>
    <hyperlink r:id="rId59" location="category:biodiversity" ref="F60"/>
    <hyperlink r:id="rId60" location="Datasets" ref="F61"/>
    <hyperlink r:id="rId61" location="Datasets" ref="F62"/>
    <hyperlink r:id="rId62" ref="F63"/>
    <hyperlink r:id="rId63" ref="F64"/>
    <hyperlink r:id="rId64" ref="F65"/>
    <hyperlink r:id="rId65" location="Characteristics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location="Characteristics" ref="F73"/>
    <hyperlink r:id="rId73" location="category:biodiversity" ref="F74"/>
    <hyperlink r:id="rId74" ref="F75"/>
    <hyperlink r:id="rId75" location="Datasets" ref="F76"/>
    <hyperlink r:id="rId76" location="gid=0" ref="F77"/>
    <hyperlink r:id="rId77" ref="F78"/>
    <hyperlink r:id="rId78" location="ProcessedSample" ref="F79"/>
    <hyperlink r:id="rId79" ref="F80"/>
    <hyperlink r:id="rId80" ref="F81"/>
    <hyperlink r:id="rId81" ref="F83"/>
    <hyperlink r:id="rId82" ref="F84"/>
    <hyperlink r:id="rId83" ref="F85"/>
    <hyperlink r:id="rId84" ref="F86"/>
    <hyperlink r:id="rId85" location="Characteristics" ref="F87"/>
    <hyperlink r:id="rId86" ref="F88"/>
    <hyperlink r:id="rId87" location="Characteristics" ref="F89"/>
    <hyperlink r:id="rId88" location="Datasets" ref="F90"/>
    <hyperlink r:id="rId89" location="Characteristics" ref="F91"/>
    <hyperlink r:id="rId90" location="Characteristics" ref="F92"/>
    <hyperlink r:id="rId91" location="ProcessedSample" ref="F93"/>
    <hyperlink r:id="rId92" ref="F94"/>
    <hyperlink r:id="rId93" ref="F95"/>
    <hyperlink r:id="rId94" location="category:biodiversity" ref="F96"/>
    <hyperlink r:id="rId95" location="category:biodiversity" ref="F97"/>
    <hyperlink r:id="rId96" ref="F98"/>
    <hyperlink r:id="rId97" location="TaxaRelativeAbundance" ref="F99"/>
    <hyperlink r:id="rId98" ref="F100"/>
    <hyperlink r:id="rId99" location="Characteristics" ref="F101"/>
    <hyperlink r:id="rId100" location="Characteristics" ref="F102"/>
    <hyperlink r:id="rId101" ref="F103"/>
    <hyperlink r:id="rId102" ref="F104"/>
    <hyperlink r:id="rId103" ref="F105"/>
    <hyperlink r:id="rId104" ref="F106"/>
    <hyperlink r:id="rId105" ref="F107"/>
    <hyperlink r:id="rId106" ref="F108"/>
    <hyperlink r:id="rId107" ref="F109"/>
    <hyperlink r:id="rId108" ref="F110"/>
    <hyperlink r:id="rId109" ref="F111"/>
    <hyperlink r:id="rId110" ref="F112"/>
    <hyperlink r:id="rId111" location="category:biodiversity" ref="F113"/>
    <hyperlink r:id="rId112" location="Datasets" ref="F114"/>
    <hyperlink r:id="rId113" location="Datasets" ref="F115"/>
    <hyperlink r:id="rId114" location="Datasets" ref="F116"/>
    <hyperlink r:id="rId115" location="Characteristics" ref="F117"/>
    <hyperlink r:id="rId116" location="Datasets" ref="F118"/>
    <hyperlink r:id="rId117" location="category:biodiversity" ref="F119"/>
    <hyperlink r:id="rId118" location="Datasets" ref="F120"/>
    <hyperlink r:id="rId119" location="Datasets" ref="F121"/>
    <hyperlink r:id="rId120" location="Datasets" ref="F122"/>
    <hyperlink r:id="rId121" location="Datasets" ref="F123"/>
    <hyperlink r:id="rId122" ref="F124"/>
    <hyperlink r:id="rId123" location="category:biodiversity" ref="F125"/>
    <hyperlink r:id="rId124" location="Datasets" ref="F126"/>
    <hyperlink r:id="rId125" ref="F127"/>
    <hyperlink r:id="rId126" ref="F128"/>
    <hyperlink r:id="rId127" ref="F129"/>
    <hyperlink r:id="rId128" ref="F130"/>
    <hyperlink r:id="rId129" location="category:biodiversity" ref="F131"/>
    <hyperlink r:id="rId130" ref="F132"/>
    <hyperlink r:id="rId131" location="category:biodiversity" ref="F133"/>
    <hyperlink r:id="rId132" ref="F134"/>
    <hyperlink r:id="rId133" location="Datasets" ref="F135"/>
    <hyperlink r:id="rId134" location="Datasets" ref="F136"/>
    <hyperlink r:id="rId135" location="Characteristics" ref="F137"/>
    <hyperlink r:id="rId136" location="category:biodiversity" ref="F138"/>
    <hyperlink r:id="rId137" ref="F139"/>
    <hyperlink r:id="rId138" location="Characteristics" ref="F140"/>
    <hyperlink r:id="rId139" location="Datasets" ref="F141"/>
    <hyperlink r:id="rId140" ref="F142"/>
    <hyperlink r:id="rId141" ref="F143"/>
    <hyperlink r:id="rId142" location="ProcessedSample" ref="F144"/>
    <hyperlink r:id="rId143" ref="F145"/>
    <hyperlink r:id="rId144" location="Characteristics" ref="F146"/>
    <hyperlink r:id="rId145" location="Characteristics" ref="F147"/>
    <hyperlink r:id="rId146" location="Characteristics" ref="F148"/>
    <hyperlink r:id="rId147" location="Characteristics" ref="F149"/>
    <hyperlink r:id="rId148" location="Datasets" ref="F150"/>
    <hyperlink r:id="rId149" ref="F151"/>
    <hyperlink r:id="rId150" location="Datasets" ref="F152"/>
    <hyperlink r:id="rId151" location="Datasets" ref="F153"/>
    <hyperlink r:id="rId152" location="Characteristics" ref="F154"/>
    <hyperlink r:id="rId153" location="Characteristics" ref="F155"/>
    <hyperlink r:id="rId154" location="Characteristics" ref="F156"/>
    <hyperlink r:id="rId155" ref="F157"/>
    <hyperlink r:id="rId156" ref="F158"/>
    <hyperlink r:id="rId157" ref="F160"/>
    <hyperlink r:id="rId158" ref="F161"/>
    <hyperlink r:id="rId159" location="ProcessedSample" ref="F162"/>
    <hyperlink r:id="rId160" ref="F163"/>
    <hyperlink r:id="rId161" ref="F164"/>
    <hyperlink r:id="rId162" location="category:biodiversity" ref="F165"/>
    <hyperlink r:id="rId163" location="Datasets" ref="F166"/>
    <hyperlink r:id="rId164" ref="F167"/>
    <hyperlink r:id="rId165" location="category:biodiversity" ref="F168"/>
    <hyperlink r:id="rId166" location="Datasets" ref="F169"/>
    <hyperlink r:id="rId167" location="Characteristics" ref="F170"/>
    <hyperlink r:id="rId168" location="ProcessedSample" ref="F171"/>
    <hyperlink r:id="rId169" location="Characteristics" ref="F172"/>
    <hyperlink r:id="rId170" ref="F173"/>
    <hyperlink r:id="rId171" location="Datasets" ref="F174"/>
    <hyperlink r:id="rId172" location="Datasets" ref="F175"/>
    <hyperlink r:id="rId173" ref="F176"/>
    <hyperlink r:id="rId174" ref="F177"/>
    <hyperlink r:id="rId175" location="ProcessedSample" ref="F178"/>
    <hyperlink r:id="rId176" ref="F179"/>
    <hyperlink r:id="rId177" ref="F180"/>
    <hyperlink r:id="rId178" location="Datasets" ref="F181"/>
    <hyperlink r:id="rId179" ref="F182"/>
    <hyperlink r:id="rId180" location="Datasets" ref="F183"/>
    <hyperlink r:id="rId181" ref="F184"/>
    <hyperlink r:id="rId182" ref="F185"/>
    <hyperlink r:id="rId183" ref="F186"/>
    <hyperlink r:id="rId184" ref="F187"/>
    <hyperlink r:id="rId185" ref="F188"/>
    <hyperlink r:id="rId186" ref="F189"/>
    <hyperlink r:id="rId187" ref="F190"/>
    <hyperlink r:id="rId188" ref="F191"/>
    <hyperlink r:id="rId189" ref="F192"/>
    <hyperlink r:id="rId190" location="Characteristics" ref="F193"/>
    <hyperlink r:id="rId191" location="ProcessedSample" ref="F194"/>
    <hyperlink r:id="rId192" location="Datasets" ref="F195"/>
    <hyperlink r:id="rId193" location="category:biodiversity" ref="F196"/>
    <hyperlink r:id="rId194" location="Characteristics" ref="F197"/>
    <hyperlink r:id="rId195" location="ProcessedSample" ref="F198"/>
    <hyperlink r:id="rId196" location="Characteristics" ref="F199"/>
    <hyperlink r:id="rId197" location="Characteristics" ref="F200"/>
    <hyperlink r:id="rId198" location="Characteristics" ref="F201"/>
    <hyperlink r:id="rId199" location="ProcessedSample" ref="F202"/>
    <hyperlink r:id="rId200" ref="F203"/>
    <hyperlink r:id="rId201" ref="F204"/>
    <hyperlink r:id="rId202" location="category:biodiversity" ref="F205"/>
    <hyperlink r:id="rId203" ref="F206"/>
    <hyperlink r:id="rId204" ref="F207"/>
    <hyperlink r:id="rId205" ref="F208"/>
    <hyperlink r:id="rId206" ref="F209"/>
    <hyperlink r:id="rId207" ref="F210"/>
    <hyperlink r:id="rId208" ref="F211"/>
    <hyperlink r:id="rId209" ref="F212"/>
    <hyperlink r:id="rId210" ref="F213"/>
    <hyperlink r:id="rId211" location="Characteristics" ref="F214"/>
    <hyperlink r:id="rId212" location="Datasets" ref="F215"/>
    <hyperlink r:id="rId213" ref="F216"/>
    <hyperlink r:id="rId214" location="Datasets" ref="F217"/>
    <hyperlink r:id="rId215" location="ProcessedSample" ref="F218"/>
    <hyperlink r:id="rId216" ref="F219"/>
    <hyperlink r:id="rId217" location="ProcessedSample" ref="F220"/>
    <hyperlink r:id="rId218" location="ProcessedSample" ref="F221"/>
    <hyperlink r:id="rId219" location="category:biodiversity" ref="F222"/>
    <hyperlink r:id="rId220" ref="F223"/>
    <hyperlink r:id="rId221" ref="F224"/>
    <hyperlink r:id="rId222" location="category:biodiversity" ref="F225"/>
    <hyperlink r:id="rId223" location="Datasets" ref="F226"/>
    <hyperlink r:id="rId224" ref="F227"/>
    <hyperlink r:id="rId225" ref="F228"/>
    <hyperlink r:id="rId226" ref="F229"/>
    <hyperlink r:id="rId227" ref="F230"/>
    <hyperlink r:id="rId228" ref="F231"/>
    <hyperlink r:id="rId229" ref="F232"/>
    <hyperlink r:id="rId230" ref="F233"/>
    <hyperlink r:id="rId231" ref="F234"/>
    <hyperlink r:id="rId232" location="Datasets" ref="F235"/>
    <hyperlink r:id="rId233" ref="F236"/>
    <hyperlink r:id="rId234" ref="F237"/>
    <hyperlink r:id="rId235" location="Datasets" ref="F238"/>
    <hyperlink r:id="rId236" ref="F239"/>
    <hyperlink r:id="rId237" ref="F241"/>
    <hyperlink r:id="rId238" location="Datasets" ref="F242"/>
  </hyperlinks>
  <drawing r:id="rId23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16.71"/>
    <col customWidth="1" min="3" max="3" width="26.0"/>
    <col customWidth="1" min="10" max="10" width="18.0"/>
  </cols>
  <sheetData>
    <row r="1">
      <c r="A1" s="4" t="s">
        <v>1133</v>
      </c>
      <c r="B1" s="4" t="s">
        <v>1134</v>
      </c>
      <c r="C1" s="4" t="s">
        <v>1135</v>
      </c>
      <c r="D1" s="4"/>
      <c r="E1" s="4" t="s">
        <v>1136</v>
      </c>
      <c r="F1" s="16" t="s">
        <v>1137</v>
      </c>
      <c r="J1" s="4" t="s">
        <v>1140</v>
      </c>
    </row>
    <row r="2">
      <c r="A2" s="4">
        <v>1.0</v>
      </c>
      <c r="B2" s="4">
        <v>35.0</v>
      </c>
      <c r="C2" s="4">
        <v>35.0</v>
      </c>
      <c r="D2" s="4" t="s">
        <v>1142</v>
      </c>
      <c r="E2" s="16" t="s">
        <v>1143</v>
      </c>
      <c r="J2" s="4" t="s">
        <v>1144</v>
      </c>
    </row>
    <row r="3">
      <c r="A3" s="4">
        <v>2.0</v>
      </c>
      <c r="B3" s="4">
        <v>39.0</v>
      </c>
      <c r="C3" s="4">
        <v>36.0</v>
      </c>
      <c r="D3" s="4" t="s">
        <v>1142</v>
      </c>
      <c r="E3" s="16" t="s">
        <v>1146</v>
      </c>
    </row>
    <row r="4">
      <c r="A4" s="4">
        <v>3.0</v>
      </c>
      <c r="B4" s="4">
        <v>2.5</v>
      </c>
      <c r="C4" s="4">
        <v>38.0</v>
      </c>
      <c r="D4" s="4" t="s">
        <v>1142</v>
      </c>
      <c r="E4" s="16" t="s">
        <v>1148</v>
      </c>
    </row>
    <row r="5">
      <c r="A5" s="4">
        <v>4.0</v>
      </c>
      <c r="B5" s="4">
        <v>44.0</v>
      </c>
      <c r="C5" s="4">
        <v>41.0</v>
      </c>
      <c r="D5" s="4" t="s">
        <v>1142</v>
      </c>
      <c r="E5" s="16" t="s">
        <v>1152</v>
      </c>
    </row>
    <row r="6">
      <c r="A6" s="4">
        <v>5.0</v>
      </c>
      <c r="B6" s="4">
        <v>35.0</v>
      </c>
      <c r="C6" s="4">
        <v>40.0</v>
      </c>
      <c r="D6" s="4" t="s">
        <v>1142</v>
      </c>
      <c r="E6" s="16" t="s">
        <v>1153</v>
      </c>
    </row>
    <row r="7">
      <c r="A7" s="4">
        <v>6.0</v>
      </c>
      <c r="B7" s="4">
        <v>29.0</v>
      </c>
      <c r="C7" s="4">
        <v>71.0</v>
      </c>
      <c r="D7" s="4" t="s">
        <v>1142</v>
      </c>
      <c r="E7" s="16" t="s">
        <v>1155</v>
      </c>
      <c r="J7" s="5" t="s">
        <v>10</v>
      </c>
      <c r="K7" s="4" t="s">
        <v>1158</v>
      </c>
      <c r="L7" s="9"/>
      <c r="M7" s="9"/>
    </row>
    <row r="8">
      <c r="A8" s="4">
        <v>7.0</v>
      </c>
      <c r="B8" s="4">
        <v>61.0</v>
      </c>
      <c r="C8" s="4">
        <v>54.0</v>
      </c>
      <c r="D8" s="4" t="s">
        <v>1142</v>
      </c>
      <c r="E8" s="16" t="s">
        <v>1159</v>
      </c>
      <c r="J8" s="15" t="s">
        <v>24</v>
      </c>
      <c r="K8" s="7" t="s">
        <v>1162</v>
      </c>
      <c r="L8" s="9"/>
      <c r="M8" s="9"/>
    </row>
    <row r="9">
      <c r="A9" s="4">
        <v>8.0</v>
      </c>
      <c r="B9" s="4">
        <v>32.0</v>
      </c>
      <c r="C9" s="4">
        <v>37.0</v>
      </c>
      <c r="D9" s="4" t="s">
        <v>1142</v>
      </c>
      <c r="E9" s="16" t="s">
        <v>1164</v>
      </c>
      <c r="J9" s="15" t="s">
        <v>33</v>
      </c>
      <c r="K9" s="19"/>
      <c r="L9" s="9"/>
      <c r="M9" s="9"/>
    </row>
    <row r="10">
      <c r="A10" s="4">
        <v>9.0</v>
      </c>
      <c r="B10" s="4">
        <v>0.8</v>
      </c>
      <c r="C10" s="4">
        <v>25.0</v>
      </c>
      <c r="D10" s="4" t="s">
        <v>1142</v>
      </c>
      <c r="E10" s="16" t="s">
        <v>1165</v>
      </c>
      <c r="J10" s="15" t="s">
        <v>38</v>
      </c>
      <c r="K10" s="19"/>
      <c r="L10" s="9"/>
      <c r="M10" s="9"/>
    </row>
    <row r="11">
      <c r="A11" s="4">
        <v>10.0</v>
      </c>
      <c r="B11" s="4">
        <v>35.0</v>
      </c>
      <c r="C11" s="4">
        <v>57.0</v>
      </c>
      <c r="D11" s="4" t="s">
        <v>1142</v>
      </c>
      <c r="E11" s="16" t="s">
        <v>1168</v>
      </c>
      <c r="J11" s="15" t="s">
        <v>41</v>
      </c>
      <c r="K11" s="19"/>
      <c r="L11" s="9"/>
      <c r="M11" s="9"/>
    </row>
    <row r="12">
      <c r="A12" s="4">
        <v>11.0</v>
      </c>
      <c r="B12" s="4">
        <v>32.0</v>
      </c>
      <c r="C12" s="4">
        <v>28.0</v>
      </c>
      <c r="D12" s="4" t="s">
        <v>1142</v>
      </c>
      <c r="E12" s="16" t="s">
        <v>1170</v>
      </c>
      <c r="J12" s="15" t="s">
        <v>46</v>
      </c>
      <c r="K12" s="20"/>
      <c r="L12" s="9"/>
      <c r="M12" s="9"/>
    </row>
    <row r="13">
      <c r="A13" s="4">
        <v>12.0</v>
      </c>
      <c r="B13" s="4">
        <v>69.0</v>
      </c>
      <c r="C13" s="4">
        <v>53.0</v>
      </c>
      <c r="D13" s="4" t="s">
        <v>1142</v>
      </c>
      <c r="E13" s="16" t="s">
        <v>1173</v>
      </c>
      <c r="J13" s="15" t="s">
        <v>55</v>
      </c>
      <c r="K13" s="20"/>
      <c r="L13" s="9"/>
      <c r="M13" s="9"/>
    </row>
    <row r="14">
      <c r="A14" s="4">
        <v>13.0</v>
      </c>
      <c r="B14" s="10">
        <v>67.0</v>
      </c>
      <c r="C14" s="10">
        <v>55.0</v>
      </c>
      <c r="D14" s="4" t="s">
        <v>1142</v>
      </c>
      <c r="E14" s="36" t="s">
        <v>1175</v>
      </c>
      <c r="J14" s="15" t="s">
        <v>61</v>
      </c>
      <c r="K14" s="20"/>
      <c r="L14" s="9"/>
      <c r="M14" s="9"/>
    </row>
    <row r="15">
      <c r="A15" s="4">
        <v>14.0</v>
      </c>
      <c r="B15" s="4">
        <v>67.0</v>
      </c>
      <c r="C15" s="4">
        <v>34.0</v>
      </c>
      <c r="D15" s="4" t="s">
        <v>1142</v>
      </c>
      <c r="E15" s="16" t="s">
        <v>1178</v>
      </c>
      <c r="J15" s="15" t="s">
        <v>66</v>
      </c>
      <c r="K15" s="20"/>
      <c r="L15" s="9"/>
      <c r="M15" s="9"/>
    </row>
    <row r="16">
      <c r="A16" s="4">
        <v>15.0</v>
      </c>
      <c r="B16" s="4">
        <v>69.0</v>
      </c>
      <c r="C16" s="4">
        <v>30.0</v>
      </c>
      <c r="D16" s="4" t="s">
        <v>1142</v>
      </c>
      <c r="E16" s="16" t="s">
        <v>1180</v>
      </c>
      <c r="J16" s="15" t="s">
        <v>71</v>
      </c>
      <c r="K16" s="20"/>
      <c r="L16" s="9"/>
    </row>
    <row r="17">
      <c r="A17" s="4">
        <v>16.0</v>
      </c>
      <c r="B17" s="4">
        <v>77.0</v>
      </c>
      <c r="C17" s="4">
        <v>26.0</v>
      </c>
      <c r="D17" s="4" t="s">
        <v>1142</v>
      </c>
      <c r="E17" s="16" t="s">
        <v>1181</v>
      </c>
      <c r="J17" s="22" t="s">
        <v>76</v>
      </c>
      <c r="K17" s="20"/>
      <c r="L17" s="9"/>
      <c r="M17" s="9"/>
    </row>
    <row r="18">
      <c r="A18" s="4">
        <v>17.0</v>
      </c>
      <c r="B18" s="4">
        <v>54.0</v>
      </c>
      <c r="C18" s="4">
        <v>32.0</v>
      </c>
      <c r="D18" s="4" t="s">
        <v>1142</v>
      </c>
      <c r="E18" s="16" t="s">
        <v>1185</v>
      </c>
      <c r="J18" s="23"/>
      <c r="K18" s="9"/>
      <c r="L18" s="9"/>
      <c r="M18" s="9"/>
    </row>
    <row r="19">
      <c r="A19" s="4">
        <v>18.0</v>
      </c>
      <c r="B19" s="4">
        <v>82.0</v>
      </c>
      <c r="C19" s="4">
        <v>17.0</v>
      </c>
      <c r="D19" s="4" t="s">
        <v>1142</v>
      </c>
      <c r="E19" s="16" t="s">
        <v>1186</v>
      </c>
    </row>
    <row r="20">
      <c r="A20" s="4">
        <v>19.0</v>
      </c>
      <c r="B20" s="4">
        <v>4.0</v>
      </c>
      <c r="C20" s="4">
        <v>29.0</v>
      </c>
      <c r="D20" s="4" t="s">
        <v>1142</v>
      </c>
      <c r="E20" s="16" t="s">
        <v>1189</v>
      </c>
      <c r="J20" s="15" t="s">
        <v>89</v>
      </c>
      <c r="L20" s="9"/>
      <c r="M20" s="25" t="s">
        <v>90</v>
      </c>
    </row>
    <row r="21">
      <c r="A21" s="4">
        <v>20.0</v>
      </c>
      <c r="B21" s="4">
        <v>42.0</v>
      </c>
      <c r="C21" s="4">
        <v>33.0</v>
      </c>
      <c r="D21" s="4" t="s">
        <v>1142</v>
      </c>
      <c r="E21" s="16" t="s">
        <v>1193</v>
      </c>
      <c r="J21" s="15" t="s">
        <v>93</v>
      </c>
      <c r="K21" s="19"/>
      <c r="L21" s="9"/>
      <c r="M21" s="9"/>
    </row>
    <row r="22">
      <c r="A22" s="4">
        <v>21.0</v>
      </c>
      <c r="B22" s="4">
        <v>46.0</v>
      </c>
      <c r="C22" s="4">
        <v>38.0</v>
      </c>
      <c r="D22" s="4" t="s">
        <v>1142</v>
      </c>
      <c r="E22" s="16" t="s">
        <v>1196</v>
      </c>
      <c r="J22" s="15" t="s">
        <v>97</v>
      </c>
      <c r="K22" s="19"/>
      <c r="L22" s="9"/>
      <c r="M22" s="9"/>
    </row>
    <row r="23">
      <c r="A23" s="4">
        <v>22.0</v>
      </c>
      <c r="B23" s="4">
        <v>65.0</v>
      </c>
      <c r="C23" s="4">
        <v>62.0</v>
      </c>
      <c r="D23" s="4" t="s">
        <v>1142</v>
      </c>
      <c r="E23" s="16" t="s">
        <v>1198</v>
      </c>
      <c r="J23" s="15" t="s">
        <v>102</v>
      </c>
      <c r="K23" s="19"/>
      <c r="L23" s="9"/>
      <c r="M23" s="9"/>
    </row>
    <row r="24">
      <c r="A24" s="4">
        <v>23.0</v>
      </c>
      <c r="B24" s="4">
        <v>66.0</v>
      </c>
      <c r="C24" s="4">
        <v>34.0</v>
      </c>
      <c r="D24" s="4" t="s">
        <v>1142</v>
      </c>
      <c r="E24" s="16" t="s">
        <v>1201</v>
      </c>
      <c r="J24" s="15" t="s">
        <v>104</v>
      </c>
      <c r="K24" s="19"/>
      <c r="L24" s="9"/>
      <c r="M24" s="9"/>
    </row>
    <row r="25">
      <c r="A25" s="4">
        <v>24.0</v>
      </c>
      <c r="B25" s="4">
        <v>45.0</v>
      </c>
      <c r="C25" s="4">
        <v>48.0</v>
      </c>
      <c r="D25" s="4" t="s">
        <v>1142</v>
      </c>
      <c r="E25" s="16" t="s">
        <v>1204</v>
      </c>
      <c r="J25" s="15" t="s">
        <v>109</v>
      </c>
      <c r="K25" s="19"/>
      <c r="L25" s="9"/>
      <c r="M25" s="9"/>
    </row>
    <row r="26">
      <c r="A26" s="4">
        <v>25.0</v>
      </c>
      <c r="B26" s="4">
        <v>26.0</v>
      </c>
      <c r="C26" s="4">
        <v>39.0</v>
      </c>
      <c r="D26" s="4" t="s">
        <v>1142</v>
      </c>
      <c r="E26" s="16" t="s">
        <v>1208</v>
      </c>
      <c r="J26" s="15" t="s">
        <v>117</v>
      </c>
      <c r="K26" s="19"/>
      <c r="L26" s="9"/>
      <c r="M26" s="9"/>
    </row>
    <row r="27">
      <c r="A27" s="4">
        <v>26.0</v>
      </c>
      <c r="B27" s="4">
        <v>63.0</v>
      </c>
      <c r="C27" s="4">
        <v>43.0</v>
      </c>
      <c r="D27" s="4" t="s">
        <v>1142</v>
      </c>
      <c r="E27" s="16" t="s">
        <v>1209</v>
      </c>
      <c r="J27" s="15" t="s">
        <v>119</v>
      </c>
      <c r="K27" s="19"/>
      <c r="L27" s="9"/>
      <c r="M27" s="9"/>
    </row>
    <row r="28">
      <c r="A28" s="4">
        <v>27.0</v>
      </c>
      <c r="B28" s="4">
        <v>78.0</v>
      </c>
      <c r="C28" s="4">
        <v>34.0</v>
      </c>
      <c r="D28" s="4" t="s">
        <v>1142</v>
      </c>
      <c r="E28" s="16" t="s">
        <v>1213</v>
      </c>
      <c r="J28" s="23" t="s">
        <v>124</v>
      </c>
      <c r="K28" s="19"/>
      <c r="L28" s="9"/>
      <c r="M28" s="9"/>
    </row>
    <row r="29">
      <c r="A29" s="4">
        <v>28.0</v>
      </c>
      <c r="B29" s="4">
        <v>87.0</v>
      </c>
      <c r="C29" s="4">
        <v>36.0</v>
      </c>
      <c r="D29" s="4" t="s">
        <v>1142</v>
      </c>
      <c r="E29" s="16" t="s">
        <v>1216</v>
      </c>
    </row>
    <row r="30">
      <c r="A30" s="4">
        <v>29.0</v>
      </c>
      <c r="B30" s="4">
        <v>64.0</v>
      </c>
      <c r="C30" s="4">
        <v>50.0</v>
      </c>
      <c r="D30" s="4" t="s">
        <v>1142</v>
      </c>
      <c r="E30" s="16" t="s">
        <v>1218</v>
      </c>
    </row>
    <row r="31">
      <c r="A31" s="4">
        <v>30.0</v>
      </c>
      <c r="B31" s="4">
        <v>68.0</v>
      </c>
      <c r="C31" s="4">
        <v>34.0</v>
      </c>
      <c r="D31" s="4" t="s">
        <v>1142</v>
      </c>
      <c r="E31" s="16" t="s">
        <v>1221</v>
      </c>
    </row>
    <row r="32">
      <c r="A32" s="4">
        <v>31.0</v>
      </c>
      <c r="B32" s="4">
        <v>47.0</v>
      </c>
      <c r="C32" s="4">
        <v>45.0</v>
      </c>
      <c r="D32" s="4" t="s">
        <v>1142</v>
      </c>
      <c r="E32" s="16" t="s">
        <v>1225</v>
      </c>
    </row>
    <row r="33">
      <c r="A33" s="4">
        <v>32.0</v>
      </c>
      <c r="B33" s="4">
        <v>46.0</v>
      </c>
      <c r="C33" s="4">
        <v>36.0</v>
      </c>
      <c r="D33" s="4" t="s">
        <v>1142</v>
      </c>
      <c r="E33" s="16" t="s">
        <v>1226</v>
      </c>
    </row>
    <row r="34">
      <c r="A34" s="4">
        <v>33.0</v>
      </c>
      <c r="B34" s="4">
        <v>31.0</v>
      </c>
      <c r="C34" s="4">
        <v>57.0</v>
      </c>
      <c r="D34" s="4" t="s">
        <v>1142</v>
      </c>
      <c r="E34" s="16" t="s">
        <v>1229</v>
      </c>
    </row>
    <row r="35">
      <c r="A35" s="4">
        <v>34.0</v>
      </c>
      <c r="B35" s="4">
        <v>30.0</v>
      </c>
      <c r="C35" s="4">
        <v>55.0</v>
      </c>
      <c r="D35" s="4" t="s">
        <v>1142</v>
      </c>
      <c r="E35" s="16" t="s">
        <v>1231</v>
      </c>
    </row>
    <row r="36">
      <c r="A36" s="4">
        <v>35.0</v>
      </c>
      <c r="B36" s="4">
        <v>31.0</v>
      </c>
      <c r="C36" s="4">
        <v>48.0</v>
      </c>
      <c r="D36" s="4" t="s">
        <v>1142</v>
      </c>
      <c r="E36" s="16" t="s">
        <v>1234</v>
      </c>
    </row>
    <row r="37">
      <c r="A37" s="4">
        <v>36.0</v>
      </c>
      <c r="B37" s="4">
        <v>1.5</v>
      </c>
      <c r="C37" s="4">
        <v>41.0</v>
      </c>
      <c r="D37" s="4" t="s">
        <v>1142</v>
      </c>
      <c r="E37" s="16" t="s">
        <v>1236</v>
      </c>
    </row>
    <row r="38">
      <c r="A38" s="4">
        <v>37.0</v>
      </c>
      <c r="B38" s="4">
        <v>33.0</v>
      </c>
      <c r="C38" s="4">
        <v>26.0</v>
      </c>
      <c r="D38" s="4" t="s">
        <v>1142</v>
      </c>
      <c r="E38" s="16" t="s">
        <v>1239</v>
      </c>
    </row>
    <row r="39">
      <c r="A39" s="4">
        <v>38.0</v>
      </c>
      <c r="B39" s="4">
        <v>29.0</v>
      </c>
      <c r="C39" s="4">
        <v>34.0</v>
      </c>
      <c r="D39" s="4" t="s">
        <v>1142</v>
      </c>
      <c r="E39" s="16" t="s">
        <v>1243</v>
      </c>
    </row>
    <row r="40">
      <c r="A40" s="4">
        <v>39.0</v>
      </c>
      <c r="B40" s="4">
        <v>31.0</v>
      </c>
      <c r="C40" s="4">
        <v>44.0</v>
      </c>
      <c r="D40" s="4" t="s">
        <v>1142</v>
      </c>
      <c r="E40" s="16" t="s">
        <v>1247</v>
      </c>
    </row>
    <row r="41">
      <c r="A41" s="4">
        <v>40.0</v>
      </c>
      <c r="B41" s="4">
        <v>28.0</v>
      </c>
      <c r="C41" s="4">
        <v>50.0</v>
      </c>
      <c r="D41" s="4" t="s">
        <v>1142</v>
      </c>
      <c r="E41" s="16" t="s">
        <v>1251</v>
      </c>
    </row>
    <row r="42">
      <c r="A42" s="4">
        <v>41.0</v>
      </c>
      <c r="B42" s="4">
        <v>28.0</v>
      </c>
      <c r="C42" s="4">
        <v>38.0</v>
      </c>
      <c r="D42" s="4" t="s">
        <v>1142</v>
      </c>
      <c r="E42" s="16" t="s">
        <v>1255</v>
      </c>
    </row>
    <row r="43">
      <c r="A43" s="4">
        <v>42.0</v>
      </c>
      <c r="B43" s="4">
        <v>28.0</v>
      </c>
      <c r="C43" s="4">
        <v>42.0</v>
      </c>
      <c r="D43" s="4" t="s">
        <v>1142</v>
      </c>
      <c r="E43" s="16" t="s">
        <v>1258</v>
      </c>
    </row>
    <row r="44">
      <c r="A44" s="4">
        <v>43.0</v>
      </c>
      <c r="B44" s="4">
        <v>35.0</v>
      </c>
      <c r="C44" s="4">
        <v>42.0</v>
      </c>
      <c r="D44" s="4" t="s">
        <v>1142</v>
      </c>
      <c r="E44" s="16" t="s">
        <v>1262</v>
      </c>
    </row>
    <row r="45">
      <c r="A45" s="4">
        <v>44.0</v>
      </c>
      <c r="B45" s="4">
        <v>2.0</v>
      </c>
      <c r="C45" s="4">
        <v>53.0</v>
      </c>
      <c r="D45" s="4" t="s">
        <v>1142</v>
      </c>
      <c r="E45" s="16" t="s">
        <v>1265</v>
      </c>
    </row>
    <row r="46">
      <c r="A46" s="4">
        <v>45.0</v>
      </c>
      <c r="B46" s="4">
        <v>64.0</v>
      </c>
      <c r="C46" s="4">
        <v>41.0</v>
      </c>
      <c r="D46" s="4" t="s">
        <v>1142</v>
      </c>
      <c r="E46" s="16" t="s">
        <v>1266</v>
      </c>
    </row>
    <row r="47">
      <c r="A47" s="4">
        <v>46.0</v>
      </c>
      <c r="B47" s="4">
        <v>27.0</v>
      </c>
      <c r="C47" s="4">
        <v>46.0</v>
      </c>
      <c r="D47" s="4" t="s">
        <v>1142</v>
      </c>
      <c r="E47" s="16" t="s">
        <v>1271</v>
      </c>
    </row>
    <row r="48">
      <c r="A48" s="4">
        <v>47.0</v>
      </c>
      <c r="B48" s="4">
        <v>26.0</v>
      </c>
      <c r="C48" s="4">
        <v>42.0</v>
      </c>
      <c r="D48" s="4" t="s">
        <v>1142</v>
      </c>
      <c r="E48" s="16" t="s">
        <v>1275</v>
      </c>
    </row>
    <row r="49">
      <c r="A49" s="4">
        <v>48.0</v>
      </c>
      <c r="B49" s="4">
        <v>54.0</v>
      </c>
      <c r="C49" s="4">
        <v>65.0</v>
      </c>
      <c r="D49" s="4" t="s">
        <v>1142</v>
      </c>
      <c r="E49" s="16" t="s">
        <v>1278</v>
      </c>
    </row>
    <row r="50">
      <c r="A50" s="4">
        <v>49.0</v>
      </c>
      <c r="B50" s="4">
        <v>27.0</v>
      </c>
      <c r="C50" s="4">
        <v>27.0</v>
      </c>
      <c r="D50" s="4" t="s">
        <v>1142</v>
      </c>
      <c r="E50" s="16" t="s">
        <v>1281</v>
      </c>
    </row>
    <row r="51">
      <c r="A51" s="4">
        <v>50.0</v>
      </c>
      <c r="B51" s="4">
        <v>26.0</v>
      </c>
      <c r="C51" s="4">
        <v>37.0</v>
      </c>
      <c r="D51" s="4" t="s">
        <v>1142</v>
      </c>
      <c r="E51" s="16" t="s">
        <v>1284</v>
      </c>
    </row>
    <row r="52">
      <c r="A52" s="4">
        <v>51.0</v>
      </c>
      <c r="B52" s="4">
        <v>31.0</v>
      </c>
      <c r="C52" s="4">
        <v>24.0</v>
      </c>
      <c r="D52" s="4" t="s">
        <v>1142</v>
      </c>
      <c r="E52" s="16" t="s">
        <v>1286</v>
      </c>
    </row>
    <row r="53">
      <c r="A53" s="4">
        <v>52.0</v>
      </c>
      <c r="B53" s="4">
        <v>27.0</v>
      </c>
      <c r="C53" s="4">
        <v>30.0</v>
      </c>
      <c r="D53" s="4" t="s">
        <v>1142</v>
      </c>
      <c r="E53" s="16" t="s">
        <v>1290</v>
      </c>
    </row>
    <row r="54">
      <c r="A54" s="4">
        <v>53.0</v>
      </c>
      <c r="B54" s="4">
        <v>52.0</v>
      </c>
      <c r="C54" s="4">
        <v>58.0</v>
      </c>
      <c r="D54" s="4" t="s">
        <v>1142</v>
      </c>
      <c r="E54" s="16" t="s">
        <v>1293</v>
      </c>
    </row>
    <row r="55">
      <c r="A55" s="4">
        <v>54.0</v>
      </c>
      <c r="B55" s="4">
        <v>34.0</v>
      </c>
      <c r="C55" s="4">
        <v>40.0</v>
      </c>
      <c r="D55" s="4" t="s">
        <v>1142</v>
      </c>
      <c r="E55" s="16" t="s">
        <v>1297</v>
      </c>
    </row>
    <row r="56">
      <c r="A56" s="4">
        <v>55.0</v>
      </c>
      <c r="B56" s="4">
        <v>38.0</v>
      </c>
      <c r="C56" s="4">
        <v>43.0</v>
      </c>
      <c r="D56" s="4" t="s">
        <v>1142</v>
      </c>
      <c r="E56" s="16" t="s">
        <v>1303</v>
      </c>
    </row>
    <row r="57">
      <c r="A57" s="4">
        <v>56.0</v>
      </c>
      <c r="B57" s="4">
        <v>5.0</v>
      </c>
      <c r="C57" s="4">
        <v>39.0</v>
      </c>
      <c r="D57" s="4" t="s">
        <v>1142</v>
      </c>
      <c r="E57" s="16" t="s">
        <v>1307</v>
      </c>
    </row>
    <row r="58">
      <c r="A58" s="4">
        <v>57.0</v>
      </c>
      <c r="B58" s="4">
        <v>30.0</v>
      </c>
      <c r="C58" s="4">
        <v>45.0</v>
      </c>
      <c r="D58" s="4" t="s">
        <v>1142</v>
      </c>
      <c r="E58" s="16" t="s">
        <v>1310</v>
      </c>
    </row>
    <row r="59">
      <c r="A59" s="4">
        <v>58.0</v>
      </c>
      <c r="B59" s="4">
        <v>27.0</v>
      </c>
      <c r="C59" s="4">
        <v>49.0</v>
      </c>
      <c r="D59" s="4" t="s">
        <v>1142</v>
      </c>
      <c r="E59" s="16" t="s">
        <v>1316</v>
      </c>
    </row>
    <row r="60">
      <c r="A60" s="4">
        <v>59.0</v>
      </c>
      <c r="B60" s="4">
        <v>77.0</v>
      </c>
      <c r="C60" s="4">
        <v>37.0</v>
      </c>
      <c r="D60" s="4" t="s">
        <v>1142</v>
      </c>
      <c r="E60" s="16" t="s">
        <v>1317</v>
      </c>
    </row>
    <row r="61">
      <c r="A61" s="4">
        <v>60.0</v>
      </c>
      <c r="B61" s="4">
        <v>2.0</v>
      </c>
      <c r="C61" s="4">
        <v>40.0</v>
      </c>
      <c r="D61" s="4" t="s">
        <v>1142</v>
      </c>
      <c r="E61" s="16" t="s">
        <v>1321</v>
      </c>
    </row>
    <row r="62">
      <c r="A62" s="4">
        <v>61.0</v>
      </c>
      <c r="B62" s="4">
        <v>36.0</v>
      </c>
      <c r="C62" s="4">
        <v>52.0</v>
      </c>
      <c r="D62" s="4" t="s">
        <v>1142</v>
      </c>
      <c r="E62" s="16" t="s">
        <v>1326</v>
      </c>
    </row>
    <row r="63">
      <c r="A63" s="4">
        <v>62.0</v>
      </c>
      <c r="B63" s="4">
        <v>35.0</v>
      </c>
      <c r="C63" s="4">
        <v>49.0</v>
      </c>
      <c r="D63" s="4" t="s">
        <v>1142</v>
      </c>
      <c r="E63" s="16" t="s">
        <v>1329</v>
      </c>
    </row>
    <row r="64">
      <c r="A64" s="4">
        <v>63.0</v>
      </c>
      <c r="B64" s="4">
        <v>28.0</v>
      </c>
      <c r="C64" s="4">
        <v>55.0</v>
      </c>
      <c r="D64" s="4" t="s">
        <v>1142</v>
      </c>
      <c r="E64" s="16" t="s">
        <v>1332</v>
      </c>
    </row>
    <row r="65">
      <c r="A65" s="4">
        <v>64.0</v>
      </c>
      <c r="B65" s="4">
        <v>28.0</v>
      </c>
      <c r="C65" s="4">
        <v>68.0</v>
      </c>
      <c r="D65" s="4" t="s">
        <v>1142</v>
      </c>
      <c r="E65" s="16" t="s">
        <v>1333</v>
      </c>
    </row>
    <row r="66">
      <c r="A66" s="4">
        <v>65.0</v>
      </c>
      <c r="B66" s="4">
        <v>42.0</v>
      </c>
      <c r="C66" s="4">
        <v>50.0</v>
      </c>
      <c r="D66" s="4" t="s">
        <v>1142</v>
      </c>
      <c r="E66" s="16" t="s">
        <v>1336</v>
      </c>
    </row>
    <row r="67">
      <c r="A67" s="4">
        <v>66.0</v>
      </c>
      <c r="B67" s="4">
        <v>39.0</v>
      </c>
      <c r="C67" s="4">
        <v>42.0</v>
      </c>
      <c r="D67" s="4" t="s">
        <v>1142</v>
      </c>
      <c r="E67" s="16" t="s">
        <v>1339</v>
      </c>
    </row>
    <row r="68">
      <c r="A68" s="4">
        <v>67.0</v>
      </c>
      <c r="B68" s="4">
        <v>5.0</v>
      </c>
      <c r="C68" s="4">
        <v>43.0</v>
      </c>
      <c r="D68" s="4" t="s">
        <v>1142</v>
      </c>
      <c r="E68" s="16" t="s">
        <v>1342</v>
      </c>
    </row>
    <row r="69">
      <c r="A69" s="4">
        <v>68.0</v>
      </c>
      <c r="B69" s="4">
        <v>51.0</v>
      </c>
      <c r="C69" s="4">
        <v>44.0</v>
      </c>
      <c r="D69" s="4" t="s">
        <v>1142</v>
      </c>
      <c r="E69" s="16" t="s">
        <v>1345</v>
      </c>
    </row>
    <row r="70">
      <c r="A70" s="4">
        <v>69.0</v>
      </c>
      <c r="B70" s="4">
        <v>18.0</v>
      </c>
      <c r="C70" s="4">
        <v>44.0</v>
      </c>
      <c r="D70" s="4" t="s">
        <v>1142</v>
      </c>
      <c r="E70" s="16" t="s">
        <v>1346</v>
      </c>
    </row>
    <row r="71">
      <c r="A71" s="4">
        <v>70.0</v>
      </c>
      <c r="B71" s="4">
        <v>14.0</v>
      </c>
      <c r="C71" s="4">
        <v>44.0</v>
      </c>
      <c r="D71" s="4" t="s">
        <v>1142</v>
      </c>
      <c r="E71" s="16" t="s">
        <v>1349</v>
      </c>
    </row>
    <row r="72">
      <c r="A72" s="4">
        <v>71.0</v>
      </c>
      <c r="B72" s="4">
        <v>42.0</v>
      </c>
      <c r="C72" s="4">
        <v>34.0</v>
      </c>
      <c r="D72" s="4" t="s">
        <v>1142</v>
      </c>
      <c r="E72" s="16" t="s">
        <v>1352</v>
      </c>
    </row>
    <row r="73">
      <c r="A73" s="4">
        <v>72.0</v>
      </c>
      <c r="B73" s="4">
        <v>5.0</v>
      </c>
      <c r="C73" s="4">
        <v>12.0</v>
      </c>
      <c r="D73" s="4" t="s">
        <v>1142</v>
      </c>
      <c r="E73" s="16" t="s">
        <v>1355</v>
      </c>
    </row>
    <row r="74">
      <c r="A74" s="4">
        <v>73.0</v>
      </c>
      <c r="B74" s="4">
        <v>35.0</v>
      </c>
      <c r="C74" s="4">
        <v>21.0</v>
      </c>
      <c r="D74" s="4" t="s">
        <v>1142</v>
      </c>
      <c r="E74" s="16" t="s">
        <v>1358</v>
      </c>
    </row>
    <row r="75">
      <c r="A75" s="4">
        <v>74.0</v>
      </c>
      <c r="B75" s="4">
        <v>35.0</v>
      </c>
      <c r="C75" s="4">
        <v>42.0</v>
      </c>
      <c r="D75" s="4" t="s">
        <v>1142</v>
      </c>
      <c r="E75" s="16" t="s">
        <v>1361</v>
      </c>
    </row>
    <row r="76">
      <c r="A76" s="4">
        <v>75.0</v>
      </c>
      <c r="B76" s="4">
        <v>32.0</v>
      </c>
      <c r="C76" s="4">
        <v>32.0</v>
      </c>
      <c r="D76" s="4" t="s">
        <v>1142</v>
      </c>
      <c r="E76" s="16" t="s">
        <v>1363</v>
      </c>
    </row>
    <row r="77">
      <c r="A77" s="4">
        <v>76.0</v>
      </c>
      <c r="B77" s="4">
        <v>36.0</v>
      </c>
      <c r="C77" s="4">
        <v>49.0</v>
      </c>
      <c r="D77" s="4" t="s">
        <v>1142</v>
      </c>
      <c r="E77" s="16" t="s">
        <v>1365</v>
      </c>
    </row>
    <row r="78">
      <c r="A78" s="4">
        <v>77.0</v>
      </c>
      <c r="B78" s="4">
        <v>35.0</v>
      </c>
      <c r="C78" s="4">
        <v>34.0</v>
      </c>
      <c r="D78" s="4" t="s">
        <v>1142</v>
      </c>
      <c r="E78" s="16" t="s">
        <v>1368</v>
      </c>
    </row>
    <row r="79">
      <c r="A79" s="4">
        <v>78.0</v>
      </c>
      <c r="B79" s="4">
        <v>35.0</v>
      </c>
      <c r="C79" s="4">
        <v>29.0</v>
      </c>
      <c r="D79" s="4" t="s">
        <v>1142</v>
      </c>
      <c r="E79" s="16" t="s">
        <v>1371</v>
      </c>
    </row>
    <row r="80">
      <c r="A80" s="4">
        <v>79.0</v>
      </c>
      <c r="B80" s="4">
        <v>17.0</v>
      </c>
      <c r="C80" s="4">
        <v>34.0</v>
      </c>
      <c r="D80" s="4" t="s">
        <v>1142</v>
      </c>
      <c r="E80" s="16" t="s">
        <v>1374</v>
      </c>
    </row>
    <row r="81">
      <c r="A81" s="4">
        <v>80.0</v>
      </c>
      <c r="B81" s="4">
        <v>32.0</v>
      </c>
      <c r="C81" s="4">
        <v>38.0</v>
      </c>
      <c r="D81" s="4" t="s">
        <v>1142</v>
      </c>
      <c r="E81" s="16" t="s">
        <v>1375</v>
      </c>
    </row>
    <row r="82">
      <c r="A82" s="4">
        <v>81.0</v>
      </c>
      <c r="B82" s="4">
        <v>35.0</v>
      </c>
      <c r="C82" s="4">
        <v>46.0</v>
      </c>
      <c r="D82" s="4" t="s">
        <v>1142</v>
      </c>
      <c r="E82" s="16" t="s">
        <v>1378</v>
      </c>
    </row>
    <row r="83">
      <c r="A83" s="4">
        <v>82.0</v>
      </c>
      <c r="B83" s="4">
        <v>1.5</v>
      </c>
      <c r="C83" s="4">
        <v>29.0</v>
      </c>
      <c r="D83" s="4" t="s">
        <v>1142</v>
      </c>
      <c r="E83" s="16" t="s">
        <v>1379</v>
      </c>
    </row>
    <row r="84">
      <c r="A84" s="4">
        <v>83.0</v>
      </c>
      <c r="B84" s="4">
        <v>69.0</v>
      </c>
      <c r="C84" s="4">
        <v>24.0</v>
      </c>
      <c r="D84" s="4" t="s">
        <v>1142</v>
      </c>
      <c r="E84" s="16" t="s">
        <v>1382</v>
      </c>
    </row>
    <row r="85">
      <c r="A85" s="4">
        <v>84.0</v>
      </c>
      <c r="B85" s="4">
        <v>1.0</v>
      </c>
      <c r="C85" s="4">
        <v>30.0</v>
      </c>
      <c r="D85" s="4" t="s">
        <v>1142</v>
      </c>
      <c r="E85" s="16" t="s">
        <v>1383</v>
      </c>
    </row>
    <row r="86">
      <c r="A86" s="4">
        <v>85.0</v>
      </c>
      <c r="B86" s="4">
        <v>36.0</v>
      </c>
      <c r="C86" s="4">
        <v>31.0</v>
      </c>
      <c r="D86" s="4" t="s">
        <v>1142</v>
      </c>
      <c r="E86" s="16" t="s">
        <v>1384</v>
      </c>
    </row>
    <row r="87">
      <c r="A87" s="4">
        <v>86.0</v>
      </c>
      <c r="B87" s="4">
        <v>35.0</v>
      </c>
      <c r="C87" s="4">
        <v>30.0</v>
      </c>
      <c r="D87" s="4" t="s">
        <v>1142</v>
      </c>
      <c r="E87" s="16" t="s">
        <v>1387</v>
      </c>
    </row>
    <row r="88">
      <c r="A88" s="4">
        <v>87.0</v>
      </c>
      <c r="B88" s="4">
        <v>3.0</v>
      </c>
      <c r="C88" s="4">
        <v>46.0</v>
      </c>
      <c r="D88" s="4" t="s">
        <v>1142</v>
      </c>
      <c r="E88" s="16" t="s">
        <v>1388</v>
      </c>
    </row>
    <row r="89">
      <c r="A89" s="4">
        <v>88.0</v>
      </c>
      <c r="B89" s="4">
        <v>38.0</v>
      </c>
      <c r="C89" s="4">
        <v>30.0</v>
      </c>
      <c r="D89" s="4" t="s">
        <v>1142</v>
      </c>
      <c r="E89" s="16" t="s">
        <v>1391</v>
      </c>
    </row>
    <row r="90">
      <c r="A90" s="4">
        <v>89.0</v>
      </c>
      <c r="B90" s="4">
        <v>5.0</v>
      </c>
      <c r="C90" s="4">
        <v>41.0</v>
      </c>
      <c r="D90" s="4" t="s">
        <v>1142</v>
      </c>
      <c r="E90" s="16" t="s">
        <v>1393</v>
      </c>
    </row>
    <row r="91">
      <c r="A91" s="4">
        <v>90.0</v>
      </c>
      <c r="B91" s="4">
        <v>2.0</v>
      </c>
      <c r="C91" s="4">
        <v>43.0</v>
      </c>
      <c r="D91" s="4" t="s">
        <v>1142</v>
      </c>
      <c r="E91" s="16" t="s">
        <v>1395</v>
      </c>
    </row>
    <row r="92">
      <c r="A92" s="4">
        <v>91.0</v>
      </c>
      <c r="B92" s="4">
        <v>3.0</v>
      </c>
      <c r="C92" s="4">
        <v>34.0</v>
      </c>
      <c r="D92" s="4" t="s">
        <v>1142</v>
      </c>
      <c r="E92" s="16" t="s">
        <v>1398</v>
      </c>
    </row>
    <row r="93">
      <c r="A93" s="4">
        <v>92.0</v>
      </c>
      <c r="B93" s="4">
        <v>0.8</v>
      </c>
      <c r="C93" s="4">
        <v>27.0</v>
      </c>
      <c r="D93" s="4" t="s">
        <v>1142</v>
      </c>
      <c r="E93" s="16" t="s">
        <v>1399</v>
      </c>
    </row>
    <row r="94">
      <c r="A94" s="4">
        <v>93.0</v>
      </c>
      <c r="B94" s="4">
        <v>31.0</v>
      </c>
      <c r="C94" s="4">
        <v>46.0</v>
      </c>
      <c r="D94" s="4" t="s">
        <v>1142</v>
      </c>
      <c r="E94" s="16" t="s">
        <v>1402</v>
      </c>
    </row>
    <row r="95">
      <c r="A95" s="4">
        <v>94.0</v>
      </c>
      <c r="B95" s="4">
        <v>28.0</v>
      </c>
      <c r="C95" s="4">
        <v>33.0</v>
      </c>
      <c r="D95" s="4" t="s">
        <v>1142</v>
      </c>
      <c r="E95" s="16" t="s">
        <v>1403</v>
      </c>
    </row>
    <row r="96">
      <c r="A96" s="4">
        <v>95.0</v>
      </c>
      <c r="B96" s="4">
        <v>29.0</v>
      </c>
      <c r="C96" s="4">
        <v>46.0</v>
      </c>
      <c r="D96" s="4" t="s">
        <v>1406</v>
      </c>
      <c r="E96" s="16" t="s">
        <v>1407</v>
      </c>
    </row>
    <row r="97">
      <c r="A97" s="4">
        <v>96.0</v>
      </c>
      <c r="B97" s="4">
        <v>0.5</v>
      </c>
      <c r="C97" s="4">
        <v>13.0</v>
      </c>
      <c r="D97" s="4" t="s">
        <v>1408</v>
      </c>
      <c r="E97" s="16" t="s">
        <v>1409</v>
      </c>
    </row>
    <row r="98">
      <c r="A98" s="4">
        <v>97.0</v>
      </c>
      <c r="B98" s="4">
        <v>58.0</v>
      </c>
      <c r="C98" s="4">
        <v>29.0</v>
      </c>
      <c r="D98" s="4" t="s">
        <v>1412</v>
      </c>
      <c r="E98" s="16" t="s">
        <v>1413</v>
      </c>
    </row>
    <row r="99">
      <c r="A99" s="4">
        <v>98.0</v>
      </c>
      <c r="B99" s="4">
        <v>0.5</v>
      </c>
      <c r="C99" s="4">
        <v>32.0</v>
      </c>
      <c r="D99" s="4" t="s">
        <v>1415</v>
      </c>
      <c r="E99" s="16" t="s">
        <v>1416</v>
      </c>
    </row>
    <row r="100">
      <c r="A100" s="4">
        <v>99.0</v>
      </c>
      <c r="B100" s="4">
        <v>78.0</v>
      </c>
      <c r="C100" s="4">
        <v>23.0</v>
      </c>
      <c r="D100" s="4" t="s">
        <v>1418</v>
      </c>
      <c r="E100" s="16" t="s">
        <v>1419</v>
      </c>
    </row>
    <row r="101">
      <c r="A101" s="4">
        <v>100.0</v>
      </c>
      <c r="B101" s="4">
        <v>3.0</v>
      </c>
      <c r="D101" s="4" t="s">
        <v>1421</v>
      </c>
      <c r="E101" s="16" t="s">
        <v>1423</v>
      </c>
    </row>
    <row r="102">
      <c r="A102" s="4">
        <v>101.0</v>
      </c>
      <c r="B102" s="4">
        <v>0.5</v>
      </c>
      <c r="C102" s="4">
        <v>22.0</v>
      </c>
      <c r="D102" s="4" t="s">
        <v>1408</v>
      </c>
      <c r="E102" s="16" t="s">
        <v>1424</v>
      </c>
    </row>
    <row r="103">
      <c r="A103" s="4">
        <v>102.0</v>
      </c>
      <c r="B103" s="4">
        <v>61.0</v>
      </c>
      <c r="C103" s="4">
        <v>30.0</v>
      </c>
      <c r="D103" s="4" t="s">
        <v>1418</v>
      </c>
      <c r="E103" s="16" t="s">
        <v>1427</v>
      </c>
    </row>
    <row r="104">
      <c r="A104" s="4">
        <v>103.0</v>
      </c>
      <c r="B104" s="4">
        <v>69.0</v>
      </c>
      <c r="C104" s="4">
        <v>63.0</v>
      </c>
      <c r="D104" s="4" t="s">
        <v>1418</v>
      </c>
      <c r="E104" s="16" t="s">
        <v>1430</v>
      </c>
    </row>
    <row r="105">
      <c r="A105" s="4">
        <v>104.0</v>
      </c>
      <c r="B105" s="4">
        <v>84.0</v>
      </c>
      <c r="C105" s="4">
        <v>32.0</v>
      </c>
      <c r="D105" s="4" t="s">
        <v>1418</v>
      </c>
      <c r="E105" s="16" t="s">
        <v>1431</v>
      </c>
    </row>
    <row r="106">
      <c r="A106" s="4">
        <v>105.0</v>
      </c>
      <c r="B106" s="4">
        <v>72.0</v>
      </c>
      <c r="C106" s="4">
        <v>27.0</v>
      </c>
      <c r="D106" s="4" t="s">
        <v>1418</v>
      </c>
      <c r="E106" s="16" t="s">
        <v>1434</v>
      </c>
    </row>
    <row r="107">
      <c r="A107" s="4">
        <v>106.0</v>
      </c>
      <c r="B107" s="4">
        <v>69.0</v>
      </c>
      <c r="C107" s="4">
        <v>25.0</v>
      </c>
      <c r="D107" s="4" t="s">
        <v>1412</v>
      </c>
      <c r="E107" s="16" t="s">
        <v>1437</v>
      </c>
    </row>
    <row r="108">
      <c r="A108" s="4">
        <v>107.0</v>
      </c>
      <c r="B108" s="4">
        <v>61.0</v>
      </c>
      <c r="C108" s="4">
        <v>23.0</v>
      </c>
      <c r="D108" s="4" t="s">
        <v>1418</v>
      </c>
      <c r="E108" s="16" t="s">
        <v>1440</v>
      </c>
    </row>
    <row r="109">
      <c r="A109" s="4">
        <v>108.0</v>
      </c>
      <c r="B109" s="4">
        <v>33.0</v>
      </c>
      <c r="C109" s="4">
        <v>45.0</v>
      </c>
      <c r="D109" s="4" t="s">
        <v>1418</v>
      </c>
      <c r="E109" s="16" t="s">
        <v>1441</v>
      </c>
    </row>
    <row r="110">
      <c r="A110" s="4">
        <v>109.0</v>
      </c>
      <c r="B110" s="4">
        <v>30.0</v>
      </c>
      <c r="C110" s="4">
        <v>31.0</v>
      </c>
      <c r="D110" s="4" t="s">
        <v>1412</v>
      </c>
      <c r="E110" s="16" t="s">
        <v>1444</v>
      </c>
    </row>
    <row r="111">
      <c r="A111" s="4">
        <v>110.0</v>
      </c>
      <c r="B111" s="4">
        <v>33.0</v>
      </c>
      <c r="C111" s="4">
        <v>33.0</v>
      </c>
      <c r="D111" s="4" t="s">
        <v>1412</v>
      </c>
      <c r="E111" s="16" t="s">
        <v>1446</v>
      </c>
    </row>
    <row r="112">
      <c r="A112" s="4">
        <v>111.0</v>
      </c>
      <c r="B112" s="4">
        <v>27.0</v>
      </c>
      <c r="C112" s="4">
        <v>41.0</v>
      </c>
      <c r="D112" s="4" t="s">
        <v>1406</v>
      </c>
      <c r="E112" s="16" t="s">
        <v>1447</v>
      </c>
    </row>
    <row r="113">
      <c r="A113" s="4">
        <v>112.0</v>
      </c>
      <c r="B113" s="4">
        <v>0.6</v>
      </c>
      <c r="C113" s="4">
        <v>13.0</v>
      </c>
      <c r="D113" s="4" t="s">
        <v>1408</v>
      </c>
      <c r="E113" s="16" t="s">
        <v>1448</v>
      </c>
    </row>
    <row r="114">
      <c r="A114" s="4">
        <v>113.0</v>
      </c>
      <c r="B114" s="4">
        <v>34.0</v>
      </c>
      <c r="C114" s="4">
        <v>44.0</v>
      </c>
      <c r="D114" s="4" t="s">
        <v>1449</v>
      </c>
      <c r="E114" s="16" t="s">
        <v>1450</v>
      </c>
    </row>
    <row r="115">
      <c r="A115" s="4">
        <v>114.0</v>
      </c>
      <c r="B115" s="4">
        <v>32.0</v>
      </c>
      <c r="C115" s="4">
        <v>49.0</v>
      </c>
      <c r="D115" s="4" t="s">
        <v>1453</v>
      </c>
      <c r="E115" s="16" t="s">
        <v>1454</v>
      </c>
    </row>
    <row r="116">
      <c r="A116" s="4">
        <v>115.0</v>
      </c>
      <c r="B116" s="4">
        <v>33.0</v>
      </c>
      <c r="C116" s="4">
        <v>48.0</v>
      </c>
      <c r="D116" s="4" t="s">
        <v>1453</v>
      </c>
      <c r="E116" s="16" t="s">
        <v>1457</v>
      </c>
    </row>
    <row r="117">
      <c r="A117" s="4">
        <v>116.0</v>
      </c>
      <c r="B117" s="4">
        <v>31.0</v>
      </c>
      <c r="C117" s="4">
        <v>43.0</v>
      </c>
      <c r="D117" s="4" t="s">
        <v>1458</v>
      </c>
      <c r="E117" s="16" t="s">
        <v>1459</v>
      </c>
    </row>
    <row r="118">
      <c r="A118" s="4">
        <v>117.0</v>
      </c>
      <c r="B118" s="4">
        <v>36.0</v>
      </c>
      <c r="C118" s="4">
        <v>48.0</v>
      </c>
      <c r="D118" s="4" t="s">
        <v>1458</v>
      </c>
      <c r="E118" s="16" t="s">
        <v>1462</v>
      </c>
    </row>
    <row r="119">
      <c r="A119" s="4">
        <v>118.0</v>
      </c>
      <c r="B119" s="4">
        <v>3.0</v>
      </c>
      <c r="C119" s="4">
        <v>39.0</v>
      </c>
      <c r="D119" s="4" t="s">
        <v>1406</v>
      </c>
      <c r="E119" s="16" t="s">
        <v>1463</v>
      </c>
    </row>
    <row r="120">
      <c r="A120" s="4">
        <v>119.0</v>
      </c>
      <c r="B120" s="4">
        <v>5.0</v>
      </c>
      <c r="C120" s="4">
        <v>34.0</v>
      </c>
      <c r="D120" s="4" t="s">
        <v>1406</v>
      </c>
      <c r="E120" s="16" t="s">
        <v>1466</v>
      </c>
    </row>
    <row r="121">
      <c r="A121" s="4">
        <v>120.0</v>
      </c>
      <c r="B121" s="4">
        <v>36.0</v>
      </c>
      <c r="C121" s="4">
        <v>40.0</v>
      </c>
      <c r="D121" s="4" t="s">
        <v>1406</v>
      </c>
      <c r="E121" s="16" t="s">
        <v>1467</v>
      </c>
    </row>
    <row r="122">
      <c r="A122" s="4">
        <v>121.0</v>
      </c>
      <c r="B122" s="4">
        <v>38.0</v>
      </c>
      <c r="C122" s="4">
        <v>35.0</v>
      </c>
      <c r="D122" s="4" t="s">
        <v>1406</v>
      </c>
      <c r="E122" s="16" t="s">
        <v>1470</v>
      </c>
    </row>
    <row r="123">
      <c r="A123" s="4">
        <v>122.0</v>
      </c>
      <c r="B123" s="4">
        <v>0.6</v>
      </c>
      <c r="C123" s="4">
        <v>25.0</v>
      </c>
      <c r="D123" s="4" t="s">
        <v>1408</v>
      </c>
      <c r="E123" s="16" t="s">
        <v>1471</v>
      </c>
    </row>
    <row r="124">
      <c r="A124" s="4">
        <v>123.0</v>
      </c>
      <c r="B124" s="4">
        <v>1.0</v>
      </c>
      <c r="C124" s="4">
        <v>54.0</v>
      </c>
      <c r="D124" s="4" t="s">
        <v>1421</v>
      </c>
      <c r="E124" s="16" t="s">
        <v>1474</v>
      </c>
    </row>
    <row r="125">
      <c r="A125" s="4">
        <v>124.0</v>
      </c>
      <c r="B125" s="4">
        <v>28.0</v>
      </c>
      <c r="C125" s="4">
        <v>50.0</v>
      </c>
      <c r="D125" s="4" t="s">
        <v>1406</v>
      </c>
      <c r="E125" s="16" t="s">
        <v>1477</v>
      </c>
    </row>
    <row r="126">
      <c r="A126" s="4">
        <v>125.0</v>
      </c>
      <c r="B126" s="4">
        <v>27.0</v>
      </c>
      <c r="C126" s="4">
        <v>44.0</v>
      </c>
      <c r="D126" s="4" t="s">
        <v>1406</v>
      </c>
      <c r="E126" s="16" t="s">
        <v>1478</v>
      </c>
    </row>
    <row r="127">
      <c r="A127" s="4">
        <v>126.0</v>
      </c>
      <c r="B127" s="4">
        <v>75.0</v>
      </c>
      <c r="C127" s="4">
        <v>29.0</v>
      </c>
      <c r="D127" s="4" t="s">
        <v>1418</v>
      </c>
      <c r="E127" s="16" t="s">
        <v>1481</v>
      </c>
    </row>
    <row r="128">
      <c r="A128" s="4">
        <v>127.0</v>
      </c>
      <c r="B128" s="4">
        <v>26.0</v>
      </c>
      <c r="C128" s="4">
        <v>55.0</v>
      </c>
      <c r="D128" s="4" t="s">
        <v>1453</v>
      </c>
      <c r="E128" s="16" t="s">
        <v>1484</v>
      </c>
    </row>
    <row r="129">
      <c r="A129" s="4">
        <v>128.0</v>
      </c>
      <c r="B129" s="4">
        <v>28.0</v>
      </c>
      <c r="C129" s="4">
        <v>35.0</v>
      </c>
      <c r="D129" s="4" t="s">
        <v>1453</v>
      </c>
      <c r="E129" s="16" t="s">
        <v>1487</v>
      </c>
    </row>
    <row r="130">
      <c r="A130" s="4">
        <v>129.0</v>
      </c>
      <c r="B130" s="4">
        <v>71.0</v>
      </c>
      <c r="C130" s="4">
        <v>25.0</v>
      </c>
      <c r="D130" s="4" t="s">
        <v>1418</v>
      </c>
      <c r="E130" s="16" t="s">
        <v>1490</v>
      </c>
    </row>
    <row r="131">
      <c r="A131" s="4">
        <v>130.0</v>
      </c>
      <c r="B131" s="4">
        <v>0.75</v>
      </c>
      <c r="C131" s="4">
        <v>28.0</v>
      </c>
      <c r="D131" s="4" t="s">
        <v>1408</v>
      </c>
      <c r="E131" s="16" t="s">
        <v>1493</v>
      </c>
    </row>
    <row r="132">
      <c r="A132" s="4">
        <v>131.0</v>
      </c>
      <c r="B132" s="4">
        <v>2.0</v>
      </c>
      <c r="C132" s="4">
        <v>39.0</v>
      </c>
      <c r="D132" s="4" t="s">
        <v>1406</v>
      </c>
      <c r="E132" s="16" t="s">
        <v>1494</v>
      </c>
    </row>
    <row r="133">
      <c r="A133" s="4">
        <v>132.0</v>
      </c>
      <c r="B133" s="4">
        <v>29.0</v>
      </c>
      <c r="C133" s="4">
        <v>48.0</v>
      </c>
      <c r="D133" s="4" t="s">
        <v>1406</v>
      </c>
      <c r="E133" s="16" t="s">
        <v>1497</v>
      </c>
    </row>
    <row r="134">
      <c r="A134" s="4">
        <v>133.0</v>
      </c>
      <c r="B134" s="4">
        <v>35.0</v>
      </c>
      <c r="C134" s="4">
        <v>54.0</v>
      </c>
      <c r="D134" s="4" t="s">
        <v>1418</v>
      </c>
      <c r="E134" s="16" t="s">
        <v>1499</v>
      </c>
    </row>
    <row r="135">
      <c r="A135" s="4">
        <v>134.0</v>
      </c>
      <c r="B135" s="4">
        <v>27.0</v>
      </c>
      <c r="C135" s="4">
        <v>52.0</v>
      </c>
      <c r="D135" s="4" t="s">
        <v>1406</v>
      </c>
      <c r="E135" s="16" t="s">
        <v>1501</v>
      </c>
    </row>
    <row r="136">
      <c r="A136" s="4">
        <v>135.0</v>
      </c>
      <c r="B136" s="4">
        <v>5.0</v>
      </c>
      <c r="C136" s="4">
        <v>38.0</v>
      </c>
      <c r="D136" s="4" t="s">
        <v>1406</v>
      </c>
      <c r="E136" s="16" t="s">
        <v>1504</v>
      </c>
    </row>
    <row r="137">
      <c r="A137" s="4">
        <v>136.0</v>
      </c>
      <c r="B137" s="4">
        <v>39.0</v>
      </c>
      <c r="C137" s="4">
        <v>33.0</v>
      </c>
      <c r="D137" s="4" t="s">
        <v>1412</v>
      </c>
      <c r="E137" s="16" t="s">
        <v>1507</v>
      </c>
    </row>
    <row r="138">
      <c r="A138" s="4">
        <v>137.0</v>
      </c>
      <c r="B138" s="4">
        <v>4.0</v>
      </c>
      <c r="C138" s="4">
        <v>49.0</v>
      </c>
      <c r="D138" s="4" t="s">
        <v>1412</v>
      </c>
      <c r="E138" s="16" t="s">
        <v>1510</v>
      </c>
    </row>
    <row r="139">
      <c r="A139" s="4">
        <v>138.0</v>
      </c>
      <c r="B139" s="4">
        <v>41.0</v>
      </c>
      <c r="C139" s="4">
        <v>47.0</v>
      </c>
      <c r="D139" s="4" t="s">
        <v>1453</v>
      </c>
      <c r="E139" s="16" t="s">
        <v>1511</v>
      </c>
    </row>
    <row r="140">
      <c r="A140" s="4">
        <v>139.0</v>
      </c>
      <c r="B140" s="4">
        <v>6.0</v>
      </c>
      <c r="C140" s="4">
        <v>43.0</v>
      </c>
      <c r="D140" s="4" t="s">
        <v>1453</v>
      </c>
      <c r="E140" s="16" t="s">
        <v>1514</v>
      </c>
    </row>
    <row r="141">
      <c r="A141" s="4">
        <v>140.0</v>
      </c>
      <c r="B141" s="4">
        <v>27.0</v>
      </c>
      <c r="C141" s="4">
        <v>47.0</v>
      </c>
      <c r="D141" s="4" t="s">
        <v>1418</v>
      </c>
      <c r="E141" s="16" t="s">
        <v>1518</v>
      </c>
    </row>
    <row r="142">
      <c r="A142" s="4">
        <v>141.0</v>
      </c>
      <c r="B142" s="4">
        <v>32.0</v>
      </c>
      <c r="C142" s="4">
        <v>38.0</v>
      </c>
      <c r="D142" s="4" t="s">
        <v>1412</v>
      </c>
      <c r="E142" s="16" t="s">
        <v>1519</v>
      </c>
    </row>
    <row r="143">
      <c r="A143" s="4">
        <v>142.0</v>
      </c>
      <c r="B143" s="4">
        <v>58.0</v>
      </c>
      <c r="C143" s="4">
        <v>36.0</v>
      </c>
      <c r="D143" s="4" t="s">
        <v>1418</v>
      </c>
      <c r="E143" s="16" t="s">
        <v>1522</v>
      </c>
    </row>
    <row r="144">
      <c r="A144" s="4">
        <v>143.0</v>
      </c>
      <c r="B144" s="4">
        <v>477.0</v>
      </c>
      <c r="C144" s="4">
        <v>45.0</v>
      </c>
      <c r="D144" s="4" t="s">
        <v>1418</v>
      </c>
      <c r="E144" s="16" t="s">
        <v>1525</v>
      </c>
    </row>
    <row r="145">
      <c r="A145" s="4">
        <v>144.0</v>
      </c>
      <c r="B145" s="4">
        <v>0.75</v>
      </c>
      <c r="C145" s="4">
        <v>36.0</v>
      </c>
      <c r="D145" s="4" t="s">
        <v>1408</v>
      </c>
      <c r="E145" s="16" t="s">
        <v>1529</v>
      </c>
    </row>
    <row r="146">
      <c r="A146" s="4">
        <v>145.0</v>
      </c>
      <c r="B146" s="4">
        <v>33.0</v>
      </c>
      <c r="C146" s="4">
        <v>36.0</v>
      </c>
      <c r="D146" s="4" t="s">
        <v>1453</v>
      </c>
      <c r="E146" s="16" t="s">
        <v>1531</v>
      </c>
    </row>
    <row r="147">
      <c r="A147" s="4">
        <v>146.0</v>
      </c>
      <c r="B147" s="4">
        <v>41.0</v>
      </c>
      <c r="C147" s="4">
        <v>68.0</v>
      </c>
      <c r="D147" s="4" t="s">
        <v>1534</v>
      </c>
      <c r="E147" s="16" t="s">
        <v>1535</v>
      </c>
    </row>
    <row r="148">
      <c r="A148" s="4">
        <v>147.0</v>
      </c>
      <c r="B148" s="4">
        <v>35.0</v>
      </c>
      <c r="C148" s="4">
        <v>23.0</v>
      </c>
      <c r="D148" s="4" t="s">
        <v>1453</v>
      </c>
      <c r="E148" s="16" t="s">
        <v>1538</v>
      </c>
    </row>
    <row r="149">
      <c r="A149" s="4">
        <v>148.0</v>
      </c>
      <c r="B149" s="4">
        <v>40.0</v>
      </c>
      <c r="C149" s="4">
        <v>36.0</v>
      </c>
      <c r="D149" s="4" t="s">
        <v>1534</v>
      </c>
      <c r="E149" s="16" t="s">
        <v>1540</v>
      </c>
    </row>
    <row r="150">
      <c r="A150" s="4">
        <v>149.0</v>
      </c>
      <c r="B150" s="4">
        <v>49.0</v>
      </c>
      <c r="C150" s="4">
        <v>38.0</v>
      </c>
      <c r="D150" s="4" t="s">
        <v>1534</v>
      </c>
      <c r="E150" s="16" t="s">
        <v>1542</v>
      </c>
    </row>
    <row r="151">
      <c r="A151" s="4">
        <v>150.0</v>
      </c>
      <c r="B151" s="4">
        <v>49.0</v>
      </c>
      <c r="C151" s="4">
        <v>48.0</v>
      </c>
      <c r="D151" s="4" t="s">
        <v>1534</v>
      </c>
      <c r="E151" s="16" t="s">
        <v>1545</v>
      </c>
    </row>
    <row r="152">
      <c r="A152" s="4">
        <v>151.0</v>
      </c>
      <c r="B152" s="4">
        <v>15.0</v>
      </c>
      <c r="C152" s="4">
        <v>45.0</v>
      </c>
      <c r="D152" s="4" t="s">
        <v>1534</v>
      </c>
      <c r="E152" s="16" t="s">
        <v>1548</v>
      </c>
    </row>
    <row r="153">
      <c r="A153" s="4">
        <v>152.0</v>
      </c>
      <c r="B153" s="4">
        <v>27.0</v>
      </c>
      <c r="C153" s="4">
        <v>44.0</v>
      </c>
      <c r="D153" s="4" t="s">
        <v>1412</v>
      </c>
      <c r="E153" s="16" t="s">
        <v>1551</v>
      </c>
    </row>
    <row r="154">
      <c r="A154" s="4">
        <v>153.0</v>
      </c>
      <c r="B154" s="4">
        <v>29.0</v>
      </c>
      <c r="C154" s="4">
        <v>50.0</v>
      </c>
      <c r="D154" s="4" t="s">
        <v>1453</v>
      </c>
      <c r="E154" s="16" t="s">
        <v>1553</v>
      </c>
    </row>
    <row r="155">
      <c r="A155" s="4">
        <v>154.0</v>
      </c>
      <c r="B155" s="4">
        <v>6.0</v>
      </c>
      <c r="C155" s="4">
        <v>36.0</v>
      </c>
      <c r="D155" s="4" t="s">
        <v>1453</v>
      </c>
      <c r="E155" s="16" t="s">
        <v>1555</v>
      </c>
    </row>
    <row r="156">
      <c r="A156" s="4">
        <v>155.0</v>
      </c>
      <c r="B156" s="4">
        <v>41.0</v>
      </c>
      <c r="C156" s="4">
        <v>33.0</v>
      </c>
      <c r="D156" s="4" t="s">
        <v>1453</v>
      </c>
      <c r="E156" s="16" t="s">
        <v>1558</v>
      </c>
    </row>
    <row r="157">
      <c r="A157" s="4">
        <v>156.0</v>
      </c>
      <c r="B157" s="4">
        <v>34.0</v>
      </c>
      <c r="C157" s="4">
        <v>24.0</v>
      </c>
      <c r="D157" s="4" t="s">
        <v>1453</v>
      </c>
      <c r="E157" s="16" t="s">
        <v>1561</v>
      </c>
    </row>
    <row r="158">
      <c r="A158" s="4">
        <v>157.0</v>
      </c>
      <c r="B158" s="4">
        <v>37.0</v>
      </c>
      <c r="C158" s="4">
        <v>29.0</v>
      </c>
      <c r="D158" s="4" t="s">
        <v>1564</v>
      </c>
      <c r="E158" s="16" t="s">
        <v>1565</v>
      </c>
    </row>
    <row r="159">
      <c r="A159" s="4">
        <v>158.0</v>
      </c>
      <c r="B159" s="4">
        <v>1.0</v>
      </c>
      <c r="C159" s="4">
        <v>31.0</v>
      </c>
      <c r="D159" s="4" t="s">
        <v>1421</v>
      </c>
      <c r="E159" s="16" t="s">
        <v>1568</v>
      </c>
    </row>
    <row r="160">
      <c r="A160" s="4">
        <v>159.0</v>
      </c>
      <c r="B160" s="4">
        <v>12.0</v>
      </c>
      <c r="C160" s="4">
        <v>41.0</v>
      </c>
      <c r="D160" s="4" t="s">
        <v>1453</v>
      </c>
      <c r="E160" s="16" t="s">
        <v>1570</v>
      </c>
    </row>
    <row r="161">
      <c r="A161" s="4">
        <v>160.0</v>
      </c>
      <c r="B161" s="4">
        <v>15.0</v>
      </c>
      <c r="C161" s="4">
        <v>45.0</v>
      </c>
      <c r="D161" s="4" t="s">
        <v>1412</v>
      </c>
      <c r="E161" s="16" t="s">
        <v>1572</v>
      </c>
    </row>
    <row r="162">
      <c r="A162" s="4">
        <v>161.0</v>
      </c>
      <c r="B162" s="4">
        <v>50.0</v>
      </c>
      <c r="C162" s="4">
        <v>35.0</v>
      </c>
      <c r="D162" s="4" t="s">
        <v>1453</v>
      </c>
      <c r="E162" s="16" t="s">
        <v>1577</v>
      </c>
    </row>
    <row r="163">
      <c r="A163" s="4">
        <v>162.0</v>
      </c>
      <c r="B163" s="4">
        <v>35.0</v>
      </c>
      <c r="C163" s="4">
        <v>34.0</v>
      </c>
      <c r="D163" s="4" t="s">
        <v>1453</v>
      </c>
      <c r="E163" s="16" t="s">
        <v>1580</v>
      </c>
    </row>
    <row r="164">
      <c r="A164" s="4">
        <v>163.0</v>
      </c>
      <c r="B164" s="4">
        <v>33.0</v>
      </c>
      <c r="C164" s="4">
        <v>45.0</v>
      </c>
      <c r="D164" s="4" t="s">
        <v>1406</v>
      </c>
      <c r="E164" s="16" t="s">
        <v>1581</v>
      </c>
    </row>
    <row r="165">
      <c r="A165" s="4">
        <v>164.0</v>
      </c>
      <c r="B165" s="4">
        <v>31.0</v>
      </c>
      <c r="C165" s="4">
        <v>46.0</v>
      </c>
      <c r="D165" s="4" t="s">
        <v>1412</v>
      </c>
      <c r="E165" s="16" t="s">
        <v>1584</v>
      </c>
    </row>
  </sheetData>
  <hyperlinks>
    <hyperlink r:id="rId1" ref="F1"/>
    <hyperlink r:id="rId2" ref="E2"/>
    <hyperlink r:id="rId3" ref="E3"/>
    <hyperlink r:id="rId4" ref="E4"/>
    <hyperlink r:id="rId5" ref="E5"/>
    <hyperlink r:id="rId6" ref="E6"/>
    <hyperlink r:id="rId7" ref="E7"/>
    <hyperlink r:id="rId8" ref="E8"/>
    <hyperlink r:id="rId9" ref="E9"/>
    <hyperlink r:id="rId10" ref="E10"/>
    <hyperlink r:id="rId11" ref="E11"/>
    <hyperlink r:id="rId12" ref="E12"/>
    <hyperlink r:id="rId13" ref="E13"/>
    <hyperlink r:id="rId14" ref="E14"/>
    <hyperlink r:id="rId15" ref="E15"/>
    <hyperlink r:id="rId16" ref="E16"/>
    <hyperlink r:id="rId17" ref="E17"/>
    <hyperlink r:id="rId18" ref="E18"/>
    <hyperlink r:id="rId19" ref="E19"/>
    <hyperlink r:id="rId20" ref="E20"/>
    <hyperlink r:id="rId21" ref="E21"/>
    <hyperlink r:id="rId22" ref="E22"/>
    <hyperlink r:id="rId23" ref="E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E35"/>
    <hyperlink r:id="rId36" ref="E36"/>
    <hyperlink r:id="rId37" ref="E37"/>
    <hyperlink r:id="rId38" ref="E38"/>
    <hyperlink r:id="rId39" ref="E39"/>
    <hyperlink r:id="rId40" ref="E40"/>
    <hyperlink r:id="rId41" ref="E41"/>
    <hyperlink r:id="rId42" ref="E42"/>
    <hyperlink r:id="rId43" ref="E43"/>
    <hyperlink r:id="rId44" ref="E44"/>
    <hyperlink r:id="rId45" ref="E45"/>
    <hyperlink r:id="rId46" ref="E46"/>
    <hyperlink r:id="rId47" ref="E47"/>
    <hyperlink r:id="rId48" ref="E48"/>
    <hyperlink r:id="rId49" ref="E49"/>
    <hyperlink r:id="rId50" ref="E50"/>
    <hyperlink r:id="rId51" ref="E51"/>
    <hyperlink r:id="rId52" ref="E52"/>
    <hyperlink r:id="rId53" ref="E53"/>
    <hyperlink r:id="rId54" ref="E54"/>
    <hyperlink r:id="rId55" ref="E55"/>
    <hyperlink r:id="rId56" ref="E56"/>
    <hyperlink r:id="rId57" ref="E57"/>
    <hyperlink r:id="rId58" ref="E58"/>
    <hyperlink r:id="rId59" ref="E59"/>
    <hyperlink r:id="rId60" ref="E60"/>
    <hyperlink r:id="rId61" ref="E61"/>
    <hyperlink r:id="rId62" ref="E62"/>
    <hyperlink r:id="rId63" ref="E63"/>
    <hyperlink r:id="rId64" ref="E64"/>
    <hyperlink r:id="rId65" ref="E65"/>
    <hyperlink r:id="rId66" ref="E66"/>
    <hyperlink r:id="rId67" ref="E67"/>
    <hyperlink r:id="rId68" ref="E68"/>
    <hyperlink r:id="rId69" ref="E69"/>
    <hyperlink r:id="rId70" ref="E70"/>
    <hyperlink r:id="rId71" ref="E71"/>
    <hyperlink r:id="rId72" ref="E72"/>
    <hyperlink r:id="rId73" ref="E73"/>
    <hyperlink r:id="rId74" ref="E74"/>
    <hyperlink r:id="rId75" ref="E75"/>
    <hyperlink r:id="rId76" ref="E76"/>
    <hyperlink r:id="rId77" ref="E77"/>
    <hyperlink r:id="rId78" ref="E78"/>
    <hyperlink r:id="rId79" ref="E79"/>
    <hyperlink r:id="rId80" ref="E80"/>
    <hyperlink r:id="rId81" ref="E81"/>
    <hyperlink r:id="rId82" ref="E82"/>
    <hyperlink r:id="rId83" ref="E83"/>
    <hyperlink r:id="rId84" ref="E84"/>
    <hyperlink r:id="rId85" ref="E85"/>
    <hyperlink r:id="rId86" ref="E86"/>
    <hyperlink r:id="rId87" ref="E87"/>
    <hyperlink r:id="rId88" ref="E88"/>
    <hyperlink r:id="rId89" ref="E89"/>
    <hyperlink r:id="rId90" ref="E90"/>
    <hyperlink r:id="rId91" ref="E91"/>
    <hyperlink r:id="rId92" ref="E92"/>
    <hyperlink r:id="rId93" ref="E93"/>
    <hyperlink r:id="rId94" ref="E94"/>
    <hyperlink r:id="rId95" ref="E95"/>
    <hyperlink r:id="rId96" ref="E96"/>
    <hyperlink r:id="rId97" ref="E97"/>
    <hyperlink r:id="rId98" ref="E98"/>
    <hyperlink r:id="rId99" ref="E99"/>
    <hyperlink r:id="rId100" ref="E100"/>
    <hyperlink r:id="rId101" location="Characteristics" ref="E101"/>
    <hyperlink r:id="rId102" ref="E102"/>
    <hyperlink r:id="rId103" ref="E103"/>
    <hyperlink r:id="rId104" ref="E104"/>
    <hyperlink r:id="rId105" ref="E105"/>
    <hyperlink r:id="rId106" ref="E106"/>
    <hyperlink r:id="rId107" ref="E107"/>
    <hyperlink r:id="rId108" ref="E108"/>
    <hyperlink r:id="rId109" ref="E109"/>
    <hyperlink r:id="rId110" ref="E110"/>
    <hyperlink r:id="rId111" ref="E111"/>
    <hyperlink r:id="rId112" ref="E112"/>
    <hyperlink r:id="rId113" ref="E113"/>
    <hyperlink r:id="rId114" ref="E114"/>
    <hyperlink r:id="rId115" ref="E115"/>
    <hyperlink r:id="rId116" ref="E116"/>
    <hyperlink r:id="rId117" ref="E117"/>
    <hyperlink r:id="rId118" ref="E118"/>
    <hyperlink r:id="rId119" ref="E119"/>
    <hyperlink r:id="rId120" ref="E120"/>
    <hyperlink r:id="rId121" ref="E121"/>
    <hyperlink r:id="rId122" ref="E122"/>
    <hyperlink r:id="rId123" ref="E123"/>
    <hyperlink r:id="rId124" ref="E124"/>
    <hyperlink r:id="rId125" ref="E125"/>
    <hyperlink r:id="rId126" ref="E126"/>
    <hyperlink r:id="rId127" ref="E127"/>
    <hyperlink r:id="rId128" ref="E128"/>
    <hyperlink r:id="rId129" ref="E129"/>
    <hyperlink r:id="rId130" ref="E130"/>
    <hyperlink r:id="rId131" ref="E131"/>
    <hyperlink r:id="rId132" ref="E132"/>
    <hyperlink r:id="rId133" ref="E133"/>
    <hyperlink r:id="rId134" ref="E134"/>
    <hyperlink r:id="rId135" ref="E135"/>
    <hyperlink r:id="rId136" ref="E136"/>
    <hyperlink r:id="rId137" ref="E137"/>
    <hyperlink r:id="rId138" ref="E138"/>
    <hyperlink r:id="rId139" ref="E139"/>
    <hyperlink r:id="rId140" ref="E140"/>
    <hyperlink r:id="rId141" ref="E141"/>
    <hyperlink r:id="rId142" ref="E142"/>
    <hyperlink r:id="rId143" ref="E143"/>
    <hyperlink r:id="rId144" ref="E144"/>
    <hyperlink r:id="rId145" ref="E145"/>
    <hyperlink r:id="rId146" ref="E146"/>
    <hyperlink r:id="rId147" ref="E147"/>
    <hyperlink r:id="rId148" ref="E148"/>
    <hyperlink r:id="rId149" ref="E149"/>
    <hyperlink r:id="rId150" ref="E150"/>
    <hyperlink r:id="rId151" ref="E151"/>
    <hyperlink r:id="rId152" ref="E152"/>
    <hyperlink r:id="rId153" ref="E153"/>
    <hyperlink r:id="rId154" ref="E154"/>
    <hyperlink r:id="rId155" ref="E155"/>
    <hyperlink r:id="rId156" ref="E156"/>
    <hyperlink r:id="rId157" ref="E157"/>
    <hyperlink r:id="rId158" ref="E158"/>
    <hyperlink r:id="rId159" ref="E159"/>
    <hyperlink r:id="rId160" ref="E160"/>
    <hyperlink r:id="rId161" ref="E161"/>
    <hyperlink r:id="rId162" ref="E162"/>
    <hyperlink r:id="rId163" ref="E163"/>
    <hyperlink r:id="rId164" ref="E164"/>
    <hyperlink r:id="rId165" ref="E165"/>
  </hyperlinks>
  <drawing r:id="rId16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8.29"/>
  </cols>
  <sheetData>
    <row r="1">
      <c r="A1" s="4" t="s">
        <v>1598</v>
      </c>
      <c r="B1" s="4" t="s">
        <v>1599</v>
      </c>
      <c r="C1" s="4" t="s">
        <v>1600</v>
      </c>
      <c r="D1" s="4" t="s">
        <v>1601</v>
      </c>
      <c r="E1" s="4" t="s">
        <v>1602</v>
      </c>
      <c r="F1" s="4" t="s">
        <v>1603</v>
      </c>
      <c r="L1" s="5" t="s">
        <v>10</v>
      </c>
      <c r="M1" s="40" t="s">
        <v>1604</v>
      </c>
      <c r="N1" s="9"/>
      <c r="O1" s="9"/>
    </row>
    <row r="2">
      <c r="A2" s="4">
        <v>1.0</v>
      </c>
      <c r="B2" s="4" t="s">
        <v>1606</v>
      </c>
      <c r="C2" s="4">
        <f>sum(10+2+28+ 1+24+8)</f>
        <v>73</v>
      </c>
      <c r="D2" s="4" t="s">
        <v>1606</v>
      </c>
      <c r="E2" s="4">
        <v>0.0</v>
      </c>
      <c r="F2" s="16" t="s">
        <v>1607</v>
      </c>
      <c r="L2" s="15" t="s">
        <v>24</v>
      </c>
      <c r="M2" s="40" t="s">
        <v>1612</v>
      </c>
      <c r="N2" s="9"/>
      <c r="O2" s="9"/>
    </row>
    <row r="3">
      <c r="A3" s="4">
        <v>2.0</v>
      </c>
      <c r="B3" s="4" t="s">
        <v>1606</v>
      </c>
      <c r="C3" s="42">
        <f>SUM(11+2+34+23+13+1)</f>
        <v>84</v>
      </c>
      <c r="D3" s="4" t="s">
        <v>1606</v>
      </c>
      <c r="E3" s="4">
        <v>1.0</v>
      </c>
      <c r="F3" s="16" t="s">
        <v>1614</v>
      </c>
      <c r="L3" s="15" t="s">
        <v>33</v>
      </c>
      <c r="M3" s="19"/>
      <c r="N3" s="9"/>
      <c r="O3" s="9"/>
    </row>
    <row r="4">
      <c r="A4" s="4">
        <v>3.0</v>
      </c>
      <c r="B4" s="4" t="s">
        <v>1606</v>
      </c>
      <c r="C4" s="4">
        <v>13.0</v>
      </c>
      <c r="D4" s="4" t="s">
        <v>1606</v>
      </c>
      <c r="E4" s="4">
        <v>30.0</v>
      </c>
      <c r="F4" s="16" t="s">
        <v>1618</v>
      </c>
      <c r="L4" s="15" t="s">
        <v>38</v>
      </c>
      <c r="M4" s="19"/>
      <c r="N4" s="9"/>
      <c r="O4" s="9"/>
    </row>
    <row r="5">
      <c r="A5" s="4">
        <v>4.0</v>
      </c>
      <c r="B5" s="4" t="s">
        <v>1606</v>
      </c>
      <c r="C5" s="42">
        <f>SUM(1+2+2+2+10+1+4+5)</f>
        <v>27</v>
      </c>
      <c r="D5" s="4" t="s">
        <v>1606</v>
      </c>
      <c r="E5" s="4">
        <v>49.0</v>
      </c>
      <c r="F5" s="16" t="s">
        <v>1622</v>
      </c>
      <c r="L5" s="15" t="s">
        <v>41</v>
      </c>
      <c r="M5" s="19"/>
      <c r="N5" s="9"/>
      <c r="O5" s="9"/>
    </row>
    <row r="6">
      <c r="A6" s="4">
        <v>5.0</v>
      </c>
      <c r="B6" s="4" t="s">
        <v>1606</v>
      </c>
      <c r="C6" s="42">
        <f>sum(2+5+11+3)</f>
        <v>21</v>
      </c>
      <c r="D6" s="4" t="s">
        <v>1606</v>
      </c>
      <c r="E6" s="4">
        <v>66.0</v>
      </c>
      <c r="F6" s="16" t="s">
        <v>1627</v>
      </c>
      <c r="L6" s="15" t="s">
        <v>46</v>
      </c>
      <c r="M6" s="20"/>
      <c r="N6" s="9"/>
      <c r="O6" s="9"/>
    </row>
    <row r="7">
      <c r="A7" s="4">
        <v>6.0</v>
      </c>
      <c r="B7" s="4" t="s">
        <v>1606</v>
      </c>
      <c r="C7" s="42">
        <f>SUM(3+2+12+3)</f>
        <v>20</v>
      </c>
      <c r="D7" s="4" t="s">
        <v>1606</v>
      </c>
      <c r="E7" s="4">
        <v>93.0</v>
      </c>
      <c r="F7" s="16" t="s">
        <v>1632</v>
      </c>
      <c r="L7" s="15" t="s">
        <v>55</v>
      </c>
      <c r="M7" s="20"/>
      <c r="N7" s="9"/>
      <c r="O7" s="9"/>
    </row>
    <row r="8">
      <c r="A8" s="4">
        <v>7.0</v>
      </c>
      <c r="B8" s="4" t="s">
        <v>1606</v>
      </c>
      <c r="C8" s="42">
        <f>sum(2+3+15+2+3)</f>
        <v>25</v>
      </c>
      <c r="D8" s="4" t="s">
        <v>1606</v>
      </c>
      <c r="E8" s="4">
        <v>1.0</v>
      </c>
      <c r="F8" s="16" t="s">
        <v>1634</v>
      </c>
      <c r="L8" s="15" t="s">
        <v>61</v>
      </c>
      <c r="M8" s="20"/>
      <c r="N8" s="9"/>
      <c r="O8" s="9"/>
    </row>
    <row r="9">
      <c r="A9" s="4">
        <v>8.0</v>
      </c>
      <c r="B9" s="4" t="s">
        <v>1606</v>
      </c>
      <c r="C9" s="42">
        <f>sum(4+1+8+4)</f>
        <v>17</v>
      </c>
      <c r="D9" s="4" t="s">
        <v>1606</v>
      </c>
      <c r="E9" s="4">
        <v>72.0</v>
      </c>
      <c r="F9" s="16" t="s">
        <v>1638</v>
      </c>
      <c r="L9" s="15" t="s">
        <v>66</v>
      </c>
      <c r="M9" s="20"/>
      <c r="N9" s="9"/>
      <c r="O9" s="9"/>
    </row>
    <row r="10">
      <c r="A10" s="4">
        <v>9.0</v>
      </c>
      <c r="B10" s="4" t="s">
        <v>1606</v>
      </c>
      <c r="C10" s="42">
        <f>SUM(4+11+2+3+13+10+3+6+1+36+13+2)</f>
        <v>104</v>
      </c>
      <c r="D10" s="4" t="s">
        <v>1606</v>
      </c>
      <c r="E10" s="4">
        <v>1.0</v>
      </c>
      <c r="F10" s="16" t="s">
        <v>1645</v>
      </c>
      <c r="L10" s="15" t="s">
        <v>71</v>
      </c>
      <c r="M10" s="20"/>
      <c r="N10" s="9"/>
    </row>
    <row r="11">
      <c r="A11" s="4">
        <v>10.0</v>
      </c>
      <c r="B11" s="4" t="s">
        <v>1606</v>
      </c>
      <c r="C11" s="4">
        <v>12.0</v>
      </c>
      <c r="D11" s="4" t="s">
        <v>1606</v>
      </c>
      <c r="E11" s="4">
        <v>31.0</v>
      </c>
      <c r="F11" s="16" t="s">
        <v>1649</v>
      </c>
      <c r="L11" s="22" t="s">
        <v>76</v>
      </c>
      <c r="M11" s="20"/>
      <c r="N11" s="9"/>
      <c r="O11" s="9"/>
    </row>
    <row r="12">
      <c r="A12" s="4">
        <v>11.0</v>
      </c>
      <c r="B12" s="4" t="s">
        <v>1606</v>
      </c>
      <c r="C12" s="4">
        <v>14.0</v>
      </c>
      <c r="D12" s="4" t="s">
        <v>1606</v>
      </c>
      <c r="E12" s="4">
        <v>94.0</v>
      </c>
      <c r="F12" s="16" t="s">
        <v>1650</v>
      </c>
      <c r="L12" s="23"/>
      <c r="M12" s="9"/>
      <c r="N12" s="9"/>
      <c r="O12" s="9"/>
    </row>
    <row r="13">
      <c r="A13" s="4">
        <v>12.0</v>
      </c>
      <c r="B13" s="4" t="s">
        <v>1606</v>
      </c>
      <c r="C13" s="4">
        <v>14.0</v>
      </c>
      <c r="D13" s="4" t="s">
        <v>1606</v>
      </c>
      <c r="E13" s="4">
        <v>2.0</v>
      </c>
      <c r="F13" s="16" t="s">
        <v>1655</v>
      </c>
    </row>
    <row r="14">
      <c r="A14" s="4">
        <v>13.0</v>
      </c>
      <c r="B14" s="4" t="s">
        <v>1606</v>
      </c>
      <c r="C14" s="4">
        <v>15.0</v>
      </c>
      <c r="D14" s="4" t="s">
        <v>1606</v>
      </c>
      <c r="E14" s="4">
        <v>2.0</v>
      </c>
      <c r="F14" s="16" t="s">
        <v>1658</v>
      </c>
      <c r="L14" s="15" t="s">
        <v>89</v>
      </c>
      <c r="N14" s="9"/>
      <c r="O14" s="25" t="s">
        <v>90</v>
      </c>
    </row>
    <row r="15">
      <c r="A15" s="4">
        <v>14.0</v>
      </c>
      <c r="B15" s="4" t="s">
        <v>1606</v>
      </c>
      <c r="C15" s="4">
        <v>12.0</v>
      </c>
      <c r="D15" s="4" t="s">
        <v>1606</v>
      </c>
      <c r="E15" s="4">
        <v>94.0</v>
      </c>
      <c r="F15" s="16" t="s">
        <v>1659</v>
      </c>
      <c r="L15" s="15" t="s">
        <v>93</v>
      </c>
      <c r="M15" s="19"/>
      <c r="N15" s="9"/>
      <c r="O15" s="9"/>
    </row>
    <row r="16">
      <c r="A16" s="4">
        <v>15.0</v>
      </c>
      <c r="B16" s="4" t="s">
        <v>1606</v>
      </c>
      <c r="C16" s="42">
        <f>SUM(11+11+9)</f>
        <v>31</v>
      </c>
      <c r="D16" s="4" t="s">
        <v>1606</v>
      </c>
      <c r="E16" s="4">
        <v>30.0</v>
      </c>
      <c r="F16" s="16" t="s">
        <v>1665</v>
      </c>
      <c r="L16" s="15" t="s">
        <v>97</v>
      </c>
      <c r="M16" s="19"/>
      <c r="N16" s="9"/>
      <c r="O16" s="9"/>
    </row>
    <row r="17">
      <c r="A17" s="4">
        <v>16.0</v>
      </c>
      <c r="B17" s="4" t="s">
        <v>1606</v>
      </c>
      <c r="C17" s="4">
        <v>20.0</v>
      </c>
      <c r="D17" s="4" t="s">
        <v>1606</v>
      </c>
      <c r="E17" s="4">
        <v>31.0</v>
      </c>
      <c r="F17" s="16" t="s">
        <v>1668</v>
      </c>
      <c r="L17" s="15" t="s">
        <v>102</v>
      </c>
      <c r="M17" s="19"/>
      <c r="N17" s="9"/>
      <c r="O17" s="9"/>
    </row>
    <row r="18">
      <c r="A18" s="4">
        <v>17.0</v>
      </c>
      <c r="B18" s="4" t="s">
        <v>1606</v>
      </c>
      <c r="C18" s="4">
        <v>15.0</v>
      </c>
      <c r="D18" s="4" t="s">
        <v>1606</v>
      </c>
      <c r="E18" s="4">
        <v>39.0</v>
      </c>
      <c r="F18" s="16" t="s">
        <v>1673</v>
      </c>
      <c r="L18" s="15" t="s">
        <v>104</v>
      </c>
      <c r="M18" s="19"/>
      <c r="N18" s="9"/>
      <c r="O18" s="9"/>
    </row>
    <row r="19">
      <c r="A19" s="4">
        <v>18.0</v>
      </c>
      <c r="B19" s="4" t="s">
        <v>1606</v>
      </c>
      <c r="C19" s="4">
        <v>19.0</v>
      </c>
      <c r="D19" s="4" t="s">
        <v>1606</v>
      </c>
      <c r="E19" s="4">
        <v>43.0</v>
      </c>
      <c r="F19" s="16" t="s">
        <v>1676</v>
      </c>
      <c r="L19" s="15" t="s">
        <v>109</v>
      </c>
      <c r="M19" s="19"/>
      <c r="N19" s="9"/>
      <c r="O19" s="9"/>
    </row>
    <row r="20">
      <c r="A20" s="4">
        <v>19.0</v>
      </c>
      <c r="B20" s="4" t="s">
        <v>1606</v>
      </c>
      <c r="C20" s="42">
        <f>SUM(27)</f>
        <v>27</v>
      </c>
      <c r="D20" s="4" t="s">
        <v>1606</v>
      </c>
      <c r="E20" s="4">
        <v>60.0</v>
      </c>
      <c r="F20" s="16" t="s">
        <v>1681</v>
      </c>
      <c r="L20" s="15" t="s">
        <v>117</v>
      </c>
      <c r="M20" s="19"/>
      <c r="N20" s="9"/>
      <c r="O20" s="9"/>
    </row>
    <row r="21">
      <c r="A21" s="4">
        <v>20.0</v>
      </c>
      <c r="B21" s="4" t="s">
        <v>1606</v>
      </c>
      <c r="C21" s="42">
        <f>SUM(3+4+11+4)</f>
        <v>22</v>
      </c>
      <c r="D21" s="4" t="s">
        <v>1606</v>
      </c>
      <c r="E21" s="4">
        <v>93.0</v>
      </c>
      <c r="F21" s="16" t="s">
        <v>1686</v>
      </c>
      <c r="L21" s="15" t="s">
        <v>119</v>
      </c>
      <c r="M21" s="19"/>
      <c r="N21" s="9"/>
      <c r="O21" s="9"/>
    </row>
    <row r="22">
      <c r="A22" s="4">
        <v>21.0</v>
      </c>
      <c r="B22" s="4" t="s">
        <v>1606</v>
      </c>
      <c r="C22" s="42">
        <f>sum(6+1+5+8+2)</f>
        <v>22</v>
      </c>
      <c r="D22" s="4" t="s">
        <v>1606</v>
      </c>
      <c r="E22" s="4">
        <v>36.0</v>
      </c>
      <c r="F22" s="16" t="s">
        <v>1691</v>
      </c>
      <c r="L22" s="23" t="s">
        <v>124</v>
      </c>
      <c r="M22" s="19"/>
      <c r="N22" s="9"/>
      <c r="O22" s="9"/>
    </row>
    <row r="23">
      <c r="A23" s="4">
        <v>22.0</v>
      </c>
      <c r="B23" s="4" t="s">
        <v>1606</v>
      </c>
      <c r="C23" s="42">
        <f>sum(1+12+1+18+3+31+6)</f>
        <v>72</v>
      </c>
      <c r="D23" s="4" t="s">
        <v>1606</v>
      </c>
      <c r="E23" s="4">
        <v>1.0</v>
      </c>
      <c r="F23" s="16" t="s">
        <v>1695</v>
      </c>
    </row>
    <row r="24">
      <c r="A24" s="4">
        <v>23.0</v>
      </c>
      <c r="B24" s="4" t="s">
        <v>1606</v>
      </c>
      <c r="C24" s="42">
        <f>SUM(16)</f>
        <v>16</v>
      </c>
      <c r="D24" s="4" t="s">
        <v>1606</v>
      </c>
      <c r="E24" s="4">
        <v>36.0</v>
      </c>
      <c r="F24" s="16" t="s">
        <v>1699</v>
      </c>
    </row>
    <row r="25">
      <c r="A25" s="4">
        <v>24.0</v>
      </c>
      <c r="B25" s="4" t="s">
        <v>1606</v>
      </c>
      <c r="C25" s="4">
        <v>13.0</v>
      </c>
      <c r="D25" s="4" t="s">
        <v>1606</v>
      </c>
      <c r="E25" s="4">
        <v>65.0</v>
      </c>
      <c r="F25" s="16" t="s">
        <v>1702</v>
      </c>
    </row>
    <row r="26">
      <c r="A26" s="4">
        <v>25.0</v>
      </c>
      <c r="B26" s="4" t="s">
        <v>1606</v>
      </c>
      <c r="C26" s="42">
        <f>sum(2+10+1+10+9+5+23+9)</f>
        <v>69</v>
      </c>
      <c r="D26" s="4" t="s">
        <v>1606</v>
      </c>
      <c r="E26" s="4">
        <v>2.0</v>
      </c>
      <c r="F26" s="16" t="s">
        <v>1707</v>
      </c>
    </row>
    <row r="27">
      <c r="A27" s="4">
        <v>26.0</v>
      </c>
      <c r="B27" s="4" t="s">
        <v>1606</v>
      </c>
      <c r="C27" s="4">
        <v>22.0</v>
      </c>
      <c r="D27" s="4" t="s">
        <v>1606</v>
      </c>
      <c r="E27" s="4">
        <v>2.0</v>
      </c>
      <c r="F27" s="16" t="s">
        <v>1710</v>
      </c>
    </row>
    <row r="28">
      <c r="A28" s="4">
        <v>27.0</v>
      </c>
      <c r="B28" s="4" t="s">
        <v>1606</v>
      </c>
      <c r="C28" s="4">
        <v>10.0</v>
      </c>
      <c r="D28" s="4" t="s">
        <v>1606</v>
      </c>
      <c r="E28" s="4">
        <v>29.0</v>
      </c>
      <c r="F28" s="16" t="s">
        <v>1715</v>
      </c>
    </row>
    <row r="29">
      <c r="A29" s="4">
        <v>28.0</v>
      </c>
      <c r="B29" s="4" t="s">
        <v>1606</v>
      </c>
      <c r="C29" s="42">
        <f>SUM(1+11+1+5+27+3)</f>
        <v>48</v>
      </c>
      <c r="D29" s="4" t="s">
        <v>1606</v>
      </c>
      <c r="E29" s="4">
        <v>40.0</v>
      </c>
      <c r="F29" s="16" t="s">
        <v>1720</v>
      </c>
    </row>
    <row r="30">
      <c r="A30" s="4">
        <v>29.0</v>
      </c>
      <c r="B30" s="4" t="s">
        <v>1606</v>
      </c>
      <c r="C30" s="4">
        <v>15.0</v>
      </c>
      <c r="D30" s="4" t="s">
        <v>1606</v>
      </c>
      <c r="E30" s="4">
        <v>62.0</v>
      </c>
      <c r="F30" s="16" t="s">
        <v>1723</v>
      </c>
    </row>
    <row r="31">
      <c r="A31" s="4">
        <v>30.0</v>
      </c>
      <c r="B31" s="4" t="s">
        <v>1606</v>
      </c>
      <c r="C31" s="4">
        <v>20.0</v>
      </c>
      <c r="D31" s="4" t="s">
        <v>1606</v>
      </c>
      <c r="E31" s="4">
        <v>99.0</v>
      </c>
      <c r="F31" s="16" t="s">
        <v>1728</v>
      </c>
    </row>
    <row r="32">
      <c r="A32" s="4">
        <v>31.0</v>
      </c>
      <c r="B32" s="4" t="s">
        <v>1606</v>
      </c>
      <c r="C32" s="42">
        <f>SUM(2+9+1+9+7+6+23+8)</f>
        <v>65</v>
      </c>
      <c r="D32" s="4" t="s">
        <v>1606</v>
      </c>
      <c r="E32" s="4">
        <v>1.0</v>
      </c>
      <c r="F32" s="16" t="s">
        <v>1731</v>
      </c>
    </row>
    <row r="33">
      <c r="A33" s="4">
        <v>32.0</v>
      </c>
      <c r="B33" s="4" t="s">
        <v>1606</v>
      </c>
      <c r="C33" s="4">
        <v>16.0</v>
      </c>
      <c r="D33" s="4" t="s">
        <v>1606</v>
      </c>
      <c r="E33" s="4">
        <v>1.0</v>
      </c>
      <c r="F33" s="16" t="s">
        <v>1734</v>
      </c>
    </row>
    <row r="34">
      <c r="A34" s="4">
        <v>33.0</v>
      </c>
      <c r="B34" s="4" t="s">
        <v>1606</v>
      </c>
      <c r="C34" s="4">
        <v>15.0</v>
      </c>
      <c r="D34" s="4" t="s">
        <v>1606</v>
      </c>
      <c r="E34" s="4">
        <v>31.0</v>
      </c>
      <c r="F34" s="16" t="s">
        <v>1739</v>
      </c>
    </row>
    <row r="35">
      <c r="A35" s="4">
        <v>34.0</v>
      </c>
      <c r="B35" s="4" t="s">
        <v>1606</v>
      </c>
      <c r="C35" s="4">
        <v>17.0</v>
      </c>
      <c r="D35" s="4" t="s">
        <v>1606</v>
      </c>
      <c r="E35" s="4">
        <v>71.0</v>
      </c>
      <c r="F35" s="16" t="s">
        <v>1742</v>
      </c>
    </row>
    <row r="36">
      <c r="A36" s="4">
        <v>35.0</v>
      </c>
      <c r="B36" s="4" t="s">
        <v>1606</v>
      </c>
      <c r="C36" s="4">
        <v>19.0</v>
      </c>
      <c r="D36" s="4" t="s">
        <v>1606</v>
      </c>
      <c r="E36" s="4">
        <v>92.0</v>
      </c>
      <c r="F36" s="16" t="s">
        <v>1743</v>
      </c>
    </row>
    <row r="37">
      <c r="A37" s="4">
        <v>36.0</v>
      </c>
      <c r="B37" s="4" t="s">
        <v>1606</v>
      </c>
      <c r="C37" s="42">
        <f>sum(1+17+14+5+7+2+35+17)</f>
        <v>98</v>
      </c>
      <c r="D37" s="4" t="s">
        <v>1606</v>
      </c>
      <c r="E37" s="4">
        <v>1.0</v>
      </c>
      <c r="F37" s="16" t="s">
        <v>1744</v>
      </c>
    </row>
    <row r="38">
      <c r="A38" s="4">
        <v>37.0</v>
      </c>
      <c r="B38" s="4" t="s">
        <v>1606</v>
      </c>
      <c r="C38" s="4">
        <v>14.0</v>
      </c>
      <c r="D38" s="4" t="s">
        <v>1606</v>
      </c>
      <c r="E38" s="4">
        <v>8.0</v>
      </c>
      <c r="F38" s="16" t="s">
        <v>1747</v>
      </c>
    </row>
    <row r="39">
      <c r="A39" s="4">
        <v>38.0</v>
      </c>
      <c r="B39" s="4" t="s">
        <v>1606</v>
      </c>
      <c r="C39" s="4">
        <v>24.0</v>
      </c>
      <c r="D39" s="4" t="s">
        <v>1606</v>
      </c>
      <c r="E39" s="4">
        <v>31.0</v>
      </c>
      <c r="F39" s="16" t="s">
        <v>1748</v>
      </c>
    </row>
    <row r="40">
      <c r="A40" s="4">
        <v>39.0</v>
      </c>
      <c r="B40" s="4" t="s">
        <v>1606</v>
      </c>
      <c r="C40" s="4">
        <v>13.0</v>
      </c>
      <c r="D40" s="4" t="s">
        <v>1606</v>
      </c>
      <c r="E40" s="4">
        <v>45.0</v>
      </c>
      <c r="F40" s="16" t="s">
        <v>1749</v>
      </c>
    </row>
    <row r="41">
      <c r="A41" s="4">
        <v>40.0</v>
      </c>
      <c r="B41" s="4" t="s">
        <v>1606</v>
      </c>
      <c r="C41" s="4">
        <v>12.0</v>
      </c>
      <c r="D41" s="4" t="s">
        <v>1606</v>
      </c>
      <c r="E41" s="4">
        <v>64.0</v>
      </c>
      <c r="F41" s="16" t="s">
        <v>1751</v>
      </c>
    </row>
    <row r="42">
      <c r="A42" s="4">
        <v>41.0</v>
      </c>
      <c r="B42" s="4" t="s">
        <v>1606</v>
      </c>
      <c r="C42" s="4">
        <v>18.0</v>
      </c>
      <c r="D42" s="4" t="s">
        <v>1606</v>
      </c>
      <c r="E42" s="4">
        <v>92.0</v>
      </c>
      <c r="F42" s="16" t="s">
        <v>1753</v>
      </c>
    </row>
    <row r="43">
      <c r="A43" s="4">
        <v>42.0</v>
      </c>
      <c r="B43" s="4" t="s">
        <v>1606</v>
      </c>
      <c r="C43" s="4">
        <v>17.0</v>
      </c>
      <c r="D43" s="4" t="s">
        <v>1606</v>
      </c>
      <c r="E43" s="4">
        <v>42.0</v>
      </c>
      <c r="F43" s="16" t="s">
        <v>1756</v>
      </c>
    </row>
    <row r="44">
      <c r="A44" s="4">
        <v>43.0</v>
      </c>
      <c r="B44" s="4" t="s">
        <v>1606</v>
      </c>
      <c r="C44" s="42">
        <f>SUM(4+9+1+2+8+7+1+34+13+1)</f>
        <v>80</v>
      </c>
      <c r="D44" s="4" t="s">
        <v>1606</v>
      </c>
      <c r="E44" s="4">
        <v>0.0</v>
      </c>
      <c r="F44" s="16" t="s">
        <v>1759</v>
      </c>
    </row>
    <row r="45">
      <c r="A45" s="4">
        <v>44.0</v>
      </c>
      <c r="B45" s="4" t="s">
        <v>1606</v>
      </c>
      <c r="C45" s="42">
        <f>sum(2+4+4+5+2+25+5)</f>
        <v>47</v>
      </c>
      <c r="D45" s="4" t="s">
        <v>1606</v>
      </c>
      <c r="E45" s="4">
        <v>0.0</v>
      </c>
      <c r="F45" s="16" t="s">
        <v>1761</v>
      </c>
    </row>
    <row r="46">
      <c r="A46" s="4">
        <v>45.0</v>
      </c>
      <c r="B46" s="4" t="s">
        <v>1606</v>
      </c>
      <c r="C46" s="42">
        <f>sum(6+7+12+7)</f>
        <v>32</v>
      </c>
      <c r="D46" s="4" t="s">
        <v>1763</v>
      </c>
      <c r="E46" s="4">
        <v>2.0</v>
      </c>
      <c r="F46" s="16" t="s">
        <v>1764</v>
      </c>
    </row>
    <row r="47">
      <c r="A47" s="4">
        <v>46.0</v>
      </c>
      <c r="B47" s="4" t="s">
        <v>1606</v>
      </c>
      <c r="C47" s="4">
        <v>13.0</v>
      </c>
      <c r="D47" s="4" t="s">
        <v>1763</v>
      </c>
      <c r="E47" s="4">
        <v>2.0</v>
      </c>
      <c r="F47" s="16" t="s">
        <v>1767</v>
      </c>
    </row>
    <row r="48">
      <c r="A48" s="4">
        <v>47.0</v>
      </c>
      <c r="B48" s="4" t="s">
        <v>1606</v>
      </c>
      <c r="C48" s="4">
        <v>13.0</v>
      </c>
      <c r="D48" s="4" t="s">
        <v>1763</v>
      </c>
      <c r="E48" s="4">
        <v>32.0</v>
      </c>
      <c r="F48" s="16" t="s">
        <v>1768</v>
      </c>
    </row>
    <row r="49">
      <c r="A49" s="4">
        <v>48.0</v>
      </c>
      <c r="B49" s="4" t="s">
        <v>1606</v>
      </c>
      <c r="C49" s="4">
        <v>18.0</v>
      </c>
      <c r="D49" s="4" t="s">
        <v>1763</v>
      </c>
      <c r="E49" s="4">
        <v>45.0</v>
      </c>
      <c r="F49" s="16" t="s">
        <v>1771</v>
      </c>
    </row>
    <row r="50">
      <c r="A50" s="4">
        <v>49.0</v>
      </c>
      <c r="B50" s="4" t="s">
        <v>1606</v>
      </c>
      <c r="C50" s="4">
        <v>29.0</v>
      </c>
      <c r="D50" s="4" t="s">
        <v>1763</v>
      </c>
      <c r="E50" s="4">
        <v>63.0</v>
      </c>
      <c r="F50" s="16" t="s">
        <v>1772</v>
      </c>
    </row>
    <row r="51">
      <c r="A51" s="4">
        <v>50.0</v>
      </c>
      <c r="B51" s="4" t="s">
        <v>1606</v>
      </c>
      <c r="C51" s="4">
        <v>14.0</v>
      </c>
      <c r="D51" s="4" t="s">
        <v>1763</v>
      </c>
      <c r="E51" s="4">
        <v>91.0</v>
      </c>
      <c r="F51" s="16" t="s">
        <v>1775</v>
      </c>
    </row>
    <row r="52">
      <c r="A52" s="4">
        <v>51.0</v>
      </c>
      <c r="B52" s="4" t="s">
        <v>1606</v>
      </c>
      <c r="C52" s="4">
        <v>16.0</v>
      </c>
      <c r="D52" s="4" t="s">
        <v>1606</v>
      </c>
      <c r="E52" s="4">
        <v>2.0</v>
      </c>
      <c r="F52" s="16" t="s">
        <v>1778</v>
      </c>
    </row>
    <row r="53">
      <c r="A53" s="4">
        <v>52.0</v>
      </c>
      <c r="B53" s="4" t="s">
        <v>1606</v>
      </c>
      <c r="C53" s="42">
        <f>sum(2+3+7+11+3)</f>
        <v>26</v>
      </c>
      <c r="D53" s="4" t="s">
        <v>1606</v>
      </c>
      <c r="E53" s="4">
        <v>2.0</v>
      </c>
      <c r="F53" s="16" t="s">
        <v>1781</v>
      </c>
    </row>
    <row r="54">
      <c r="A54" s="4">
        <v>53.0</v>
      </c>
      <c r="B54" s="4" t="s">
        <v>1606</v>
      </c>
      <c r="C54" s="42">
        <f>sum(5+3+16+6)</f>
        <v>30</v>
      </c>
      <c r="D54" s="4" t="s">
        <v>1606</v>
      </c>
      <c r="E54" s="4">
        <v>33.0</v>
      </c>
      <c r="F54" s="16" t="s">
        <v>1784</v>
      </c>
    </row>
    <row r="55">
      <c r="A55" s="4">
        <v>54.0</v>
      </c>
      <c r="B55" s="4" t="s">
        <v>1606</v>
      </c>
      <c r="C55" s="42">
        <f>sum(2+3+17+11)</f>
        <v>33</v>
      </c>
      <c r="D55" s="4" t="s">
        <v>1606</v>
      </c>
      <c r="E55" s="4">
        <v>90.0</v>
      </c>
      <c r="F55" s="16" t="s">
        <v>1787</v>
      </c>
    </row>
    <row r="56">
      <c r="A56" s="4">
        <v>55.0</v>
      </c>
      <c r="B56" s="4" t="s">
        <v>1606</v>
      </c>
      <c r="C56" s="4">
        <f>sum(13+1+7+13+5+2+26+15)</f>
        <v>82</v>
      </c>
      <c r="D56" s="4" t="s">
        <v>1606</v>
      </c>
      <c r="E56" s="4">
        <v>0.0</v>
      </c>
      <c r="F56" s="16" t="s">
        <v>1790</v>
      </c>
    </row>
    <row r="57">
      <c r="A57" s="4">
        <v>56.0</v>
      </c>
      <c r="B57" s="4" t="s">
        <v>1606</v>
      </c>
      <c r="C57" s="42">
        <f>sum(2+8+5+4+1+2+31+8)</f>
        <v>61</v>
      </c>
      <c r="D57" s="4" t="s">
        <v>1606</v>
      </c>
      <c r="E57" s="4">
        <v>0.0</v>
      </c>
      <c r="F57" s="16" t="s">
        <v>1794</v>
      </c>
    </row>
    <row r="58">
      <c r="A58" s="4">
        <v>57.0</v>
      </c>
      <c r="B58" s="4" t="s">
        <v>1606</v>
      </c>
      <c r="C58" s="4">
        <v>7.0</v>
      </c>
      <c r="D58" s="4" t="s">
        <v>1763</v>
      </c>
      <c r="E58" s="4">
        <v>7.0</v>
      </c>
      <c r="F58" s="16" t="s">
        <v>1796</v>
      </c>
    </row>
    <row r="59">
      <c r="A59" s="4">
        <v>58.0</v>
      </c>
      <c r="B59" s="4" t="s">
        <v>1606</v>
      </c>
      <c r="C59" s="4">
        <v>12.0</v>
      </c>
      <c r="D59" s="4" t="s">
        <v>1763</v>
      </c>
      <c r="E59" s="4">
        <v>9.0</v>
      </c>
      <c r="F59" s="16" t="s">
        <v>1799</v>
      </c>
    </row>
    <row r="60">
      <c r="A60" s="4">
        <v>59.0</v>
      </c>
      <c r="B60" s="4" t="s">
        <v>1606</v>
      </c>
      <c r="C60" s="4">
        <v>11.0</v>
      </c>
      <c r="D60" s="4" t="s">
        <v>1763</v>
      </c>
      <c r="E60" s="4">
        <v>11.0</v>
      </c>
      <c r="F60" s="16" t="s">
        <v>1802</v>
      </c>
    </row>
    <row r="61">
      <c r="A61" s="4">
        <v>60.0</v>
      </c>
      <c r="B61" s="4" t="s">
        <v>1606</v>
      </c>
      <c r="C61" s="4">
        <v>13.0</v>
      </c>
      <c r="D61" s="4" t="s">
        <v>1763</v>
      </c>
      <c r="E61" s="4">
        <v>13.0</v>
      </c>
      <c r="F61" s="16" t="s">
        <v>1805</v>
      </c>
    </row>
    <row r="62">
      <c r="A62" s="4">
        <v>61.0</v>
      </c>
      <c r="B62" s="4" t="s">
        <v>1606</v>
      </c>
      <c r="C62" s="4">
        <v>14.0</v>
      </c>
      <c r="D62" s="4" t="s">
        <v>1763</v>
      </c>
      <c r="E62" s="4">
        <v>15.0</v>
      </c>
      <c r="F62" s="16" t="s">
        <v>1806</v>
      </c>
    </row>
    <row r="63">
      <c r="A63" s="4">
        <v>62.0</v>
      </c>
      <c r="B63" s="4" t="s">
        <v>1606</v>
      </c>
      <c r="C63" s="4">
        <v>18.0</v>
      </c>
      <c r="D63" s="4" t="s">
        <v>1763</v>
      </c>
      <c r="E63" s="4">
        <v>33.0</v>
      </c>
      <c r="F63" s="16" t="s">
        <v>1810</v>
      </c>
    </row>
    <row r="64">
      <c r="A64" s="4">
        <v>63.0</v>
      </c>
      <c r="B64" s="4" t="s">
        <v>1606</v>
      </c>
      <c r="C64" s="4">
        <v>14.0</v>
      </c>
      <c r="D64" s="4" t="s">
        <v>1763</v>
      </c>
      <c r="E64" s="4">
        <v>69.0</v>
      </c>
      <c r="F64" s="16" t="s">
        <v>1811</v>
      </c>
    </row>
    <row r="65">
      <c r="A65" s="4">
        <v>64.0</v>
      </c>
      <c r="B65" s="4" t="s">
        <v>1606</v>
      </c>
      <c r="C65" s="4">
        <v>19.0</v>
      </c>
      <c r="D65" s="4" t="s">
        <v>1763</v>
      </c>
      <c r="E65" s="4">
        <v>95.0</v>
      </c>
      <c r="F65" s="16" t="s">
        <v>1814</v>
      </c>
    </row>
    <row r="66">
      <c r="A66" s="4">
        <v>65.0</v>
      </c>
      <c r="B66" s="4" t="s">
        <v>1606</v>
      </c>
      <c r="C66" s="4">
        <v>15.0</v>
      </c>
      <c r="D66" s="4" t="s">
        <v>1763</v>
      </c>
      <c r="E66" s="4">
        <v>49.0</v>
      </c>
      <c r="F66" s="16" t="s">
        <v>1815</v>
      </c>
    </row>
    <row r="67">
      <c r="A67" s="4">
        <v>66.0</v>
      </c>
      <c r="B67" s="4" t="s">
        <v>1606</v>
      </c>
      <c r="C67" s="42">
        <f>SUM(1+7+1+1+8+12+1+5+1+25+9)</f>
        <v>71</v>
      </c>
      <c r="D67" s="4" t="s">
        <v>1606</v>
      </c>
      <c r="E67" s="4">
        <v>1.0</v>
      </c>
      <c r="F67" s="16" t="s">
        <v>1818</v>
      </c>
    </row>
    <row r="68">
      <c r="A68" s="4">
        <v>67.0</v>
      </c>
      <c r="B68" s="4" t="s">
        <v>1606</v>
      </c>
      <c r="C68" s="42">
        <f>sum(3+10+5)</f>
        <v>18</v>
      </c>
      <c r="D68" s="4" t="s">
        <v>1606</v>
      </c>
      <c r="E68" s="4">
        <v>1.0</v>
      </c>
      <c r="F68" s="16" t="s">
        <v>1821</v>
      </c>
    </row>
    <row r="69">
      <c r="A69" s="4">
        <v>68.0</v>
      </c>
      <c r="B69" s="4" t="s">
        <v>1606</v>
      </c>
      <c r="C69" s="42">
        <f>sum(2+14+12+8+5+31+20+1)</f>
        <v>93</v>
      </c>
      <c r="D69" s="4" t="s">
        <v>1606</v>
      </c>
      <c r="E69" s="4">
        <v>0.0</v>
      </c>
      <c r="F69" s="16" t="s">
        <v>1822</v>
      </c>
    </row>
    <row r="70">
      <c r="A70" s="4">
        <v>69.0</v>
      </c>
      <c r="B70" s="4" t="s">
        <v>1606</v>
      </c>
      <c r="C70" s="4">
        <v>22.0</v>
      </c>
      <c r="D70" s="4" t="s">
        <v>1606</v>
      </c>
      <c r="E70" s="4">
        <v>0.0</v>
      </c>
      <c r="F70" s="16" t="s">
        <v>1825</v>
      </c>
    </row>
    <row r="71">
      <c r="A71" s="4">
        <v>70.0</v>
      </c>
      <c r="B71" s="4" t="s">
        <v>1606</v>
      </c>
      <c r="C71" s="4">
        <v>24.0</v>
      </c>
      <c r="D71" s="4" t="s">
        <v>1606</v>
      </c>
      <c r="E71" s="4">
        <v>33.0</v>
      </c>
      <c r="F71" s="16" t="s">
        <v>1826</v>
      </c>
    </row>
    <row r="72">
      <c r="A72" s="4">
        <v>71.0</v>
      </c>
      <c r="B72" s="4" t="s">
        <v>1606</v>
      </c>
      <c r="C72" s="42">
        <f>sum(10+2+13+5)</f>
        <v>30</v>
      </c>
      <c r="D72" s="4" t="s">
        <v>1606</v>
      </c>
      <c r="E72" s="4">
        <v>43.0</v>
      </c>
      <c r="F72" s="16" t="s">
        <v>1829</v>
      </c>
    </row>
    <row r="73">
      <c r="A73" s="4">
        <v>72.0</v>
      </c>
      <c r="B73" s="4" t="s">
        <v>1606</v>
      </c>
      <c r="C73" s="42">
        <f>sum(10+2+9+6)</f>
        <v>27</v>
      </c>
      <c r="D73" s="4" t="s">
        <v>1606</v>
      </c>
      <c r="E73" s="4">
        <v>61.0</v>
      </c>
      <c r="F73" s="16" t="s">
        <v>1832</v>
      </c>
    </row>
    <row r="74">
      <c r="A74" s="4">
        <v>73.0</v>
      </c>
      <c r="B74" s="4" t="s">
        <v>1606</v>
      </c>
      <c r="C74" s="4">
        <v>9.0</v>
      </c>
      <c r="D74" s="4" t="s">
        <v>1606</v>
      </c>
      <c r="E74" s="4">
        <v>53.0</v>
      </c>
      <c r="F74" s="16" t="s">
        <v>1834</v>
      </c>
    </row>
    <row r="75">
      <c r="A75" s="4">
        <v>74.0</v>
      </c>
      <c r="B75" s="4" t="s">
        <v>1606</v>
      </c>
      <c r="C75" s="42">
        <f>sum(1+3+14+6)</f>
        <v>24</v>
      </c>
      <c r="D75" s="4" t="s">
        <v>1606</v>
      </c>
      <c r="E75" s="4">
        <v>60.0</v>
      </c>
      <c r="F75" s="16" t="s">
        <v>1836</v>
      </c>
    </row>
    <row r="76">
      <c r="A76" s="4">
        <v>75.0</v>
      </c>
      <c r="B76" s="4" t="s">
        <v>1606</v>
      </c>
      <c r="C76" s="42">
        <f>sum(3+20+16+12+7+34+18)</f>
        <v>110</v>
      </c>
      <c r="D76" s="4" t="s">
        <v>1606</v>
      </c>
      <c r="E76" s="4">
        <v>0.0</v>
      </c>
      <c r="F76" s="16" t="s">
        <v>1839</v>
      </c>
    </row>
    <row r="77">
      <c r="A77" s="4">
        <v>76.0</v>
      </c>
      <c r="B77" s="4" t="s">
        <v>1606</v>
      </c>
      <c r="C77" s="4">
        <v>16.0</v>
      </c>
      <c r="D77" s="4" t="s">
        <v>1763</v>
      </c>
      <c r="E77" s="4">
        <v>57.0</v>
      </c>
      <c r="F77" s="16" t="s">
        <v>1842</v>
      </c>
    </row>
    <row r="78">
      <c r="A78" s="4">
        <v>77.0</v>
      </c>
      <c r="B78" s="4" t="s">
        <v>1606</v>
      </c>
      <c r="C78" s="4">
        <v>13.0</v>
      </c>
      <c r="D78" s="4" t="s">
        <v>1606</v>
      </c>
      <c r="E78" s="4">
        <v>89.0</v>
      </c>
      <c r="F78" s="16" t="s">
        <v>1845</v>
      </c>
    </row>
    <row r="79">
      <c r="A79" s="4">
        <v>78.0</v>
      </c>
      <c r="B79" s="4" t="s">
        <v>1606</v>
      </c>
      <c r="C79" s="4">
        <v>16.0</v>
      </c>
      <c r="D79" s="4" t="s">
        <v>1606</v>
      </c>
      <c r="E79" s="4">
        <v>0.0</v>
      </c>
      <c r="F79" s="16" t="s">
        <v>1846</v>
      </c>
    </row>
    <row r="80">
      <c r="A80" s="4">
        <v>79.0</v>
      </c>
      <c r="B80" s="4" t="s">
        <v>1606</v>
      </c>
      <c r="C80" s="4">
        <v>13.0</v>
      </c>
      <c r="D80" s="4" t="s">
        <v>1606</v>
      </c>
      <c r="E80" s="4">
        <v>34.0</v>
      </c>
      <c r="F80" s="16" t="s">
        <v>1849</v>
      </c>
    </row>
    <row r="81">
      <c r="A81" s="4">
        <v>80.0</v>
      </c>
      <c r="B81" s="4" t="s">
        <v>1606</v>
      </c>
      <c r="C81" s="42">
        <f>sum(4+3+14+4)</f>
        <v>25</v>
      </c>
      <c r="D81" s="4" t="s">
        <v>1606</v>
      </c>
      <c r="E81" s="4">
        <v>44.0</v>
      </c>
      <c r="F81" s="16" t="s">
        <v>1852</v>
      </c>
    </row>
    <row r="82">
      <c r="A82" s="4">
        <v>81.0</v>
      </c>
      <c r="B82" s="4" t="s">
        <v>1606</v>
      </c>
      <c r="C82" s="4">
        <v>12.0</v>
      </c>
      <c r="D82" s="4" t="s">
        <v>1606</v>
      </c>
      <c r="E82" s="4">
        <v>61.0</v>
      </c>
      <c r="F82" s="16" t="s">
        <v>1853</v>
      </c>
    </row>
    <row r="83">
      <c r="A83" s="4">
        <v>82.0</v>
      </c>
      <c r="B83" s="4" t="s">
        <v>1606</v>
      </c>
      <c r="C83" s="4">
        <v>14.0</v>
      </c>
      <c r="D83" s="4" t="s">
        <v>1606</v>
      </c>
      <c r="E83" s="4">
        <v>90.0</v>
      </c>
      <c r="F83" s="16" t="s">
        <v>1856</v>
      </c>
    </row>
    <row r="84">
      <c r="A84" s="4">
        <v>83.0</v>
      </c>
      <c r="B84" s="4" t="s">
        <v>1606</v>
      </c>
      <c r="C84" s="42">
        <f>sum(1+8+3+5+6+4+24+10)</f>
        <v>61</v>
      </c>
      <c r="D84" s="4" t="s">
        <v>1606</v>
      </c>
      <c r="E84" s="4">
        <v>0.0</v>
      </c>
      <c r="F84" s="16" t="s">
        <v>1861</v>
      </c>
    </row>
    <row r="85">
      <c r="A85" s="4">
        <v>84.0</v>
      </c>
      <c r="B85" s="4" t="s">
        <v>1606</v>
      </c>
      <c r="C85" s="42">
        <f>sum(4+3+6+17+2)</f>
        <v>32</v>
      </c>
      <c r="D85" s="4" t="s">
        <v>1606</v>
      </c>
      <c r="E85" s="4">
        <v>0.0</v>
      </c>
      <c r="F85" s="16" t="s">
        <v>1864</v>
      </c>
    </row>
    <row r="86">
      <c r="A86" s="4">
        <v>85.0</v>
      </c>
      <c r="B86" s="4" t="s">
        <v>1606</v>
      </c>
      <c r="C86" s="4">
        <v>14.0</v>
      </c>
      <c r="D86" s="4" t="s">
        <v>1606</v>
      </c>
      <c r="E86" s="4">
        <v>32.0</v>
      </c>
      <c r="F86" s="16" t="s">
        <v>1867</v>
      </c>
    </row>
    <row r="87">
      <c r="A87" s="4">
        <v>86.0</v>
      </c>
      <c r="B87" s="4" t="s">
        <v>1606</v>
      </c>
      <c r="C87" s="4">
        <v>10.0</v>
      </c>
      <c r="D87" s="4" t="s">
        <v>1606</v>
      </c>
      <c r="E87" s="4">
        <v>41.0</v>
      </c>
      <c r="F87" s="16" t="s">
        <v>1870</v>
      </c>
    </row>
    <row r="88">
      <c r="A88" s="4">
        <v>87.0</v>
      </c>
      <c r="B88" s="4" t="s">
        <v>1606</v>
      </c>
      <c r="C88" s="4">
        <v>16.0</v>
      </c>
      <c r="D88" s="4" t="s">
        <v>1606</v>
      </c>
      <c r="E88" s="4">
        <v>54.0</v>
      </c>
      <c r="F88" s="16" t="s">
        <v>1873</v>
      </c>
    </row>
    <row r="89">
      <c r="A89" s="4">
        <v>88.0</v>
      </c>
      <c r="B89" s="4" t="s">
        <v>1606</v>
      </c>
      <c r="C89" s="4">
        <v>10.0</v>
      </c>
      <c r="D89" s="4" t="s">
        <v>1606</v>
      </c>
      <c r="E89" s="4">
        <v>41.0</v>
      </c>
      <c r="F89" s="16" t="s">
        <v>1870</v>
      </c>
    </row>
    <row r="90">
      <c r="A90" s="4">
        <v>89.0</v>
      </c>
      <c r="B90" s="4" t="s">
        <v>1606</v>
      </c>
      <c r="C90" s="4">
        <v>16.0</v>
      </c>
      <c r="D90" s="4" t="s">
        <v>1606</v>
      </c>
      <c r="E90" s="4">
        <v>34.0</v>
      </c>
      <c r="F90" s="16" t="s">
        <v>1873</v>
      </c>
    </row>
    <row r="91">
      <c r="A91" s="4">
        <v>90.0</v>
      </c>
      <c r="B91" s="4" t="s">
        <v>1606</v>
      </c>
      <c r="C91" s="4">
        <v>17.0</v>
      </c>
      <c r="D91" s="4" t="s">
        <v>1606</v>
      </c>
      <c r="E91" s="4">
        <v>89.0</v>
      </c>
      <c r="F91" s="16" t="s">
        <v>1878</v>
      </c>
    </row>
    <row r="92">
      <c r="A92" s="4">
        <v>91.0</v>
      </c>
      <c r="B92" s="4" t="s">
        <v>1606</v>
      </c>
      <c r="C92" s="42">
        <f>sum(3+12+5+7+1+2+6+28+10)</f>
        <v>74</v>
      </c>
      <c r="D92" s="4" t="s">
        <v>1606</v>
      </c>
      <c r="E92" s="4">
        <v>1.0</v>
      </c>
      <c r="F92" s="16" t="s">
        <v>1883</v>
      </c>
    </row>
    <row r="93">
      <c r="A93" s="4">
        <v>92.0</v>
      </c>
      <c r="B93" s="4" t="s">
        <v>1606</v>
      </c>
      <c r="C93" s="42">
        <f>sum(5+4+12)</f>
        <v>21</v>
      </c>
      <c r="D93" s="4" t="s">
        <v>1606</v>
      </c>
      <c r="E93" s="4">
        <v>31.0</v>
      </c>
      <c r="F93" s="16" t="s">
        <v>1886</v>
      </c>
    </row>
    <row r="94">
      <c r="A94" s="4">
        <v>93.0</v>
      </c>
      <c r="B94" s="4" t="s">
        <v>1606</v>
      </c>
      <c r="C94" s="42">
        <f>SUM(3+4+15+7)</f>
        <v>29</v>
      </c>
      <c r="D94" s="4" t="s">
        <v>1763</v>
      </c>
      <c r="E94" s="4">
        <v>52.0</v>
      </c>
      <c r="F94" s="16" t="s">
        <v>1889</v>
      </c>
    </row>
    <row r="95">
      <c r="A95" s="4">
        <v>94.0</v>
      </c>
      <c r="B95" s="4" t="s">
        <v>1606</v>
      </c>
      <c r="C95" s="42">
        <f>sum(2+2+2+11+7)</f>
        <v>24</v>
      </c>
      <c r="D95" s="4" t="s">
        <v>1763</v>
      </c>
      <c r="E95" s="4">
        <v>59.0</v>
      </c>
      <c r="F95" s="16" t="s">
        <v>1890</v>
      </c>
    </row>
    <row r="96">
      <c r="A96" s="4">
        <v>95.0</v>
      </c>
      <c r="B96" s="4" t="s">
        <v>1606</v>
      </c>
      <c r="C96" s="4">
        <v>11.0</v>
      </c>
      <c r="D96" s="4" t="s">
        <v>1763</v>
      </c>
      <c r="E96" s="4">
        <v>91.0</v>
      </c>
      <c r="F96" s="16" t="s">
        <v>1891</v>
      </c>
    </row>
    <row r="97">
      <c r="A97" s="4">
        <v>96.0</v>
      </c>
      <c r="B97" s="4" t="s">
        <v>1606</v>
      </c>
      <c r="C97" s="42">
        <f>SUM(1+11+1+9+7+5+23+14)</f>
        <v>71</v>
      </c>
      <c r="D97" s="4" t="s">
        <v>1606</v>
      </c>
      <c r="E97" s="4">
        <v>0.0</v>
      </c>
      <c r="F97" s="16" t="s">
        <v>1892</v>
      </c>
    </row>
    <row r="98">
      <c r="A98" s="4">
        <v>97.0</v>
      </c>
      <c r="B98" s="4" t="s">
        <v>1606</v>
      </c>
      <c r="C98" s="42">
        <f>SUM(1+3+3+23)</f>
        <v>30</v>
      </c>
      <c r="D98" s="4" t="s">
        <v>1606</v>
      </c>
      <c r="E98" s="4">
        <v>0.0</v>
      </c>
      <c r="F98" s="16" t="s">
        <v>1895</v>
      </c>
    </row>
    <row r="99">
      <c r="A99" s="4">
        <v>98.0</v>
      </c>
      <c r="B99" s="4" t="s">
        <v>1606</v>
      </c>
      <c r="C99" s="4">
        <v>24.0</v>
      </c>
      <c r="D99" s="4" t="s">
        <v>1606</v>
      </c>
      <c r="E99" s="4">
        <v>32.0</v>
      </c>
      <c r="F99" s="16" t="s">
        <v>1898</v>
      </c>
    </row>
    <row r="100">
      <c r="A100" s="4">
        <v>99.0</v>
      </c>
      <c r="B100" s="4" t="s">
        <v>1606</v>
      </c>
      <c r="C100" s="4">
        <v>22.0</v>
      </c>
      <c r="D100" s="4" t="s">
        <v>1606</v>
      </c>
      <c r="E100" s="4">
        <v>61.0</v>
      </c>
      <c r="F100" s="16" t="s">
        <v>1899</v>
      </c>
    </row>
    <row r="101">
      <c r="A101" s="4">
        <v>100.0</v>
      </c>
      <c r="B101" s="4" t="s">
        <v>1606</v>
      </c>
      <c r="C101" s="4">
        <v>16.0</v>
      </c>
      <c r="D101" s="4" t="s">
        <v>1763</v>
      </c>
      <c r="E101" s="4">
        <v>61.0</v>
      </c>
      <c r="F101" s="16" t="s">
        <v>1902</v>
      </c>
    </row>
    <row r="102">
      <c r="A102" s="4">
        <v>101.0</v>
      </c>
      <c r="B102" s="4" t="s">
        <v>1606</v>
      </c>
      <c r="C102" s="42">
        <f>SUM(1+11+12+6+4+14+5)</f>
        <v>53</v>
      </c>
      <c r="D102" s="4" t="s">
        <v>1606</v>
      </c>
      <c r="E102" s="4">
        <v>0.0</v>
      </c>
      <c r="F102" s="16" t="s">
        <v>1903</v>
      </c>
    </row>
    <row r="103">
      <c r="A103" s="4">
        <v>102.0</v>
      </c>
      <c r="B103" s="4" t="s">
        <v>1606</v>
      </c>
      <c r="C103" s="42">
        <f>SUM(1+4+5+3+1+29+11)</f>
        <v>54</v>
      </c>
      <c r="D103" s="4" t="s">
        <v>1606</v>
      </c>
      <c r="E103" s="4">
        <v>0.0</v>
      </c>
      <c r="F103" s="16" t="s">
        <v>1906</v>
      </c>
    </row>
    <row r="104">
      <c r="A104" s="4">
        <v>103.0</v>
      </c>
      <c r="B104" s="4" t="s">
        <v>1606</v>
      </c>
      <c r="C104" s="4">
        <v>11.0</v>
      </c>
      <c r="D104" s="4" t="s">
        <v>1606</v>
      </c>
      <c r="E104" s="4">
        <v>31.0</v>
      </c>
      <c r="F104" s="16" t="s">
        <v>1909</v>
      </c>
    </row>
    <row r="105">
      <c r="A105" s="4">
        <v>104.0</v>
      </c>
      <c r="B105" s="4" t="s">
        <v>1606</v>
      </c>
      <c r="C105" s="4">
        <v>14.0</v>
      </c>
      <c r="D105" s="4" t="s">
        <v>1606</v>
      </c>
      <c r="E105" s="4">
        <v>61.0</v>
      </c>
      <c r="F105" s="16" t="s">
        <v>1912</v>
      </c>
    </row>
    <row r="106">
      <c r="A106" s="4">
        <v>105.0</v>
      </c>
      <c r="B106" s="4" t="s">
        <v>1606</v>
      </c>
      <c r="C106" s="4">
        <v>15.0</v>
      </c>
      <c r="D106" s="4" t="s">
        <v>1606</v>
      </c>
      <c r="E106" s="4">
        <v>91.0</v>
      </c>
      <c r="F106" s="16" t="s">
        <v>1915</v>
      </c>
    </row>
    <row r="107">
      <c r="A107" s="4">
        <v>106.0</v>
      </c>
      <c r="B107" s="4" t="s">
        <v>1606</v>
      </c>
      <c r="C107" s="4">
        <v>19.0</v>
      </c>
      <c r="D107" s="4" t="s">
        <v>1763</v>
      </c>
      <c r="E107" s="4">
        <v>92.0</v>
      </c>
      <c r="F107" s="16" t="s">
        <v>1918</v>
      </c>
    </row>
    <row r="108">
      <c r="A108" s="4">
        <v>107.0</v>
      </c>
      <c r="B108" s="4" t="s">
        <v>1606</v>
      </c>
      <c r="C108" s="42">
        <f>sum(2+8+2+10+4+4+20+6)</f>
        <v>56</v>
      </c>
      <c r="D108" s="4" t="s">
        <v>1606</v>
      </c>
      <c r="E108" s="4">
        <v>0.0</v>
      </c>
      <c r="F108" s="16" t="s">
        <v>1921</v>
      </c>
    </row>
    <row r="109">
      <c r="A109" s="4">
        <v>108.0</v>
      </c>
      <c r="B109" s="4" t="s">
        <v>1606</v>
      </c>
      <c r="C109" s="42">
        <f>sum(3+8+1+3+7+33+7)</f>
        <v>62</v>
      </c>
      <c r="D109" s="4" t="s">
        <v>1606</v>
      </c>
      <c r="E109" s="4">
        <v>0.0</v>
      </c>
      <c r="F109" s="16" t="s">
        <v>1924</v>
      </c>
    </row>
    <row r="110">
      <c r="A110" s="4">
        <v>109.0</v>
      </c>
      <c r="B110" s="4" t="s">
        <v>1606</v>
      </c>
      <c r="C110" s="4">
        <v>16.0</v>
      </c>
      <c r="D110" s="4" t="s">
        <v>1606</v>
      </c>
      <c r="E110" s="4">
        <v>32.0</v>
      </c>
      <c r="F110" s="16" t="s">
        <v>1927</v>
      </c>
    </row>
    <row r="111">
      <c r="A111" s="4">
        <v>110.0</v>
      </c>
      <c r="B111" s="4" t="s">
        <v>1606</v>
      </c>
      <c r="C111" s="4">
        <v>16.0</v>
      </c>
      <c r="D111" s="4" t="s">
        <v>1606</v>
      </c>
      <c r="E111" s="4">
        <v>64.0</v>
      </c>
      <c r="F111" s="16" t="s">
        <v>1930</v>
      </c>
    </row>
    <row r="112">
      <c r="A112" s="4">
        <v>111.0</v>
      </c>
      <c r="B112" s="4" t="s">
        <v>1606</v>
      </c>
      <c r="C112" s="42">
        <f>SUM(5+3+4+9+7)</f>
        <v>28</v>
      </c>
      <c r="D112" s="4" t="s">
        <v>1606</v>
      </c>
      <c r="E112" s="4">
        <v>96.0</v>
      </c>
      <c r="F112" s="16" t="s">
        <v>1933</v>
      </c>
    </row>
    <row r="113">
      <c r="A113" s="4">
        <v>112.0</v>
      </c>
      <c r="B113" s="4" t="s">
        <v>1606</v>
      </c>
      <c r="C113" s="42">
        <f>SUM(1+3+1+4+5+2+19+3)</f>
        <v>38</v>
      </c>
      <c r="D113" s="4" t="s">
        <v>1606</v>
      </c>
      <c r="E113" s="4">
        <v>0.0</v>
      </c>
      <c r="F113" s="16" t="s">
        <v>1936</v>
      </c>
    </row>
    <row r="114">
      <c r="A114" s="4">
        <v>113.0</v>
      </c>
      <c r="B114" s="4" t="s">
        <v>1606</v>
      </c>
      <c r="C114" s="4">
        <v>13.0</v>
      </c>
      <c r="D114" s="4" t="s">
        <v>1606</v>
      </c>
      <c r="E114" s="4">
        <v>31.0</v>
      </c>
      <c r="F114" s="16" t="s">
        <v>1937</v>
      </c>
    </row>
    <row r="115">
      <c r="A115" s="4">
        <v>114.0</v>
      </c>
      <c r="B115" s="4" t="s">
        <v>1606</v>
      </c>
      <c r="C115" s="4">
        <v>10.0</v>
      </c>
      <c r="D115" s="4" t="s">
        <v>1606</v>
      </c>
      <c r="E115" s="4">
        <v>55.0</v>
      </c>
      <c r="F115" s="16" t="s">
        <v>1938</v>
      </c>
    </row>
    <row r="116">
      <c r="A116" s="4">
        <v>115.0</v>
      </c>
      <c r="B116" s="4" t="s">
        <v>1606</v>
      </c>
      <c r="C116" s="4">
        <v>16.0</v>
      </c>
      <c r="D116" s="4" t="s">
        <v>1606</v>
      </c>
      <c r="E116" s="4">
        <v>91.0</v>
      </c>
      <c r="F116" s="16" t="s">
        <v>1941</v>
      </c>
    </row>
    <row r="117">
      <c r="A117" s="4">
        <v>116.0</v>
      </c>
      <c r="B117" s="4" t="s">
        <v>1606</v>
      </c>
      <c r="C117" s="42">
        <f>SUM(9)</f>
        <v>9</v>
      </c>
      <c r="D117" s="4" t="s">
        <v>1606</v>
      </c>
      <c r="E117" s="4">
        <v>1.0</v>
      </c>
      <c r="F117" s="16" t="s">
        <v>1944</v>
      </c>
    </row>
    <row r="118">
      <c r="A118" s="4">
        <v>117.0</v>
      </c>
      <c r="B118" s="4" t="s">
        <v>1606</v>
      </c>
      <c r="C118" s="4">
        <v>16.0</v>
      </c>
      <c r="D118" s="4" t="s">
        <v>1606</v>
      </c>
      <c r="E118" s="4">
        <v>33.0</v>
      </c>
      <c r="F118" s="16" t="s">
        <v>1947</v>
      </c>
    </row>
    <row r="119">
      <c r="A119" s="4">
        <v>118.0</v>
      </c>
      <c r="B119" s="4" t="s">
        <v>1606</v>
      </c>
      <c r="C119" s="4">
        <v>16.0</v>
      </c>
      <c r="D119" s="4" t="s">
        <v>1606</v>
      </c>
      <c r="E119" s="4">
        <v>41.0</v>
      </c>
      <c r="F119" s="16" t="s">
        <v>1948</v>
      </c>
    </row>
    <row r="120">
      <c r="A120" s="4">
        <v>119.0</v>
      </c>
      <c r="B120" s="4" t="s">
        <v>1606</v>
      </c>
      <c r="C120" s="42">
        <f>SUM(7+3+10+2)</f>
        <v>22</v>
      </c>
      <c r="D120" s="4" t="s">
        <v>1606</v>
      </c>
      <c r="E120" s="4">
        <v>62.0</v>
      </c>
      <c r="F120" s="16" t="s">
        <v>1951</v>
      </c>
    </row>
    <row r="121">
      <c r="A121" s="4">
        <v>120.0</v>
      </c>
      <c r="B121" s="4" t="s">
        <v>1606</v>
      </c>
      <c r="C121" s="42">
        <f>SUM(7+9+3)</f>
        <v>19</v>
      </c>
      <c r="D121" s="4" t="s">
        <v>1606</v>
      </c>
      <c r="E121" s="4">
        <v>92.0</v>
      </c>
      <c r="F121" s="16" t="s">
        <v>1952</v>
      </c>
    </row>
    <row r="122">
      <c r="A122" s="4">
        <v>121.0</v>
      </c>
      <c r="B122" s="4" t="s">
        <v>1606</v>
      </c>
      <c r="C122" s="42">
        <f>SUM(10+1+2+5+3+19+7)</f>
        <v>47</v>
      </c>
      <c r="D122" s="4" t="s">
        <v>1606</v>
      </c>
      <c r="E122" s="4">
        <v>0.0</v>
      </c>
      <c r="F122" s="16" t="s">
        <v>1955</v>
      </c>
    </row>
    <row r="123">
      <c r="A123" s="4">
        <v>122.0</v>
      </c>
      <c r="B123" s="4" t="s">
        <v>1606</v>
      </c>
      <c r="C123" s="42">
        <f>SUM(5+3+10+3)</f>
        <v>21</v>
      </c>
      <c r="D123" s="4" t="s">
        <v>1606</v>
      </c>
      <c r="E123" s="4">
        <v>31.0</v>
      </c>
      <c r="F123" s="16" t="s">
        <v>1958</v>
      </c>
    </row>
    <row r="124">
      <c r="A124" s="4">
        <v>123.0</v>
      </c>
      <c r="B124" s="4" t="s">
        <v>1606</v>
      </c>
      <c r="C124" s="42">
        <f>SUM(5+4+13)</f>
        <v>22</v>
      </c>
      <c r="D124" s="4" t="s">
        <v>1606</v>
      </c>
      <c r="E124" s="4">
        <v>61.0</v>
      </c>
      <c r="F124" s="16" t="s">
        <v>1959</v>
      </c>
    </row>
    <row r="125">
      <c r="A125" s="4">
        <v>124.0</v>
      </c>
      <c r="B125" s="4" t="s">
        <v>1606</v>
      </c>
      <c r="C125" s="4">
        <v>12.0</v>
      </c>
      <c r="D125" s="4" t="s">
        <v>1606</v>
      </c>
      <c r="E125" s="4">
        <v>91.0</v>
      </c>
      <c r="F125" s="16" t="s">
        <v>1962</v>
      </c>
    </row>
    <row r="126">
      <c r="A126" s="4">
        <v>125.0</v>
      </c>
      <c r="B126" s="4" t="s">
        <v>1606</v>
      </c>
      <c r="C126" s="4">
        <v>19.0</v>
      </c>
      <c r="D126" s="4" t="s">
        <v>1606</v>
      </c>
      <c r="E126" s="4">
        <v>32.0</v>
      </c>
      <c r="F126" s="16" t="s">
        <v>1965</v>
      </c>
    </row>
    <row r="127">
      <c r="A127" s="4">
        <v>126.0</v>
      </c>
      <c r="B127" s="4" t="s">
        <v>1606</v>
      </c>
      <c r="C127" s="4">
        <v>10.0</v>
      </c>
      <c r="D127" s="4" t="s">
        <v>1606</v>
      </c>
      <c r="E127" s="4">
        <v>32.0</v>
      </c>
      <c r="F127" s="16" t="s">
        <v>1966</v>
      </c>
    </row>
    <row r="128">
      <c r="A128" s="4">
        <v>127.0</v>
      </c>
      <c r="B128" s="4" t="s">
        <v>1606</v>
      </c>
      <c r="C128" s="4">
        <v>17.0</v>
      </c>
      <c r="D128" s="4" t="s">
        <v>1763</v>
      </c>
      <c r="E128" s="4">
        <v>94.0</v>
      </c>
      <c r="F128" s="16" t="s">
        <v>1969</v>
      </c>
    </row>
    <row r="129">
      <c r="A129" s="4">
        <v>128.0</v>
      </c>
      <c r="B129" s="4" t="s">
        <v>1606</v>
      </c>
      <c r="C129" s="4">
        <v>5.0</v>
      </c>
      <c r="D129" s="4" t="s">
        <v>1606</v>
      </c>
      <c r="E129" s="4">
        <v>1.0</v>
      </c>
      <c r="F129" s="16" t="s">
        <v>1970</v>
      </c>
    </row>
    <row r="130">
      <c r="A130" s="4">
        <v>129.0</v>
      </c>
      <c r="B130" s="4" t="s">
        <v>1606</v>
      </c>
      <c r="C130" s="4">
        <v>13.0</v>
      </c>
      <c r="D130" s="4" t="s">
        <v>1606</v>
      </c>
      <c r="E130" s="4">
        <v>32.0</v>
      </c>
      <c r="F130" s="16" t="s">
        <v>1972</v>
      </c>
    </row>
    <row r="131">
      <c r="A131" s="4">
        <v>130.0</v>
      </c>
      <c r="B131" s="4" t="s">
        <v>1606</v>
      </c>
      <c r="C131" s="4">
        <v>19.0</v>
      </c>
      <c r="D131" s="4" t="s">
        <v>1763</v>
      </c>
      <c r="E131" s="4">
        <v>32.0</v>
      </c>
      <c r="F131" s="16" t="s">
        <v>1975</v>
      </c>
    </row>
    <row r="132">
      <c r="A132" s="4">
        <v>131.0</v>
      </c>
      <c r="B132" s="4" t="s">
        <v>1606</v>
      </c>
      <c r="C132" s="4">
        <v>15.0</v>
      </c>
      <c r="D132" s="4" t="s">
        <v>1606</v>
      </c>
      <c r="E132" s="4">
        <v>62.0</v>
      </c>
      <c r="F132" s="16" t="s">
        <v>1976</v>
      </c>
    </row>
    <row r="133">
      <c r="A133" s="4">
        <v>132.0</v>
      </c>
      <c r="B133" s="4" t="s">
        <v>1606</v>
      </c>
      <c r="C133" s="4">
        <v>16.0</v>
      </c>
      <c r="D133" s="4" t="s">
        <v>1606</v>
      </c>
      <c r="E133" s="4">
        <v>62.0</v>
      </c>
      <c r="F133" s="16" t="s">
        <v>1979</v>
      </c>
    </row>
    <row r="134">
      <c r="A134" s="4">
        <v>133.0</v>
      </c>
      <c r="B134" s="4" t="s">
        <v>1606</v>
      </c>
      <c r="C134" s="42">
        <f>SUM(1+2+6+1)</f>
        <v>10</v>
      </c>
      <c r="D134" s="4" t="s">
        <v>1606</v>
      </c>
      <c r="E134" s="4">
        <v>92.0</v>
      </c>
      <c r="F134" s="16" t="s">
        <v>1982</v>
      </c>
    </row>
    <row r="135">
      <c r="A135" s="4">
        <v>134.0</v>
      </c>
      <c r="B135" s="4" t="s">
        <v>1606</v>
      </c>
      <c r="C135" s="42">
        <f>SUM(8+3+21+2)</f>
        <v>34</v>
      </c>
      <c r="D135" s="4" t="s">
        <v>1606</v>
      </c>
      <c r="E135" s="4">
        <v>31.0</v>
      </c>
      <c r="F135" s="16" t="s">
        <v>1985</v>
      </c>
    </row>
    <row r="136">
      <c r="A136" s="4">
        <v>135.0</v>
      </c>
      <c r="B136" s="4" t="s">
        <v>1606</v>
      </c>
      <c r="C136" s="42">
        <f>SUM(1+1+4+8+2)</f>
        <v>16</v>
      </c>
      <c r="D136" s="4" t="s">
        <v>1606</v>
      </c>
      <c r="E136" s="4">
        <v>62.0</v>
      </c>
      <c r="F136" s="16" t="s">
        <v>1986</v>
      </c>
    </row>
    <row r="137">
      <c r="A137" s="4">
        <v>136.0</v>
      </c>
      <c r="B137" s="4" t="s">
        <v>1606</v>
      </c>
      <c r="C137" s="4">
        <v>31.0</v>
      </c>
      <c r="D137" s="4" t="s">
        <v>1606</v>
      </c>
      <c r="E137" s="4">
        <v>62.0</v>
      </c>
      <c r="F137" s="16" t="s">
        <v>1988</v>
      </c>
    </row>
    <row r="138">
      <c r="A138" s="4">
        <v>137.0</v>
      </c>
      <c r="B138" s="4" t="s">
        <v>1606</v>
      </c>
      <c r="C138" s="42">
        <f>SUM(1+5+13)</f>
        <v>19</v>
      </c>
      <c r="D138" s="4" t="s">
        <v>1606</v>
      </c>
      <c r="E138" s="4">
        <v>91.0</v>
      </c>
      <c r="F138" s="16" t="s">
        <v>1991</v>
      </c>
    </row>
    <row r="139">
      <c r="A139" s="4">
        <v>138.0</v>
      </c>
      <c r="B139" s="4" t="s">
        <v>1606</v>
      </c>
      <c r="C139" s="42">
        <f>SUM(2+2+4+11+3)</f>
        <v>22</v>
      </c>
      <c r="D139" s="4" t="s">
        <v>1606</v>
      </c>
      <c r="E139" s="4">
        <v>91.0</v>
      </c>
      <c r="F139" s="16" t="s">
        <v>1994</v>
      </c>
    </row>
    <row r="140">
      <c r="A140" s="4">
        <v>139.0</v>
      </c>
      <c r="B140" s="4" t="s">
        <v>1763</v>
      </c>
      <c r="C140" s="42">
        <f>SUM(1+13+1+5+6+1+2+6+31+6)</f>
        <v>72</v>
      </c>
      <c r="D140" s="4" t="s">
        <v>1606</v>
      </c>
      <c r="E140" s="4">
        <v>1.0</v>
      </c>
      <c r="F140" s="16" t="s">
        <v>1997</v>
      </c>
    </row>
    <row r="141">
      <c r="A141" s="4">
        <v>140.0</v>
      </c>
      <c r="B141" s="4" t="s">
        <v>1763</v>
      </c>
      <c r="C141" s="42">
        <f>SUM(2+1+2+9+2)</f>
        <v>16</v>
      </c>
      <c r="D141" s="4" t="s">
        <v>1606</v>
      </c>
      <c r="E141" s="4">
        <v>36.0</v>
      </c>
      <c r="F141" s="16" t="s">
        <v>1699</v>
      </c>
    </row>
    <row r="142">
      <c r="A142" s="4">
        <v>141.0</v>
      </c>
      <c r="B142" s="4" t="s">
        <v>1763</v>
      </c>
      <c r="C142" s="42">
        <f>SUM(2+8+3)</f>
        <v>13</v>
      </c>
      <c r="D142" s="4" t="s">
        <v>1606</v>
      </c>
      <c r="E142" s="4">
        <v>65.0</v>
      </c>
      <c r="F142" s="16" t="s">
        <v>1702</v>
      </c>
    </row>
    <row r="143">
      <c r="A143" s="4">
        <v>142.0</v>
      </c>
      <c r="B143" s="4" t="s">
        <v>1763</v>
      </c>
      <c r="C143" s="42">
        <f>sum(2+9+2+15+11+5+25+9)</f>
        <v>78</v>
      </c>
      <c r="D143" s="4" t="s">
        <v>1606</v>
      </c>
      <c r="E143" s="4">
        <v>1.0</v>
      </c>
      <c r="F143" s="16" t="s">
        <v>2002</v>
      </c>
    </row>
    <row r="144">
      <c r="A144" s="4">
        <v>143.0</v>
      </c>
      <c r="B144" s="4" t="s">
        <v>1763</v>
      </c>
      <c r="C144" s="42">
        <f>SUM(1+9+5+2+31+8)</f>
        <v>56</v>
      </c>
      <c r="D144" s="4" t="s">
        <v>1606</v>
      </c>
      <c r="E144" s="4">
        <v>2.0</v>
      </c>
      <c r="F144" s="16" t="s">
        <v>2005</v>
      </c>
    </row>
    <row r="145">
      <c r="A145" s="4">
        <v>144.0</v>
      </c>
      <c r="B145" s="4" t="s">
        <v>1763</v>
      </c>
      <c r="C145" s="4">
        <v>24.0</v>
      </c>
      <c r="D145" s="4" t="s">
        <v>1606</v>
      </c>
      <c r="E145" s="4">
        <v>37.0</v>
      </c>
      <c r="F145" s="16" t="s">
        <v>2008</v>
      </c>
    </row>
    <row r="146">
      <c r="A146" s="4">
        <v>145.0</v>
      </c>
      <c r="B146" s="4" t="s">
        <v>1763</v>
      </c>
      <c r="C146" s="42">
        <f>SUM(5+18+4)</f>
        <v>27</v>
      </c>
      <c r="D146" s="4" t="s">
        <v>1606</v>
      </c>
      <c r="E146" s="4">
        <v>94.0</v>
      </c>
      <c r="F146" s="16" t="s">
        <v>2009</v>
      </c>
    </row>
    <row r="147">
      <c r="A147" s="4">
        <v>146.0</v>
      </c>
      <c r="B147" s="4" t="s">
        <v>1763</v>
      </c>
      <c r="C147" s="42">
        <f>SUM(3+2+12+1+1+1+1+14+10+1+7+26+14+4)</f>
        <v>97</v>
      </c>
      <c r="D147" s="4" t="s">
        <v>1606</v>
      </c>
      <c r="E147" s="4">
        <v>0.0</v>
      </c>
      <c r="F147" s="16" t="s">
        <v>2014</v>
      </c>
    </row>
    <row r="148">
      <c r="A148" s="4">
        <v>147.0</v>
      </c>
      <c r="B148" s="4" t="s">
        <v>1763</v>
      </c>
      <c r="C148" s="42">
        <f>SUM(1+3+3+3+19+4)</f>
        <v>33</v>
      </c>
      <c r="D148" s="4" t="s">
        <v>1606</v>
      </c>
      <c r="E148" s="4">
        <v>0.0</v>
      </c>
      <c r="F148" s="16" t="s">
        <v>2017</v>
      </c>
    </row>
    <row r="149">
      <c r="A149" s="4">
        <v>148.0</v>
      </c>
      <c r="B149" s="4" t="s">
        <v>1763</v>
      </c>
      <c r="C149" s="42">
        <f>SUM(2+1+9+3)</f>
        <v>15</v>
      </c>
      <c r="D149" s="4" t="s">
        <v>1606</v>
      </c>
      <c r="E149" s="4">
        <v>32.0</v>
      </c>
      <c r="F149" s="16" t="s">
        <v>2020</v>
      </c>
    </row>
    <row r="150">
      <c r="A150" s="4">
        <v>149.0</v>
      </c>
      <c r="B150" s="4" t="s">
        <v>1763</v>
      </c>
      <c r="C150" s="42">
        <f>SUM(3+5+7+1+1+14+4)</f>
        <v>35</v>
      </c>
      <c r="D150" s="4" t="s">
        <v>1606</v>
      </c>
      <c r="E150" s="4">
        <v>63.0</v>
      </c>
      <c r="F150" s="16" t="s">
        <v>2022</v>
      </c>
    </row>
    <row r="151">
      <c r="A151" s="4">
        <v>150.0</v>
      </c>
      <c r="B151" s="4" t="s">
        <v>1763</v>
      </c>
      <c r="C151" s="4">
        <v>12.0</v>
      </c>
      <c r="D151" s="4" t="s">
        <v>1606</v>
      </c>
      <c r="E151" s="4">
        <v>96.0</v>
      </c>
      <c r="F151" s="16" t="s">
        <v>2025</v>
      </c>
    </row>
    <row r="152">
      <c r="A152" s="4">
        <v>151.0</v>
      </c>
      <c r="B152" s="4" t="s">
        <v>1763</v>
      </c>
      <c r="C152" s="42">
        <f>SUM(2+9+2+5+4+4+25+7)</f>
        <v>58</v>
      </c>
      <c r="D152" s="4" t="s">
        <v>1606</v>
      </c>
      <c r="E152" s="4">
        <v>1.0</v>
      </c>
      <c r="F152" s="16" t="s">
        <v>2030</v>
      </c>
    </row>
    <row r="153">
      <c r="A153" s="4">
        <v>152.0</v>
      </c>
      <c r="B153" s="4" t="s">
        <v>1763</v>
      </c>
      <c r="C153" s="42">
        <f>SUM(2+1+12+6)</f>
        <v>21</v>
      </c>
      <c r="D153" s="4" t="s">
        <v>1606</v>
      </c>
      <c r="E153" s="4">
        <v>34.0</v>
      </c>
      <c r="F153" s="16" t="s">
        <v>2032</v>
      </c>
    </row>
    <row r="154">
      <c r="A154" s="4">
        <v>153.0</v>
      </c>
      <c r="B154" s="4" t="s">
        <v>1763</v>
      </c>
      <c r="C154" s="42">
        <f>SUM(3+2+13+6)</f>
        <v>24</v>
      </c>
      <c r="D154" s="4" t="s">
        <v>1606</v>
      </c>
      <c r="E154" s="4">
        <v>45.0</v>
      </c>
      <c r="F154" s="16" t="s">
        <v>2035</v>
      </c>
    </row>
    <row r="155">
      <c r="A155" s="4">
        <v>154.0</v>
      </c>
      <c r="B155" s="4" t="s">
        <v>1763</v>
      </c>
      <c r="C155" s="4">
        <v>16.0</v>
      </c>
      <c r="D155" s="4" t="s">
        <v>1606</v>
      </c>
      <c r="E155" s="4">
        <v>63.0</v>
      </c>
      <c r="F155" s="16" t="s">
        <v>2036</v>
      </c>
    </row>
    <row r="156">
      <c r="A156" s="4">
        <v>155.0</v>
      </c>
      <c r="B156" s="4" t="s">
        <v>1763</v>
      </c>
      <c r="C156" s="4">
        <f>SUM(2+2+13+4)</f>
        <v>21</v>
      </c>
      <c r="D156" s="4" t="s">
        <v>1606</v>
      </c>
      <c r="E156" s="4">
        <v>90.0</v>
      </c>
      <c r="F156" s="16" t="s">
        <v>2039</v>
      </c>
    </row>
    <row r="157">
      <c r="A157" s="4">
        <v>156.0</v>
      </c>
      <c r="B157" s="4" t="s">
        <v>1763</v>
      </c>
      <c r="C157" s="42">
        <f>SUM(1+8+7+6+5+18+9)</f>
        <v>54</v>
      </c>
      <c r="D157" s="4" t="s">
        <v>1606</v>
      </c>
      <c r="E157" s="4">
        <v>0.0</v>
      </c>
      <c r="F157" s="16" t="s">
        <v>2042</v>
      </c>
    </row>
    <row r="158">
      <c r="A158" s="4">
        <v>157.0</v>
      </c>
      <c r="B158" s="4" t="s">
        <v>1763</v>
      </c>
      <c r="C158" s="4">
        <f>SUM(1+4+1+2+4+1+17+5)</f>
        <v>35</v>
      </c>
      <c r="D158" s="4" t="s">
        <v>1606</v>
      </c>
      <c r="E158" s="4">
        <v>0.0</v>
      </c>
      <c r="F158" s="16" t="s">
        <v>2044</v>
      </c>
    </row>
    <row r="159">
      <c r="A159" s="4">
        <v>158.0</v>
      </c>
      <c r="B159" s="4" t="s">
        <v>1763</v>
      </c>
      <c r="C159" s="4">
        <v>13.0</v>
      </c>
      <c r="D159" s="4" t="s">
        <v>1606</v>
      </c>
      <c r="E159" s="4">
        <v>42.0</v>
      </c>
      <c r="F159" s="16" t="s">
        <v>2045</v>
      </c>
    </row>
    <row r="160">
      <c r="A160" s="4">
        <v>159.0</v>
      </c>
      <c r="B160" s="4" t="s">
        <v>1763</v>
      </c>
      <c r="C160" s="4">
        <v>13.0</v>
      </c>
      <c r="D160" s="4" t="s">
        <v>1606</v>
      </c>
      <c r="E160" s="4">
        <v>65.0</v>
      </c>
      <c r="F160" s="16" t="s">
        <v>2048</v>
      </c>
    </row>
    <row r="161">
      <c r="A161" s="4">
        <v>160.0</v>
      </c>
      <c r="B161" s="4" t="s">
        <v>1763</v>
      </c>
      <c r="C161" s="42">
        <f>SUM(1+9+1+1+5+3+1+2+23+7)</f>
        <v>53</v>
      </c>
      <c r="D161" s="4" t="s">
        <v>1606</v>
      </c>
      <c r="E161" s="4">
        <v>1.0</v>
      </c>
      <c r="F161" s="16" t="s">
        <v>2049</v>
      </c>
    </row>
    <row r="162">
      <c r="A162" s="4">
        <v>161.0</v>
      </c>
      <c r="B162" s="4" t="s">
        <v>1763</v>
      </c>
      <c r="C162" s="42">
        <f>SUM(8+2+4+1+27+10)</f>
        <v>52</v>
      </c>
      <c r="D162" s="4" t="s">
        <v>1606</v>
      </c>
      <c r="E162" s="4">
        <v>1.0</v>
      </c>
      <c r="F162" s="16" t="s">
        <v>2054</v>
      </c>
    </row>
    <row r="163">
      <c r="A163" s="4">
        <v>162.0</v>
      </c>
      <c r="B163" s="4" t="s">
        <v>1763</v>
      </c>
      <c r="C163" s="4">
        <v>17.0</v>
      </c>
      <c r="D163" s="4" t="s">
        <v>1606</v>
      </c>
      <c r="E163" s="4">
        <v>33.0</v>
      </c>
      <c r="F163" s="16" t="s">
        <v>2055</v>
      </c>
    </row>
    <row r="164">
      <c r="A164" s="4">
        <v>163.0</v>
      </c>
      <c r="B164" s="4" t="s">
        <v>1763</v>
      </c>
      <c r="C164" s="4">
        <v>20.0</v>
      </c>
      <c r="D164" s="4" t="s">
        <v>1606</v>
      </c>
      <c r="E164" s="4">
        <v>92.0</v>
      </c>
      <c r="F164" s="16" t="s">
        <v>2058</v>
      </c>
    </row>
    <row r="165">
      <c r="A165" s="4">
        <v>164.0</v>
      </c>
      <c r="B165" s="4" t="s">
        <v>1763</v>
      </c>
      <c r="C165" s="4">
        <v>9.0</v>
      </c>
      <c r="D165" s="4" t="s">
        <v>1606</v>
      </c>
      <c r="E165" s="4">
        <v>2.0</v>
      </c>
      <c r="F165" s="16" t="s">
        <v>2061</v>
      </c>
    </row>
    <row r="166">
      <c r="A166" s="4">
        <v>165.0</v>
      </c>
      <c r="B166" s="4" t="s">
        <v>1763</v>
      </c>
      <c r="C166" s="4">
        <v>19.0</v>
      </c>
      <c r="D166" s="4" t="s">
        <v>1606</v>
      </c>
      <c r="E166" s="4">
        <v>2.0</v>
      </c>
      <c r="F166" s="16" t="s">
        <v>2063</v>
      </c>
    </row>
    <row r="167">
      <c r="A167" s="4">
        <v>166.0</v>
      </c>
      <c r="B167" s="4" t="s">
        <v>1763</v>
      </c>
      <c r="C167" s="4">
        <v>17.0</v>
      </c>
      <c r="D167" s="4" t="s">
        <v>1606</v>
      </c>
      <c r="E167" s="4">
        <v>33.0</v>
      </c>
      <c r="F167" s="16" t="s">
        <v>2065</v>
      </c>
    </row>
    <row r="168">
      <c r="A168" s="4">
        <v>167.0</v>
      </c>
      <c r="B168" s="4" t="s">
        <v>1763</v>
      </c>
      <c r="C168" s="42">
        <f>SUM(5+3+11)</f>
        <v>19</v>
      </c>
      <c r="D168" s="4" t="s">
        <v>1606</v>
      </c>
      <c r="E168" s="4">
        <v>61.0</v>
      </c>
      <c r="F168" s="16" t="s">
        <v>2070</v>
      </c>
    </row>
    <row r="169">
      <c r="A169" s="4">
        <v>168.0</v>
      </c>
      <c r="B169" s="4" t="s">
        <v>1763</v>
      </c>
      <c r="C169" s="42">
        <f>SUM(9+15+5)</f>
        <v>29</v>
      </c>
      <c r="D169" s="4" t="s">
        <v>1606</v>
      </c>
      <c r="E169" s="4">
        <v>98.0</v>
      </c>
      <c r="F169" s="16" t="s">
        <v>2073</v>
      </c>
    </row>
    <row r="170">
      <c r="A170" s="4">
        <v>169.0</v>
      </c>
      <c r="B170" s="4" t="s">
        <v>1763</v>
      </c>
      <c r="C170" s="42">
        <f>SUM(7+5+14+4)</f>
        <v>30</v>
      </c>
      <c r="D170" s="4" t="s">
        <v>1606</v>
      </c>
      <c r="E170" s="4">
        <v>98.0</v>
      </c>
      <c r="F170" s="16" t="s">
        <v>2074</v>
      </c>
    </row>
    <row r="171">
      <c r="A171" s="4">
        <v>170.0</v>
      </c>
      <c r="B171" s="4" t="s">
        <v>1763</v>
      </c>
      <c r="C171" s="42">
        <f>SUM(1+7+6+3+3+21+5)</f>
        <v>46</v>
      </c>
      <c r="D171" s="4" t="s">
        <v>1606</v>
      </c>
      <c r="E171" s="4">
        <v>0.0</v>
      </c>
      <c r="F171" s="16" t="s">
        <v>2077</v>
      </c>
    </row>
    <row r="172">
      <c r="A172" s="4">
        <v>171.0</v>
      </c>
      <c r="B172" s="4" t="s">
        <v>1763</v>
      </c>
      <c r="C172" s="42">
        <f>SUM(1+6+2+3+2+26+5)</f>
        <v>45</v>
      </c>
      <c r="D172" s="4" t="s">
        <v>1606</v>
      </c>
      <c r="E172" s="4">
        <v>0.0</v>
      </c>
      <c r="F172" s="16" t="s">
        <v>2080</v>
      </c>
    </row>
    <row r="173">
      <c r="A173" s="4">
        <v>172.0</v>
      </c>
      <c r="B173" s="4" t="s">
        <v>1763</v>
      </c>
      <c r="C173" s="42">
        <f>SUM(2+2+9+2)</f>
        <v>15</v>
      </c>
      <c r="D173" s="4" t="s">
        <v>1606</v>
      </c>
      <c r="E173" s="4">
        <v>31.0</v>
      </c>
      <c r="F173" s="16" t="s">
        <v>2083</v>
      </c>
    </row>
    <row r="174">
      <c r="A174" s="4">
        <v>173.0</v>
      </c>
      <c r="B174" s="4" t="s">
        <v>1763</v>
      </c>
      <c r="C174" s="42">
        <f>SUM(6+1+2+3+12+4)</f>
        <v>28</v>
      </c>
      <c r="D174" s="4" t="s">
        <v>1606</v>
      </c>
      <c r="E174" s="4">
        <v>61.0</v>
      </c>
      <c r="F174" s="16" t="s">
        <v>2086</v>
      </c>
    </row>
    <row r="175">
      <c r="A175" s="4">
        <v>174.0</v>
      </c>
      <c r="B175" s="4" t="s">
        <v>1763</v>
      </c>
      <c r="C175" s="42">
        <f>SUM(6+1+7+11+6)</f>
        <v>31</v>
      </c>
      <c r="D175" s="4" t="s">
        <v>1606</v>
      </c>
      <c r="E175" s="4">
        <v>91.0</v>
      </c>
      <c r="F175" s="16" t="s">
        <v>2089</v>
      </c>
    </row>
    <row r="176">
      <c r="A176" s="4">
        <v>175.0</v>
      </c>
      <c r="B176" s="4" t="s">
        <v>1763</v>
      </c>
      <c r="C176" s="42">
        <f>SUM(3+9+1+2+8+11+5+3+33+12)</f>
        <v>87</v>
      </c>
      <c r="D176" s="4" t="s">
        <v>1606</v>
      </c>
      <c r="E176" s="4">
        <v>0.0</v>
      </c>
      <c r="F176" s="16" t="s">
        <v>2092</v>
      </c>
    </row>
    <row r="177">
      <c r="A177" s="4">
        <v>176.0</v>
      </c>
      <c r="B177" s="4" t="s">
        <v>1763</v>
      </c>
      <c r="C177" s="42">
        <f>SUM(1+6+1+7+4+1+21+6)</f>
        <v>47</v>
      </c>
      <c r="D177" s="4" t="s">
        <v>1606</v>
      </c>
      <c r="E177" s="4">
        <v>0.0</v>
      </c>
      <c r="F177" s="16" t="s">
        <v>2095</v>
      </c>
    </row>
    <row r="178">
      <c r="A178" s="4">
        <v>177.0</v>
      </c>
      <c r="B178" s="4" t="s">
        <v>1763</v>
      </c>
      <c r="C178" s="42">
        <f>SUM(5+9+4)</f>
        <v>18</v>
      </c>
      <c r="D178" s="4" t="s">
        <v>1606</v>
      </c>
      <c r="E178" s="4">
        <v>35.0</v>
      </c>
      <c r="F178" s="16" t="s">
        <v>2097</v>
      </c>
    </row>
    <row r="179">
      <c r="A179" s="4">
        <v>178.0</v>
      </c>
      <c r="B179" s="4" t="s">
        <v>1763</v>
      </c>
      <c r="C179" s="42">
        <f>SUM(3+19)</f>
        <v>22</v>
      </c>
      <c r="D179" s="4" t="s">
        <v>1606</v>
      </c>
      <c r="E179" s="4">
        <v>61.0</v>
      </c>
      <c r="F179" s="16" t="s">
        <v>2099</v>
      </c>
    </row>
    <row r="180">
      <c r="A180" s="4">
        <v>179.0</v>
      </c>
      <c r="B180" s="4" t="s">
        <v>1763</v>
      </c>
      <c r="C180" s="42">
        <f>SUM(3+2+12)</f>
        <v>17</v>
      </c>
      <c r="D180" s="4" t="s">
        <v>1606</v>
      </c>
      <c r="E180" s="4">
        <v>96.0</v>
      </c>
      <c r="F180" s="16" t="s">
        <v>2102</v>
      </c>
    </row>
    <row r="181">
      <c r="A181" s="4">
        <v>180.0</v>
      </c>
      <c r="B181" s="4" t="s">
        <v>1763</v>
      </c>
      <c r="C181" s="4">
        <v>16.0</v>
      </c>
      <c r="D181" s="4" t="s">
        <v>1606</v>
      </c>
      <c r="E181" s="4">
        <v>96.0</v>
      </c>
      <c r="F181" s="16" t="s">
        <v>2103</v>
      </c>
    </row>
    <row r="182">
      <c r="A182" s="4">
        <v>181.0</v>
      </c>
      <c r="B182" s="4" t="s">
        <v>1763</v>
      </c>
      <c r="C182" s="42">
        <f>SUM(9+1+2+4+1+14+4)</f>
        <v>35</v>
      </c>
      <c r="D182" s="4" t="s">
        <v>1606</v>
      </c>
      <c r="E182" s="4">
        <v>1.0</v>
      </c>
      <c r="F182" s="16" t="s">
        <v>2104</v>
      </c>
    </row>
    <row r="183">
      <c r="A183" s="4">
        <v>182.0</v>
      </c>
      <c r="B183" s="4" t="s">
        <v>1763</v>
      </c>
      <c r="C183" s="4">
        <v>19.0</v>
      </c>
      <c r="D183" s="4" t="s">
        <v>1606</v>
      </c>
      <c r="E183" s="4">
        <v>31.0</v>
      </c>
      <c r="F183" s="16" t="s">
        <v>2107</v>
      </c>
    </row>
    <row r="184">
      <c r="A184" s="4">
        <v>183.0</v>
      </c>
      <c r="B184" s="4" t="s">
        <v>1763</v>
      </c>
      <c r="C184" s="42">
        <f>SUM(7+1+1+5+2+20+5)</f>
        <v>41</v>
      </c>
      <c r="D184" s="4" t="s">
        <v>1606</v>
      </c>
      <c r="E184" s="4">
        <v>54.0</v>
      </c>
      <c r="F184" s="16" t="s">
        <v>2108</v>
      </c>
    </row>
    <row r="185">
      <c r="A185" s="4">
        <v>184.0</v>
      </c>
      <c r="B185" s="4" t="s">
        <v>1763</v>
      </c>
      <c r="C185" s="42">
        <f>SUM(1+2+2+11+3)</f>
        <v>19</v>
      </c>
      <c r="D185" s="4" t="s">
        <v>1606</v>
      </c>
      <c r="E185" s="4">
        <v>93.0</v>
      </c>
      <c r="F185" s="16" t="s">
        <v>2109</v>
      </c>
    </row>
    <row r="186">
      <c r="A186" s="4">
        <v>185.0</v>
      </c>
      <c r="B186" s="4" t="s">
        <v>1763</v>
      </c>
      <c r="C186" s="42">
        <f>SUM(9+1+1+7+5+6+24+12)</f>
        <v>65</v>
      </c>
      <c r="D186" s="4" t="s">
        <v>1606</v>
      </c>
      <c r="E186" s="4">
        <v>1.0</v>
      </c>
      <c r="F186" s="16" t="s">
        <v>2113</v>
      </c>
    </row>
    <row r="187">
      <c r="A187" s="4">
        <v>186.0</v>
      </c>
      <c r="B187" s="4" t="s">
        <v>1763</v>
      </c>
      <c r="C187" s="42">
        <f>SUM(2+2+3+20+1+2+4+10+3+2+3+3+61+9)</f>
        <v>125</v>
      </c>
      <c r="D187" s="4" t="s">
        <v>1606</v>
      </c>
      <c r="E187" s="4">
        <v>0.0</v>
      </c>
      <c r="F187" s="16" t="s">
        <v>2116</v>
      </c>
    </row>
    <row r="188">
      <c r="A188" s="4">
        <v>187.0</v>
      </c>
      <c r="B188" s="4" t="s">
        <v>1763</v>
      </c>
      <c r="C188" s="4">
        <v>16.0</v>
      </c>
      <c r="D188" s="4" t="s">
        <v>1606</v>
      </c>
      <c r="E188" s="4">
        <v>30.0</v>
      </c>
      <c r="F188" s="16" t="s">
        <v>2118</v>
      </c>
    </row>
    <row r="189">
      <c r="A189" s="4">
        <v>188.0</v>
      </c>
      <c r="B189" s="4" t="s">
        <v>1763</v>
      </c>
      <c r="C189" s="4">
        <v>21.0</v>
      </c>
      <c r="D189" s="4" t="s">
        <v>1606</v>
      </c>
      <c r="E189" s="4">
        <v>30.0</v>
      </c>
      <c r="F189" s="16" t="s">
        <v>2121</v>
      </c>
    </row>
    <row r="190">
      <c r="A190" s="4">
        <v>189.0</v>
      </c>
      <c r="B190" s="4" t="s">
        <v>1763</v>
      </c>
      <c r="C190" s="42">
        <f>SUM(3+4+20)</f>
        <v>27</v>
      </c>
      <c r="D190" s="4" t="s">
        <v>1606</v>
      </c>
      <c r="E190" s="4">
        <v>41.0</v>
      </c>
      <c r="F190" s="16" t="s">
        <v>2124</v>
      </c>
    </row>
    <row r="191">
      <c r="A191" s="4">
        <v>190.0</v>
      </c>
      <c r="B191" s="4" t="s">
        <v>1763</v>
      </c>
      <c r="C191" s="42">
        <f>SUM(3+7+12)</f>
        <v>22</v>
      </c>
      <c r="D191" s="4" t="s">
        <v>1606</v>
      </c>
      <c r="E191" s="4">
        <v>41.0</v>
      </c>
      <c r="F191" s="16" t="s">
        <v>2125</v>
      </c>
    </row>
    <row r="192">
      <c r="A192" s="4">
        <v>191.0</v>
      </c>
      <c r="B192" s="4" t="s">
        <v>1763</v>
      </c>
      <c r="C192" s="42">
        <f>SUM(2+4+16)</f>
        <v>22</v>
      </c>
      <c r="D192" s="4" t="s">
        <v>1606</v>
      </c>
      <c r="E192" s="4">
        <v>64.0</v>
      </c>
      <c r="F192" s="16" t="s">
        <v>2128</v>
      </c>
    </row>
    <row r="193">
      <c r="A193" s="4">
        <v>192.0</v>
      </c>
      <c r="B193" s="4" t="s">
        <v>1763</v>
      </c>
      <c r="C193" s="42">
        <f>SUM(2+2+12)</f>
        <v>16</v>
      </c>
      <c r="D193" s="4" t="s">
        <v>1606</v>
      </c>
      <c r="E193" s="4">
        <v>65.0</v>
      </c>
      <c r="F193" s="16" t="s">
        <v>2131</v>
      </c>
    </row>
    <row r="194">
      <c r="A194" s="4">
        <v>193.0</v>
      </c>
      <c r="B194" s="4" t="s">
        <v>1763</v>
      </c>
      <c r="C194" s="42">
        <f>SUM(5+7+6+4+8)</f>
        <v>30</v>
      </c>
      <c r="D194" s="4" t="s">
        <v>1606</v>
      </c>
      <c r="E194" s="4">
        <v>1.0</v>
      </c>
      <c r="F194" s="16" t="s">
        <v>2134</v>
      </c>
    </row>
    <row r="195">
      <c r="A195" s="4">
        <v>194.0</v>
      </c>
      <c r="B195" s="4" t="s">
        <v>1763</v>
      </c>
      <c r="C195" s="42">
        <f>SUM(2+6+12)</f>
        <v>20</v>
      </c>
      <c r="D195" s="4" t="s">
        <v>1606</v>
      </c>
      <c r="E195" s="4">
        <v>91.0</v>
      </c>
      <c r="F195" s="16" t="s">
        <v>2135</v>
      </c>
    </row>
    <row r="196">
      <c r="A196" s="4">
        <v>195.0</v>
      </c>
      <c r="B196" s="4" t="s">
        <v>1763</v>
      </c>
      <c r="C196" s="42">
        <f>SUM(2+4+14)</f>
        <v>20</v>
      </c>
      <c r="D196" s="4" t="s">
        <v>1606</v>
      </c>
      <c r="E196" s="4">
        <v>91.0</v>
      </c>
      <c r="F196" s="16" t="s">
        <v>2138</v>
      </c>
    </row>
    <row r="197">
      <c r="A197" s="4">
        <v>196.0</v>
      </c>
      <c r="B197" s="4" t="s">
        <v>1763</v>
      </c>
      <c r="C197" s="42">
        <f>SUM(3+17+6)</f>
        <v>26</v>
      </c>
      <c r="D197" s="4" t="s">
        <v>1606</v>
      </c>
      <c r="E197" s="4">
        <v>63.0</v>
      </c>
      <c r="F197" s="16" t="s">
        <v>2141</v>
      </c>
    </row>
    <row r="198">
      <c r="A198" s="4">
        <v>197.0</v>
      </c>
      <c r="B198" s="4" t="s">
        <v>1763</v>
      </c>
      <c r="C198" s="42">
        <f>SUM(1+1+2+1+20)</f>
        <v>25</v>
      </c>
      <c r="D198" s="4" t="s">
        <v>1606</v>
      </c>
      <c r="E198" s="4">
        <v>93.0</v>
      </c>
      <c r="F198" s="16" t="s">
        <v>2144</v>
      </c>
    </row>
    <row r="199">
      <c r="A199" s="4">
        <v>198.0</v>
      </c>
      <c r="B199" s="4" t="s">
        <v>1763</v>
      </c>
    </row>
    <row r="200">
      <c r="A200" s="4">
        <v>199.0</v>
      </c>
      <c r="B200" s="4" t="s">
        <v>1763</v>
      </c>
    </row>
    <row r="201">
      <c r="A201" s="4">
        <v>200.0</v>
      </c>
      <c r="B201" s="4" t="s">
        <v>1763</v>
      </c>
    </row>
  </sheetData>
  <hyperlinks>
    <hyperlink r:id="rId1" location="Characteristics" ref="F2"/>
    <hyperlink r:id="rId2" location="Characteristics" ref="F3"/>
    <hyperlink r:id="rId3" location="ProcessedSample" ref="F4"/>
    <hyperlink r:id="rId4" location="Characteristics" ref="F5"/>
    <hyperlink r:id="rId5" ref="F6"/>
    <hyperlink r:id="rId6" ref="F7"/>
    <hyperlink r:id="rId7" ref="F8"/>
    <hyperlink r:id="rId8" ref="F9"/>
    <hyperlink r:id="rId9" location="Characteristics" ref="F10"/>
    <hyperlink r:id="rId10" ref="F11"/>
    <hyperlink r:id="rId11" ref="F12"/>
    <hyperlink r:id="rId12" location="Datasets" ref="F13"/>
    <hyperlink r:id="rId13" ref="F14"/>
    <hyperlink r:id="rId14" location="Characteristics" ref="F15"/>
    <hyperlink r:id="rId15" location="Characteristics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location="Datasets" ref="F80"/>
    <hyperlink r:id="rId80" location="TaxaRelativeAbundance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location="Characteristics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location="Datasets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</hyperlinks>
  <drawing r:id="rId19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14"/>
    <col customWidth="1" min="3" max="3" width="28.71"/>
    <col customWidth="1" min="14" max="14" width="18.43"/>
  </cols>
  <sheetData>
    <row r="1">
      <c r="A1" s="4" t="s">
        <v>0</v>
      </c>
      <c r="B1" s="4" t="s">
        <v>2157</v>
      </c>
      <c r="C1" s="4" t="s">
        <v>2158</v>
      </c>
      <c r="D1" s="4" t="s">
        <v>2159</v>
      </c>
      <c r="N1" s="5" t="s">
        <v>10</v>
      </c>
      <c r="O1" s="43" t="s">
        <v>2160</v>
      </c>
      <c r="P1" s="9"/>
      <c r="Q1" s="9"/>
    </row>
    <row r="2">
      <c r="A2" s="4">
        <v>1.0</v>
      </c>
      <c r="B2" s="4" t="s">
        <v>2163</v>
      </c>
      <c r="C2" s="4" t="s">
        <v>2164</v>
      </c>
      <c r="D2" s="44" t="s">
        <v>2165</v>
      </c>
      <c r="E2" s="4"/>
      <c r="N2" s="15" t="s">
        <v>24</v>
      </c>
      <c r="O2" s="45" t="s">
        <v>2166</v>
      </c>
      <c r="P2" s="9"/>
      <c r="Q2" s="9"/>
    </row>
    <row r="3">
      <c r="A3" s="4">
        <v>2.0</v>
      </c>
      <c r="B3" s="4" t="s">
        <v>2163</v>
      </c>
      <c r="C3" s="4" t="s">
        <v>2167</v>
      </c>
      <c r="D3" s="4" t="s">
        <v>2168</v>
      </c>
      <c r="N3" s="15" t="s">
        <v>33</v>
      </c>
      <c r="O3" s="19"/>
      <c r="P3" s="9"/>
      <c r="Q3" s="9"/>
    </row>
    <row r="4">
      <c r="A4" s="4">
        <v>3.0</v>
      </c>
      <c r="B4" s="4" t="s">
        <v>2163</v>
      </c>
      <c r="C4" s="4" t="s">
        <v>2169</v>
      </c>
      <c r="D4" s="4" t="s">
        <v>2170</v>
      </c>
      <c r="N4" s="15" t="s">
        <v>38</v>
      </c>
      <c r="O4" s="19"/>
      <c r="P4" s="9"/>
      <c r="Q4" s="9"/>
    </row>
    <row r="5">
      <c r="A5" s="4">
        <v>4.0</v>
      </c>
      <c r="B5" s="4" t="s">
        <v>2163</v>
      </c>
      <c r="C5" s="4" t="s">
        <v>2172</v>
      </c>
      <c r="D5" s="4" t="s">
        <v>2173</v>
      </c>
      <c r="N5" s="15" t="s">
        <v>41</v>
      </c>
      <c r="O5" s="19"/>
      <c r="P5" s="9"/>
      <c r="Q5" s="9"/>
    </row>
    <row r="6">
      <c r="A6" s="4">
        <v>5.0</v>
      </c>
      <c r="B6" s="4" t="s">
        <v>2175</v>
      </c>
      <c r="C6" s="4" t="s">
        <v>2176</v>
      </c>
      <c r="D6" s="4" t="s">
        <v>2177</v>
      </c>
      <c r="N6" s="15" t="s">
        <v>46</v>
      </c>
      <c r="O6" s="20"/>
      <c r="P6" s="9"/>
      <c r="Q6" s="9"/>
    </row>
    <row r="7">
      <c r="A7" s="4">
        <v>6.0</v>
      </c>
      <c r="B7" s="4" t="s">
        <v>2175</v>
      </c>
      <c r="C7" s="4" t="s">
        <v>2178</v>
      </c>
      <c r="D7" s="4" t="s">
        <v>2179</v>
      </c>
      <c r="N7" s="15" t="s">
        <v>55</v>
      </c>
      <c r="O7" s="20"/>
      <c r="P7" s="9"/>
      <c r="Q7" s="9"/>
    </row>
    <row r="8">
      <c r="A8" s="4">
        <v>7.0</v>
      </c>
      <c r="B8" s="4" t="s">
        <v>2180</v>
      </c>
      <c r="C8" s="4" t="s">
        <v>2182</v>
      </c>
      <c r="D8" s="4" t="s">
        <v>2183</v>
      </c>
      <c r="N8" s="15" t="s">
        <v>61</v>
      </c>
      <c r="O8" s="20"/>
      <c r="P8" s="9"/>
      <c r="Q8" s="9"/>
    </row>
    <row r="9">
      <c r="A9" s="4">
        <v>8.0</v>
      </c>
      <c r="B9" s="4" t="s">
        <v>2180</v>
      </c>
      <c r="C9" s="4" t="s">
        <v>2185</v>
      </c>
      <c r="D9" s="4" t="s">
        <v>2186</v>
      </c>
      <c r="N9" s="15" t="s">
        <v>66</v>
      </c>
      <c r="O9" s="20"/>
      <c r="P9" s="9"/>
      <c r="Q9" s="9"/>
    </row>
    <row r="10">
      <c r="A10" s="4">
        <v>9.0</v>
      </c>
      <c r="B10" s="4" t="s">
        <v>2187</v>
      </c>
      <c r="C10" s="4" t="s">
        <v>2188</v>
      </c>
      <c r="D10" s="4" t="s">
        <v>2189</v>
      </c>
      <c r="N10" s="15" t="s">
        <v>71</v>
      </c>
      <c r="O10" s="20"/>
      <c r="P10" s="9"/>
    </row>
    <row r="11">
      <c r="A11" s="4">
        <v>10.0</v>
      </c>
      <c r="B11" s="4" t="s">
        <v>2187</v>
      </c>
      <c r="C11" s="4" t="s">
        <v>2190</v>
      </c>
      <c r="D11" s="4" t="s">
        <v>2191</v>
      </c>
      <c r="N11" s="22" t="s">
        <v>76</v>
      </c>
      <c r="O11" s="20"/>
      <c r="P11" s="9"/>
      <c r="Q11" s="9"/>
    </row>
    <row r="12">
      <c r="A12" s="4">
        <v>11.0</v>
      </c>
      <c r="B12" s="4" t="s">
        <v>2187</v>
      </c>
      <c r="C12" s="4" t="s">
        <v>2194</v>
      </c>
      <c r="D12" s="4" t="s">
        <v>2195</v>
      </c>
      <c r="N12" s="23"/>
      <c r="O12" s="9"/>
      <c r="P12" s="9"/>
      <c r="Q12" s="9"/>
    </row>
    <row r="13">
      <c r="A13" s="4">
        <v>12.0</v>
      </c>
      <c r="B13" s="4" t="s">
        <v>2196</v>
      </c>
      <c r="C13" s="4" t="s">
        <v>2197</v>
      </c>
      <c r="D13" s="4" t="s">
        <v>2198</v>
      </c>
    </row>
    <row r="14">
      <c r="A14" s="4">
        <v>13.0</v>
      </c>
      <c r="B14" s="4" t="s">
        <v>2196</v>
      </c>
      <c r="C14" s="4" t="s">
        <v>2199</v>
      </c>
      <c r="D14" s="4" t="s">
        <v>2200</v>
      </c>
      <c r="N14" s="15"/>
      <c r="P14" s="9"/>
    </row>
    <row r="15">
      <c r="A15" s="4">
        <v>14.0</v>
      </c>
      <c r="B15" s="4" t="s">
        <v>2201</v>
      </c>
      <c r="C15" s="4" t="s">
        <v>2202</v>
      </c>
      <c r="D15" s="4" t="s">
        <v>2203</v>
      </c>
      <c r="N15" s="23"/>
      <c r="P15" s="9"/>
      <c r="Q15" s="9"/>
    </row>
    <row r="16">
      <c r="A16" s="4">
        <v>15.0</v>
      </c>
      <c r="B16" s="4" t="s">
        <v>2201</v>
      </c>
      <c r="C16" s="4" t="s">
        <v>2204</v>
      </c>
      <c r="D16" s="4" t="s">
        <v>2205</v>
      </c>
      <c r="N16" s="23"/>
      <c r="P16" s="9"/>
      <c r="Q16" s="9"/>
    </row>
    <row r="17">
      <c r="A17" s="4">
        <v>16.0</v>
      </c>
      <c r="B17" s="4" t="s">
        <v>2201</v>
      </c>
      <c r="C17" s="4" t="s">
        <v>2207</v>
      </c>
      <c r="D17" s="4" t="s">
        <v>2209</v>
      </c>
      <c r="N17" s="23"/>
      <c r="P17" s="9"/>
      <c r="Q17" s="9"/>
    </row>
    <row r="18">
      <c r="A18" s="4">
        <v>17.0</v>
      </c>
      <c r="B18" s="4" t="s">
        <v>2210</v>
      </c>
      <c r="C18" s="4" t="s">
        <v>2211</v>
      </c>
      <c r="D18" s="4" t="s">
        <v>2212</v>
      </c>
      <c r="N18" s="23"/>
      <c r="P18" s="9"/>
      <c r="Q18" s="9"/>
    </row>
    <row r="19">
      <c r="A19" s="4">
        <v>18.0</v>
      </c>
      <c r="B19" s="4" t="s">
        <v>2210</v>
      </c>
      <c r="C19" s="4" t="s">
        <v>2213</v>
      </c>
      <c r="D19" s="4" t="s">
        <v>2205</v>
      </c>
      <c r="N19" s="23"/>
      <c r="P19" s="9"/>
      <c r="Q19" s="9"/>
    </row>
    <row r="20">
      <c r="A20" s="4">
        <v>19.0</v>
      </c>
      <c r="B20" s="4" t="s">
        <v>2210</v>
      </c>
      <c r="C20" s="4" t="s">
        <v>2214</v>
      </c>
      <c r="D20" s="4" t="s">
        <v>2215</v>
      </c>
      <c r="N20" s="23"/>
      <c r="P20" s="9"/>
      <c r="Q20" s="9"/>
    </row>
    <row r="21">
      <c r="A21" s="4">
        <v>20.0</v>
      </c>
      <c r="B21" s="4" t="s">
        <v>2210</v>
      </c>
      <c r="C21" s="4" t="s">
        <v>2216</v>
      </c>
      <c r="D21" s="4" t="s">
        <v>2217</v>
      </c>
      <c r="N21" s="23"/>
      <c r="P21" s="9"/>
      <c r="Q21" s="9"/>
    </row>
    <row r="22">
      <c r="A22" s="4">
        <v>21.0</v>
      </c>
      <c r="B22" s="4" t="s">
        <v>2218</v>
      </c>
      <c r="C22" s="4" t="s">
        <v>2219</v>
      </c>
      <c r="D22" s="4" t="s">
        <v>2220</v>
      </c>
      <c r="N22" s="23"/>
      <c r="P22" s="9"/>
      <c r="Q22" s="9"/>
    </row>
    <row r="23">
      <c r="A23" s="4">
        <v>22.0</v>
      </c>
      <c r="B23" s="4" t="s">
        <v>2218</v>
      </c>
      <c r="C23" s="4" t="s">
        <v>2223</v>
      </c>
      <c r="D23" s="4" t="s">
        <v>2224</v>
      </c>
      <c r="N23" s="23"/>
      <c r="O23" s="9"/>
      <c r="P23" s="9"/>
      <c r="Q23" s="9"/>
    </row>
    <row r="24">
      <c r="A24" s="4">
        <v>23.0</v>
      </c>
      <c r="B24" s="4" t="s">
        <v>2225</v>
      </c>
      <c r="C24" s="4" t="s">
        <v>2226</v>
      </c>
      <c r="D24" s="4" t="s">
        <v>2227</v>
      </c>
      <c r="N24" s="23"/>
      <c r="O24" s="9"/>
      <c r="P24" s="9"/>
      <c r="Q24" s="9"/>
    </row>
    <row r="25">
      <c r="A25" s="4">
        <v>24.0</v>
      </c>
      <c r="B25" s="4" t="s">
        <v>2225</v>
      </c>
      <c r="C25" s="4" t="s">
        <v>2228</v>
      </c>
      <c r="D25" s="4" t="s">
        <v>2229</v>
      </c>
      <c r="N25" s="23"/>
      <c r="O25" s="9"/>
      <c r="P25" s="9"/>
      <c r="Q25" s="9"/>
    </row>
    <row r="26">
      <c r="A26" s="4">
        <v>25.0</v>
      </c>
      <c r="B26" s="4" t="s">
        <v>2230</v>
      </c>
      <c r="C26" s="4" t="s">
        <v>2231</v>
      </c>
      <c r="D26" s="4" t="s">
        <v>2232</v>
      </c>
      <c r="N26" s="23"/>
      <c r="O26" s="9"/>
      <c r="P26" s="9"/>
      <c r="Q26" s="9"/>
    </row>
    <row r="27">
      <c r="A27" s="4">
        <v>26.0</v>
      </c>
      <c r="B27" s="4" t="s">
        <v>2230</v>
      </c>
      <c r="C27" s="4" t="s">
        <v>2233</v>
      </c>
      <c r="D27" s="4" t="s">
        <v>2234</v>
      </c>
      <c r="N27" s="23"/>
      <c r="O27" s="9"/>
      <c r="P27" s="9"/>
      <c r="Q27" s="9"/>
    </row>
    <row r="28">
      <c r="A28" s="4">
        <v>27.0</v>
      </c>
      <c r="B28" s="4" t="s">
        <v>2235</v>
      </c>
      <c r="C28" s="4" t="s">
        <v>2236</v>
      </c>
      <c r="D28" s="4" t="s">
        <v>2237</v>
      </c>
      <c r="N28" s="23"/>
      <c r="O28" s="9"/>
    </row>
    <row r="29">
      <c r="A29" s="4">
        <v>28.0</v>
      </c>
      <c r="B29" s="4" t="s">
        <v>2235</v>
      </c>
      <c r="C29" s="4" t="s">
        <v>2240</v>
      </c>
      <c r="D29" s="4" t="s">
        <v>2241</v>
      </c>
      <c r="N29" s="23"/>
      <c r="O29" s="9"/>
    </row>
    <row r="30">
      <c r="A30" s="4">
        <v>29.0</v>
      </c>
      <c r="B30" s="4" t="s">
        <v>2242</v>
      </c>
      <c r="C30" s="4" t="s">
        <v>2243</v>
      </c>
      <c r="D30" s="4" t="s">
        <v>2200</v>
      </c>
      <c r="N30" s="23"/>
      <c r="O30" s="9"/>
    </row>
    <row r="31">
      <c r="A31" s="4">
        <v>30.0</v>
      </c>
      <c r="B31" s="4" t="s">
        <v>2242</v>
      </c>
      <c r="C31" s="4" t="s">
        <v>2244</v>
      </c>
      <c r="D31" s="4" t="s">
        <v>2245</v>
      </c>
      <c r="N31" s="23"/>
      <c r="O31" s="9"/>
    </row>
    <row r="32">
      <c r="A32" s="4">
        <v>31.0</v>
      </c>
      <c r="B32" s="4" t="s">
        <v>2246</v>
      </c>
      <c r="C32" s="4" t="s">
        <v>2247</v>
      </c>
      <c r="D32" s="4" t="s">
        <v>2248</v>
      </c>
      <c r="N32" s="23"/>
      <c r="O32" s="9"/>
    </row>
    <row r="33">
      <c r="A33" s="4">
        <v>32.0</v>
      </c>
      <c r="B33" s="4" t="s">
        <v>2246</v>
      </c>
      <c r="C33" s="4" t="s">
        <v>2249</v>
      </c>
      <c r="D33" s="4" t="s">
        <v>2250</v>
      </c>
      <c r="N33" s="23"/>
    </row>
    <row r="34">
      <c r="A34" s="4">
        <v>33.0</v>
      </c>
      <c r="B34" s="4" t="s">
        <v>2251</v>
      </c>
      <c r="C34" s="4" t="s">
        <v>2252</v>
      </c>
      <c r="D34" s="4" t="s">
        <v>2253</v>
      </c>
    </row>
    <row r="35">
      <c r="A35" s="4">
        <v>34.0</v>
      </c>
      <c r="B35" s="4" t="s">
        <v>2251</v>
      </c>
      <c r="C35" s="4" t="s">
        <v>2254</v>
      </c>
      <c r="D35" s="4" t="s">
        <v>2255</v>
      </c>
    </row>
    <row r="36">
      <c r="A36" s="4">
        <v>35.0</v>
      </c>
      <c r="B36" s="4" t="s">
        <v>2251</v>
      </c>
      <c r="C36" s="4" t="s">
        <v>2256</v>
      </c>
      <c r="D36" s="4" t="s">
        <v>2257</v>
      </c>
    </row>
    <row r="37">
      <c r="A37" s="4">
        <v>36.0</v>
      </c>
      <c r="B37" s="4" t="s">
        <v>2258</v>
      </c>
      <c r="C37" s="4" t="s">
        <v>2260</v>
      </c>
      <c r="D37" s="4" t="s">
        <v>2262</v>
      </c>
    </row>
    <row r="38">
      <c r="A38" s="4">
        <v>37.0</v>
      </c>
      <c r="B38" s="4" t="s">
        <v>2258</v>
      </c>
      <c r="C38" s="4" t="s">
        <v>2263</v>
      </c>
      <c r="D38" s="4" t="s">
        <v>2264</v>
      </c>
    </row>
    <row r="39">
      <c r="A39" s="4">
        <v>38.0</v>
      </c>
      <c r="B39" s="4" t="s">
        <v>2258</v>
      </c>
      <c r="C39" s="4" t="s">
        <v>2265</v>
      </c>
      <c r="D39" s="4" t="s">
        <v>2266</v>
      </c>
    </row>
    <row r="40">
      <c r="A40" s="4">
        <v>39.0</v>
      </c>
      <c r="B40" s="4" t="s">
        <v>2267</v>
      </c>
      <c r="C40" s="4" t="s">
        <v>2268</v>
      </c>
      <c r="D40" s="4" t="s">
        <v>2269</v>
      </c>
    </row>
    <row r="41">
      <c r="A41" s="4">
        <v>40.0</v>
      </c>
      <c r="B41" s="4" t="s">
        <v>2267</v>
      </c>
      <c r="C41" s="4" t="s">
        <v>2270</v>
      </c>
      <c r="D41" s="4" t="s">
        <v>2271</v>
      </c>
    </row>
    <row r="42">
      <c r="A42" s="4">
        <v>41.0</v>
      </c>
      <c r="B42" s="4" t="s">
        <v>2272</v>
      </c>
      <c r="C42" s="4" t="s">
        <v>2273</v>
      </c>
      <c r="D42" s="4" t="s">
        <v>2274</v>
      </c>
    </row>
    <row r="43">
      <c r="A43" s="4">
        <v>42.0</v>
      </c>
      <c r="B43" s="4" t="s">
        <v>2272</v>
      </c>
      <c r="C43" s="4" t="s">
        <v>2277</v>
      </c>
      <c r="D43" s="4" t="s">
        <v>2278</v>
      </c>
    </row>
    <row r="44">
      <c r="A44" s="4">
        <v>43.0</v>
      </c>
      <c r="B44" s="4" t="s">
        <v>2279</v>
      </c>
      <c r="C44" s="4" t="s">
        <v>2280</v>
      </c>
      <c r="D44" s="4" t="s">
        <v>2281</v>
      </c>
    </row>
    <row r="45">
      <c r="A45" s="4">
        <v>44.0</v>
      </c>
      <c r="B45" s="4" t="s">
        <v>2279</v>
      </c>
      <c r="C45" s="4" t="s">
        <v>2282</v>
      </c>
      <c r="D45" s="4" t="s">
        <v>2283</v>
      </c>
    </row>
    <row r="46">
      <c r="A46" s="4">
        <v>45.0</v>
      </c>
      <c r="B46" s="4" t="s">
        <v>2284</v>
      </c>
      <c r="C46" s="4" t="s">
        <v>2285</v>
      </c>
      <c r="D46" s="4" t="s">
        <v>2286</v>
      </c>
    </row>
    <row r="47">
      <c r="A47" s="4">
        <v>46.0</v>
      </c>
      <c r="B47" s="4" t="s">
        <v>2284</v>
      </c>
      <c r="C47" s="4" t="s">
        <v>2287</v>
      </c>
      <c r="D47" s="4" t="s">
        <v>2288</v>
      </c>
    </row>
    <row r="48">
      <c r="A48" s="4">
        <v>47.0</v>
      </c>
      <c r="B48" s="4" t="s">
        <v>2284</v>
      </c>
      <c r="C48" s="4" t="s">
        <v>2290</v>
      </c>
      <c r="D48" s="4" t="s">
        <v>2291</v>
      </c>
    </row>
    <row r="49">
      <c r="A49" s="4">
        <v>48.0</v>
      </c>
      <c r="B49" s="4" t="s">
        <v>2293</v>
      </c>
      <c r="C49" s="4" t="s">
        <v>2294</v>
      </c>
      <c r="D49" s="4" t="s">
        <v>2295</v>
      </c>
    </row>
    <row r="50">
      <c r="A50" s="4">
        <v>49.0</v>
      </c>
      <c r="B50" s="4" t="s">
        <v>2293</v>
      </c>
      <c r="C50" s="4" t="s">
        <v>2296</v>
      </c>
      <c r="D50" s="4" t="s">
        <v>2297</v>
      </c>
    </row>
    <row r="51">
      <c r="A51" s="4">
        <v>50.0</v>
      </c>
      <c r="B51" s="4" t="s">
        <v>2298</v>
      </c>
      <c r="C51" s="4" t="s">
        <v>2299</v>
      </c>
      <c r="D51" s="4" t="s">
        <v>2168</v>
      </c>
    </row>
    <row r="52">
      <c r="A52" s="4">
        <v>51.0</v>
      </c>
      <c r="B52" s="4" t="s">
        <v>2298</v>
      </c>
      <c r="C52" s="4" t="s">
        <v>2300</v>
      </c>
      <c r="D52" s="4" t="s">
        <v>2301</v>
      </c>
    </row>
    <row r="53">
      <c r="A53" s="4">
        <v>52.0</v>
      </c>
      <c r="B53" s="4" t="s">
        <v>2298</v>
      </c>
      <c r="C53" s="4" t="s">
        <v>2302</v>
      </c>
      <c r="D53" s="4" t="s">
        <v>2303</v>
      </c>
    </row>
    <row r="54">
      <c r="A54" s="4">
        <v>53.0</v>
      </c>
      <c r="B54" s="4" t="s">
        <v>2298</v>
      </c>
      <c r="C54" s="4" t="s">
        <v>2306</v>
      </c>
      <c r="D54" s="4" t="s">
        <v>2307</v>
      </c>
    </row>
    <row r="55">
      <c r="A55" s="4">
        <v>54.0</v>
      </c>
      <c r="B55" s="4" t="s">
        <v>2308</v>
      </c>
      <c r="C55" s="4" t="s">
        <v>2309</v>
      </c>
      <c r="D55" s="4" t="s">
        <v>2310</v>
      </c>
    </row>
    <row r="56">
      <c r="A56" s="4">
        <v>55.0</v>
      </c>
      <c r="B56" s="4" t="s">
        <v>2308</v>
      </c>
      <c r="C56" s="4" t="s">
        <v>2311</v>
      </c>
      <c r="D56" s="4" t="s">
        <v>2312</v>
      </c>
    </row>
    <row r="57">
      <c r="A57" s="4">
        <v>56.0</v>
      </c>
      <c r="B57" s="4" t="s">
        <v>2313</v>
      </c>
      <c r="C57" s="4" t="s">
        <v>2314</v>
      </c>
      <c r="D57" s="4" t="s">
        <v>2315</v>
      </c>
    </row>
    <row r="58">
      <c r="A58" s="4">
        <v>57.0</v>
      </c>
      <c r="B58" s="4" t="s">
        <v>2313</v>
      </c>
      <c r="C58" s="4" t="s">
        <v>2311</v>
      </c>
      <c r="D58" s="4" t="s">
        <v>2316</v>
      </c>
    </row>
    <row r="59">
      <c r="A59" s="4">
        <v>58.0</v>
      </c>
      <c r="B59" s="4" t="s">
        <v>2317</v>
      </c>
      <c r="C59" s="4" t="s">
        <v>2318</v>
      </c>
      <c r="D59" s="4" t="s">
        <v>2320</v>
      </c>
    </row>
    <row r="60">
      <c r="A60" s="4">
        <v>59.0</v>
      </c>
      <c r="B60" s="4" t="s">
        <v>2317</v>
      </c>
      <c r="C60" s="4" t="s">
        <v>2322</v>
      </c>
      <c r="D60" s="4" t="s">
        <v>2323</v>
      </c>
    </row>
    <row r="61">
      <c r="A61" s="4">
        <v>60.0</v>
      </c>
      <c r="B61" s="4" t="s">
        <v>2324</v>
      </c>
      <c r="C61" s="4" t="s">
        <v>2325</v>
      </c>
      <c r="D61" s="4" t="s">
        <v>2326</v>
      </c>
    </row>
    <row r="62">
      <c r="A62" s="4">
        <v>61.0</v>
      </c>
      <c r="B62" s="4" t="s">
        <v>2324</v>
      </c>
      <c r="C62" s="4" t="s">
        <v>2327</v>
      </c>
      <c r="D62" s="4" t="s">
        <v>2328</v>
      </c>
    </row>
    <row r="63">
      <c r="A63" s="4">
        <v>62.0</v>
      </c>
      <c r="B63" s="4" t="s">
        <v>2324</v>
      </c>
      <c r="C63" s="4" t="s">
        <v>2329</v>
      </c>
      <c r="D63" s="4" t="s">
        <v>2330</v>
      </c>
    </row>
    <row r="64">
      <c r="A64" s="4">
        <v>63.0</v>
      </c>
      <c r="B64" s="4" t="s">
        <v>2324</v>
      </c>
      <c r="C64" s="4" t="s">
        <v>2331</v>
      </c>
      <c r="D64" s="4" t="s">
        <v>2332</v>
      </c>
    </row>
    <row r="65">
      <c r="A65" s="4">
        <v>64.0</v>
      </c>
      <c r="B65" s="4" t="s">
        <v>2333</v>
      </c>
      <c r="C65" s="4" t="s">
        <v>2334</v>
      </c>
      <c r="D65" s="4" t="s">
        <v>2335</v>
      </c>
    </row>
    <row r="66">
      <c r="A66" s="4">
        <v>65.0</v>
      </c>
      <c r="B66" s="4" t="s">
        <v>2333</v>
      </c>
      <c r="C66" s="4" t="s">
        <v>2336</v>
      </c>
      <c r="D66" s="4" t="s">
        <v>2323</v>
      </c>
    </row>
    <row r="67">
      <c r="A67" s="4">
        <v>66.0</v>
      </c>
      <c r="B67" s="4" t="s">
        <v>2337</v>
      </c>
      <c r="C67" s="4" t="s">
        <v>2338</v>
      </c>
      <c r="D67" s="4" t="s">
        <v>2339</v>
      </c>
    </row>
    <row r="68">
      <c r="A68" s="4">
        <v>67.0</v>
      </c>
      <c r="B68" s="4" t="s">
        <v>2337</v>
      </c>
      <c r="C68" s="4" t="s">
        <v>2342</v>
      </c>
      <c r="D68" s="4" t="s">
        <v>2343</v>
      </c>
    </row>
    <row r="69">
      <c r="A69" s="4">
        <v>68.0</v>
      </c>
      <c r="B69" s="4" t="s">
        <v>2344</v>
      </c>
      <c r="C69" s="4" t="s">
        <v>2345</v>
      </c>
      <c r="D69" s="4" t="s">
        <v>2346</v>
      </c>
    </row>
    <row r="70">
      <c r="A70" s="4">
        <v>69.0</v>
      </c>
      <c r="B70" s="4" t="s">
        <v>2344</v>
      </c>
      <c r="C70" s="4" t="s">
        <v>2347</v>
      </c>
      <c r="D70" s="4" t="s">
        <v>2348</v>
      </c>
    </row>
    <row r="71">
      <c r="A71" s="4">
        <v>70.0</v>
      </c>
      <c r="B71" s="4" t="s">
        <v>2349</v>
      </c>
      <c r="C71" s="4" t="s">
        <v>2350</v>
      </c>
      <c r="D71" s="4" t="s">
        <v>2351</v>
      </c>
    </row>
    <row r="72">
      <c r="A72" s="4">
        <v>71.0</v>
      </c>
      <c r="B72" s="4" t="s">
        <v>2349</v>
      </c>
      <c r="C72" s="4" t="s">
        <v>2352</v>
      </c>
      <c r="D72" s="4" t="s">
        <v>2353</v>
      </c>
    </row>
    <row r="73">
      <c r="A73" s="4">
        <v>72.0</v>
      </c>
      <c r="B73" s="4" t="s">
        <v>2354</v>
      </c>
      <c r="C73" s="4" t="s">
        <v>2355</v>
      </c>
      <c r="D73" s="4" t="s">
        <v>2356</v>
      </c>
    </row>
    <row r="74">
      <c r="A74" s="4">
        <v>73.0</v>
      </c>
      <c r="B74" s="4" t="s">
        <v>2354</v>
      </c>
      <c r="C74" s="4" t="s">
        <v>2357</v>
      </c>
      <c r="D74" s="4" t="s">
        <v>2358</v>
      </c>
    </row>
    <row r="75">
      <c r="A75" s="4">
        <v>74.0</v>
      </c>
      <c r="B75" s="4" t="s">
        <v>2359</v>
      </c>
      <c r="C75" s="4" t="s">
        <v>2360</v>
      </c>
      <c r="D75" s="4" t="s">
        <v>2362</v>
      </c>
    </row>
    <row r="76">
      <c r="A76" s="4">
        <v>75.0</v>
      </c>
      <c r="B76" s="4" t="s">
        <v>2359</v>
      </c>
      <c r="C76" s="4" t="s">
        <v>2364</v>
      </c>
      <c r="D76" s="4" t="s">
        <v>2365</v>
      </c>
    </row>
    <row r="77">
      <c r="A77" s="4">
        <v>76.0</v>
      </c>
      <c r="B77" s="4" t="s">
        <v>2359</v>
      </c>
      <c r="C77" s="4" t="s">
        <v>2366</v>
      </c>
      <c r="D77" s="4" t="s">
        <v>2367</v>
      </c>
    </row>
    <row r="78">
      <c r="A78" s="4">
        <v>77.0</v>
      </c>
      <c r="B78" s="4" t="s">
        <v>2359</v>
      </c>
      <c r="C78" s="4" t="s">
        <v>2368</v>
      </c>
      <c r="D78" s="4" t="s">
        <v>2369</v>
      </c>
    </row>
    <row r="79">
      <c r="A79" s="4">
        <v>78.0</v>
      </c>
      <c r="B79" s="4" t="s">
        <v>2359</v>
      </c>
      <c r="C79" s="4" t="s">
        <v>2370</v>
      </c>
      <c r="D79" s="4" t="s">
        <v>2371</v>
      </c>
    </row>
    <row r="80">
      <c r="A80" s="4">
        <v>79.0</v>
      </c>
      <c r="B80" s="4" t="s">
        <v>2372</v>
      </c>
      <c r="C80" s="4" t="s">
        <v>2373</v>
      </c>
      <c r="D80" s="4" t="s">
        <v>2374</v>
      </c>
    </row>
    <row r="81">
      <c r="A81" s="4">
        <v>80.0</v>
      </c>
      <c r="B81" s="4" t="s">
        <v>2372</v>
      </c>
      <c r="C81" s="4" t="s">
        <v>2375</v>
      </c>
      <c r="D81" s="4" t="s">
        <v>2376</v>
      </c>
    </row>
    <row r="82">
      <c r="A82" s="4">
        <v>81.0</v>
      </c>
      <c r="B82" s="4" t="s">
        <v>2372</v>
      </c>
      <c r="C82" s="4" t="s">
        <v>2377</v>
      </c>
      <c r="D82" s="4" t="s">
        <v>2378</v>
      </c>
    </row>
    <row r="83">
      <c r="A83" s="4">
        <v>82.0</v>
      </c>
      <c r="B83" s="4" t="s">
        <v>2372</v>
      </c>
      <c r="C83" s="4" t="s">
        <v>2380</v>
      </c>
      <c r="D83" s="4" t="s">
        <v>2381</v>
      </c>
    </row>
    <row r="84">
      <c r="A84" s="4">
        <v>83.0</v>
      </c>
      <c r="B84" s="4" t="s">
        <v>2383</v>
      </c>
      <c r="C84" s="4" t="s">
        <v>2384</v>
      </c>
      <c r="D84" s="4" t="s">
        <v>2385</v>
      </c>
    </row>
    <row r="85">
      <c r="A85" s="4">
        <v>84.0</v>
      </c>
      <c r="B85" s="4" t="s">
        <v>2383</v>
      </c>
      <c r="C85" s="4" t="s">
        <v>2386</v>
      </c>
      <c r="D85" s="4" t="s">
        <v>2387</v>
      </c>
    </row>
    <row r="86">
      <c r="A86" s="4">
        <v>85.0</v>
      </c>
      <c r="B86" s="4" t="s">
        <v>2383</v>
      </c>
      <c r="C86" s="4" t="s">
        <v>2388</v>
      </c>
      <c r="D86" s="4" t="s">
        <v>2389</v>
      </c>
    </row>
    <row r="87">
      <c r="A87" s="4">
        <v>86.0</v>
      </c>
      <c r="B87" s="4" t="s">
        <v>2390</v>
      </c>
      <c r="C87" s="4" t="s">
        <v>2391</v>
      </c>
      <c r="D87" s="4" t="s">
        <v>2392</v>
      </c>
    </row>
    <row r="88">
      <c r="A88" s="4">
        <v>87.0</v>
      </c>
      <c r="B88" s="4" t="s">
        <v>2390</v>
      </c>
      <c r="C88" s="4" t="s">
        <v>2393</v>
      </c>
      <c r="D88" s="4" t="s">
        <v>2394</v>
      </c>
    </row>
    <row r="89">
      <c r="A89" s="4">
        <v>88.0</v>
      </c>
      <c r="B89" s="4" t="s">
        <v>2390</v>
      </c>
      <c r="C89" s="4" t="s">
        <v>2395</v>
      </c>
      <c r="D89" s="4" t="s">
        <v>2396</v>
      </c>
    </row>
    <row r="90">
      <c r="A90" s="4">
        <v>89.0</v>
      </c>
      <c r="B90" s="4" t="s">
        <v>2390</v>
      </c>
      <c r="C90" s="4" t="s">
        <v>2397</v>
      </c>
      <c r="D90" s="4" t="s">
        <v>2398</v>
      </c>
    </row>
    <row r="91">
      <c r="A91" s="4">
        <v>90.0</v>
      </c>
      <c r="B91" s="4" t="s">
        <v>2399</v>
      </c>
      <c r="C91" s="4" t="s">
        <v>2400</v>
      </c>
      <c r="D91" s="4" t="s">
        <v>2401</v>
      </c>
    </row>
    <row r="92">
      <c r="A92" s="4">
        <v>91.0</v>
      </c>
      <c r="B92" s="4" t="s">
        <v>2399</v>
      </c>
      <c r="C92" s="4" t="s">
        <v>2404</v>
      </c>
      <c r="D92" s="4" t="s">
        <v>2405</v>
      </c>
    </row>
    <row r="93">
      <c r="A93" s="4">
        <v>92.0</v>
      </c>
      <c r="B93" s="4" t="s">
        <v>2399</v>
      </c>
      <c r="C93" s="4" t="s">
        <v>2406</v>
      </c>
      <c r="D93" s="4" t="s">
        <v>2407</v>
      </c>
    </row>
    <row r="94">
      <c r="A94" s="4">
        <v>93.0</v>
      </c>
      <c r="B94" s="4" t="s">
        <v>2399</v>
      </c>
      <c r="C94" s="4" t="s">
        <v>2408</v>
      </c>
      <c r="D94" s="4" t="s">
        <v>2409</v>
      </c>
    </row>
    <row r="95">
      <c r="A95" s="4">
        <v>94.0</v>
      </c>
      <c r="B95" s="4" t="s">
        <v>2410</v>
      </c>
      <c r="C95" s="4" t="s">
        <v>2411</v>
      </c>
      <c r="D95" s="4" t="s">
        <v>2412</v>
      </c>
    </row>
    <row r="96">
      <c r="A96" s="4">
        <v>95.0</v>
      </c>
      <c r="B96" s="4" t="s">
        <v>2410</v>
      </c>
      <c r="C96" s="4" t="s">
        <v>2413</v>
      </c>
      <c r="D96" s="4" t="s">
        <v>2414</v>
      </c>
    </row>
    <row r="97">
      <c r="A97" s="4">
        <v>96.0</v>
      </c>
      <c r="B97" s="4" t="s">
        <v>2415</v>
      </c>
      <c r="C97" s="4" t="s">
        <v>2416</v>
      </c>
      <c r="D97" s="4" t="s">
        <v>2417</v>
      </c>
    </row>
    <row r="98">
      <c r="A98" s="4">
        <v>97.0</v>
      </c>
      <c r="B98" s="4" t="s">
        <v>2415</v>
      </c>
      <c r="C98" s="4" t="s">
        <v>2418</v>
      </c>
      <c r="D98" s="4" t="s">
        <v>2419</v>
      </c>
    </row>
    <row r="99">
      <c r="A99" s="4">
        <v>98.0</v>
      </c>
      <c r="B99" s="4" t="s">
        <v>2415</v>
      </c>
      <c r="C99" s="4" t="s">
        <v>2420</v>
      </c>
      <c r="D99" s="4" t="s">
        <v>2421</v>
      </c>
    </row>
    <row r="100">
      <c r="A100" s="4">
        <v>99.0</v>
      </c>
      <c r="B100" s="4" t="s">
        <v>2415</v>
      </c>
      <c r="C100" s="4" t="s">
        <v>2424</v>
      </c>
      <c r="D100" s="4" t="s">
        <v>2425</v>
      </c>
    </row>
    <row r="101">
      <c r="A101" s="4">
        <v>100.0</v>
      </c>
      <c r="B101" s="4" t="s">
        <v>2415</v>
      </c>
      <c r="C101" s="4" t="s">
        <v>2426</v>
      </c>
      <c r="D101" s="4" t="s">
        <v>2427</v>
      </c>
    </row>
  </sheetData>
  <drawing r:id="rId1"/>
</worksheet>
</file>