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90" firstSheet="5" activeTab="10"/>
  </bookViews>
  <sheets>
    <sheet name="12月1" sheetId="11" r:id="rId1"/>
    <sheet name="11月1" sheetId="10" r:id="rId2"/>
    <sheet name="10月1" sheetId="9" r:id="rId3"/>
    <sheet name="9月1" sheetId="8" r:id="rId4"/>
    <sheet name="8月1" sheetId="7" r:id="rId5"/>
    <sheet name="7月1" sheetId="6" r:id="rId6"/>
    <sheet name="6月1" sheetId="5" r:id="rId7"/>
    <sheet name="5月比例" sheetId="4" r:id="rId8"/>
    <sheet name="个人月分配" sheetId="2" r:id="rId9"/>
    <sheet name="Sheet1" sheetId="1" state="hidden" r:id="rId10"/>
    <sheet name="5月" sheetId="3" r:id="rId11"/>
    <sheet name="6月" sheetId="12" r:id="rId12"/>
    <sheet name="7月" sheetId="13" r:id="rId13"/>
    <sheet name="8月" sheetId="14" r:id="rId14"/>
    <sheet name="9月" sheetId="15" r:id="rId15"/>
    <sheet name="10月" sheetId="16" r:id="rId16"/>
    <sheet name="11月" sheetId="17" r:id="rId17"/>
    <sheet name="12月" sheetId="18" r:id="rId18"/>
  </sheets>
  <externalReferences>
    <externalReference r:id="rId19"/>
    <externalReference r:id="rId20"/>
    <externalReference r:id="rId21"/>
  </externalReferenc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2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调整前数值
347.659444032165</t>
        </r>
      </text>
    </comment>
  </commentList>
</comments>
</file>

<file path=xl/sharedStrings.xml><?xml version="1.0" encoding="utf-8"?>
<sst xmlns="http://schemas.openxmlformats.org/spreadsheetml/2006/main" count="2534" uniqueCount="61">
  <si>
    <t>金奎鼎目标分解</t>
  </si>
  <si>
    <t>汇源</t>
  </si>
  <si>
    <t>北大荒</t>
  </si>
  <si>
    <t>速溶</t>
  </si>
  <si>
    <t>雪融</t>
  </si>
  <si>
    <t>果酱</t>
  </si>
  <si>
    <t>咖啡</t>
  </si>
  <si>
    <t>新的</t>
  </si>
  <si>
    <t>序号</t>
  </si>
  <si>
    <t>部门</t>
  </si>
  <si>
    <t>大区</t>
  </si>
  <si>
    <t>销售经理</t>
  </si>
  <si>
    <t>12月</t>
  </si>
  <si>
    <t>合计</t>
  </si>
  <si>
    <t>销售部</t>
  </si>
  <si>
    <t>侯天宇</t>
  </si>
  <si>
    <t>辽宁</t>
  </si>
  <si>
    <t>吉林</t>
  </si>
  <si>
    <t>黑龙江</t>
  </si>
  <si>
    <t>赵德江</t>
  </si>
  <si>
    <t>北京</t>
  </si>
  <si>
    <t>河北</t>
  </si>
  <si>
    <t>天津</t>
  </si>
  <si>
    <t>山西</t>
  </si>
  <si>
    <t>孟祥林</t>
  </si>
  <si>
    <t>江苏</t>
  </si>
  <si>
    <t>安徽</t>
  </si>
  <si>
    <t>浙江</t>
  </si>
  <si>
    <t>福建</t>
  </si>
  <si>
    <t>上海</t>
  </si>
  <si>
    <t>谢声宝</t>
  </si>
  <si>
    <t>桂琼</t>
  </si>
  <si>
    <t>粤西</t>
  </si>
  <si>
    <t>粤东</t>
  </si>
  <si>
    <t>陈录泰</t>
  </si>
  <si>
    <t>河南</t>
  </si>
  <si>
    <t>陕西</t>
  </si>
  <si>
    <t>甘青宁</t>
  </si>
  <si>
    <t>齐军山</t>
  </si>
  <si>
    <t>山东</t>
  </si>
  <si>
    <t>冯树光</t>
  </si>
  <si>
    <t>江西</t>
  </si>
  <si>
    <t>湖南</t>
  </si>
  <si>
    <t>湖北</t>
  </si>
  <si>
    <t>刘振</t>
  </si>
  <si>
    <t>四川</t>
  </si>
  <si>
    <t>云贵渝</t>
  </si>
  <si>
    <t>直管区</t>
  </si>
  <si>
    <t>李钢</t>
  </si>
  <si>
    <t>总部直管</t>
  </si>
  <si>
    <t>制表人：马杰</t>
  </si>
  <si>
    <t>11月</t>
  </si>
  <si>
    <t>10月</t>
  </si>
  <si>
    <t>合计目标</t>
  </si>
  <si>
    <t>5月</t>
  </si>
  <si>
    <t>6月</t>
  </si>
  <si>
    <t>7月</t>
  </si>
  <si>
    <t>8月</t>
  </si>
  <si>
    <t>9月</t>
  </si>
  <si>
    <t>5-12月配比</t>
  </si>
  <si>
    <t>下发</t>
  </si>
</sst>
</file>

<file path=xl/styles.xml><?xml version="1.0" encoding="utf-8"?>
<styleSheet xmlns="http://schemas.openxmlformats.org/spreadsheetml/2006/main">
  <numFmts count="10">
    <numFmt numFmtId="176" formatCode="0_);[Red]\(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7" formatCode="0.0"/>
    <numFmt numFmtId="178" formatCode="#,##0.0_ "/>
    <numFmt numFmtId="179" formatCode="#,##0_ "/>
    <numFmt numFmtId="180" formatCode="0_ "/>
    <numFmt numFmtId="181" formatCode="0.000000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/>
    <xf numFmtId="0" fontId="0" fillId="17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3" fillId="0" borderId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1" xfId="50" applyFont="1" applyFill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50" applyFont="1" applyFill="1" applyBorder="1" applyAlignment="1">
      <alignment horizontal="center" vertical="center"/>
    </xf>
    <xf numFmtId="176" fontId="3" fillId="3" borderId="1" xfId="13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80" fontId="0" fillId="0" borderId="1" xfId="0" applyNumberFormat="1" applyBorder="1" applyAlignment="1">
      <alignment horizontal="center" vertical="center"/>
    </xf>
    <xf numFmtId="179" fontId="0" fillId="0" borderId="0" xfId="0" applyNumberFormat="1">
      <alignment vertical="center"/>
    </xf>
    <xf numFmtId="0" fontId="2" fillId="0" borderId="0" xfId="0" applyFont="1" applyFill="1" applyAlignment="1"/>
    <xf numFmtId="0" fontId="2" fillId="3" borderId="0" xfId="0" applyFont="1" applyFill="1" applyAlignment="1"/>
    <xf numFmtId="0" fontId="0" fillId="0" borderId="0" xfId="0" applyFill="1" applyAlignment="1"/>
    <xf numFmtId="177" fontId="2" fillId="2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/>
    </xf>
    <xf numFmtId="0" fontId="0" fillId="2" borderId="0" xfId="0" applyFill="1" applyAlignment="1"/>
    <xf numFmtId="9" fontId="0" fillId="0" borderId="0" xfId="11" applyFill="1" applyAlignment="1"/>
    <xf numFmtId="0" fontId="2" fillId="2" borderId="0" xfId="0" applyFont="1" applyFill="1" applyAlignment="1"/>
    <xf numFmtId="0" fontId="0" fillId="0" borderId="1" xfId="0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80" fontId="0" fillId="0" borderId="0" xfId="0" applyNumberFormat="1">
      <alignment vertical="center"/>
    </xf>
    <xf numFmtId="177" fontId="2" fillId="2" borderId="0" xfId="0" applyNumberFormat="1" applyFont="1" applyFill="1" applyAlignment="1">
      <alignment horizontal="center" vertical="center"/>
    </xf>
    <xf numFmtId="9" fontId="0" fillId="0" borderId="0" xfId="11" applyFont="1" applyFill="1" applyBorder="1" applyAlignment="1" applyProtection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8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1" xfId="50"/>
    <cellStyle name="常规 2" xfId="51"/>
    <cellStyle name="千位分隔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externalLink" Target="externalLinks/externalLink3.xml"/><Relationship Id="rId20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esktop\&#30446;&#26631;\2020&#24180;&#30446;&#26631;&#20998;&#35299;&#65288;&#26410;&#31246;+&#21547;&#31246;&#65289;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0013;&#22823;&#21306;5-12&#26376;&#30446;&#26631;&#20998;&#37197;&#34920;3.26%20-%20&#21103;&#2641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esktop\&#30446;&#26631;\JKD%20Sales%20Target%20-%20May-Dec%202020%20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3"/>
      <sheetName val="未税1"/>
      <sheetName val="含税1"/>
      <sheetName val="Sheet1"/>
      <sheetName val="Sheet2"/>
      <sheetName val="含税取整"/>
    </sheetNames>
    <sheetDataSet>
      <sheetData sheetId="0"/>
      <sheetData sheetId="1"/>
      <sheetData sheetId="2">
        <row r="29">
          <cell r="AD29">
            <v>7555.09822755001</v>
          </cell>
        </row>
        <row r="29">
          <cell r="AS29">
            <v>1130</v>
          </cell>
        </row>
        <row r="29">
          <cell r="BF29">
            <v>677.999999999999</v>
          </cell>
        </row>
        <row r="29">
          <cell r="BS29">
            <v>226</v>
          </cell>
        </row>
        <row r="29">
          <cell r="CF29">
            <v>226</v>
          </cell>
        </row>
        <row r="29">
          <cell r="CS29">
            <v>133.197</v>
          </cell>
        </row>
      </sheetData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销售数据 (2)"/>
      <sheetName val="销售数据"/>
      <sheetName val="Sheet6"/>
      <sheetName val="Sheet7"/>
      <sheetName val="区域修改版"/>
    </sheetNames>
    <sheetDataSet>
      <sheetData sheetId="0">
        <row r="29">
          <cell r="I29">
            <v>5926.0363313191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JKD revised Budget"/>
      <sheetName val="JKD 预算与费用"/>
      <sheetName val="2-4月预估"/>
    </sheetNames>
    <sheetDataSet>
      <sheetData sheetId="0">
        <row r="26">
          <cell r="N26">
            <v>5925.69588708063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0"/>
  <sheetViews>
    <sheetView topLeftCell="A28" workbookViewId="0">
      <selection activeCell="J2" sqref="J2:J28"/>
    </sheetView>
  </sheetViews>
  <sheetFormatPr defaultColWidth="9" defaultRowHeight="13.5"/>
  <cols>
    <col min="1" max="4" width="9" style="17"/>
    <col min="5" max="5" width="12.625" style="17"/>
    <col min="6" max="6" width="11.5" style="17"/>
    <col min="7" max="12" width="12.625" style="17"/>
    <col min="13" max="16286" width="9" style="17"/>
  </cols>
  <sheetData>
    <row r="1" s="15" customFormat="1" ht="25.5" customHeight="1" spans="1:12">
      <c r="A1" s="1" t="s">
        <v>0</v>
      </c>
      <c r="B1" s="1"/>
      <c r="C1" s="1"/>
      <c r="D1" s="1"/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22"/>
    </row>
    <row r="2" s="15" customFormat="1" ht="15.75" customHeight="1" spans="1:12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13</v>
      </c>
      <c r="L2" s="22"/>
    </row>
    <row r="3" s="15" customFormat="1" ht="15.75" customHeight="1" spans="1:13">
      <c r="A3" s="2">
        <v>1</v>
      </c>
      <c r="B3" s="2" t="s">
        <v>14</v>
      </c>
      <c r="C3" s="5" t="s">
        <v>15</v>
      </c>
      <c r="D3" s="5" t="s">
        <v>16</v>
      </c>
      <c r="E3" s="18">
        <v>38.1088113197555</v>
      </c>
      <c r="F3" s="18">
        <v>1.86647859473123</v>
      </c>
      <c r="G3" s="18">
        <v>3.88399984831118</v>
      </c>
      <c r="H3" s="18">
        <v>0.306107109522069</v>
      </c>
      <c r="I3" s="18">
        <v>0.910756052400772</v>
      </c>
      <c r="J3" s="18">
        <v>0.0428857400682816</v>
      </c>
      <c r="K3" s="27">
        <f>E3*M$3</f>
        <v>12.6251096863967</v>
      </c>
      <c r="L3" s="22">
        <f t="shared" ref="L3:L29" si="0">SUM(E3:K3)</f>
        <v>57.7441483511857</v>
      </c>
      <c r="M3" s="28">
        <v>0.331291091198425</v>
      </c>
    </row>
    <row r="4" s="16" customFormat="1" ht="15.75" customHeight="1" spans="1:13">
      <c r="A4" s="8">
        <v>2</v>
      </c>
      <c r="B4" s="8" t="s">
        <v>14</v>
      </c>
      <c r="C4" s="9" t="s">
        <v>15</v>
      </c>
      <c r="D4" s="9" t="s">
        <v>17</v>
      </c>
      <c r="E4" s="18">
        <v>9.41576111641479</v>
      </c>
      <c r="F4" s="18">
        <v>1.65577137451144</v>
      </c>
      <c r="G4" s="18">
        <v>2.71300511014323</v>
      </c>
      <c r="H4" s="18">
        <v>0.078903261710878</v>
      </c>
      <c r="I4" s="18">
        <v>0.220701673913718</v>
      </c>
      <c r="J4" s="18">
        <v>0.00463629622359802</v>
      </c>
      <c r="K4" s="27">
        <f>E4*M$3</f>
        <v>3.11935777472075</v>
      </c>
      <c r="L4" s="22">
        <f t="shared" si="0"/>
        <v>17.2081366076384</v>
      </c>
      <c r="M4" s="28"/>
    </row>
    <row r="5" s="16" customFormat="1" ht="15.75" customHeight="1" spans="1:13">
      <c r="A5" s="8">
        <v>3</v>
      </c>
      <c r="B5" s="8" t="s">
        <v>14</v>
      </c>
      <c r="C5" s="9" t="s">
        <v>15</v>
      </c>
      <c r="D5" s="9" t="s">
        <v>18</v>
      </c>
      <c r="E5" s="18">
        <v>7.18798641185921</v>
      </c>
      <c r="F5" s="18">
        <v>0.641469701863301</v>
      </c>
      <c r="G5" s="18">
        <v>2.71301692859633</v>
      </c>
      <c r="H5" s="18">
        <v>0.151828065313689</v>
      </c>
      <c r="I5" s="18">
        <v>0.440657686889758</v>
      </c>
      <c r="J5" s="18">
        <v>0.0104316665030955</v>
      </c>
      <c r="K5" s="27">
        <f>E5*M$3</f>
        <v>2.38131586190429</v>
      </c>
      <c r="L5" s="22">
        <f t="shared" si="0"/>
        <v>13.5267063229297</v>
      </c>
      <c r="M5" s="28"/>
    </row>
    <row r="6" s="16" customFormat="1" ht="15.75" customHeight="1" spans="1:13">
      <c r="A6" s="8">
        <v>4</v>
      </c>
      <c r="B6" s="8" t="s">
        <v>14</v>
      </c>
      <c r="C6" s="9" t="s">
        <v>19</v>
      </c>
      <c r="D6" s="9" t="s">
        <v>20</v>
      </c>
      <c r="E6" s="18">
        <v>7.13096402137681</v>
      </c>
      <c r="F6" s="18">
        <v>0.641237086874038</v>
      </c>
      <c r="G6" s="18">
        <v>2.71477936711605</v>
      </c>
      <c r="H6" s="18">
        <v>4.27837798723722</v>
      </c>
      <c r="I6" s="18">
        <v>2.98450746063598</v>
      </c>
      <c r="J6" s="18">
        <v>0.186031645853946</v>
      </c>
      <c r="K6" s="27">
        <f>E6*M$3</f>
        <v>2.36242485193863</v>
      </c>
      <c r="L6" s="22">
        <f t="shared" si="0"/>
        <v>20.2983224210327</v>
      </c>
      <c r="M6" s="28"/>
    </row>
    <row r="7" s="16" customFormat="1" ht="15.75" customHeight="1" spans="1:13">
      <c r="A7" s="8">
        <v>5</v>
      </c>
      <c r="B7" s="8" t="s">
        <v>14</v>
      </c>
      <c r="C7" s="9" t="s">
        <v>19</v>
      </c>
      <c r="D7" s="9" t="s">
        <v>21</v>
      </c>
      <c r="E7" s="18">
        <v>42.5751426605932</v>
      </c>
      <c r="F7" s="18">
        <v>2.25270508110873</v>
      </c>
      <c r="G7" s="18">
        <v>12.1984936262397</v>
      </c>
      <c r="H7" s="18">
        <v>1.57538952194872</v>
      </c>
      <c r="I7" s="18">
        <v>1.48035711010914</v>
      </c>
      <c r="J7" s="18">
        <v>1.21097276622174</v>
      </c>
      <c r="K7" s="27">
        <f>E7*M$3</f>
        <v>14.1047654699565</v>
      </c>
      <c r="L7" s="22">
        <f t="shared" si="0"/>
        <v>75.3978262361777</v>
      </c>
      <c r="M7" s="28"/>
    </row>
    <row r="8" s="16" customFormat="1" ht="16.5" customHeight="1" spans="1:13">
      <c r="A8" s="8">
        <v>6</v>
      </c>
      <c r="B8" s="8" t="s">
        <v>14</v>
      </c>
      <c r="C8" s="9" t="s">
        <v>19</v>
      </c>
      <c r="D8" s="9" t="s">
        <v>22</v>
      </c>
      <c r="E8" s="18">
        <v>19.9063245802322</v>
      </c>
      <c r="F8" s="18">
        <v>1.08459765150275</v>
      </c>
      <c r="G8" s="18">
        <v>3.1509634954775</v>
      </c>
      <c r="H8" s="18">
        <v>0.215643471215674</v>
      </c>
      <c r="I8" s="18">
        <v>0.441516994191842</v>
      </c>
      <c r="J8" s="18">
        <v>0.0398802038672777</v>
      </c>
      <c r="K8" s="27">
        <f>E8*M$3</f>
        <v>6.59478799193515</v>
      </c>
      <c r="L8" s="22">
        <f t="shared" si="0"/>
        <v>31.4337143884224</v>
      </c>
      <c r="M8" s="28"/>
    </row>
    <row r="9" s="16" customFormat="1" ht="15.75" customHeight="1" spans="1:13">
      <c r="A9" s="8">
        <v>7</v>
      </c>
      <c r="B9" s="8" t="s">
        <v>14</v>
      </c>
      <c r="C9" s="9" t="s">
        <v>19</v>
      </c>
      <c r="D9" s="9" t="s">
        <v>23</v>
      </c>
      <c r="E9" s="18">
        <v>17.343743452237</v>
      </c>
      <c r="F9" s="18">
        <v>2.26321117237781</v>
      </c>
      <c r="G9" s="18">
        <v>3.67319811407479</v>
      </c>
      <c r="H9" s="18">
        <v>0.500669163572313</v>
      </c>
      <c r="I9" s="18">
        <v>0.441753442125189</v>
      </c>
      <c r="J9" s="18">
        <v>0.0278177773415881</v>
      </c>
      <c r="K9" s="27">
        <f>E9*M$3</f>
        <v>5.74582769375713</v>
      </c>
      <c r="L9" s="22">
        <f t="shared" si="0"/>
        <v>29.9962208154858</v>
      </c>
      <c r="M9" s="28"/>
    </row>
    <row r="10" s="16" customFormat="1" ht="15.75" customHeight="1" spans="1:13">
      <c r="A10" s="8">
        <v>9</v>
      </c>
      <c r="B10" s="8" t="s">
        <v>14</v>
      </c>
      <c r="C10" s="9" t="s">
        <v>24</v>
      </c>
      <c r="D10" s="9" t="s">
        <v>25</v>
      </c>
      <c r="E10" s="18">
        <v>38.4024189928947</v>
      </c>
      <c r="F10" s="18">
        <v>1.4069562088415</v>
      </c>
      <c r="G10" s="18">
        <v>12.1357782214704</v>
      </c>
      <c r="H10" s="18">
        <v>0.785370294899191</v>
      </c>
      <c r="I10" s="18">
        <v>6.2779345806187</v>
      </c>
      <c r="J10" s="18">
        <v>0.0649081471303719</v>
      </c>
      <c r="K10" s="27">
        <f>E10*M$3</f>
        <v>12.7223792928152</v>
      </c>
      <c r="L10" s="22">
        <f t="shared" si="0"/>
        <v>71.7957457386701</v>
      </c>
      <c r="M10" s="28"/>
    </row>
    <row r="11" s="16" customFormat="1" ht="15.75" customHeight="1" spans="1:13">
      <c r="A11" s="8">
        <v>10</v>
      </c>
      <c r="B11" s="8" t="s">
        <v>14</v>
      </c>
      <c r="C11" s="9" t="s">
        <v>24</v>
      </c>
      <c r="D11" s="9" t="s">
        <v>26</v>
      </c>
      <c r="E11" s="18">
        <v>42.0590707605605</v>
      </c>
      <c r="F11" s="18">
        <v>3.51742662061964</v>
      </c>
      <c r="G11" s="18">
        <v>37.0163291855133</v>
      </c>
      <c r="H11" s="18">
        <v>2.70771058551815</v>
      </c>
      <c r="I11" s="18">
        <v>1.45668687317157</v>
      </c>
      <c r="J11" s="18">
        <v>0.327355713321142</v>
      </c>
      <c r="K11" s="27">
        <f>E11*M$3</f>
        <v>13.9337954470578</v>
      </c>
      <c r="L11" s="22">
        <f t="shared" si="0"/>
        <v>101.018375185762</v>
      </c>
      <c r="M11" s="28"/>
    </row>
    <row r="12" s="16" customFormat="1" ht="15.75" customHeight="1" spans="1:13">
      <c r="A12" s="8">
        <v>11</v>
      </c>
      <c r="B12" s="8" t="s">
        <v>14</v>
      </c>
      <c r="C12" s="9" t="s">
        <v>24</v>
      </c>
      <c r="D12" s="9" t="s">
        <v>27</v>
      </c>
      <c r="E12" s="18">
        <v>23.6990634312312</v>
      </c>
      <c r="F12" s="18">
        <v>2.02725920118396</v>
      </c>
      <c r="G12" s="18">
        <v>12.188066703205</v>
      </c>
      <c r="H12" s="18">
        <v>0.151680152025439</v>
      </c>
      <c r="I12" s="18">
        <v>2.57597511274206</v>
      </c>
      <c r="J12" s="18">
        <v>0.394285548085898</v>
      </c>
      <c r="K12" s="27">
        <f>E12*M$3</f>
        <v>7.85128858451327</v>
      </c>
      <c r="L12" s="22">
        <f t="shared" si="0"/>
        <v>48.8876187329868</v>
      </c>
      <c r="M12" s="28"/>
    </row>
    <row r="13" s="16" customFormat="1" ht="15.75" customHeight="1" spans="1:13">
      <c r="A13" s="8">
        <v>12</v>
      </c>
      <c r="B13" s="8" t="s">
        <v>14</v>
      </c>
      <c r="C13" s="9" t="s">
        <v>24</v>
      </c>
      <c r="D13" s="9" t="s">
        <v>28</v>
      </c>
      <c r="E13" s="18">
        <v>21.3417396200392</v>
      </c>
      <c r="F13" s="18">
        <v>4.52566702250374</v>
      </c>
      <c r="G13" s="18">
        <v>2.71339645563983</v>
      </c>
      <c r="H13" s="18">
        <v>0.169192662146722</v>
      </c>
      <c r="I13" s="18">
        <v>6.27853017699701</v>
      </c>
      <c r="J13" s="18">
        <v>0.752514018813874</v>
      </c>
      <c r="K13" s="27">
        <f>E13*M$3</f>
        <v>7.07032820679544</v>
      </c>
      <c r="L13" s="22">
        <f t="shared" si="0"/>
        <v>42.8513681629358</v>
      </c>
      <c r="M13" s="28"/>
    </row>
    <row r="14" s="16" customFormat="1" ht="15.75" customHeight="1" spans="1:13">
      <c r="A14" s="8">
        <v>13</v>
      </c>
      <c r="B14" s="8" t="s">
        <v>14</v>
      </c>
      <c r="C14" s="9" t="s">
        <v>24</v>
      </c>
      <c r="D14" s="9" t="s">
        <v>29</v>
      </c>
      <c r="E14" s="18">
        <v>25.5638831359743</v>
      </c>
      <c r="F14" s="18">
        <v>0.716004544346022</v>
      </c>
      <c r="G14" s="18">
        <v>2.71409934859078</v>
      </c>
      <c r="H14" s="18">
        <v>0.152154837372013</v>
      </c>
      <c r="I14" s="18">
        <v>1.41264309915742</v>
      </c>
      <c r="J14" s="18">
        <v>0.0358142188579558</v>
      </c>
      <c r="K14" s="27">
        <f>E14*M$3</f>
        <v>8.46908673938593</v>
      </c>
      <c r="L14" s="22">
        <f t="shared" si="0"/>
        <v>39.0636859236844</v>
      </c>
      <c r="M14" s="28"/>
    </row>
    <row r="15" s="16" customFormat="1" ht="15.75" customHeight="1" spans="1:13">
      <c r="A15" s="8">
        <v>14</v>
      </c>
      <c r="B15" s="8" t="s">
        <v>14</v>
      </c>
      <c r="C15" s="9" t="s">
        <v>30</v>
      </c>
      <c r="D15" s="9" t="s">
        <v>31</v>
      </c>
      <c r="E15" s="18">
        <v>11.7961827886139</v>
      </c>
      <c r="F15" s="18">
        <v>1.07959268426343</v>
      </c>
      <c r="G15" s="18">
        <v>3.21980916232722</v>
      </c>
      <c r="H15" s="18">
        <v>1.31385604529476</v>
      </c>
      <c r="I15" s="18">
        <v>0.442214986770415</v>
      </c>
      <c r="J15" s="18">
        <v>0.00347722216769852</v>
      </c>
      <c r="K15" s="27">
        <f>E15*M$3</f>
        <v>3.90797026801597</v>
      </c>
      <c r="L15" s="22">
        <f t="shared" si="0"/>
        <v>21.7631031574534</v>
      </c>
      <c r="M15" s="28"/>
    </row>
    <row r="16" s="16" customFormat="1" ht="15.75" customHeight="1" spans="1:13">
      <c r="A16" s="8">
        <v>15</v>
      </c>
      <c r="B16" s="8" t="s">
        <v>14</v>
      </c>
      <c r="C16" s="9" t="s">
        <v>30</v>
      </c>
      <c r="D16" s="9" t="s">
        <v>32</v>
      </c>
      <c r="E16" s="18">
        <v>24.9167269501558</v>
      </c>
      <c r="F16" s="18">
        <v>0.64121587146805</v>
      </c>
      <c r="G16" s="18">
        <v>17.9315449192875</v>
      </c>
      <c r="H16" s="18">
        <v>0.147275876745524</v>
      </c>
      <c r="I16" s="18">
        <v>4.34451846960126</v>
      </c>
      <c r="J16" s="18">
        <v>2.16712407373271</v>
      </c>
      <c r="K16" s="27">
        <f>E16*M$3</f>
        <v>8.25468966041031</v>
      </c>
      <c r="L16" s="22">
        <f t="shared" si="0"/>
        <v>58.4030958214012</v>
      </c>
      <c r="M16" s="28"/>
    </row>
    <row r="17" s="16" customFormat="1" ht="15.75" customHeight="1" spans="1:13">
      <c r="A17" s="8">
        <v>16</v>
      </c>
      <c r="B17" s="8" t="s">
        <v>14</v>
      </c>
      <c r="C17" s="9" t="s">
        <v>30</v>
      </c>
      <c r="D17" s="9" t="s">
        <v>33</v>
      </c>
      <c r="E17" s="18">
        <v>12.9283337820501</v>
      </c>
      <c r="F17" s="18">
        <v>1.38177885698627</v>
      </c>
      <c r="G17" s="18">
        <v>2.71415647769821</v>
      </c>
      <c r="H17" s="18">
        <v>0.151984582318815</v>
      </c>
      <c r="I17" s="18">
        <v>0.440582468787399</v>
      </c>
      <c r="J17" s="18">
        <v>0.00811351839129652</v>
      </c>
      <c r="K17" s="27">
        <f>E17*M$3</f>
        <v>4.28304180603283</v>
      </c>
      <c r="L17" s="22">
        <f t="shared" si="0"/>
        <v>21.9079914922649</v>
      </c>
      <c r="M17" s="28"/>
    </row>
    <row r="18" s="16" customFormat="1" ht="15.75" customHeight="1" spans="1:13">
      <c r="A18" s="8">
        <v>17</v>
      </c>
      <c r="B18" s="8" t="s">
        <v>14</v>
      </c>
      <c r="C18" s="9" t="s">
        <v>34</v>
      </c>
      <c r="D18" s="9" t="s">
        <v>35</v>
      </c>
      <c r="E18" s="18">
        <v>24.7039288893684</v>
      </c>
      <c r="F18" s="18">
        <v>0.641220437216941</v>
      </c>
      <c r="G18" s="18">
        <v>2.71391094853203</v>
      </c>
      <c r="H18" s="18">
        <v>0.151768673257064</v>
      </c>
      <c r="I18" s="18">
        <v>2.23714206495892</v>
      </c>
      <c r="J18" s="18">
        <v>0.120565531907875</v>
      </c>
      <c r="K18" s="27">
        <f>E18*M$3</f>
        <v>8.18419155864714</v>
      </c>
      <c r="L18" s="22">
        <f t="shared" si="0"/>
        <v>38.7527281038884</v>
      </c>
      <c r="M18" s="28"/>
    </row>
    <row r="19" s="16" customFormat="1" ht="15.75" customHeight="1" spans="1:13">
      <c r="A19" s="8">
        <v>18</v>
      </c>
      <c r="B19" s="8" t="s">
        <v>14</v>
      </c>
      <c r="C19" s="9" t="s">
        <v>34</v>
      </c>
      <c r="D19" s="9" t="s">
        <v>36</v>
      </c>
      <c r="E19" s="18">
        <v>12.1777191719301</v>
      </c>
      <c r="F19" s="18">
        <v>0.641987720161069</v>
      </c>
      <c r="G19" s="18">
        <v>2.73443124205683</v>
      </c>
      <c r="H19" s="18">
        <v>0.151828065313689</v>
      </c>
      <c r="I19" s="18">
        <v>7.51911157784857</v>
      </c>
      <c r="J19" s="18">
        <v>0.221537774511617</v>
      </c>
      <c r="K19" s="27">
        <f>E19*M$3</f>
        <v>4.0343698727767</v>
      </c>
      <c r="L19" s="22">
        <f t="shared" si="0"/>
        <v>27.4809854245986</v>
      </c>
      <c r="M19" s="28"/>
    </row>
    <row r="20" s="16" customFormat="1" ht="15.75" customHeight="1" spans="1:13">
      <c r="A20" s="8">
        <v>19</v>
      </c>
      <c r="B20" s="8" t="s">
        <v>14</v>
      </c>
      <c r="C20" s="9" t="s">
        <v>34</v>
      </c>
      <c r="D20" s="9" t="s">
        <v>37</v>
      </c>
      <c r="E20" s="18">
        <v>15.0459861429413</v>
      </c>
      <c r="F20" s="18">
        <v>0.641156100776877</v>
      </c>
      <c r="G20" s="18">
        <v>2.71434744046179</v>
      </c>
      <c r="H20" s="18">
        <v>0.151693493870247</v>
      </c>
      <c r="I20" s="18">
        <v>1.49494776468507</v>
      </c>
      <c r="J20" s="18">
        <v>0.0730216655216686</v>
      </c>
      <c r="K20" s="27">
        <f>E20*M$3</f>
        <v>4.9846011674514</v>
      </c>
      <c r="L20" s="22">
        <f t="shared" si="0"/>
        <v>25.1057537757084</v>
      </c>
      <c r="M20" s="28"/>
    </row>
    <row r="21" s="16" customFormat="1" ht="15.75" customHeight="1" spans="1:13">
      <c r="A21" s="8">
        <v>20</v>
      </c>
      <c r="B21" s="8" t="s">
        <v>14</v>
      </c>
      <c r="C21" s="10" t="s">
        <v>38</v>
      </c>
      <c r="D21" s="9" t="s">
        <v>39</v>
      </c>
      <c r="E21" s="18">
        <v>39.8247214314828</v>
      </c>
      <c r="F21" s="18">
        <v>1.40997251218394</v>
      </c>
      <c r="G21" s="18">
        <v>2.71378400791998</v>
      </c>
      <c r="H21" s="18">
        <v>0.151666090484482</v>
      </c>
      <c r="I21" s="18">
        <v>0.44226373595605</v>
      </c>
      <c r="J21" s="18">
        <v>0.00927259244719604</v>
      </c>
      <c r="K21" s="27">
        <f>E21*M$3</f>
        <v>13.1935754197092</v>
      </c>
      <c r="L21" s="22">
        <f t="shared" si="0"/>
        <v>57.7452557901837</v>
      </c>
      <c r="M21" s="28"/>
    </row>
    <row r="22" s="16" customFormat="1" ht="15.75" customHeight="1" spans="1:13">
      <c r="A22" s="8">
        <v>21</v>
      </c>
      <c r="B22" s="8" t="s">
        <v>14</v>
      </c>
      <c r="C22" s="10" t="s">
        <v>40</v>
      </c>
      <c r="D22" s="9" t="s">
        <v>41</v>
      </c>
      <c r="E22" s="18">
        <v>18.7260142012335</v>
      </c>
      <c r="F22" s="18">
        <v>2.80852388269736</v>
      </c>
      <c r="G22" s="18">
        <v>4.83658902878139</v>
      </c>
      <c r="H22" s="18">
        <v>1.7382083611297</v>
      </c>
      <c r="I22" s="18">
        <v>1.72193182986957</v>
      </c>
      <c r="J22" s="18">
        <v>0.269823084458694</v>
      </c>
      <c r="K22" s="27">
        <f>E22*M$3</f>
        <v>6.20376167852384</v>
      </c>
      <c r="L22" s="22">
        <f t="shared" si="0"/>
        <v>36.3048520666941</v>
      </c>
      <c r="M22" s="28"/>
    </row>
    <row r="23" s="16" customFormat="1" ht="15.75" customHeight="1" spans="1:13">
      <c r="A23" s="8">
        <v>22</v>
      </c>
      <c r="B23" s="8" t="s">
        <v>14</v>
      </c>
      <c r="C23" s="10" t="s">
        <v>40</v>
      </c>
      <c r="D23" s="9" t="s">
        <v>42</v>
      </c>
      <c r="E23" s="18">
        <v>16.2751021431734</v>
      </c>
      <c r="F23" s="18">
        <v>1.90398635400616</v>
      </c>
      <c r="G23" s="18">
        <v>2.71534519148055</v>
      </c>
      <c r="H23" s="18">
        <v>0.707692001781902</v>
      </c>
      <c r="I23" s="18">
        <v>0.646937624727541</v>
      </c>
      <c r="J23" s="18">
        <v>0.123897609936511</v>
      </c>
      <c r="K23" s="27">
        <f>E23*M$3</f>
        <v>5.39179634837773</v>
      </c>
      <c r="L23" s="22">
        <f t="shared" si="0"/>
        <v>27.7647572734838</v>
      </c>
      <c r="M23" s="28"/>
    </row>
    <row r="24" s="16" customFormat="1" ht="15.75" customHeight="1" spans="1:13">
      <c r="A24" s="8">
        <v>23</v>
      </c>
      <c r="B24" s="8" t="s">
        <v>14</v>
      </c>
      <c r="C24" s="10" t="s">
        <v>40</v>
      </c>
      <c r="D24" s="9" t="s">
        <v>43</v>
      </c>
      <c r="E24" s="18">
        <v>17.6147181125691</v>
      </c>
      <c r="F24" s="18">
        <v>3.91502993935169</v>
      </c>
      <c r="G24" s="18">
        <v>13.347300044474</v>
      </c>
      <c r="H24" s="18">
        <v>0.151630847596022</v>
      </c>
      <c r="I24" s="18">
        <v>0.804905210122162</v>
      </c>
      <c r="J24" s="18">
        <v>0.211501128762998</v>
      </c>
      <c r="K24" s="27">
        <f>E24*M$3</f>
        <v>5.83559918466567</v>
      </c>
      <c r="L24" s="22">
        <f t="shared" si="0"/>
        <v>41.8806844675416</v>
      </c>
      <c r="M24" s="28"/>
    </row>
    <row r="25" s="16" customFormat="1" ht="15.75" customHeight="1" spans="1:13">
      <c r="A25" s="8">
        <v>24</v>
      </c>
      <c r="B25" s="8" t="s">
        <v>14</v>
      </c>
      <c r="C25" s="10" t="s">
        <v>44</v>
      </c>
      <c r="D25" s="9" t="s">
        <v>45</v>
      </c>
      <c r="E25" s="18">
        <v>37.2236217223478</v>
      </c>
      <c r="F25" s="18">
        <v>4.13375539452368</v>
      </c>
      <c r="G25" s="18">
        <v>21.2420956036349</v>
      </c>
      <c r="H25" s="18">
        <v>0.362583061560966</v>
      </c>
      <c r="I25" s="18">
        <v>0.518270900320341</v>
      </c>
      <c r="J25" s="18">
        <v>0.0162270367825931</v>
      </c>
      <c r="K25" s="27">
        <f>E25*M$3</f>
        <v>12.331854258754</v>
      </c>
      <c r="L25" s="22">
        <f t="shared" si="0"/>
        <v>75.8284079779243</v>
      </c>
      <c r="M25" s="28"/>
    </row>
    <row r="26" s="16" customFormat="1" ht="15.75" customHeight="1" spans="1:13">
      <c r="A26" s="8">
        <v>25</v>
      </c>
      <c r="B26" s="8" t="s">
        <v>14</v>
      </c>
      <c r="C26" s="10" t="s">
        <v>44</v>
      </c>
      <c r="D26" s="9" t="s">
        <v>46</v>
      </c>
      <c r="E26" s="18">
        <v>22.1139373659644</v>
      </c>
      <c r="F26" s="18">
        <v>0.795453182516978</v>
      </c>
      <c r="G26" s="18">
        <v>6.61522249822791</v>
      </c>
      <c r="H26" s="18">
        <v>0.154866598797139</v>
      </c>
      <c r="I26" s="18">
        <v>0.441744286920656</v>
      </c>
      <c r="J26" s="18">
        <v>0.00463629622359802</v>
      </c>
      <c r="K26" s="27">
        <f>E26*M$3</f>
        <v>7.32615044066396</v>
      </c>
      <c r="L26" s="22">
        <f t="shared" si="0"/>
        <v>37.4520106693146</v>
      </c>
      <c r="M26" s="28"/>
    </row>
    <row r="27" s="16" customFormat="1" ht="15.75" customHeight="1" spans="1:13">
      <c r="A27" s="8">
        <v>27</v>
      </c>
      <c r="B27" s="8" t="s">
        <v>14</v>
      </c>
      <c r="C27" s="9" t="s">
        <v>47</v>
      </c>
      <c r="D27" s="9" t="s">
        <v>48</v>
      </c>
      <c r="E27" s="18">
        <v>4.66543631914839</v>
      </c>
      <c r="F27" s="18">
        <v>0.769648672725344</v>
      </c>
      <c r="G27" s="18">
        <v>2.7142763917554</v>
      </c>
      <c r="H27" s="18">
        <v>0.759633370862611</v>
      </c>
      <c r="I27" s="18">
        <v>3.90198712097906</v>
      </c>
      <c r="J27" s="18">
        <v>0.263109667754046</v>
      </c>
      <c r="K27" s="27">
        <f>E27*M$3</f>
        <v>1.54561748908743</v>
      </c>
      <c r="L27" s="22">
        <f t="shared" si="0"/>
        <v>14.6197090323123</v>
      </c>
      <c r="M27" s="28"/>
    </row>
    <row r="28" s="15" customFormat="1" ht="15.75" customHeight="1" spans="1:13">
      <c r="A28" s="11">
        <v>1</v>
      </c>
      <c r="B28" s="8" t="s">
        <v>14</v>
      </c>
      <c r="C28" s="9" t="s">
        <v>49</v>
      </c>
      <c r="D28" s="5" t="s">
        <v>49</v>
      </c>
      <c r="E28" s="18">
        <v>0</v>
      </c>
      <c r="F28" s="18">
        <v>29.113144145628</v>
      </c>
      <c r="G28" s="18">
        <v>0</v>
      </c>
      <c r="H28" s="18">
        <v>0</v>
      </c>
      <c r="I28" s="18">
        <v>0</v>
      </c>
      <c r="J28" s="18">
        <v>1.94950144178703</v>
      </c>
      <c r="K28" s="27">
        <f>E28*M$3</f>
        <v>0</v>
      </c>
      <c r="L28" s="22">
        <f t="shared" si="0"/>
        <v>31.062645587415</v>
      </c>
      <c r="M28" s="28"/>
    </row>
    <row r="29" s="17" customFormat="1" ht="16.5" spans="1:12">
      <c r="A29" s="12" t="s">
        <v>13</v>
      </c>
      <c r="B29" s="12"/>
      <c r="C29" s="12"/>
      <c r="D29" s="12"/>
      <c r="E29" s="18">
        <f t="shared" ref="E29:K29" si="1">SUM(E3:E28)</f>
        <v>550.747338524148</v>
      </c>
      <c r="F29" s="18">
        <f t="shared" si="1"/>
        <v>72.47525001497</v>
      </c>
      <c r="G29" s="18">
        <f t="shared" si="1"/>
        <v>184.027939361016</v>
      </c>
      <c r="H29" s="18">
        <f t="shared" si="1"/>
        <v>17.167714181495</v>
      </c>
      <c r="I29" s="18">
        <f t="shared" si="1"/>
        <v>49.8785783045002</v>
      </c>
      <c r="J29" s="18">
        <f t="shared" si="1"/>
        <v>8.5393423866743</v>
      </c>
      <c r="K29" s="18">
        <f t="shared" si="1"/>
        <v>182.457686754293</v>
      </c>
      <c r="L29" s="22">
        <f t="shared" si="0"/>
        <v>1065.2938495271</v>
      </c>
    </row>
    <row r="30" s="17" customFormat="1" spans="1:12">
      <c r="A30" s="19" t="s">
        <v>50</v>
      </c>
      <c r="B30" s="19"/>
      <c r="C30" s="19"/>
      <c r="D30" s="19"/>
      <c r="E30" s="20"/>
      <c r="F30" s="20"/>
      <c r="G30" s="20"/>
      <c r="H30" s="20"/>
      <c r="I30" s="20"/>
      <c r="J30" s="20"/>
      <c r="K30" s="20"/>
      <c r="L30" s="20"/>
    </row>
    <row r="31" s="17" customFormat="1" spans="16287:16384">
      <c r="XBK31"/>
      <c r="XBL31"/>
      <c r="XBM31"/>
      <c r="XBN31"/>
      <c r="XBO31"/>
      <c r="XBP31"/>
      <c r="XBQ31"/>
      <c r="XBR31"/>
      <c r="XBS31"/>
      <c r="XBT31"/>
      <c r="XBU31"/>
      <c r="XBV31"/>
      <c r="XBW31"/>
      <c r="XBX31"/>
      <c r="XBY31"/>
      <c r="XBZ31"/>
      <c r="XCA31"/>
      <c r="XCB31"/>
      <c r="XCC31"/>
      <c r="XCD31"/>
      <c r="XCE31"/>
      <c r="XCF31"/>
      <c r="XCG31"/>
      <c r="XCH31"/>
      <c r="XCI31"/>
      <c r="XCJ31"/>
      <c r="XCK31"/>
      <c r="XCL31"/>
      <c r="XCM31"/>
      <c r="XCN31"/>
      <c r="XCO31"/>
      <c r="XCP31"/>
      <c r="XCQ31"/>
      <c r="XCR31"/>
      <c r="XCS31"/>
      <c r="XCT31"/>
      <c r="XCU31"/>
      <c r="XCV31"/>
      <c r="XCW31"/>
      <c r="XCX31"/>
      <c r="XCY31"/>
      <c r="XCZ31"/>
      <c r="XDA31"/>
      <c r="XDB31"/>
      <c r="XDC31"/>
      <c r="XDD31"/>
      <c r="XDE31"/>
      <c r="XDF31"/>
      <c r="XDG31"/>
      <c r="XDH31"/>
      <c r="XDI31"/>
      <c r="XDJ31"/>
      <c r="XDK31"/>
      <c r="XDL31"/>
      <c r="XDM31"/>
      <c r="XDN31"/>
      <c r="XDO31"/>
      <c r="XDP31"/>
      <c r="XDQ31"/>
      <c r="XDR31"/>
      <c r="XDS31"/>
      <c r="XDT31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="17" customFormat="1" ht="16.5" spans="1:16384">
      <c r="A32" s="1" t="s">
        <v>0</v>
      </c>
      <c r="B32" s="1"/>
      <c r="C32" s="1"/>
      <c r="D32" s="1"/>
      <c r="E32" s="17"/>
      <c r="F32" s="17"/>
      <c r="G32" s="17"/>
      <c r="H32" s="17"/>
      <c r="I32" s="17"/>
      <c r="J32" s="17"/>
      <c r="K32" s="17"/>
      <c r="L32" s="17"/>
      <c r="XBK32"/>
      <c r="XBL32"/>
      <c r="XBM32"/>
      <c r="XBN32"/>
      <c r="XBO32"/>
      <c r="XBP32"/>
      <c r="XBQ32"/>
      <c r="XBR32"/>
      <c r="XBS32"/>
      <c r="XBT32"/>
      <c r="XBU32"/>
      <c r="XBV32"/>
      <c r="XBW32"/>
      <c r="XBX32"/>
      <c r="XBY32"/>
      <c r="XBZ32"/>
      <c r="XCA32"/>
      <c r="XCB32"/>
      <c r="XCC32"/>
      <c r="XCD32"/>
      <c r="XCE32"/>
      <c r="XCF32"/>
      <c r="XCG32"/>
      <c r="XCH32"/>
      <c r="XCI32"/>
      <c r="XCJ32"/>
      <c r="XCK32"/>
      <c r="XCL32"/>
      <c r="XCM32"/>
      <c r="XCN32"/>
      <c r="XCO32"/>
      <c r="XCP32"/>
      <c r="XCQ32"/>
      <c r="XCR32"/>
      <c r="XCS32"/>
      <c r="XCT32"/>
      <c r="XCU32"/>
      <c r="XCV32"/>
      <c r="XCW32"/>
      <c r="XCX32"/>
      <c r="XCY32"/>
      <c r="XCZ32"/>
      <c r="XDA32"/>
      <c r="XDB32"/>
      <c r="XDC32"/>
      <c r="XDD32"/>
      <c r="XDE32"/>
      <c r="XDF32"/>
      <c r="XDG32"/>
      <c r="XDH32"/>
      <c r="XDI32"/>
      <c r="XDJ32"/>
      <c r="XDK32"/>
      <c r="XDL32"/>
      <c r="XDM32"/>
      <c r="XDN32"/>
      <c r="XDO32"/>
      <c r="XDP32"/>
      <c r="XDQ32"/>
      <c r="XDR32"/>
      <c r="XDS32"/>
      <c r="XDT32"/>
      <c r="XDU32"/>
      <c r="XDV32"/>
      <c r="XDW32"/>
      <c r="XDX32"/>
      <c r="XDY32"/>
      <c r="XDZ32"/>
      <c r="XEA32"/>
      <c r="XEB32"/>
      <c r="XEC32"/>
      <c r="XED32"/>
      <c r="XEE32"/>
      <c r="XEF32"/>
      <c r="XEG32"/>
      <c r="XEH32"/>
      <c r="XEI32"/>
      <c r="XEJ32"/>
      <c r="XEK32"/>
      <c r="XEL32"/>
      <c r="XEM32"/>
      <c r="XEN32"/>
      <c r="XEO32"/>
      <c r="XEP32"/>
      <c r="XEQ32"/>
      <c r="XER32"/>
      <c r="XES32"/>
      <c r="XET32"/>
      <c r="XEU32"/>
      <c r="XEV32"/>
      <c r="XEW32"/>
      <c r="XEX32"/>
      <c r="XEY32"/>
      <c r="XEZ32"/>
      <c r="XFA32"/>
      <c r="XFB32"/>
      <c r="XFC32"/>
      <c r="XFD32"/>
    </row>
    <row r="33" s="17" customFormat="1" ht="16.5" spans="1:16384">
      <c r="A33" s="2" t="s">
        <v>8</v>
      </c>
      <c r="B33" s="2" t="s">
        <v>9</v>
      </c>
      <c r="C33" s="2" t="s">
        <v>10</v>
      </c>
      <c r="D33" s="2" t="s">
        <v>11</v>
      </c>
      <c r="E33" s="4" t="s">
        <v>1</v>
      </c>
      <c r="F33" s="4" t="s">
        <v>2</v>
      </c>
      <c r="G33" s="4" t="s">
        <v>3</v>
      </c>
      <c r="H33" s="4" t="s">
        <v>4</v>
      </c>
      <c r="I33" s="4" t="s">
        <v>5</v>
      </c>
      <c r="J33" s="4" t="s">
        <v>6</v>
      </c>
      <c r="K33" s="4" t="s">
        <v>7</v>
      </c>
      <c r="L33" s="17"/>
      <c r="XBK33"/>
      <c r="XBL33"/>
      <c r="XBM33"/>
      <c r="XBN33"/>
      <c r="XBO33"/>
      <c r="XBP33"/>
      <c r="XBQ33"/>
      <c r="XBR33"/>
      <c r="XBS33"/>
      <c r="XBT33"/>
      <c r="XBU33"/>
      <c r="XBV33"/>
      <c r="XBW33"/>
      <c r="XBX33"/>
      <c r="XBY33"/>
      <c r="XBZ33"/>
      <c r="XCA33"/>
      <c r="XCB33"/>
      <c r="XCC33"/>
      <c r="XCD33"/>
      <c r="XCE33"/>
      <c r="XCF33"/>
      <c r="XCG33"/>
      <c r="XCH33"/>
      <c r="XCI33"/>
      <c r="XCJ33"/>
      <c r="XCK33"/>
      <c r="XCL33"/>
      <c r="XCM33"/>
      <c r="XCN33"/>
      <c r="XCO33"/>
      <c r="XCP33"/>
      <c r="XCQ33"/>
      <c r="XCR33"/>
      <c r="XCS33"/>
      <c r="XCT33"/>
      <c r="XCU33"/>
      <c r="XCV33"/>
      <c r="XCW33"/>
      <c r="XCX33"/>
      <c r="XCY33"/>
      <c r="XCZ33"/>
      <c r="XDA33"/>
      <c r="XDB33"/>
      <c r="XDC33"/>
      <c r="XDD33"/>
      <c r="XDE33"/>
      <c r="XDF33"/>
      <c r="XDG33"/>
      <c r="XDH33"/>
      <c r="XDI33"/>
      <c r="XDJ33"/>
      <c r="XDK33"/>
      <c r="XDL33"/>
      <c r="XDM33"/>
      <c r="XDN33"/>
      <c r="XDO33"/>
      <c r="XDP33"/>
      <c r="XDQ33"/>
      <c r="XDR33"/>
      <c r="XDS33"/>
      <c r="XDT33"/>
      <c r="XDU33"/>
      <c r="XDV33"/>
      <c r="XDW33"/>
      <c r="XDX33"/>
      <c r="XDY33"/>
      <c r="XDZ33"/>
      <c r="XEA33"/>
      <c r="XEB33"/>
      <c r="XEC33"/>
      <c r="XED33"/>
      <c r="XEE33"/>
      <c r="XEF33"/>
      <c r="XEG33"/>
      <c r="XEH33"/>
      <c r="XEI33"/>
      <c r="XEJ33"/>
      <c r="XEK33"/>
      <c r="XEL33"/>
      <c r="XEM33"/>
      <c r="XEN33"/>
      <c r="XEO33"/>
      <c r="XEP33"/>
      <c r="XEQ33"/>
      <c r="XER33"/>
      <c r="XES33"/>
      <c r="XET33"/>
      <c r="XEU33"/>
      <c r="XEV33"/>
      <c r="XEW33"/>
      <c r="XEX33"/>
      <c r="XEY33"/>
      <c r="XEZ33"/>
      <c r="XFA33"/>
      <c r="XFB33"/>
      <c r="XFC33"/>
      <c r="XFD33"/>
    </row>
    <row r="34" s="17" customFormat="1" ht="16.5" spans="1:16384">
      <c r="A34" s="2">
        <v>1</v>
      </c>
      <c r="B34" s="2" t="s">
        <v>14</v>
      </c>
      <c r="C34" s="5" t="s">
        <v>15</v>
      </c>
      <c r="D34" s="5" t="s">
        <v>16</v>
      </c>
      <c r="E34" s="21">
        <f t="shared" ref="E34:K34" si="2">E3/$L3</f>
        <v>0.659959708609556</v>
      </c>
      <c r="F34" s="21">
        <f t="shared" si="2"/>
        <v>0.0323232508925366</v>
      </c>
      <c r="G34" s="21">
        <f t="shared" si="2"/>
        <v>0.0672622241251122</v>
      </c>
      <c r="H34" s="21">
        <f t="shared" si="2"/>
        <v>0.00530109315424311</v>
      </c>
      <c r="I34" s="21">
        <f t="shared" si="2"/>
        <v>0.0157722657343871</v>
      </c>
      <c r="J34" s="21">
        <f t="shared" si="2"/>
        <v>0.000742685471910696</v>
      </c>
      <c r="K34" s="21">
        <f t="shared" si="2"/>
        <v>0.218638772012254</v>
      </c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  <c r="XFD34"/>
    </row>
    <row r="35" s="17" customFormat="1" ht="16.5" spans="1:16384">
      <c r="A35" s="8">
        <v>2</v>
      </c>
      <c r="B35" s="8" t="s">
        <v>14</v>
      </c>
      <c r="C35" s="9" t="s">
        <v>15</v>
      </c>
      <c r="D35" s="9" t="s">
        <v>17</v>
      </c>
      <c r="E35" s="21">
        <f t="shared" ref="E35:K35" si="3">E4/$L4</f>
        <v>0.547169128831491</v>
      </c>
      <c r="F35" s="21">
        <f t="shared" si="3"/>
        <v>0.0962202597680722</v>
      </c>
      <c r="G35" s="21">
        <f t="shared" si="3"/>
        <v>0.157658273641259</v>
      </c>
      <c r="H35" s="21">
        <f t="shared" si="3"/>
        <v>0.00458522985433845</v>
      </c>
      <c r="I35" s="21">
        <f t="shared" si="3"/>
        <v>0.0128254254917846</v>
      </c>
      <c r="J35" s="21">
        <f t="shared" si="3"/>
        <v>0.000269424652378692</v>
      </c>
      <c r="K35" s="21">
        <f t="shared" si="3"/>
        <v>0.181272257760676</v>
      </c>
      <c r="XBK35"/>
      <c r="XBL35"/>
      <c r="XBM35"/>
      <c r="XBN35"/>
      <c r="XBO35"/>
      <c r="XBP35"/>
      <c r="XBQ35"/>
      <c r="XBR35"/>
      <c r="XBS35"/>
      <c r="XBT35"/>
      <c r="XBU35"/>
      <c r="XBV35"/>
      <c r="XBW35"/>
      <c r="XBX35"/>
      <c r="XBY35"/>
      <c r="XBZ35"/>
      <c r="XCA35"/>
      <c r="XCB35"/>
      <c r="XCC35"/>
      <c r="XCD35"/>
      <c r="XCE35"/>
      <c r="XCF35"/>
      <c r="XCG35"/>
      <c r="XCH35"/>
      <c r="XCI35"/>
      <c r="XCJ35"/>
      <c r="XCK35"/>
      <c r="XCL35"/>
      <c r="XCM35"/>
      <c r="XCN35"/>
      <c r="XCO35"/>
      <c r="XCP35"/>
      <c r="XCQ35"/>
      <c r="XCR35"/>
      <c r="XCS35"/>
      <c r="XCT35"/>
      <c r="XCU35"/>
      <c r="XCV35"/>
      <c r="XCW35"/>
      <c r="XCX35"/>
      <c r="XCY35"/>
      <c r="XCZ35"/>
      <c r="XDA35"/>
      <c r="XDB35"/>
      <c r="XDC35"/>
      <c r="XDD35"/>
      <c r="XDE35"/>
      <c r="XDF35"/>
      <c r="XDG35"/>
      <c r="XDH35"/>
      <c r="XDI35"/>
      <c r="XDJ35"/>
      <c r="XDK35"/>
      <c r="XDL35"/>
      <c r="XDM35"/>
      <c r="XDN35"/>
      <c r="XDO35"/>
      <c r="XDP35"/>
      <c r="XDQ35"/>
      <c r="XDR35"/>
      <c r="XDS35"/>
      <c r="XDT35"/>
      <c r="XDU35"/>
      <c r="XDV35"/>
      <c r="XDW35"/>
      <c r="XDX35"/>
      <c r="XDY35"/>
      <c r="XDZ35"/>
      <c r="XEA35"/>
      <c r="XEB35"/>
      <c r="XEC35"/>
      <c r="XED35"/>
      <c r="XEE35"/>
      <c r="XEF35"/>
      <c r="XEG35"/>
      <c r="XEH35"/>
      <c r="XEI35"/>
      <c r="XEJ35"/>
      <c r="XEK35"/>
      <c r="XEL35"/>
      <c r="XEM35"/>
      <c r="XEN35"/>
      <c r="XEO35"/>
      <c r="XEP35"/>
      <c r="XEQ35"/>
      <c r="XER35"/>
      <c r="XES35"/>
      <c r="XET35"/>
      <c r="XEU35"/>
      <c r="XEV35"/>
      <c r="XEW35"/>
      <c r="XEX35"/>
      <c r="XEY35"/>
      <c r="XEZ35"/>
      <c r="XFA35"/>
      <c r="XFB35"/>
      <c r="XFC35"/>
      <c r="XFD35"/>
    </row>
    <row r="36" s="17" customFormat="1" ht="16.5" spans="1:16384">
      <c r="A36" s="2">
        <v>3</v>
      </c>
      <c r="B36" s="8" t="s">
        <v>14</v>
      </c>
      <c r="C36" s="9" t="s">
        <v>15</v>
      </c>
      <c r="D36" s="9" t="s">
        <v>18</v>
      </c>
      <c r="E36" s="21">
        <f t="shared" ref="E36:K36" si="4">E5/$L5</f>
        <v>0.531392213319111</v>
      </c>
      <c r="F36" s="21">
        <f t="shared" si="4"/>
        <v>0.0474224609117091</v>
      </c>
      <c r="G36" s="21">
        <f t="shared" si="4"/>
        <v>0.200567445158278</v>
      </c>
      <c r="H36" s="21">
        <f t="shared" si="4"/>
        <v>0.0112243188910163</v>
      </c>
      <c r="I36" s="21">
        <f t="shared" si="4"/>
        <v>0.032576865082284</v>
      </c>
      <c r="J36" s="21">
        <f t="shared" si="4"/>
        <v>0.00077119043276724</v>
      </c>
      <c r="K36" s="21">
        <f t="shared" si="4"/>
        <v>0.176045506204834</v>
      </c>
      <c r="XBK36"/>
      <c r="XBL36"/>
      <c r="XBM36"/>
      <c r="XBN36"/>
      <c r="XBO36"/>
      <c r="XBP36"/>
      <c r="XBQ36"/>
      <c r="XBR36"/>
      <c r="XBS36"/>
      <c r="XBT36"/>
      <c r="XBU36"/>
      <c r="XBV36"/>
      <c r="XBW36"/>
      <c r="XBX36"/>
      <c r="XBY36"/>
      <c r="XBZ36"/>
      <c r="XCA36"/>
      <c r="XCB36"/>
      <c r="XCC36"/>
      <c r="XCD36"/>
      <c r="XCE36"/>
      <c r="XCF36"/>
      <c r="XCG36"/>
      <c r="XCH36"/>
      <c r="XCI36"/>
      <c r="XCJ36"/>
      <c r="XCK36"/>
      <c r="XCL36"/>
      <c r="XCM36"/>
      <c r="XCN36"/>
      <c r="XCO36"/>
      <c r="XCP36"/>
      <c r="XCQ36"/>
      <c r="XCR36"/>
      <c r="XCS36"/>
      <c r="XCT36"/>
      <c r="XCU36"/>
      <c r="XCV36"/>
      <c r="XCW36"/>
      <c r="XCX36"/>
      <c r="XCY36"/>
      <c r="XCZ36"/>
      <c r="XDA36"/>
      <c r="XDB36"/>
      <c r="XDC36"/>
      <c r="XDD36"/>
      <c r="XDE36"/>
      <c r="XDF36"/>
      <c r="XDG36"/>
      <c r="XDH36"/>
      <c r="XDI36"/>
      <c r="XDJ36"/>
      <c r="XDK36"/>
      <c r="XDL36"/>
      <c r="XDM36"/>
      <c r="XDN36"/>
      <c r="XDO36"/>
      <c r="XDP36"/>
      <c r="XDQ36"/>
      <c r="XDR36"/>
      <c r="XDS36"/>
      <c r="XDT36"/>
      <c r="XDU36"/>
      <c r="XDV36"/>
      <c r="XDW36"/>
      <c r="XDX36"/>
      <c r="XDY36"/>
      <c r="XDZ36"/>
      <c r="XEA36"/>
      <c r="XEB36"/>
      <c r="XEC36"/>
      <c r="XED36"/>
      <c r="XEE36"/>
      <c r="XEF36"/>
      <c r="XEG36"/>
      <c r="XEH36"/>
      <c r="XEI36"/>
      <c r="XEJ36"/>
      <c r="XEK36"/>
      <c r="XEL36"/>
      <c r="XEM36"/>
      <c r="XEN36"/>
      <c r="XEO36"/>
      <c r="XEP36"/>
      <c r="XEQ36"/>
      <c r="XER36"/>
      <c r="XES36"/>
      <c r="XET36"/>
      <c r="XEU36"/>
      <c r="XEV36"/>
      <c r="XEW36"/>
      <c r="XEX36"/>
      <c r="XEY36"/>
      <c r="XEZ36"/>
      <c r="XFA36"/>
      <c r="XFB36"/>
      <c r="XFC36"/>
      <c r="XFD36"/>
    </row>
    <row r="37" s="17" customFormat="1" ht="16.5" spans="1:16384">
      <c r="A37" s="8">
        <v>4</v>
      </c>
      <c r="B37" s="8" t="s">
        <v>14</v>
      </c>
      <c r="C37" s="9" t="s">
        <v>19</v>
      </c>
      <c r="D37" s="9" t="s">
        <v>20</v>
      </c>
      <c r="E37" s="21">
        <f t="shared" ref="E37:K37" si="5">E6/$L6</f>
        <v>0.351308047702891</v>
      </c>
      <c r="F37" s="21">
        <f t="shared" si="5"/>
        <v>0.0315906444667369</v>
      </c>
      <c r="G37" s="21">
        <f t="shared" si="5"/>
        <v>0.133744026270026</v>
      </c>
      <c r="H37" s="21">
        <f t="shared" si="5"/>
        <v>0.210774954624036</v>
      </c>
      <c r="I37" s="21">
        <f t="shared" si="5"/>
        <v>0.147032222600992</v>
      </c>
      <c r="J37" s="21">
        <f t="shared" si="5"/>
        <v>0.00916487786503894</v>
      </c>
      <c r="K37" s="21">
        <f t="shared" si="5"/>
        <v>0.116385226470279</v>
      </c>
      <c r="XBK37"/>
      <c r="XBL37"/>
      <c r="XBM37"/>
      <c r="XBN37"/>
      <c r="XBO37"/>
      <c r="XBP37"/>
      <c r="XBQ37"/>
      <c r="XBR37"/>
      <c r="XBS37"/>
      <c r="XBT37"/>
      <c r="XBU37"/>
      <c r="XBV37"/>
      <c r="XBW37"/>
      <c r="XBX37"/>
      <c r="XBY37"/>
      <c r="XBZ37"/>
      <c r="XCA37"/>
      <c r="XCB37"/>
      <c r="XCC37"/>
      <c r="XCD37"/>
      <c r="XCE37"/>
      <c r="XCF37"/>
      <c r="XCG37"/>
      <c r="XCH37"/>
      <c r="XCI37"/>
      <c r="XCJ37"/>
      <c r="XCK37"/>
      <c r="XCL37"/>
      <c r="XCM37"/>
      <c r="XCN37"/>
      <c r="XCO37"/>
      <c r="XCP37"/>
      <c r="XCQ37"/>
      <c r="XCR37"/>
      <c r="XCS37"/>
      <c r="XCT37"/>
      <c r="XCU37"/>
      <c r="XCV37"/>
      <c r="XCW37"/>
      <c r="XCX37"/>
      <c r="XCY37"/>
      <c r="XCZ37"/>
      <c r="XDA37"/>
      <c r="XDB37"/>
      <c r="XDC37"/>
      <c r="XDD37"/>
      <c r="XDE37"/>
      <c r="XDF37"/>
      <c r="XDG37"/>
      <c r="XDH37"/>
      <c r="XDI37"/>
      <c r="XDJ37"/>
      <c r="XDK37"/>
      <c r="XDL37"/>
      <c r="XDM37"/>
      <c r="XDN37"/>
      <c r="XDO37"/>
      <c r="XDP37"/>
      <c r="XDQ37"/>
      <c r="XDR37"/>
      <c r="XDS37"/>
      <c r="XDT37"/>
      <c r="XDU37"/>
      <c r="XDV37"/>
      <c r="XDW37"/>
      <c r="XDX37"/>
      <c r="XDY37"/>
      <c r="XDZ37"/>
      <c r="XEA37"/>
      <c r="XEB37"/>
      <c r="XEC37"/>
      <c r="XED37"/>
      <c r="XEE37"/>
      <c r="XEF37"/>
      <c r="XEG37"/>
      <c r="XEH37"/>
      <c r="XEI37"/>
      <c r="XEJ37"/>
      <c r="XEK37"/>
      <c r="XEL37"/>
      <c r="XEM37"/>
      <c r="XEN37"/>
      <c r="XEO37"/>
      <c r="XEP37"/>
      <c r="XEQ37"/>
      <c r="XER37"/>
      <c r="XES37"/>
      <c r="XET37"/>
      <c r="XEU37"/>
      <c r="XEV37"/>
      <c r="XEW37"/>
      <c r="XEX37"/>
      <c r="XEY37"/>
      <c r="XEZ37"/>
      <c r="XFA37"/>
      <c r="XFB37"/>
      <c r="XFC37"/>
      <c r="XFD37"/>
    </row>
    <row r="38" s="17" customFormat="1" ht="16.5" spans="1:16384">
      <c r="A38" s="2">
        <v>5</v>
      </c>
      <c r="B38" s="8" t="s">
        <v>14</v>
      </c>
      <c r="C38" s="9" t="s">
        <v>19</v>
      </c>
      <c r="D38" s="9" t="s">
        <v>21</v>
      </c>
      <c r="E38" s="21">
        <f t="shared" ref="E38:K38" si="6">E7/$L7</f>
        <v>0.564673343860471</v>
      </c>
      <c r="F38" s="21">
        <f t="shared" si="6"/>
        <v>0.0298775865772616</v>
      </c>
      <c r="G38" s="21">
        <f t="shared" si="6"/>
        <v>0.161788399416568</v>
      </c>
      <c r="H38" s="21">
        <f t="shared" si="6"/>
        <v>0.0208943626174836</v>
      </c>
      <c r="I38" s="21">
        <f t="shared" si="6"/>
        <v>0.0196339494652278</v>
      </c>
      <c r="J38" s="21">
        <f t="shared" si="6"/>
        <v>0.0160611098047902</v>
      </c>
      <c r="K38" s="21">
        <f t="shared" si="6"/>
        <v>0.187071248258199</v>
      </c>
      <c r="XBK38"/>
      <c r="XBL38"/>
      <c r="XBM38"/>
      <c r="XBN38"/>
      <c r="XBO38"/>
      <c r="XBP38"/>
      <c r="XBQ38"/>
      <c r="XBR38"/>
      <c r="XBS38"/>
      <c r="XBT38"/>
      <c r="XBU38"/>
      <c r="XBV38"/>
      <c r="XBW38"/>
      <c r="XBX38"/>
      <c r="XBY38"/>
      <c r="XBZ38"/>
      <c r="XCA38"/>
      <c r="XCB38"/>
      <c r="XCC38"/>
      <c r="XCD38"/>
      <c r="XCE38"/>
      <c r="XCF38"/>
      <c r="XCG38"/>
      <c r="XCH38"/>
      <c r="XCI38"/>
      <c r="XCJ38"/>
      <c r="XCK38"/>
      <c r="XCL38"/>
      <c r="XCM38"/>
      <c r="XCN38"/>
      <c r="XCO38"/>
      <c r="XCP38"/>
      <c r="XCQ38"/>
      <c r="XCR38"/>
      <c r="XCS38"/>
      <c r="XCT38"/>
      <c r="XCU38"/>
      <c r="XCV38"/>
      <c r="XCW38"/>
      <c r="XCX38"/>
      <c r="XCY38"/>
      <c r="XCZ38"/>
      <c r="XDA38"/>
      <c r="XDB38"/>
      <c r="XDC38"/>
      <c r="XDD38"/>
      <c r="XDE38"/>
      <c r="XDF38"/>
      <c r="XDG38"/>
      <c r="XDH38"/>
      <c r="XDI38"/>
      <c r="XDJ38"/>
      <c r="XDK38"/>
      <c r="XDL38"/>
      <c r="XDM38"/>
      <c r="XDN38"/>
      <c r="XDO38"/>
      <c r="XDP38"/>
      <c r="XDQ38"/>
      <c r="XDR38"/>
      <c r="XDS38"/>
      <c r="XDT38"/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  <c r="XEY38"/>
      <c r="XEZ38"/>
      <c r="XFA38"/>
      <c r="XFB38"/>
      <c r="XFC38"/>
      <c r="XFD38"/>
    </row>
    <row r="39" s="17" customFormat="1" ht="16.5" spans="1:16384">
      <c r="A39" s="8">
        <v>6</v>
      </c>
      <c r="B39" s="8" t="s">
        <v>14</v>
      </c>
      <c r="C39" s="9" t="s">
        <v>19</v>
      </c>
      <c r="D39" s="9" t="s">
        <v>22</v>
      </c>
      <c r="E39" s="21">
        <f t="shared" ref="E39:K39" si="7">E8/$L8</f>
        <v>0.633279425213714</v>
      </c>
      <c r="F39" s="21">
        <f t="shared" si="7"/>
        <v>0.0345042790075813</v>
      </c>
      <c r="G39" s="21">
        <f t="shared" si="7"/>
        <v>0.100241525915183</v>
      </c>
      <c r="H39" s="21">
        <f t="shared" si="7"/>
        <v>0.00686026056453256</v>
      </c>
      <c r="I39" s="21">
        <f t="shared" si="7"/>
        <v>0.0140459695197352</v>
      </c>
      <c r="J39" s="21">
        <f t="shared" si="7"/>
        <v>0.00126870796669089</v>
      </c>
      <c r="K39" s="21">
        <f t="shared" si="7"/>
        <v>0.209799831812563</v>
      </c>
      <c r="XBK39"/>
      <c r="XBL39"/>
      <c r="XBM39"/>
      <c r="XBN39"/>
      <c r="XBO39"/>
      <c r="XBP39"/>
      <c r="XBQ39"/>
      <c r="XBR39"/>
      <c r="XBS39"/>
      <c r="XBT39"/>
      <c r="XBU39"/>
      <c r="XBV39"/>
      <c r="XBW39"/>
      <c r="XBX39"/>
      <c r="XBY39"/>
      <c r="XBZ39"/>
      <c r="XCA39"/>
      <c r="XCB39"/>
      <c r="XCC39"/>
      <c r="XCD39"/>
      <c r="XCE39"/>
      <c r="XCF39"/>
      <c r="XCG39"/>
      <c r="XCH39"/>
      <c r="XCI39"/>
      <c r="XCJ39"/>
      <c r="XCK39"/>
      <c r="XCL39"/>
      <c r="XCM39"/>
      <c r="XCN39"/>
      <c r="XCO39"/>
      <c r="XCP39"/>
      <c r="XCQ39"/>
      <c r="XCR39"/>
      <c r="XCS39"/>
      <c r="XCT39"/>
      <c r="XCU39"/>
      <c r="XCV39"/>
      <c r="XCW39"/>
      <c r="XCX39"/>
      <c r="XCY39"/>
      <c r="XCZ39"/>
      <c r="XDA39"/>
      <c r="XDB39"/>
      <c r="XDC39"/>
      <c r="XDD39"/>
      <c r="XDE39"/>
      <c r="XDF39"/>
      <c r="XDG39"/>
      <c r="XDH39"/>
      <c r="XDI39"/>
      <c r="XDJ39"/>
      <c r="XDK39"/>
      <c r="XDL39"/>
      <c r="XDM39"/>
      <c r="XDN39"/>
      <c r="XDO39"/>
      <c r="XDP39"/>
      <c r="XDQ39"/>
      <c r="XDR39"/>
      <c r="XDS39"/>
      <c r="XDT39"/>
      <c r="XDU39"/>
      <c r="XDV39"/>
      <c r="XDW39"/>
      <c r="XDX39"/>
      <c r="XDY39"/>
      <c r="XDZ39"/>
      <c r="XEA39"/>
      <c r="XEB39"/>
      <c r="XEC39"/>
      <c r="XED39"/>
      <c r="XEE39"/>
      <c r="XEF39"/>
      <c r="XEG39"/>
      <c r="XEH39"/>
      <c r="XEI39"/>
      <c r="XEJ39"/>
      <c r="XEK39"/>
      <c r="XEL39"/>
      <c r="XEM39"/>
      <c r="XEN39"/>
      <c r="XEO39"/>
      <c r="XEP39"/>
      <c r="XEQ39"/>
      <c r="XER39"/>
      <c r="XES39"/>
      <c r="XET39"/>
      <c r="XEU39"/>
      <c r="XEV39"/>
      <c r="XEW39"/>
      <c r="XEX39"/>
      <c r="XEY39"/>
      <c r="XEZ39"/>
      <c r="XFA39"/>
      <c r="XFB39"/>
      <c r="XFC39"/>
      <c r="XFD39"/>
    </row>
    <row r="40" s="17" customFormat="1" ht="16.5" spans="1:16384">
      <c r="A40" s="2">
        <v>7</v>
      </c>
      <c r="B40" s="8" t="s">
        <v>14</v>
      </c>
      <c r="C40" s="9" t="s">
        <v>19</v>
      </c>
      <c r="D40" s="9" t="s">
        <v>23</v>
      </c>
      <c r="E40" s="21">
        <f t="shared" ref="E40:K40" si="8">E9/$L9</f>
        <v>0.578197618924153</v>
      </c>
      <c r="F40" s="21">
        <f t="shared" si="8"/>
        <v>0.075449877046158</v>
      </c>
      <c r="G40" s="21">
        <f t="shared" si="8"/>
        <v>0.1224553631829</v>
      </c>
      <c r="H40" s="21">
        <f t="shared" si="8"/>
        <v>0.0166910747407833</v>
      </c>
      <c r="I40" s="21">
        <f t="shared" si="8"/>
        <v>0.014726969935397</v>
      </c>
      <c r="J40" s="21">
        <f t="shared" si="8"/>
        <v>0.00092737606889555</v>
      </c>
      <c r="K40" s="21">
        <f t="shared" si="8"/>
        <v>0.191551720101713</v>
      </c>
      <c r="XBK40"/>
      <c r="XBL40"/>
      <c r="XBM40"/>
      <c r="XBN40"/>
      <c r="XBO40"/>
      <c r="XBP40"/>
      <c r="XBQ40"/>
      <c r="XBR40"/>
      <c r="XBS40"/>
      <c r="XBT40"/>
      <c r="XBU40"/>
      <c r="XBV40"/>
      <c r="XBW40"/>
      <c r="XBX40"/>
      <c r="XBY40"/>
      <c r="XBZ40"/>
      <c r="XCA40"/>
      <c r="XCB40"/>
      <c r="XCC40"/>
      <c r="XCD40"/>
      <c r="XCE40"/>
      <c r="XCF40"/>
      <c r="XCG40"/>
      <c r="XCH40"/>
      <c r="XCI40"/>
      <c r="XCJ40"/>
      <c r="XCK40"/>
      <c r="XCL40"/>
      <c r="XCM40"/>
      <c r="XCN40"/>
      <c r="XCO40"/>
      <c r="XCP40"/>
      <c r="XCQ40"/>
      <c r="XCR40"/>
      <c r="XCS40"/>
      <c r="XCT40"/>
      <c r="XCU40"/>
      <c r="XCV40"/>
      <c r="XCW40"/>
      <c r="XCX40"/>
      <c r="XCY40"/>
      <c r="XCZ40"/>
      <c r="XDA40"/>
      <c r="XDB40"/>
      <c r="XDC40"/>
      <c r="XDD40"/>
      <c r="XDE40"/>
      <c r="XDF40"/>
      <c r="XDG40"/>
      <c r="XDH40"/>
      <c r="XDI40"/>
      <c r="XDJ40"/>
      <c r="XDK40"/>
      <c r="XDL40"/>
      <c r="XDM40"/>
      <c r="XDN40"/>
      <c r="XDO40"/>
      <c r="XDP40"/>
      <c r="XDQ40"/>
      <c r="XDR40"/>
      <c r="XDS40"/>
      <c r="XDT40"/>
      <c r="XDU40"/>
      <c r="XDV40"/>
      <c r="XDW40"/>
      <c r="XDX40"/>
      <c r="XDY40"/>
      <c r="XDZ40"/>
      <c r="XEA40"/>
      <c r="XEB40"/>
      <c r="XEC40"/>
      <c r="XED40"/>
      <c r="XEE40"/>
      <c r="XEF40"/>
      <c r="XEG40"/>
      <c r="XEH40"/>
      <c r="XEI40"/>
      <c r="XEJ40"/>
      <c r="XEK40"/>
      <c r="XEL40"/>
      <c r="XEM40"/>
      <c r="XEN40"/>
      <c r="XEO40"/>
      <c r="XEP40"/>
      <c r="XEQ40"/>
      <c r="XER40"/>
      <c r="XES40"/>
      <c r="XET40"/>
      <c r="XEU40"/>
      <c r="XEV40"/>
      <c r="XEW40"/>
      <c r="XEX40"/>
      <c r="XEY40"/>
      <c r="XEZ40"/>
      <c r="XFA40"/>
      <c r="XFB40"/>
      <c r="XFC40"/>
      <c r="XFD40"/>
    </row>
    <row r="41" s="17" customFormat="1" ht="16.5" spans="1:16384">
      <c r="A41" s="8">
        <v>8</v>
      </c>
      <c r="B41" s="8" t="s">
        <v>14</v>
      </c>
      <c r="C41" s="9" t="s">
        <v>24</v>
      </c>
      <c r="D41" s="9" t="s">
        <v>25</v>
      </c>
      <c r="E41" s="21">
        <f t="shared" ref="E41:K41" si="9">E10/$L10</f>
        <v>0.534884324938639</v>
      </c>
      <c r="F41" s="21">
        <f t="shared" si="9"/>
        <v>0.0195966515058245</v>
      </c>
      <c r="G41" s="21">
        <f t="shared" si="9"/>
        <v>0.169031996208292</v>
      </c>
      <c r="H41" s="21">
        <f t="shared" si="9"/>
        <v>0.0109389530928179</v>
      </c>
      <c r="I41" s="21">
        <f t="shared" si="9"/>
        <v>0.0874415958219838</v>
      </c>
      <c r="J41" s="21">
        <f t="shared" si="9"/>
        <v>0.000904066758588059</v>
      </c>
      <c r="K41" s="21">
        <f t="shared" si="9"/>
        <v>0.177202411673854</v>
      </c>
      <c r="XBK41"/>
      <c r="XBL41"/>
      <c r="XBM41"/>
      <c r="XBN41"/>
      <c r="XBO41"/>
      <c r="XBP41"/>
      <c r="XBQ41"/>
      <c r="XBR41"/>
      <c r="XBS41"/>
      <c r="XBT41"/>
      <c r="XBU41"/>
      <c r="XBV41"/>
      <c r="XBW41"/>
      <c r="XBX41"/>
      <c r="XBY41"/>
      <c r="XBZ41"/>
      <c r="XCA41"/>
      <c r="XCB41"/>
      <c r="XCC41"/>
      <c r="XCD41"/>
      <c r="XCE41"/>
      <c r="XCF41"/>
      <c r="XCG41"/>
      <c r="XCH41"/>
      <c r="XCI41"/>
      <c r="XCJ41"/>
      <c r="XCK41"/>
      <c r="XCL41"/>
      <c r="XCM41"/>
      <c r="XCN41"/>
      <c r="XCO41"/>
      <c r="XCP41"/>
      <c r="XCQ41"/>
      <c r="XCR41"/>
      <c r="XCS41"/>
      <c r="XCT41"/>
      <c r="XCU41"/>
      <c r="XCV41"/>
      <c r="XCW41"/>
      <c r="XCX41"/>
      <c r="XCY41"/>
      <c r="XCZ41"/>
      <c r="XDA41"/>
      <c r="XDB41"/>
      <c r="XDC41"/>
      <c r="XDD41"/>
      <c r="XDE41"/>
      <c r="XDF41"/>
      <c r="XDG41"/>
      <c r="XDH41"/>
      <c r="XDI41"/>
      <c r="XDJ41"/>
      <c r="XDK41"/>
      <c r="XDL41"/>
      <c r="XDM41"/>
      <c r="XDN41"/>
      <c r="XDO41"/>
      <c r="XDP41"/>
      <c r="XDQ41"/>
      <c r="XDR41"/>
      <c r="XDS41"/>
      <c r="XDT41"/>
      <c r="XDU41"/>
      <c r="XDV41"/>
      <c r="XDW41"/>
      <c r="XDX41"/>
      <c r="XDY41"/>
      <c r="XDZ41"/>
      <c r="XEA41"/>
      <c r="XEB41"/>
      <c r="XEC41"/>
      <c r="XED41"/>
      <c r="XEE41"/>
      <c r="XEF41"/>
      <c r="XEG41"/>
      <c r="XEH41"/>
      <c r="XEI41"/>
      <c r="XEJ41"/>
      <c r="XEK41"/>
      <c r="XEL41"/>
      <c r="XEM41"/>
      <c r="XEN41"/>
      <c r="XEO41"/>
      <c r="XEP41"/>
      <c r="XEQ41"/>
      <c r="XER41"/>
      <c r="XES41"/>
      <c r="XET41"/>
      <c r="XEU41"/>
      <c r="XEV41"/>
      <c r="XEW41"/>
      <c r="XEX41"/>
      <c r="XEY41"/>
      <c r="XEZ41"/>
      <c r="XFA41"/>
      <c r="XFB41"/>
      <c r="XFC41"/>
      <c r="XFD41"/>
    </row>
    <row r="42" s="17" customFormat="1" ht="16.5" spans="1:16384">
      <c r="A42" s="2">
        <v>9</v>
      </c>
      <c r="B42" s="8" t="s">
        <v>14</v>
      </c>
      <c r="C42" s="9" t="s">
        <v>24</v>
      </c>
      <c r="D42" s="9" t="s">
        <v>26</v>
      </c>
      <c r="E42" s="21">
        <f t="shared" ref="E42:K42" si="10">E11/$L11</f>
        <v>0.416350695437521</v>
      </c>
      <c r="F42" s="21">
        <f t="shared" si="10"/>
        <v>0.034819671313773</v>
      </c>
      <c r="G42" s="21">
        <f t="shared" si="10"/>
        <v>0.366431642930746</v>
      </c>
      <c r="H42" s="21">
        <f t="shared" si="10"/>
        <v>0.0268041391532873</v>
      </c>
      <c r="I42" s="21">
        <f t="shared" si="10"/>
        <v>0.0144200188380864</v>
      </c>
      <c r="J42" s="21">
        <f t="shared" si="10"/>
        <v>0.0032405561138671</v>
      </c>
      <c r="K42" s="21">
        <f t="shared" si="10"/>
        <v>0.137933276212719</v>
      </c>
      <c r="XBK42"/>
      <c r="XBL42"/>
      <c r="XBM42"/>
      <c r="XBN42"/>
      <c r="XBO42"/>
      <c r="XBP42"/>
      <c r="XBQ42"/>
      <c r="XBR42"/>
      <c r="XBS42"/>
      <c r="XBT42"/>
      <c r="XBU42"/>
      <c r="XBV42"/>
      <c r="XBW42"/>
      <c r="XBX42"/>
      <c r="XBY42"/>
      <c r="XBZ42"/>
      <c r="XCA42"/>
      <c r="XCB42"/>
      <c r="XCC42"/>
      <c r="XCD42"/>
      <c r="XCE42"/>
      <c r="XCF42"/>
      <c r="XCG42"/>
      <c r="XCH42"/>
      <c r="XCI42"/>
      <c r="XCJ42"/>
      <c r="XCK42"/>
      <c r="XCL42"/>
      <c r="XCM42"/>
      <c r="XCN42"/>
      <c r="XCO42"/>
      <c r="XCP42"/>
      <c r="XCQ42"/>
      <c r="XCR42"/>
      <c r="XCS42"/>
      <c r="XCT42"/>
      <c r="XCU42"/>
      <c r="XCV42"/>
      <c r="XCW42"/>
      <c r="XCX42"/>
      <c r="XCY42"/>
      <c r="XCZ42"/>
      <c r="XDA42"/>
      <c r="XDB42"/>
      <c r="XDC42"/>
      <c r="XDD42"/>
      <c r="XDE42"/>
      <c r="XDF42"/>
      <c r="XDG42"/>
      <c r="XDH42"/>
      <c r="XDI42"/>
      <c r="XDJ42"/>
      <c r="XDK42"/>
      <c r="XDL42"/>
      <c r="XDM42"/>
      <c r="XDN42"/>
      <c r="XDO42"/>
      <c r="XDP42"/>
      <c r="XDQ42"/>
      <c r="XDR42"/>
      <c r="XDS42"/>
      <c r="XDT42"/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  <c r="XFB42"/>
      <c r="XFC42"/>
      <c r="XFD42"/>
    </row>
    <row r="43" s="17" customFormat="1" ht="16.5" spans="1:16384">
      <c r="A43" s="8">
        <v>10</v>
      </c>
      <c r="B43" s="8" t="s">
        <v>14</v>
      </c>
      <c r="C43" s="9" t="s">
        <v>24</v>
      </c>
      <c r="D43" s="9" t="s">
        <v>27</v>
      </c>
      <c r="E43" s="21">
        <f t="shared" ref="E43:K43" si="11">E12/$L12</f>
        <v>0.484766164633016</v>
      </c>
      <c r="F43" s="21">
        <f t="shared" si="11"/>
        <v>0.0414677428298644</v>
      </c>
      <c r="G43" s="21">
        <f t="shared" si="11"/>
        <v>0.24930784151655</v>
      </c>
      <c r="H43" s="21">
        <f t="shared" si="11"/>
        <v>0.00310262917189487</v>
      </c>
      <c r="I43" s="21">
        <f t="shared" si="11"/>
        <v>0.0526917689898429</v>
      </c>
      <c r="J43" s="21">
        <f t="shared" si="11"/>
        <v>0.00806514120148492</v>
      </c>
      <c r="K43" s="21">
        <f t="shared" si="11"/>
        <v>0.160598711657347</v>
      </c>
      <c r="XBK43"/>
      <c r="XBL43"/>
      <c r="XBM43"/>
      <c r="XBN43"/>
      <c r="XBO43"/>
      <c r="XBP43"/>
      <c r="XBQ43"/>
      <c r="XBR43"/>
      <c r="XBS43"/>
      <c r="XBT43"/>
      <c r="XBU43"/>
      <c r="XBV43"/>
      <c r="XBW43"/>
      <c r="XBX43"/>
      <c r="XBY43"/>
      <c r="XBZ43"/>
      <c r="XCA43"/>
      <c r="XCB43"/>
      <c r="XCC43"/>
      <c r="XCD43"/>
      <c r="XCE43"/>
      <c r="XCF43"/>
      <c r="XCG43"/>
      <c r="XCH43"/>
      <c r="XCI43"/>
      <c r="XCJ43"/>
      <c r="XCK43"/>
      <c r="XCL43"/>
      <c r="XCM43"/>
      <c r="XCN43"/>
      <c r="XCO43"/>
      <c r="XCP43"/>
      <c r="XCQ43"/>
      <c r="XCR43"/>
      <c r="XCS43"/>
      <c r="XCT43"/>
      <c r="XCU43"/>
      <c r="XCV43"/>
      <c r="XCW43"/>
      <c r="XCX43"/>
      <c r="XCY43"/>
      <c r="XCZ43"/>
      <c r="XDA43"/>
      <c r="XDB43"/>
      <c r="XDC43"/>
      <c r="XDD43"/>
      <c r="XDE43"/>
      <c r="XDF43"/>
      <c r="XDG43"/>
      <c r="XDH43"/>
      <c r="XDI43"/>
      <c r="XDJ43"/>
      <c r="XDK43"/>
      <c r="XDL43"/>
      <c r="XDM43"/>
      <c r="XDN43"/>
      <c r="XDO43"/>
      <c r="XDP43"/>
      <c r="XDQ43"/>
      <c r="XDR43"/>
      <c r="XDS43"/>
      <c r="XDT43"/>
      <c r="XDU43"/>
      <c r="XDV43"/>
      <c r="XDW43"/>
      <c r="XDX43"/>
      <c r="XDY43"/>
      <c r="XDZ43"/>
      <c r="XEA43"/>
      <c r="XEB43"/>
      <c r="XEC43"/>
      <c r="XED43"/>
      <c r="XEE43"/>
      <c r="XEF43"/>
      <c r="XEG43"/>
      <c r="XEH43"/>
      <c r="XEI43"/>
      <c r="XEJ43"/>
      <c r="XEK43"/>
      <c r="XEL43"/>
      <c r="XEM43"/>
      <c r="XEN43"/>
      <c r="XEO43"/>
      <c r="XEP43"/>
      <c r="XEQ43"/>
      <c r="XER43"/>
      <c r="XES43"/>
      <c r="XET43"/>
      <c r="XEU43"/>
      <c r="XEV43"/>
      <c r="XEW43"/>
      <c r="XEX43"/>
      <c r="XEY43"/>
      <c r="XEZ43"/>
      <c r="XFA43"/>
      <c r="XFB43"/>
      <c r="XFC43"/>
      <c r="XFD43"/>
    </row>
    <row r="44" s="17" customFormat="1" ht="16.5" spans="1:16384">
      <c r="A44" s="2">
        <v>11</v>
      </c>
      <c r="B44" s="8" t="s">
        <v>14</v>
      </c>
      <c r="C44" s="9" t="s">
        <v>24</v>
      </c>
      <c r="D44" s="9" t="s">
        <v>28</v>
      </c>
      <c r="E44" s="21">
        <f t="shared" ref="E44:K44" si="12">E13/$L13</f>
        <v>0.498041031943029</v>
      </c>
      <c r="F44" s="21">
        <f t="shared" si="12"/>
        <v>0.105613127807158</v>
      </c>
      <c r="G44" s="21">
        <f t="shared" si="12"/>
        <v>0.063321116033508</v>
      </c>
      <c r="H44" s="21">
        <f t="shared" si="12"/>
        <v>0.00394836079686867</v>
      </c>
      <c r="I44" s="21">
        <f t="shared" si="12"/>
        <v>0.146518779823409</v>
      </c>
      <c r="J44" s="21">
        <f t="shared" si="12"/>
        <v>0.0175610266620322</v>
      </c>
      <c r="K44" s="21">
        <f t="shared" si="12"/>
        <v>0.164996556933995</v>
      </c>
      <c r="XBK44"/>
      <c r="XBL44"/>
      <c r="XBM44"/>
      <c r="XBN44"/>
      <c r="XBO44"/>
      <c r="XBP44"/>
      <c r="XBQ44"/>
      <c r="XBR44"/>
      <c r="XBS44"/>
      <c r="XBT44"/>
      <c r="XBU44"/>
      <c r="XBV44"/>
      <c r="XBW44"/>
      <c r="XBX44"/>
      <c r="XBY44"/>
      <c r="XBZ44"/>
      <c r="XCA44"/>
      <c r="XCB44"/>
      <c r="XCC44"/>
      <c r="XCD44"/>
      <c r="XCE44"/>
      <c r="XCF44"/>
      <c r="XCG44"/>
      <c r="XCH44"/>
      <c r="XCI44"/>
      <c r="XCJ44"/>
      <c r="XCK44"/>
      <c r="XCL44"/>
      <c r="XCM44"/>
      <c r="XCN44"/>
      <c r="XCO44"/>
      <c r="XCP44"/>
      <c r="XCQ44"/>
      <c r="XCR44"/>
      <c r="XCS44"/>
      <c r="XCT44"/>
      <c r="XCU44"/>
      <c r="XCV44"/>
      <c r="XCW44"/>
      <c r="XCX44"/>
      <c r="XCY44"/>
      <c r="XCZ44"/>
      <c r="XDA44"/>
      <c r="XDB44"/>
      <c r="XDC44"/>
      <c r="XDD44"/>
      <c r="XDE44"/>
      <c r="XDF44"/>
      <c r="XDG44"/>
      <c r="XDH44"/>
      <c r="XDI44"/>
      <c r="XDJ44"/>
      <c r="XDK44"/>
      <c r="XDL44"/>
      <c r="XDM44"/>
      <c r="XDN44"/>
      <c r="XDO44"/>
      <c r="XDP44"/>
      <c r="XDQ44"/>
      <c r="XDR44"/>
      <c r="XDS44"/>
      <c r="XDT44"/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  <c r="XFA44"/>
      <c r="XFB44"/>
      <c r="XFC44"/>
      <c r="XFD44"/>
    </row>
    <row r="45" s="17" customFormat="1" ht="16.5" spans="1:16384">
      <c r="A45" s="8">
        <v>12</v>
      </c>
      <c r="B45" s="8" t="s">
        <v>14</v>
      </c>
      <c r="C45" s="9" t="s">
        <v>24</v>
      </c>
      <c r="D45" s="9" t="s">
        <v>29</v>
      </c>
      <c r="E45" s="21">
        <f t="shared" ref="E45:K45" si="13">E14/$L14</f>
        <v>0.654415540456587</v>
      </c>
      <c r="F45" s="21">
        <f t="shared" si="13"/>
        <v>0.0183291598684472</v>
      </c>
      <c r="G45" s="21">
        <f t="shared" si="13"/>
        <v>0.0694788339710978</v>
      </c>
      <c r="H45" s="21">
        <f t="shared" si="13"/>
        <v>0.00389504558451718</v>
      </c>
      <c r="I45" s="21">
        <f t="shared" si="13"/>
        <v>0.0361625654557327</v>
      </c>
      <c r="J45" s="21">
        <f t="shared" si="13"/>
        <v>0.00091681616854905</v>
      </c>
      <c r="K45" s="21">
        <f t="shared" si="13"/>
        <v>0.216802038495069</v>
      </c>
      <c r="XBK45"/>
      <c r="XBL45"/>
      <c r="XBM45"/>
      <c r="XBN45"/>
      <c r="XBO45"/>
      <c r="XBP45"/>
      <c r="XBQ45"/>
      <c r="XBR45"/>
      <c r="XBS45"/>
      <c r="XBT45"/>
      <c r="XBU45"/>
      <c r="XBV45"/>
      <c r="XBW45"/>
      <c r="XBX45"/>
      <c r="XBY45"/>
      <c r="XBZ45"/>
      <c r="XCA45"/>
      <c r="XCB45"/>
      <c r="XCC45"/>
      <c r="XCD45"/>
      <c r="XCE45"/>
      <c r="XCF45"/>
      <c r="XCG45"/>
      <c r="XCH45"/>
      <c r="XCI45"/>
      <c r="XCJ45"/>
      <c r="XCK45"/>
      <c r="XCL45"/>
      <c r="XCM45"/>
      <c r="XCN45"/>
      <c r="XCO45"/>
      <c r="XCP45"/>
      <c r="XCQ45"/>
      <c r="XCR45"/>
      <c r="XCS45"/>
      <c r="XCT45"/>
      <c r="XCU45"/>
      <c r="XCV45"/>
      <c r="XCW45"/>
      <c r="XCX45"/>
      <c r="XCY45"/>
      <c r="XCZ45"/>
      <c r="XDA45"/>
      <c r="XDB45"/>
      <c r="XDC45"/>
      <c r="XDD45"/>
      <c r="XDE45"/>
      <c r="XDF45"/>
      <c r="XDG45"/>
      <c r="XDH45"/>
      <c r="XDI45"/>
      <c r="XDJ45"/>
      <c r="XDK45"/>
      <c r="XDL45"/>
      <c r="XDM45"/>
      <c r="XDN45"/>
      <c r="XDO45"/>
      <c r="XDP45"/>
      <c r="XDQ45"/>
      <c r="XDR45"/>
      <c r="XDS45"/>
      <c r="XDT45"/>
      <c r="XDU45"/>
      <c r="XDV45"/>
      <c r="XDW45"/>
      <c r="XDX45"/>
      <c r="XDY45"/>
      <c r="XDZ45"/>
      <c r="XEA45"/>
      <c r="XEB45"/>
      <c r="XEC45"/>
      <c r="XED45"/>
      <c r="XEE45"/>
      <c r="XEF45"/>
      <c r="XEG45"/>
      <c r="XEH45"/>
      <c r="XEI45"/>
      <c r="XEJ45"/>
      <c r="XEK45"/>
      <c r="XEL45"/>
      <c r="XEM45"/>
      <c r="XEN45"/>
      <c r="XEO45"/>
      <c r="XEP45"/>
      <c r="XEQ45"/>
      <c r="XER45"/>
      <c r="XES45"/>
      <c r="XET45"/>
      <c r="XEU45"/>
      <c r="XEV45"/>
      <c r="XEW45"/>
      <c r="XEX45"/>
      <c r="XEY45"/>
      <c r="XEZ45"/>
      <c r="XFA45"/>
      <c r="XFB45"/>
      <c r="XFC45"/>
      <c r="XFD45"/>
    </row>
    <row r="46" s="17" customFormat="1" ht="16.5" spans="1:16384">
      <c r="A46" s="2">
        <v>13</v>
      </c>
      <c r="B46" s="8" t="s">
        <v>14</v>
      </c>
      <c r="C46" s="9" t="s">
        <v>30</v>
      </c>
      <c r="D46" s="9" t="s">
        <v>31</v>
      </c>
      <c r="E46" s="21">
        <f t="shared" ref="E46:K46" si="14">E15/$L15</f>
        <v>0.542026690921325</v>
      </c>
      <c r="F46" s="21">
        <f t="shared" si="14"/>
        <v>0.0496065600779773</v>
      </c>
      <c r="G46" s="21">
        <f t="shared" si="14"/>
        <v>0.147948072433986</v>
      </c>
      <c r="H46" s="21">
        <f t="shared" si="14"/>
        <v>0.0603708044661265</v>
      </c>
      <c r="I46" s="21">
        <f t="shared" si="14"/>
        <v>0.0203194821791287</v>
      </c>
      <c r="J46" s="21">
        <f t="shared" si="14"/>
        <v>0.000159776027459928</v>
      </c>
      <c r="K46" s="21">
        <f t="shared" si="14"/>
        <v>0.179568613893997</v>
      </c>
      <c r="XBK46"/>
      <c r="XBL46"/>
      <c r="XBM46"/>
      <c r="XBN46"/>
      <c r="XBO46"/>
      <c r="XBP46"/>
      <c r="XBQ46"/>
      <c r="XBR46"/>
      <c r="XBS46"/>
      <c r="XBT46"/>
      <c r="XBU46"/>
      <c r="XBV46"/>
      <c r="XBW46"/>
      <c r="XBX46"/>
      <c r="XBY46"/>
      <c r="XBZ46"/>
      <c r="XCA46"/>
      <c r="XCB46"/>
      <c r="XCC46"/>
      <c r="XCD46"/>
      <c r="XCE46"/>
      <c r="XCF46"/>
      <c r="XCG46"/>
      <c r="XCH46"/>
      <c r="XCI46"/>
      <c r="XCJ46"/>
      <c r="XCK46"/>
      <c r="XCL46"/>
      <c r="XCM46"/>
      <c r="XCN46"/>
      <c r="XCO46"/>
      <c r="XCP46"/>
      <c r="XCQ46"/>
      <c r="XCR46"/>
      <c r="XCS46"/>
      <c r="XCT46"/>
      <c r="XCU46"/>
      <c r="XCV46"/>
      <c r="XCW46"/>
      <c r="XCX46"/>
      <c r="XCY46"/>
      <c r="XCZ46"/>
      <c r="XDA46"/>
      <c r="XDB46"/>
      <c r="XDC46"/>
      <c r="XDD46"/>
      <c r="XDE46"/>
      <c r="XDF46"/>
      <c r="XDG46"/>
      <c r="XDH46"/>
      <c r="XDI46"/>
      <c r="XDJ46"/>
      <c r="XDK46"/>
      <c r="XDL46"/>
      <c r="XDM46"/>
      <c r="XDN46"/>
      <c r="XDO46"/>
      <c r="XDP46"/>
      <c r="XDQ46"/>
      <c r="XDR46"/>
      <c r="XDS46"/>
      <c r="XDT46"/>
      <c r="XDU46"/>
      <c r="XDV46"/>
      <c r="XDW46"/>
      <c r="XDX46"/>
      <c r="XDY46"/>
      <c r="XDZ46"/>
      <c r="XEA46"/>
      <c r="XEB46"/>
      <c r="XEC46"/>
      <c r="XED46"/>
      <c r="XEE46"/>
      <c r="XEF46"/>
      <c r="XEG46"/>
      <c r="XEH46"/>
      <c r="XEI46"/>
      <c r="XEJ46"/>
      <c r="XEK46"/>
      <c r="XEL46"/>
      <c r="XEM46"/>
      <c r="XEN46"/>
      <c r="XEO46"/>
      <c r="XEP46"/>
      <c r="XEQ46"/>
      <c r="XER46"/>
      <c r="XES46"/>
      <c r="XET46"/>
      <c r="XEU46"/>
      <c r="XEV46"/>
      <c r="XEW46"/>
      <c r="XEX46"/>
      <c r="XEY46"/>
      <c r="XEZ46"/>
      <c r="XFA46"/>
      <c r="XFB46"/>
      <c r="XFC46"/>
      <c r="XFD46"/>
    </row>
    <row r="47" s="17" customFormat="1" ht="16.5" spans="1:16384">
      <c r="A47" s="8">
        <v>14</v>
      </c>
      <c r="B47" s="8" t="s">
        <v>14</v>
      </c>
      <c r="C47" s="9" t="s">
        <v>30</v>
      </c>
      <c r="D47" s="9" t="s">
        <v>32</v>
      </c>
      <c r="E47" s="21">
        <f t="shared" ref="E47:K47" si="15">E16/$L16</f>
        <v>0.426633667269148</v>
      </c>
      <c r="F47" s="21">
        <f t="shared" si="15"/>
        <v>0.0109791418151687</v>
      </c>
      <c r="G47" s="21">
        <f t="shared" si="15"/>
        <v>0.307030726147169</v>
      </c>
      <c r="H47" s="21">
        <f t="shared" si="15"/>
        <v>0.0025217135268976</v>
      </c>
      <c r="I47" s="21">
        <f t="shared" si="15"/>
        <v>0.0743884961661443</v>
      </c>
      <c r="J47" s="21">
        <f t="shared" si="15"/>
        <v>0.0371063219038911</v>
      </c>
      <c r="K47" s="21">
        <f t="shared" si="15"/>
        <v>0.141339933171582</v>
      </c>
      <c r="XBK47"/>
      <c r="XBL47"/>
      <c r="XBM47"/>
      <c r="XBN47"/>
      <c r="XBO47"/>
      <c r="XBP47"/>
      <c r="XBQ47"/>
      <c r="XBR47"/>
      <c r="XBS47"/>
      <c r="XBT47"/>
      <c r="XBU47"/>
      <c r="XBV47"/>
      <c r="XBW47"/>
      <c r="XBX47"/>
      <c r="XBY47"/>
      <c r="XBZ47"/>
      <c r="XCA47"/>
      <c r="XCB47"/>
      <c r="XCC47"/>
      <c r="XCD47"/>
      <c r="XCE47"/>
      <c r="XCF47"/>
      <c r="XCG47"/>
      <c r="XCH47"/>
      <c r="XCI47"/>
      <c r="XCJ47"/>
      <c r="XCK47"/>
      <c r="XCL47"/>
      <c r="XCM47"/>
      <c r="XCN47"/>
      <c r="XCO47"/>
      <c r="XCP47"/>
      <c r="XCQ47"/>
      <c r="XCR47"/>
      <c r="XCS47"/>
      <c r="XCT47"/>
      <c r="XCU47"/>
      <c r="XCV47"/>
      <c r="XCW47"/>
      <c r="XCX47"/>
      <c r="XCY47"/>
      <c r="XCZ47"/>
      <c r="XDA47"/>
      <c r="XDB47"/>
      <c r="XDC47"/>
      <c r="XDD47"/>
      <c r="XDE47"/>
      <c r="XDF47"/>
      <c r="XDG47"/>
      <c r="XDH47"/>
      <c r="XDI47"/>
      <c r="XDJ47"/>
      <c r="XDK47"/>
      <c r="XDL47"/>
      <c r="XDM47"/>
      <c r="XDN47"/>
      <c r="XDO47"/>
      <c r="XDP47"/>
      <c r="XDQ47"/>
      <c r="XDR47"/>
      <c r="XDS47"/>
      <c r="XDT47"/>
      <c r="XDU47"/>
      <c r="XDV47"/>
      <c r="XDW47"/>
      <c r="XDX47"/>
      <c r="XDY47"/>
      <c r="XDZ47"/>
      <c r="XEA47"/>
      <c r="XEB47"/>
      <c r="XEC47"/>
      <c r="XED47"/>
      <c r="XEE47"/>
      <c r="XEF47"/>
      <c r="XEG47"/>
      <c r="XEH47"/>
      <c r="XEI47"/>
      <c r="XEJ47"/>
      <c r="XEK47"/>
      <c r="XEL47"/>
      <c r="XEM47"/>
      <c r="XEN47"/>
      <c r="XEO47"/>
      <c r="XEP47"/>
      <c r="XEQ47"/>
      <c r="XER47"/>
      <c r="XES47"/>
      <c r="XET47"/>
      <c r="XEU47"/>
      <c r="XEV47"/>
      <c r="XEW47"/>
      <c r="XEX47"/>
      <c r="XEY47"/>
      <c r="XEZ47"/>
      <c r="XFA47"/>
      <c r="XFB47"/>
      <c r="XFC47"/>
      <c r="XFD47"/>
    </row>
    <row r="48" s="17" customFormat="1" ht="16.5" spans="1:16384">
      <c r="A48" s="2">
        <v>15</v>
      </c>
      <c r="B48" s="8" t="s">
        <v>14</v>
      </c>
      <c r="C48" s="9" t="s">
        <v>30</v>
      </c>
      <c r="D48" s="9" t="s">
        <v>33</v>
      </c>
      <c r="E48" s="21">
        <f t="shared" ref="E48:K48" si="16">E17/$L17</f>
        <v>0.590119536362552</v>
      </c>
      <c r="F48" s="21">
        <f t="shared" si="16"/>
        <v>0.0630719095118389</v>
      </c>
      <c r="G48" s="21">
        <f t="shared" si="16"/>
        <v>0.12388887765711</v>
      </c>
      <c r="H48" s="21">
        <f t="shared" si="16"/>
        <v>0.00693740374933395</v>
      </c>
      <c r="I48" s="21">
        <f t="shared" si="16"/>
        <v>0.0201105824302952</v>
      </c>
      <c r="J48" s="21">
        <f t="shared" si="16"/>
        <v>0.000370345149812623</v>
      </c>
      <c r="K48" s="21">
        <f t="shared" si="16"/>
        <v>0.195501345139058</v>
      </c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  <row r="49" s="17" customFormat="1" ht="16.5" spans="1:16384">
      <c r="A49" s="8">
        <v>16</v>
      </c>
      <c r="B49" s="8" t="s">
        <v>14</v>
      </c>
      <c r="C49" s="9" t="s">
        <v>34</v>
      </c>
      <c r="D49" s="9" t="s">
        <v>35</v>
      </c>
      <c r="E49" s="21">
        <f t="shared" ref="E49:K49" si="17">E18/$L18</f>
        <v>0.637475865522088</v>
      </c>
      <c r="F49" s="21">
        <f t="shared" si="17"/>
        <v>0.0165464592711501</v>
      </c>
      <c r="G49" s="21">
        <f t="shared" si="17"/>
        <v>0.070031481170992</v>
      </c>
      <c r="H49" s="21">
        <f t="shared" si="17"/>
        <v>0.00391633520226505</v>
      </c>
      <c r="I49" s="21">
        <f t="shared" si="17"/>
        <v>0.0577286341999352</v>
      </c>
      <c r="J49" s="21">
        <f t="shared" si="17"/>
        <v>0.0031111495320965</v>
      </c>
      <c r="K49" s="21">
        <f t="shared" si="17"/>
        <v>0.211190075101473</v>
      </c>
      <c r="XBK49"/>
      <c r="XBL49"/>
      <c r="XBM49"/>
      <c r="XBN49"/>
      <c r="XBO49"/>
      <c r="XBP49"/>
      <c r="XBQ49"/>
      <c r="XBR49"/>
      <c r="XBS49"/>
      <c r="XBT49"/>
      <c r="XBU49"/>
      <c r="XBV49"/>
      <c r="XBW49"/>
      <c r="XBX49"/>
      <c r="XBY49"/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  <c r="XFB49"/>
      <c r="XFC49"/>
      <c r="XFD49"/>
    </row>
    <row r="50" s="17" customFormat="1" ht="16.5" spans="1:16384">
      <c r="A50" s="2">
        <v>17</v>
      </c>
      <c r="B50" s="8" t="s">
        <v>14</v>
      </c>
      <c r="C50" s="9" t="s">
        <v>34</v>
      </c>
      <c r="D50" s="9" t="s">
        <v>36</v>
      </c>
      <c r="E50" s="21">
        <f t="shared" ref="E50:K50" si="18">E19/$L19</f>
        <v>0.443132550881151</v>
      </c>
      <c r="F50" s="21">
        <f t="shared" si="18"/>
        <v>0.0233611608260022</v>
      </c>
      <c r="G50" s="21">
        <f t="shared" si="18"/>
        <v>0.0995026633800841</v>
      </c>
      <c r="H50" s="21">
        <f t="shared" si="18"/>
        <v>0.00552484064773696</v>
      </c>
      <c r="I50" s="21">
        <f t="shared" si="18"/>
        <v>0.273611424833337</v>
      </c>
      <c r="J50" s="21">
        <f t="shared" si="18"/>
        <v>0.00806149310473109</v>
      </c>
      <c r="K50" s="21">
        <f t="shared" si="18"/>
        <v>0.146805866326958</v>
      </c>
      <c r="XBK50"/>
      <c r="XBL50"/>
      <c r="XBM50"/>
      <c r="XBN50"/>
      <c r="XBO50"/>
      <c r="XBP50"/>
      <c r="XBQ50"/>
      <c r="XBR50"/>
      <c r="XBS50"/>
      <c r="XBT50"/>
      <c r="XBU50"/>
      <c r="XBV50"/>
      <c r="XBW50"/>
      <c r="XBX50"/>
      <c r="XBY50"/>
      <c r="XBZ50"/>
      <c r="XCA50"/>
      <c r="XCB50"/>
      <c r="XCC50"/>
      <c r="XCD50"/>
      <c r="XCE50"/>
      <c r="XCF50"/>
      <c r="XCG50"/>
      <c r="XCH50"/>
      <c r="XCI50"/>
      <c r="XCJ50"/>
      <c r="XCK50"/>
      <c r="XCL50"/>
      <c r="XCM50"/>
      <c r="XCN50"/>
      <c r="XCO50"/>
      <c r="XCP50"/>
      <c r="XCQ50"/>
      <c r="XCR50"/>
      <c r="XCS50"/>
      <c r="XCT50"/>
      <c r="XCU50"/>
      <c r="XCV50"/>
      <c r="XCW50"/>
      <c r="XCX50"/>
      <c r="XCY50"/>
      <c r="XCZ50"/>
      <c r="XDA50"/>
      <c r="XDB50"/>
      <c r="XDC50"/>
      <c r="XDD50"/>
      <c r="XDE50"/>
      <c r="XDF50"/>
      <c r="XDG50"/>
      <c r="XDH50"/>
      <c r="XDI50"/>
      <c r="XDJ50"/>
      <c r="XDK50"/>
      <c r="XDL50"/>
      <c r="XDM50"/>
      <c r="XDN50"/>
      <c r="XDO50"/>
      <c r="XDP50"/>
      <c r="XDQ50"/>
      <c r="XDR50"/>
      <c r="XDS50"/>
      <c r="XDT50"/>
      <c r="XDU50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  <row r="51" s="17" customFormat="1" ht="16.5" spans="1:16384">
      <c r="A51" s="8">
        <v>18</v>
      </c>
      <c r="B51" s="8" t="s">
        <v>14</v>
      </c>
      <c r="C51" s="9" t="s">
        <v>34</v>
      </c>
      <c r="D51" s="9" t="s">
        <v>37</v>
      </c>
      <c r="E51" s="21">
        <f t="shared" ref="E51:K51" si="19">E20/$L20</f>
        <v>0.599304298025076</v>
      </c>
      <c r="F51" s="21">
        <f t="shared" si="19"/>
        <v>0.0255382135308458</v>
      </c>
      <c r="G51" s="21">
        <f t="shared" si="19"/>
        <v>0.10811654829054</v>
      </c>
      <c r="H51" s="21">
        <f t="shared" si="19"/>
        <v>0.00604218041909666</v>
      </c>
      <c r="I51" s="21">
        <f t="shared" si="19"/>
        <v>0.0595460219215382</v>
      </c>
      <c r="J51" s="21">
        <f t="shared" si="19"/>
        <v>0.00290856296026939</v>
      </c>
      <c r="K51" s="21">
        <f t="shared" si="19"/>
        <v>0.198544174852633</v>
      </c>
      <c r="XBK51"/>
      <c r="XBL51"/>
      <c r="XBM51"/>
      <c r="XBN51"/>
      <c r="XBO51"/>
      <c r="XBP51"/>
      <c r="XBQ51"/>
      <c r="XBR51"/>
      <c r="XBS51"/>
      <c r="XBT51"/>
      <c r="XBU51"/>
      <c r="XBV51"/>
      <c r="XBW51"/>
      <c r="XBX51"/>
      <c r="XBY51"/>
      <c r="XBZ51"/>
      <c r="XCA51"/>
      <c r="XCB51"/>
      <c r="XCC51"/>
      <c r="XCD51"/>
      <c r="XCE51"/>
      <c r="XCF51"/>
      <c r="XCG51"/>
      <c r="XCH51"/>
      <c r="XCI51"/>
      <c r="XCJ51"/>
      <c r="XCK51"/>
      <c r="XCL51"/>
      <c r="XCM51"/>
      <c r="XCN51"/>
      <c r="XCO51"/>
      <c r="XCP51"/>
      <c r="XCQ51"/>
      <c r="XCR51"/>
      <c r="XCS51"/>
      <c r="XCT51"/>
      <c r="XCU51"/>
      <c r="XCV51"/>
      <c r="XCW51"/>
      <c r="XCX51"/>
      <c r="XCY51"/>
      <c r="XCZ51"/>
      <c r="XDA51"/>
      <c r="XDB51"/>
      <c r="XDC51"/>
      <c r="XDD51"/>
      <c r="XDE51"/>
      <c r="XDF51"/>
      <c r="XDG51"/>
      <c r="XDH51"/>
      <c r="XDI51"/>
      <c r="XDJ51"/>
      <c r="XDK51"/>
      <c r="XDL51"/>
      <c r="XDM51"/>
      <c r="XDN51"/>
      <c r="XDO51"/>
      <c r="XDP51"/>
      <c r="XDQ51"/>
      <c r="XDR51"/>
      <c r="XDS51"/>
      <c r="XDT51"/>
      <c r="XDU51"/>
      <c r="XDV51"/>
      <c r="XDW51"/>
      <c r="XDX51"/>
      <c r="XDY51"/>
      <c r="XDZ51"/>
      <c r="XEA51"/>
      <c r="XEB51"/>
      <c r="XEC51"/>
      <c r="XED51"/>
      <c r="XEE51"/>
      <c r="XEF51"/>
      <c r="XEG51"/>
      <c r="XEH51"/>
      <c r="XEI51"/>
      <c r="XEJ51"/>
      <c r="XEK51"/>
      <c r="XEL51"/>
      <c r="XEM51"/>
      <c r="XEN51"/>
      <c r="XEO51"/>
      <c r="XEP51"/>
      <c r="XEQ51"/>
      <c r="XER51"/>
      <c r="XES51"/>
      <c r="XET51"/>
      <c r="XEU51"/>
      <c r="XEV51"/>
      <c r="XEW51"/>
      <c r="XEX51"/>
      <c r="XEY51"/>
      <c r="XEZ51"/>
      <c r="XFA51"/>
      <c r="XFB51"/>
      <c r="XFC51"/>
      <c r="XFD51"/>
    </row>
    <row r="52" s="17" customFormat="1" ht="16.5" spans="1:16384">
      <c r="A52" s="2">
        <v>19</v>
      </c>
      <c r="B52" s="8" t="s">
        <v>14</v>
      </c>
      <c r="C52" s="10" t="s">
        <v>38</v>
      </c>
      <c r="D52" s="9" t="s">
        <v>39</v>
      </c>
      <c r="E52" s="21">
        <f t="shared" ref="E52:K52" si="20">E21/$L21</f>
        <v>0.689662222229739</v>
      </c>
      <c r="F52" s="21">
        <f t="shared" si="20"/>
        <v>0.0244171143220328</v>
      </c>
      <c r="G52" s="21">
        <f t="shared" si="20"/>
        <v>0.0469957916158596</v>
      </c>
      <c r="H52" s="21">
        <f t="shared" si="20"/>
        <v>0.00262646841561423</v>
      </c>
      <c r="I52" s="21">
        <f t="shared" si="20"/>
        <v>0.0076588756929748</v>
      </c>
      <c r="J52" s="21">
        <f t="shared" si="20"/>
        <v>0.000160577562958381</v>
      </c>
      <c r="K52" s="21">
        <f t="shared" si="20"/>
        <v>0.228478950160821</v>
      </c>
      <c r="XBK52"/>
      <c r="XBL52"/>
      <c r="XBM52"/>
      <c r="XBN52"/>
      <c r="XBO52"/>
      <c r="XBP52"/>
      <c r="XBQ52"/>
      <c r="XBR52"/>
      <c r="XBS52"/>
      <c r="XBT52"/>
      <c r="XBU52"/>
      <c r="XBV52"/>
      <c r="XBW52"/>
      <c r="XBX52"/>
      <c r="XBY52"/>
      <c r="XBZ52"/>
      <c r="XCA52"/>
      <c r="XCB52"/>
      <c r="XCC52"/>
      <c r="XCD52"/>
      <c r="XCE52"/>
      <c r="XCF52"/>
      <c r="XCG52"/>
      <c r="XCH52"/>
      <c r="XCI52"/>
      <c r="XCJ52"/>
      <c r="XCK52"/>
      <c r="XCL52"/>
      <c r="XCM52"/>
      <c r="XCN52"/>
      <c r="XCO52"/>
      <c r="XCP52"/>
      <c r="XCQ52"/>
      <c r="XCR52"/>
      <c r="XCS52"/>
      <c r="XCT52"/>
      <c r="XCU52"/>
      <c r="XCV52"/>
      <c r="XCW52"/>
      <c r="XCX52"/>
      <c r="XCY52"/>
      <c r="XCZ52"/>
      <c r="XDA52"/>
      <c r="XDB52"/>
      <c r="XDC52"/>
      <c r="XDD52"/>
      <c r="XDE52"/>
      <c r="XDF52"/>
      <c r="XDG52"/>
      <c r="XDH52"/>
      <c r="XDI52"/>
      <c r="XDJ52"/>
      <c r="XDK52"/>
      <c r="XDL52"/>
      <c r="XDM52"/>
      <c r="XDN52"/>
      <c r="XDO52"/>
      <c r="XDP52"/>
      <c r="XDQ52"/>
      <c r="XDR52"/>
      <c r="XDS52"/>
      <c r="XDT52"/>
      <c r="XDU52"/>
      <c r="XDV52"/>
      <c r="XDW52"/>
      <c r="XDX52"/>
      <c r="XDY52"/>
      <c r="XDZ52"/>
      <c r="XEA52"/>
      <c r="XEB52"/>
      <c r="XEC52"/>
      <c r="XED52"/>
      <c r="XEE52"/>
      <c r="XEF52"/>
      <c r="XEG52"/>
      <c r="XEH52"/>
      <c r="XEI52"/>
      <c r="XEJ52"/>
      <c r="XEK52"/>
      <c r="XEL52"/>
      <c r="XEM52"/>
      <c r="XEN52"/>
      <c r="XEO52"/>
      <c r="XEP52"/>
      <c r="XEQ52"/>
      <c r="XER52"/>
      <c r="XES52"/>
      <c r="XET52"/>
      <c r="XEU52"/>
      <c r="XEV52"/>
      <c r="XEW52"/>
      <c r="XEX52"/>
      <c r="XEY52"/>
      <c r="XEZ52"/>
      <c r="XFA52"/>
      <c r="XFB52"/>
      <c r="XFC52"/>
      <c r="XFD52"/>
    </row>
    <row r="53" s="17" customFormat="1" ht="16.5" spans="1:16384">
      <c r="A53" s="8">
        <v>20</v>
      </c>
      <c r="B53" s="8" t="s">
        <v>14</v>
      </c>
      <c r="C53" s="10" t="s">
        <v>40</v>
      </c>
      <c r="D53" s="9" t="s">
        <v>41</v>
      </c>
      <c r="E53" s="21">
        <f t="shared" ref="E53:K53" si="21">E22/$L22</f>
        <v>0.515799215125096</v>
      </c>
      <c r="F53" s="21">
        <f t="shared" si="21"/>
        <v>0.0773594636203983</v>
      </c>
      <c r="G53" s="21">
        <f t="shared" si="21"/>
        <v>0.133221560024437</v>
      </c>
      <c r="H53" s="21">
        <f t="shared" si="21"/>
        <v>0.0478781281889405</v>
      </c>
      <c r="I53" s="21">
        <f t="shared" si="21"/>
        <v>0.0474297988243082</v>
      </c>
      <c r="J53" s="21">
        <f t="shared" si="21"/>
        <v>0.0074321493987364</v>
      </c>
      <c r="K53" s="21">
        <f t="shared" si="21"/>
        <v>0.170879684818084</v>
      </c>
      <c r="XBK53"/>
      <c r="XBL53"/>
      <c r="XBM53"/>
      <c r="XBN53"/>
      <c r="XBO53"/>
      <c r="XBP53"/>
      <c r="XBQ53"/>
      <c r="XBR53"/>
      <c r="XBS53"/>
      <c r="XBT53"/>
      <c r="XBU53"/>
      <c r="XBV53"/>
      <c r="XBW53"/>
      <c r="XBX53"/>
      <c r="XBY53"/>
      <c r="XBZ53"/>
      <c r="XCA53"/>
      <c r="XCB53"/>
      <c r="XCC53"/>
      <c r="XCD53"/>
      <c r="XCE53"/>
      <c r="XCF53"/>
      <c r="XCG53"/>
      <c r="XCH53"/>
      <c r="XCI53"/>
      <c r="XCJ53"/>
      <c r="XCK53"/>
      <c r="XCL53"/>
      <c r="XCM53"/>
      <c r="XCN53"/>
      <c r="XCO53"/>
      <c r="XCP53"/>
      <c r="XCQ53"/>
      <c r="XCR53"/>
      <c r="XCS53"/>
      <c r="XCT53"/>
      <c r="XCU53"/>
      <c r="XCV53"/>
      <c r="XCW53"/>
      <c r="XCX53"/>
      <c r="XCY53"/>
      <c r="XCZ53"/>
      <c r="XDA53"/>
      <c r="XDB53"/>
      <c r="XDC53"/>
      <c r="XDD53"/>
      <c r="XDE53"/>
      <c r="XDF53"/>
      <c r="XDG53"/>
      <c r="XDH53"/>
      <c r="XDI53"/>
      <c r="XDJ53"/>
      <c r="XDK53"/>
      <c r="XDL53"/>
      <c r="XDM53"/>
      <c r="XDN53"/>
      <c r="XDO53"/>
      <c r="XDP53"/>
      <c r="XDQ53"/>
      <c r="XDR53"/>
      <c r="XDS53"/>
      <c r="XDT53"/>
      <c r="XDU53"/>
      <c r="XDV53"/>
      <c r="XDW53"/>
      <c r="XDX53"/>
      <c r="XDY53"/>
      <c r="XDZ53"/>
      <c r="XEA53"/>
      <c r="XEB53"/>
      <c r="XEC53"/>
      <c r="XED53"/>
      <c r="XEE53"/>
      <c r="XEF53"/>
      <c r="XEG53"/>
      <c r="XEH53"/>
      <c r="XEI53"/>
      <c r="XEJ53"/>
      <c r="XEK53"/>
      <c r="XEL53"/>
      <c r="XEM53"/>
      <c r="XEN53"/>
      <c r="XEO53"/>
      <c r="XEP53"/>
      <c r="XEQ53"/>
      <c r="XER53"/>
      <c r="XES53"/>
      <c r="XET53"/>
      <c r="XEU53"/>
      <c r="XEV53"/>
      <c r="XEW53"/>
      <c r="XEX53"/>
      <c r="XEY53"/>
      <c r="XEZ53"/>
      <c r="XFA53"/>
      <c r="XFB53"/>
      <c r="XFC53"/>
      <c r="XFD53"/>
    </row>
    <row r="54" s="17" customFormat="1" ht="16.5" spans="1:16384">
      <c r="A54" s="2">
        <v>21</v>
      </c>
      <c r="B54" s="8" t="s">
        <v>14</v>
      </c>
      <c r="C54" s="10" t="s">
        <v>40</v>
      </c>
      <c r="D54" s="9" t="s">
        <v>42</v>
      </c>
      <c r="E54" s="21">
        <f t="shared" ref="E54:K54" si="22">E23/$L23</f>
        <v>0.5861784413551</v>
      </c>
      <c r="F54" s="21">
        <f t="shared" si="22"/>
        <v>0.0685756527691501</v>
      </c>
      <c r="G54" s="21">
        <f t="shared" si="22"/>
        <v>0.0977982686732792</v>
      </c>
      <c r="H54" s="21">
        <f t="shared" si="22"/>
        <v>0.0254888596651904</v>
      </c>
      <c r="I54" s="21">
        <f t="shared" si="22"/>
        <v>0.0233006764062507</v>
      </c>
      <c r="J54" s="21">
        <f t="shared" si="22"/>
        <v>0.0044624056575073</v>
      </c>
      <c r="K54" s="21">
        <f t="shared" si="22"/>
        <v>0.194195695473523</v>
      </c>
      <c r="XBK54"/>
      <c r="XBL54"/>
      <c r="XBM54"/>
      <c r="XBN54"/>
      <c r="XBO54"/>
      <c r="XBP54"/>
      <c r="XBQ54"/>
      <c r="XBR54"/>
      <c r="XBS54"/>
      <c r="XBT54"/>
      <c r="XBU54"/>
      <c r="XBV54"/>
      <c r="XBW54"/>
      <c r="XBX54"/>
      <c r="XBY54"/>
      <c r="XBZ54"/>
      <c r="XCA54"/>
      <c r="XCB54"/>
      <c r="XCC54"/>
      <c r="XCD54"/>
      <c r="XCE54"/>
      <c r="XCF54"/>
      <c r="XCG54"/>
      <c r="XCH54"/>
      <c r="XCI54"/>
      <c r="XCJ54"/>
      <c r="XCK54"/>
      <c r="XCL54"/>
      <c r="XCM54"/>
      <c r="XCN54"/>
      <c r="XCO54"/>
      <c r="XCP54"/>
      <c r="XCQ54"/>
      <c r="XCR54"/>
      <c r="XCS54"/>
      <c r="XCT54"/>
      <c r="XCU54"/>
      <c r="XCV54"/>
      <c r="XCW54"/>
      <c r="XCX54"/>
      <c r="XCY54"/>
      <c r="XCZ54"/>
      <c r="XDA54"/>
      <c r="XDB54"/>
      <c r="XDC54"/>
      <c r="XDD54"/>
      <c r="XDE54"/>
      <c r="XDF54"/>
      <c r="XDG54"/>
      <c r="XDH54"/>
      <c r="XDI54"/>
      <c r="XDJ54"/>
      <c r="XDK54"/>
      <c r="XDL54"/>
      <c r="XDM54"/>
      <c r="XDN54"/>
      <c r="XDO54"/>
      <c r="XDP54"/>
      <c r="XDQ54"/>
      <c r="XDR54"/>
      <c r="XDS54"/>
      <c r="XDT54"/>
      <c r="XDU54"/>
      <c r="XDV54"/>
      <c r="XDW54"/>
      <c r="XDX54"/>
      <c r="XDY54"/>
      <c r="XDZ54"/>
      <c r="XEA54"/>
      <c r="XEB54"/>
      <c r="XEC54"/>
      <c r="XED54"/>
      <c r="XEE54"/>
      <c r="XEF54"/>
      <c r="XEG54"/>
      <c r="XEH54"/>
      <c r="XEI54"/>
      <c r="XEJ54"/>
      <c r="XEK54"/>
      <c r="XEL54"/>
      <c r="XEM54"/>
      <c r="XEN54"/>
      <c r="XEO54"/>
      <c r="XEP54"/>
      <c r="XEQ54"/>
      <c r="XER54"/>
      <c r="XES54"/>
      <c r="XET54"/>
      <c r="XEU54"/>
      <c r="XEV54"/>
      <c r="XEW54"/>
      <c r="XEX54"/>
      <c r="XEY54"/>
      <c r="XEZ54"/>
      <c r="XFA54"/>
      <c r="XFB54"/>
      <c r="XFC54"/>
      <c r="XFD54"/>
    </row>
    <row r="55" s="17" customFormat="1" ht="16.5" spans="1:16384">
      <c r="A55" s="8">
        <v>22</v>
      </c>
      <c r="B55" s="8" t="s">
        <v>14</v>
      </c>
      <c r="C55" s="10" t="s">
        <v>40</v>
      </c>
      <c r="D55" s="9" t="s">
        <v>43</v>
      </c>
      <c r="E55" s="21">
        <f t="shared" ref="E55:K55" si="23">E24/$L24</f>
        <v>0.420592889932848</v>
      </c>
      <c r="F55" s="21">
        <f t="shared" si="23"/>
        <v>0.0934805624388951</v>
      </c>
      <c r="G55" s="21">
        <f t="shared" si="23"/>
        <v>0.318698230799414</v>
      </c>
      <c r="H55" s="21">
        <f t="shared" si="23"/>
        <v>0.00362054368317545</v>
      </c>
      <c r="I55" s="21">
        <f t="shared" si="23"/>
        <v>0.0192190080070439</v>
      </c>
      <c r="J55" s="21">
        <f t="shared" si="23"/>
        <v>0.00505008768247127</v>
      </c>
      <c r="K55" s="21">
        <f t="shared" si="23"/>
        <v>0.139338677456152</v>
      </c>
      <c r="XBK55"/>
      <c r="XBL55"/>
      <c r="XBM55"/>
      <c r="XBN55"/>
      <c r="XBO55"/>
      <c r="XBP55"/>
      <c r="XBQ55"/>
      <c r="XBR55"/>
      <c r="XBS55"/>
      <c r="XBT55"/>
      <c r="XBU55"/>
      <c r="XBV55"/>
      <c r="XBW55"/>
      <c r="XBX55"/>
      <c r="XBY55"/>
      <c r="XBZ55"/>
      <c r="XCA55"/>
      <c r="XCB55"/>
      <c r="XCC55"/>
      <c r="XCD55"/>
      <c r="XCE55"/>
      <c r="XCF55"/>
      <c r="XCG55"/>
      <c r="XCH55"/>
      <c r="XCI55"/>
      <c r="XCJ55"/>
      <c r="XCK55"/>
      <c r="XCL55"/>
      <c r="XCM55"/>
      <c r="XCN55"/>
      <c r="XCO55"/>
      <c r="XCP55"/>
      <c r="XCQ55"/>
      <c r="XCR55"/>
      <c r="XCS55"/>
      <c r="XCT55"/>
      <c r="XCU55"/>
      <c r="XCV55"/>
      <c r="XCW55"/>
      <c r="XCX55"/>
      <c r="XCY55"/>
      <c r="XCZ55"/>
      <c r="XDA55"/>
      <c r="XDB55"/>
      <c r="XDC55"/>
      <c r="XDD55"/>
      <c r="XDE55"/>
      <c r="XDF55"/>
      <c r="XDG55"/>
      <c r="XDH55"/>
      <c r="XDI55"/>
      <c r="XDJ55"/>
      <c r="XDK55"/>
      <c r="XDL55"/>
      <c r="XDM55"/>
      <c r="XDN55"/>
      <c r="XDO55"/>
      <c r="XDP55"/>
      <c r="XDQ55"/>
      <c r="XDR55"/>
      <c r="XDS55"/>
      <c r="XDT55"/>
      <c r="XDU55"/>
      <c r="XDV55"/>
      <c r="XDW55"/>
      <c r="XDX55"/>
      <c r="XDY55"/>
      <c r="XDZ55"/>
      <c r="XEA55"/>
      <c r="XEB55"/>
      <c r="XEC55"/>
      <c r="XED55"/>
      <c r="XEE55"/>
      <c r="XEF55"/>
      <c r="XEG55"/>
      <c r="XEH55"/>
      <c r="XEI55"/>
      <c r="XEJ55"/>
      <c r="XEK55"/>
      <c r="XEL55"/>
      <c r="XEM55"/>
      <c r="XEN55"/>
      <c r="XEO55"/>
      <c r="XEP55"/>
      <c r="XEQ55"/>
      <c r="XER55"/>
      <c r="XES55"/>
      <c r="XET55"/>
      <c r="XEU55"/>
      <c r="XEV55"/>
      <c r="XEW55"/>
      <c r="XEX55"/>
      <c r="XEY55"/>
      <c r="XEZ55"/>
      <c r="XFA55"/>
      <c r="XFB55"/>
      <c r="XFC55"/>
      <c r="XFD55"/>
    </row>
    <row r="56" s="17" customFormat="1" ht="16.5" spans="1:16384">
      <c r="A56" s="2">
        <v>23</v>
      </c>
      <c r="B56" s="8" t="s">
        <v>14</v>
      </c>
      <c r="C56" s="10" t="s">
        <v>44</v>
      </c>
      <c r="D56" s="9" t="s">
        <v>45</v>
      </c>
      <c r="E56" s="21">
        <f t="shared" ref="E56:K56" si="24">E25/$L25</f>
        <v>0.490892829151637</v>
      </c>
      <c r="F56" s="21">
        <f t="shared" si="24"/>
        <v>0.0545146008568073</v>
      </c>
      <c r="G56" s="21">
        <f t="shared" si="24"/>
        <v>0.280133741035669</v>
      </c>
      <c r="H56" s="21">
        <f t="shared" si="24"/>
        <v>0.00478162566285875</v>
      </c>
      <c r="I56" s="21">
        <f t="shared" si="24"/>
        <v>0.00683478546023574</v>
      </c>
      <c r="J56" s="21">
        <f t="shared" si="24"/>
        <v>0.000213996801664585</v>
      </c>
      <c r="K56" s="21">
        <f t="shared" si="24"/>
        <v>0.162628421031128</v>
      </c>
      <c r="XBK56"/>
      <c r="XBL56"/>
      <c r="XBM56"/>
      <c r="XBN56"/>
      <c r="XBO56"/>
      <c r="XBP56"/>
      <c r="XBQ56"/>
      <c r="XBR56"/>
      <c r="XBS56"/>
      <c r="XBT56"/>
      <c r="XBU56"/>
      <c r="XBV56"/>
      <c r="XBW56"/>
      <c r="XBX56"/>
      <c r="XBY56"/>
      <c r="XBZ56"/>
      <c r="XCA56"/>
      <c r="XCB56"/>
      <c r="XCC56"/>
      <c r="XCD56"/>
      <c r="XCE56"/>
      <c r="XCF56"/>
      <c r="XCG56"/>
      <c r="XCH56"/>
      <c r="XCI56"/>
      <c r="XCJ56"/>
      <c r="XCK56"/>
      <c r="XCL56"/>
      <c r="XCM56"/>
      <c r="XCN56"/>
      <c r="XCO56"/>
      <c r="XCP56"/>
      <c r="XCQ56"/>
      <c r="XCR56"/>
      <c r="XCS56"/>
      <c r="XCT56"/>
      <c r="XCU56"/>
      <c r="XCV56"/>
      <c r="XCW56"/>
      <c r="XCX56"/>
      <c r="XCY56"/>
      <c r="XCZ56"/>
      <c r="XDA56"/>
      <c r="XDB56"/>
      <c r="XDC56"/>
      <c r="XDD56"/>
      <c r="XDE56"/>
      <c r="XDF56"/>
      <c r="XDG56"/>
      <c r="XDH56"/>
      <c r="XDI56"/>
      <c r="XDJ56"/>
      <c r="XDK56"/>
      <c r="XDL56"/>
      <c r="XDM56"/>
      <c r="XDN56"/>
      <c r="XDO56"/>
      <c r="XDP56"/>
      <c r="XDQ56"/>
      <c r="XDR56"/>
      <c r="XDS56"/>
      <c r="XDT56"/>
      <c r="XDU56"/>
      <c r="XDV56"/>
      <c r="XDW56"/>
      <c r="XDX56"/>
      <c r="XDY56"/>
      <c r="XDZ56"/>
      <c r="XEA56"/>
      <c r="XEB56"/>
      <c r="XEC56"/>
      <c r="XED56"/>
      <c r="XEE56"/>
      <c r="XEF56"/>
      <c r="XEG56"/>
      <c r="XEH56"/>
      <c r="XEI56"/>
      <c r="XEJ56"/>
      <c r="XEK56"/>
      <c r="XEL56"/>
      <c r="XEM56"/>
      <c r="XEN56"/>
      <c r="XEO56"/>
      <c r="XEP56"/>
      <c r="XEQ56"/>
      <c r="XER56"/>
      <c r="XES56"/>
      <c r="XET56"/>
      <c r="XEU56"/>
      <c r="XEV56"/>
      <c r="XEW56"/>
      <c r="XEX56"/>
      <c r="XEY56"/>
      <c r="XEZ56"/>
      <c r="XFA56"/>
      <c r="XFB56"/>
      <c r="XFC56"/>
      <c r="XFD56"/>
    </row>
    <row r="57" s="17" customFormat="1" ht="16.5" spans="1:16384">
      <c r="A57" s="8">
        <v>24</v>
      </c>
      <c r="B57" s="8" t="s">
        <v>14</v>
      </c>
      <c r="C57" s="10" t="s">
        <v>44</v>
      </c>
      <c r="D57" s="9" t="s">
        <v>46</v>
      </c>
      <c r="E57" s="21">
        <f t="shared" ref="E57:K57" si="25">E26/$L26</f>
        <v>0.590460618021849</v>
      </c>
      <c r="F57" s="21">
        <f t="shared" si="25"/>
        <v>0.0212392650835356</v>
      </c>
      <c r="G57" s="21">
        <f t="shared" si="25"/>
        <v>0.176631971955725</v>
      </c>
      <c r="H57" s="21">
        <f t="shared" si="25"/>
        <v>0.00413506767806261</v>
      </c>
      <c r="I57" s="21">
        <f t="shared" si="25"/>
        <v>0.0117949418209097</v>
      </c>
      <c r="J57" s="21">
        <f t="shared" si="25"/>
        <v>0.000123792985763423</v>
      </c>
      <c r="K57" s="21">
        <f t="shared" si="25"/>
        <v>0.195614342454154</v>
      </c>
      <c r="XBK57"/>
      <c r="XBL57"/>
      <c r="XBM57"/>
      <c r="XBN57"/>
      <c r="XBO57"/>
      <c r="XBP57"/>
      <c r="XBQ57"/>
      <c r="XBR57"/>
      <c r="XBS57"/>
      <c r="XBT57"/>
      <c r="XBU57"/>
      <c r="XBV57"/>
      <c r="XBW57"/>
      <c r="XBX57"/>
      <c r="XBY57"/>
      <c r="XBZ57"/>
      <c r="XCA57"/>
      <c r="XCB57"/>
      <c r="XCC57"/>
      <c r="XCD57"/>
      <c r="XCE57"/>
      <c r="XCF57"/>
      <c r="XCG57"/>
      <c r="XCH57"/>
      <c r="XCI57"/>
      <c r="XCJ57"/>
      <c r="XCK57"/>
      <c r="XCL57"/>
      <c r="XCM57"/>
      <c r="XCN57"/>
      <c r="XCO57"/>
      <c r="XCP57"/>
      <c r="XCQ57"/>
      <c r="XCR57"/>
      <c r="XCS57"/>
      <c r="XCT57"/>
      <c r="XCU57"/>
      <c r="XCV57"/>
      <c r="XCW57"/>
      <c r="XCX57"/>
      <c r="XCY57"/>
      <c r="XCZ57"/>
      <c r="XDA57"/>
      <c r="XDB57"/>
      <c r="XDC57"/>
      <c r="XDD57"/>
      <c r="XDE57"/>
      <c r="XDF57"/>
      <c r="XDG57"/>
      <c r="XDH57"/>
      <c r="XDI57"/>
      <c r="XDJ57"/>
      <c r="XDK57"/>
      <c r="XDL57"/>
      <c r="XDM57"/>
      <c r="XDN57"/>
      <c r="XDO57"/>
      <c r="XDP57"/>
      <c r="XDQ57"/>
      <c r="XDR57"/>
      <c r="XDS57"/>
      <c r="XDT57"/>
      <c r="XDU57"/>
      <c r="XDV57"/>
      <c r="XDW57"/>
      <c r="XDX57"/>
      <c r="XDY57"/>
      <c r="XDZ57"/>
      <c r="XEA57"/>
      <c r="XEB57"/>
      <c r="XEC57"/>
      <c r="XED57"/>
      <c r="XEE57"/>
      <c r="XEF57"/>
      <c r="XEG57"/>
      <c r="XEH57"/>
      <c r="XEI57"/>
      <c r="XEJ57"/>
      <c r="XEK57"/>
      <c r="XEL57"/>
      <c r="XEM57"/>
      <c r="XEN57"/>
      <c r="XEO57"/>
      <c r="XEP57"/>
      <c r="XEQ57"/>
      <c r="XER57"/>
      <c r="XES57"/>
      <c r="XET57"/>
      <c r="XEU57"/>
      <c r="XEV57"/>
      <c r="XEW57"/>
      <c r="XEX57"/>
      <c r="XEY57"/>
      <c r="XEZ57"/>
      <c r="XFA57"/>
      <c r="XFB57"/>
      <c r="XFC57"/>
      <c r="XFD57"/>
    </row>
    <row r="58" s="17" customFormat="1" ht="16.5" spans="1:16384">
      <c r="A58" s="2">
        <v>25</v>
      </c>
      <c r="B58" s="8" t="s">
        <v>14</v>
      </c>
      <c r="C58" s="9" t="s">
        <v>47</v>
      </c>
      <c r="D58" s="9" t="s">
        <v>48</v>
      </c>
      <c r="E58" s="21">
        <f t="shared" ref="E58:K58" si="26">E27/$L27</f>
        <v>0.319119642452316</v>
      </c>
      <c r="F58" s="21">
        <f t="shared" si="26"/>
        <v>0.0526445958003868</v>
      </c>
      <c r="G58" s="21">
        <f t="shared" si="26"/>
        <v>0.18565871494134</v>
      </c>
      <c r="H58" s="21">
        <f t="shared" si="26"/>
        <v>0.0519595409993236</v>
      </c>
      <c r="I58" s="21">
        <f t="shared" si="26"/>
        <v>0.266899095758674</v>
      </c>
      <c r="J58" s="21">
        <f t="shared" si="26"/>
        <v>0.0179969154770813</v>
      </c>
      <c r="K58" s="21">
        <f t="shared" si="26"/>
        <v>0.105721494570879</v>
      </c>
      <c r="XBK58"/>
      <c r="XBL58"/>
      <c r="XBM58"/>
      <c r="XBN58"/>
      <c r="XBO58"/>
      <c r="XBP58"/>
      <c r="XBQ58"/>
      <c r="XBR58"/>
      <c r="XBS58"/>
      <c r="XBT58"/>
      <c r="XBU58"/>
      <c r="XBV58"/>
      <c r="XBW58"/>
      <c r="XBX58"/>
      <c r="XBY58"/>
      <c r="XBZ58"/>
      <c r="XCA58"/>
      <c r="XCB58"/>
      <c r="XCC58"/>
      <c r="XCD58"/>
      <c r="XCE58"/>
      <c r="XCF58"/>
      <c r="XCG58"/>
      <c r="XCH58"/>
      <c r="XCI58"/>
      <c r="XCJ58"/>
      <c r="XCK58"/>
      <c r="XCL58"/>
      <c r="XCM58"/>
      <c r="XCN58"/>
      <c r="XCO58"/>
      <c r="XCP58"/>
      <c r="XCQ58"/>
      <c r="XCR58"/>
      <c r="XCS58"/>
      <c r="XCT58"/>
      <c r="XCU58"/>
      <c r="XCV58"/>
      <c r="XCW58"/>
      <c r="XCX58"/>
      <c r="XCY58"/>
      <c r="XCZ58"/>
      <c r="XDA58"/>
      <c r="XDB58"/>
      <c r="XDC58"/>
      <c r="XDD58"/>
      <c r="XDE58"/>
      <c r="XDF58"/>
      <c r="XDG58"/>
      <c r="XDH58"/>
      <c r="XDI58"/>
      <c r="XDJ58"/>
      <c r="XDK58"/>
      <c r="XDL58"/>
      <c r="XDM58"/>
      <c r="XDN58"/>
      <c r="XDO58"/>
      <c r="XDP58"/>
      <c r="XDQ58"/>
      <c r="XDR58"/>
      <c r="XDS58"/>
      <c r="XDT58"/>
      <c r="XDU58"/>
      <c r="XDV58"/>
      <c r="XDW58"/>
      <c r="XDX58"/>
      <c r="XDY58"/>
      <c r="XDZ58"/>
      <c r="XEA58"/>
      <c r="XEB58"/>
      <c r="XEC58"/>
      <c r="XED58"/>
      <c r="XEE58"/>
      <c r="XEF58"/>
      <c r="XEG58"/>
      <c r="XEH58"/>
      <c r="XEI58"/>
      <c r="XEJ58"/>
      <c r="XEK58"/>
      <c r="XEL58"/>
      <c r="XEM58"/>
      <c r="XEN58"/>
      <c r="XEO58"/>
      <c r="XEP58"/>
      <c r="XEQ58"/>
      <c r="XER58"/>
      <c r="XES58"/>
      <c r="XET58"/>
      <c r="XEU58"/>
      <c r="XEV58"/>
      <c r="XEW58"/>
      <c r="XEX58"/>
      <c r="XEY58"/>
      <c r="XEZ58"/>
      <c r="XFA58"/>
      <c r="XFB58"/>
      <c r="XFC58"/>
      <c r="XFD58"/>
    </row>
    <row r="59" s="17" customFormat="1" ht="16.5" spans="1:16384">
      <c r="A59" s="8">
        <v>26</v>
      </c>
      <c r="B59" s="8" t="s">
        <v>14</v>
      </c>
      <c r="C59" s="9" t="s">
        <v>49</v>
      </c>
      <c r="D59" s="5" t="s">
        <v>49</v>
      </c>
      <c r="E59" s="21">
        <f t="shared" ref="E59:K59" si="27">E28/$L28</f>
        <v>0</v>
      </c>
      <c r="F59" s="21">
        <f t="shared" si="27"/>
        <v>0.937239684356542</v>
      </c>
      <c r="G59" s="21">
        <f t="shared" si="27"/>
        <v>0</v>
      </c>
      <c r="H59" s="21">
        <f t="shared" si="27"/>
        <v>0</v>
      </c>
      <c r="I59" s="21">
        <f t="shared" si="27"/>
        <v>0</v>
      </c>
      <c r="J59" s="21">
        <f t="shared" si="27"/>
        <v>0.0627603156434578</v>
      </c>
      <c r="K59" s="21">
        <f t="shared" si="27"/>
        <v>0</v>
      </c>
      <c r="XBK59"/>
      <c r="XBL59"/>
      <c r="XBM59"/>
      <c r="XBN59"/>
      <c r="XBO59"/>
      <c r="XBP59"/>
      <c r="XBQ59"/>
      <c r="XBR59"/>
      <c r="XBS59"/>
      <c r="XBT59"/>
      <c r="XBU59"/>
      <c r="XBV59"/>
      <c r="XBW59"/>
      <c r="XBX59"/>
      <c r="XBY59"/>
      <c r="XBZ59"/>
      <c r="XCA59"/>
      <c r="XCB59"/>
      <c r="XCC59"/>
      <c r="XCD59"/>
      <c r="XCE59"/>
      <c r="XCF59"/>
      <c r="XCG59"/>
      <c r="XCH59"/>
      <c r="XCI59"/>
      <c r="XCJ59"/>
      <c r="XCK59"/>
      <c r="XCL59"/>
      <c r="XCM59"/>
      <c r="XCN59"/>
      <c r="XCO59"/>
      <c r="XCP59"/>
      <c r="XCQ59"/>
      <c r="XCR59"/>
      <c r="XCS59"/>
      <c r="XCT59"/>
      <c r="XCU59"/>
      <c r="XCV59"/>
      <c r="XCW59"/>
      <c r="XCX59"/>
      <c r="XCY59"/>
      <c r="XCZ59"/>
      <c r="XDA59"/>
      <c r="XDB59"/>
      <c r="XDC59"/>
      <c r="XDD59"/>
      <c r="XDE59"/>
      <c r="XDF59"/>
      <c r="XDG59"/>
      <c r="XDH59"/>
      <c r="XDI59"/>
      <c r="XDJ59"/>
      <c r="XDK59"/>
      <c r="XDL59"/>
      <c r="XDM59"/>
      <c r="XDN59"/>
      <c r="XDO59"/>
      <c r="XDP59"/>
      <c r="XDQ59"/>
      <c r="XDR59"/>
      <c r="XDS59"/>
      <c r="XDT59"/>
      <c r="XDU59"/>
      <c r="XDV59"/>
      <c r="XDW59"/>
      <c r="XDX59"/>
      <c r="XDY59"/>
      <c r="XDZ59"/>
      <c r="XEA59"/>
      <c r="XEB59"/>
      <c r="XEC59"/>
      <c r="XED59"/>
      <c r="XEE59"/>
      <c r="XEF59"/>
      <c r="XEG59"/>
      <c r="XEH59"/>
      <c r="XEI59"/>
      <c r="XEJ59"/>
      <c r="XEK59"/>
      <c r="XEL59"/>
      <c r="XEM59"/>
      <c r="XEN59"/>
      <c r="XEO59"/>
      <c r="XEP59"/>
      <c r="XEQ59"/>
      <c r="XER59"/>
      <c r="XES59"/>
      <c r="XET59"/>
      <c r="XEU59"/>
      <c r="XEV59"/>
      <c r="XEW59"/>
      <c r="XEX59"/>
      <c r="XEY59"/>
      <c r="XEZ59"/>
      <c r="XFA59"/>
      <c r="XFB59"/>
      <c r="XFC59"/>
      <c r="XFD59"/>
    </row>
    <row r="60" s="17" customFormat="1" spans="1:16384">
      <c r="A60" s="12" t="s">
        <v>13</v>
      </c>
      <c r="B60" s="12"/>
      <c r="C60" s="12"/>
      <c r="D60" s="12"/>
      <c r="E60" s="17"/>
      <c r="F60" s="17"/>
      <c r="G60" s="17"/>
      <c r="H60" s="17"/>
      <c r="I60" s="17"/>
      <c r="J60" s="17"/>
      <c r="K60" s="17"/>
      <c r="L60" s="17"/>
      <c r="XBK60"/>
      <c r="XBL60"/>
      <c r="XBM60"/>
      <c r="XBN60"/>
      <c r="XBO60"/>
      <c r="XBP60"/>
      <c r="XBQ60"/>
      <c r="XBR60"/>
      <c r="XBS60"/>
      <c r="XBT60"/>
      <c r="XBU60"/>
      <c r="XBV60"/>
      <c r="XBW60"/>
      <c r="XBX60"/>
      <c r="XBY60"/>
      <c r="XBZ60"/>
      <c r="XCA60"/>
      <c r="XCB60"/>
      <c r="XCC60"/>
      <c r="XCD60"/>
      <c r="XCE60"/>
      <c r="XCF60"/>
      <c r="XCG60"/>
      <c r="XCH60"/>
      <c r="XCI60"/>
      <c r="XCJ60"/>
      <c r="XCK60"/>
      <c r="XCL60"/>
      <c r="XCM60"/>
      <c r="XCN60"/>
      <c r="XCO60"/>
      <c r="XCP60"/>
      <c r="XCQ60"/>
      <c r="XCR60"/>
      <c r="XCS60"/>
      <c r="XCT60"/>
      <c r="XCU60"/>
      <c r="XCV60"/>
      <c r="XCW60"/>
      <c r="XCX60"/>
      <c r="XCY60"/>
      <c r="XCZ60"/>
      <c r="XDA60"/>
      <c r="XDB60"/>
      <c r="XDC60"/>
      <c r="XDD60"/>
      <c r="XDE60"/>
      <c r="XDF60"/>
      <c r="XDG60"/>
      <c r="XDH60"/>
      <c r="XDI60"/>
      <c r="XDJ60"/>
      <c r="XDK60"/>
      <c r="XDL60"/>
      <c r="XDM60"/>
      <c r="XDN60"/>
      <c r="XDO60"/>
      <c r="XDP60"/>
      <c r="XDQ60"/>
      <c r="XDR60"/>
      <c r="XDS60"/>
      <c r="XDT60"/>
      <c r="XDU60"/>
      <c r="XDV60"/>
      <c r="XDW60"/>
      <c r="XDX60"/>
      <c r="XDY60"/>
      <c r="XDZ60"/>
      <c r="XEA60"/>
      <c r="XEB60"/>
      <c r="XEC60"/>
      <c r="XED60"/>
      <c r="XEE60"/>
      <c r="XEF60"/>
      <c r="XEG60"/>
      <c r="XEH60"/>
      <c r="XEI60"/>
      <c r="XEJ60"/>
      <c r="XEK60"/>
      <c r="XEL60"/>
      <c r="XEM60"/>
      <c r="XEN60"/>
      <c r="XEO60"/>
      <c r="XEP60"/>
      <c r="XEQ60"/>
      <c r="XER60"/>
      <c r="XES60"/>
      <c r="XET60"/>
      <c r="XEU60"/>
      <c r="XEV60"/>
      <c r="XEW60"/>
      <c r="XEX60"/>
      <c r="XEY60"/>
      <c r="XEZ60"/>
      <c r="XFA60"/>
      <c r="XFB60"/>
      <c r="XFC60"/>
      <c r="XFD60"/>
    </row>
  </sheetData>
  <mergeCells count="5">
    <mergeCell ref="A1:D1"/>
    <mergeCell ref="A29:D29"/>
    <mergeCell ref="A30:D30"/>
    <mergeCell ref="A32:D32"/>
    <mergeCell ref="A60:D6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0"/>
  <sheetViews>
    <sheetView workbookViewId="0">
      <selection activeCell="J2" sqref="J2:J28"/>
    </sheetView>
  </sheetViews>
  <sheetFormatPr defaultColWidth="9" defaultRowHeight="13.5"/>
  <cols>
    <col min="1" max="4" width="9" style="17"/>
    <col min="5" max="5" width="12.625" style="17"/>
    <col min="6" max="6" width="11.5" style="17"/>
    <col min="7" max="12" width="12.625" style="17"/>
    <col min="13" max="16286" width="9" style="17"/>
  </cols>
  <sheetData>
    <row r="1" s="15" customFormat="1" ht="25.5" customHeight="1" spans="1:12">
      <c r="A1" s="1" t="s">
        <v>0</v>
      </c>
      <c r="B1" s="1"/>
      <c r="C1" s="1"/>
      <c r="D1" s="1"/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22"/>
    </row>
    <row r="2" s="15" customFormat="1" ht="15.75" customHeight="1" spans="1:12">
      <c r="A2" s="2" t="s">
        <v>8</v>
      </c>
      <c r="B2" s="2" t="s">
        <v>9</v>
      </c>
      <c r="C2" s="2" t="s">
        <v>10</v>
      </c>
      <c r="D2" s="2" t="s">
        <v>11</v>
      </c>
      <c r="E2" s="3" t="s">
        <v>13</v>
      </c>
      <c r="F2" s="3" t="s">
        <v>51</v>
      </c>
      <c r="G2" s="3" t="s">
        <v>51</v>
      </c>
      <c r="H2" s="3" t="s">
        <v>51</v>
      </c>
      <c r="I2" s="3" t="s">
        <v>51</v>
      </c>
      <c r="J2" s="3" t="s">
        <v>51</v>
      </c>
      <c r="K2" s="3" t="s">
        <v>13</v>
      </c>
      <c r="L2" s="22"/>
    </row>
    <row r="3" s="15" customFormat="1" ht="15.75" customHeight="1" spans="1:13">
      <c r="A3" s="2">
        <v>1</v>
      </c>
      <c r="B3" s="2" t="s">
        <v>14</v>
      </c>
      <c r="C3" s="5" t="s">
        <v>15</v>
      </c>
      <c r="D3" s="5" t="s">
        <v>16</v>
      </c>
      <c r="E3" s="18">
        <v>32.4349776035288</v>
      </c>
      <c r="F3" s="18">
        <v>2.74541545468108</v>
      </c>
      <c r="G3" s="18">
        <v>0.460393071636391</v>
      </c>
      <c r="H3" s="18">
        <v>0.0149726303570577</v>
      </c>
      <c r="I3" s="18">
        <v>0.0818958506387449</v>
      </c>
      <c r="J3" s="18">
        <v>0.0397296782563295</v>
      </c>
      <c r="K3" s="27">
        <f>E3*M$3</f>
        <v>11.3859398493975</v>
      </c>
      <c r="L3" s="22">
        <f t="shared" ref="L3:L29" si="0">SUM(E3:K3)</f>
        <v>47.1633241384959</v>
      </c>
      <c r="M3" s="28">
        <v>0.35103893052045</v>
      </c>
    </row>
    <row r="4" s="16" customFormat="1" ht="15.75" customHeight="1" spans="1:13">
      <c r="A4" s="8">
        <v>2</v>
      </c>
      <c r="B4" s="8" t="s">
        <v>14</v>
      </c>
      <c r="C4" s="9" t="s">
        <v>15</v>
      </c>
      <c r="D4" s="9" t="s">
        <v>17</v>
      </c>
      <c r="E4" s="18">
        <v>8.01389469665175</v>
      </c>
      <c r="F4" s="18">
        <v>2.43548483965166</v>
      </c>
      <c r="G4" s="18">
        <v>0.321588260763495</v>
      </c>
      <c r="H4" s="18">
        <v>0.00385939867064076</v>
      </c>
      <c r="I4" s="18">
        <v>0.0198456560073512</v>
      </c>
      <c r="J4" s="18">
        <v>0.00429510035203563</v>
      </c>
      <c r="K4" s="27">
        <f>E4*M$3</f>
        <v>2.81318902361613</v>
      </c>
      <c r="L4" s="22">
        <f t="shared" si="0"/>
        <v>13.6121569757131</v>
      </c>
      <c r="M4" s="28"/>
    </row>
    <row r="5" s="16" customFormat="1" ht="15.75" customHeight="1" spans="1:13">
      <c r="A5" s="8">
        <v>3</v>
      </c>
      <c r="B5" s="8" t="s">
        <v>14</v>
      </c>
      <c r="C5" s="9" t="s">
        <v>15</v>
      </c>
      <c r="D5" s="9" t="s">
        <v>18</v>
      </c>
      <c r="E5" s="18">
        <v>6.11780242440315</v>
      </c>
      <c r="F5" s="18">
        <v>0.943541939444939</v>
      </c>
      <c r="G5" s="18">
        <v>0.321589661673416</v>
      </c>
      <c r="H5" s="18">
        <v>0.00742637275990866</v>
      </c>
      <c r="I5" s="18">
        <v>0.0396242616375808</v>
      </c>
      <c r="J5" s="18">
        <v>0.00966397579208012</v>
      </c>
      <c r="K5" s="27">
        <f>E5*M$3</f>
        <v>2.1475868201979</v>
      </c>
      <c r="L5" s="22">
        <f t="shared" si="0"/>
        <v>9.58723545590897</v>
      </c>
      <c r="M5" s="28"/>
    </row>
    <row r="6" s="16" customFormat="1" ht="15.75" customHeight="1" spans="1:13">
      <c r="A6" s="8">
        <v>4</v>
      </c>
      <c r="B6" s="8" t="s">
        <v>14</v>
      </c>
      <c r="C6" s="9" t="s">
        <v>19</v>
      </c>
      <c r="D6" s="9" t="s">
        <v>20</v>
      </c>
      <c r="E6" s="18">
        <v>6.0692698175297</v>
      </c>
      <c r="F6" s="18">
        <v>0.943199784550521</v>
      </c>
      <c r="G6" s="18">
        <v>0.32179857375255</v>
      </c>
      <c r="H6" s="18">
        <v>0.209268488506168</v>
      </c>
      <c r="I6" s="18">
        <v>0.268369094646334</v>
      </c>
      <c r="J6" s="18">
        <v>0.172341142382176</v>
      </c>
      <c r="K6" s="27">
        <f>E6*M$3</f>
        <v>2.13054998578567</v>
      </c>
      <c r="L6" s="22">
        <f t="shared" si="0"/>
        <v>10.1147968871531</v>
      </c>
      <c r="M6" s="28"/>
    </row>
    <row r="7" s="16" customFormat="1" ht="15.75" customHeight="1" spans="1:13">
      <c r="A7" s="8">
        <v>5</v>
      </c>
      <c r="B7" s="8" t="s">
        <v>14</v>
      </c>
      <c r="C7" s="9" t="s">
        <v>19</v>
      </c>
      <c r="D7" s="9" t="s">
        <v>21</v>
      </c>
      <c r="E7" s="18">
        <v>36.2363388109016</v>
      </c>
      <c r="F7" s="18">
        <v>3.31351849518802</v>
      </c>
      <c r="G7" s="18">
        <v>1.4459583340003</v>
      </c>
      <c r="H7" s="18">
        <v>0.0770570961822743</v>
      </c>
      <c r="I7" s="18">
        <v>0.133114794529143</v>
      </c>
      <c r="J7" s="18">
        <v>1.12185445097986</v>
      </c>
      <c r="K7" s="27">
        <f>E7*M$3</f>
        <v>12.7203656221556</v>
      </c>
      <c r="L7" s="22">
        <f t="shared" si="0"/>
        <v>55.0482076039368</v>
      </c>
      <c r="M7" s="28"/>
    </row>
    <row r="8" s="16" customFormat="1" ht="16.5" customHeight="1" spans="1:13">
      <c r="A8" s="8">
        <v>6</v>
      </c>
      <c r="B8" s="8" t="s">
        <v>14</v>
      </c>
      <c r="C8" s="9" t="s">
        <v>19</v>
      </c>
      <c r="D8" s="9" t="s">
        <v>22</v>
      </c>
      <c r="E8" s="18">
        <v>16.942569698932</v>
      </c>
      <c r="F8" s="18">
        <v>1.59534171083018</v>
      </c>
      <c r="G8" s="18">
        <v>0.373502013118719</v>
      </c>
      <c r="H8" s="18">
        <v>0.0105477784833753</v>
      </c>
      <c r="I8" s="18">
        <v>0.0397015311789457</v>
      </c>
      <c r="J8" s="18">
        <v>0.0369453264866383</v>
      </c>
      <c r="K8" s="27">
        <f>E8*M$3</f>
        <v>5.94750154738127</v>
      </c>
      <c r="L8" s="22">
        <f t="shared" si="0"/>
        <v>24.9461096064111</v>
      </c>
      <c r="M8" s="28"/>
    </row>
    <row r="9" s="16" customFormat="1" ht="15.75" customHeight="1" spans="1:13">
      <c r="A9" s="8">
        <v>7</v>
      </c>
      <c r="B9" s="8" t="s">
        <v>14</v>
      </c>
      <c r="C9" s="9" t="s">
        <v>19</v>
      </c>
      <c r="D9" s="9" t="s">
        <v>23</v>
      </c>
      <c r="E9" s="18">
        <v>14.7615186869666</v>
      </c>
      <c r="F9" s="18">
        <v>3.32897197288654</v>
      </c>
      <c r="G9" s="18">
        <v>0.43540551712514</v>
      </c>
      <c r="H9" s="18">
        <v>0.024489252566037</v>
      </c>
      <c r="I9" s="18">
        <v>0.0397227927501229</v>
      </c>
      <c r="J9" s="18">
        <v>0.0257706021122138</v>
      </c>
      <c r="K9" s="27">
        <f>E9*M$3</f>
        <v>5.18186773273039</v>
      </c>
      <c r="L9" s="22">
        <f t="shared" si="0"/>
        <v>23.797746557137</v>
      </c>
      <c r="M9" s="28"/>
    </row>
    <row r="10" s="16" customFormat="1" ht="15.75" customHeight="1" spans="1:13">
      <c r="A10" s="8">
        <v>9</v>
      </c>
      <c r="B10" s="8" t="s">
        <v>14</v>
      </c>
      <c r="C10" s="9" t="s">
        <v>24</v>
      </c>
      <c r="D10" s="9" t="s">
        <v>25</v>
      </c>
      <c r="E10" s="18">
        <v>32.6848714724975</v>
      </c>
      <c r="F10" s="18">
        <v>2.06950100082405</v>
      </c>
      <c r="G10" s="18">
        <v>1.43852431263873</v>
      </c>
      <c r="H10" s="18">
        <v>0.0384148513809386</v>
      </c>
      <c r="I10" s="18">
        <v>0.564516471099901</v>
      </c>
      <c r="J10" s="18">
        <v>0.0601314049284984</v>
      </c>
      <c r="K10" s="27">
        <f>E10*M$3</f>
        <v>11.4736623259039</v>
      </c>
      <c r="L10" s="22">
        <f t="shared" si="0"/>
        <v>48.3296218392735</v>
      </c>
      <c r="M10" s="28"/>
    </row>
    <row r="11" s="16" customFormat="1" ht="15.75" customHeight="1" spans="1:13">
      <c r="A11" s="8">
        <v>10</v>
      </c>
      <c r="B11" s="8" t="s">
        <v>14</v>
      </c>
      <c r="C11" s="9" t="s">
        <v>24</v>
      </c>
      <c r="D11" s="9" t="s">
        <v>26</v>
      </c>
      <c r="E11" s="18">
        <v>35.7971023209749</v>
      </c>
      <c r="F11" s="18">
        <v>5.17380559960097</v>
      </c>
      <c r="G11" s="18">
        <v>4.38776059732146</v>
      </c>
      <c r="H11" s="18">
        <v>0.132442365595996</v>
      </c>
      <c r="I11" s="18">
        <v>0.130986349504031</v>
      </c>
      <c r="J11" s="18">
        <v>0.303264841528041</v>
      </c>
      <c r="K11" s="27">
        <f>E11*M$3</f>
        <v>12.5661765144861</v>
      </c>
      <c r="L11" s="22">
        <f t="shared" si="0"/>
        <v>58.4915385890115</v>
      </c>
      <c r="M11" s="28"/>
    </row>
    <row r="12" s="16" customFormat="1" ht="15.75" customHeight="1" spans="1:13">
      <c r="A12" s="8">
        <v>11</v>
      </c>
      <c r="B12" s="8" t="s">
        <v>14</v>
      </c>
      <c r="C12" s="9" t="s">
        <v>24</v>
      </c>
      <c r="D12" s="9" t="s">
        <v>27</v>
      </c>
      <c r="E12" s="18">
        <v>20.1706262934029</v>
      </c>
      <c r="F12" s="18">
        <v>2.98190869013224</v>
      </c>
      <c r="G12" s="18">
        <v>1.44472237022297</v>
      </c>
      <c r="H12" s="18">
        <v>0.00741913787080948</v>
      </c>
      <c r="I12" s="18">
        <v>0.231633566997605</v>
      </c>
      <c r="J12" s="18">
        <v>0.365269153374341</v>
      </c>
      <c r="K12" s="27">
        <f>E12*M$3</f>
        <v>7.08067508196382</v>
      </c>
      <c r="L12" s="22">
        <f t="shared" si="0"/>
        <v>32.2822542939647</v>
      </c>
      <c r="M12" s="28"/>
    </row>
    <row r="13" s="16" customFormat="1" ht="15.75" customHeight="1" spans="1:13">
      <c r="A13" s="8">
        <v>12</v>
      </c>
      <c r="B13" s="8" t="s">
        <v>14</v>
      </c>
      <c r="C13" s="9" t="s">
        <v>24</v>
      </c>
      <c r="D13" s="9" t="s">
        <v>28</v>
      </c>
      <c r="E13" s="18">
        <v>18.1642728446235</v>
      </c>
      <c r="F13" s="18">
        <v>6.65683293738036</v>
      </c>
      <c r="G13" s="18">
        <v>0.321634649219284</v>
      </c>
      <c r="H13" s="18">
        <v>0.00827572803978527</v>
      </c>
      <c r="I13" s="18">
        <v>0.564570027562041</v>
      </c>
      <c r="J13" s="18">
        <v>0.697134753959036</v>
      </c>
      <c r="K13" s="27">
        <f>E13*M$3</f>
        <v>6.37636691305828</v>
      </c>
      <c r="L13" s="22">
        <f t="shared" si="0"/>
        <v>32.7890878538423</v>
      </c>
      <c r="M13" s="28"/>
    </row>
    <row r="14" s="16" customFormat="1" ht="15.75" customHeight="1" spans="1:13">
      <c r="A14" s="8">
        <v>13</v>
      </c>
      <c r="B14" s="8" t="s">
        <v>14</v>
      </c>
      <c r="C14" s="9" t="s">
        <v>24</v>
      </c>
      <c r="D14" s="9" t="s">
        <v>29</v>
      </c>
      <c r="E14" s="18">
        <v>21.7578021528244</v>
      </c>
      <c r="F14" s="18">
        <v>1.05317572203528</v>
      </c>
      <c r="G14" s="18">
        <v>0.321717967205216</v>
      </c>
      <c r="H14" s="18">
        <v>0.00744235617580497</v>
      </c>
      <c r="I14" s="18">
        <v>0.127025901117527</v>
      </c>
      <c r="J14" s="18">
        <v>0.0331785668141173</v>
      </c>
      <c r="K14" s="27">
        <f>E14*M$3</f>
        <v>7.63783559820302</v>
      </c>
      <c r="L14" s="22">
        <f t="shared" si="0"/>
        <v>30.9381782643754</v>
      </c>
      <c r="M14" s="28"/>
    </row>
    <row r="15" s="16" customFormat="1" ht="15.75" customHeight="1" spans="1:13">
      <c r="A15" s="8">
        <v>14</v>
      </c>
      <c r="B15" s="8" t="s">
        <v>14</v>
      </c>
      <c r="C15" s="9" t="s">
        <v>30</v>
      </c>
      <c r="D15" s="9" t="s">
        <v>31</v>
      </c>
      <c r="E15" s="18">
        <v>10.0399070793762</v>
      </c>
      <c r="F15" s="18">
        <v>1.58797987209933</v>
      </c>
      <c r="G15" s="18">
        <v>0.381662690067144</v>
      </c>
      <c r="H15" s="18">
        <v>0.0642646978676783</v>
      </c>
      <c r="I15" s="18">
        <v>0.0397642951823372</v>
      </c>
      <c r="J15" s="18">
        <v>0.00322132526402672</v>
      </c>
      <c r="K15" s="27">
        <f>E15*M$3</f>
        <v>3.52439824366891</v>
      </c>
      <c r="L15" s="22">
        <f t="shared" si="0"/>
        <v>15.6411982035256</v>
      </c>
      <c r="M15" s="28"/>
    </row>
    <row r="16" s="16" customFormat="1" ht="15.75" customHeight="1" spans="1:13">
      <c r="A16" s="8">
        <v>15</v>
      </c>
      <c r="B16" s="8" t="s">
        <v>14</v>
      </c>
      <c r="C16" s="9" t="s">
        <v>30</v>
      </c>
      <c r="D16" s="9" t="s">
        <v>32</v>
      </c>
      <c r="E16" s="18">
        <v>21.2069978724996</v>
      </c>
      <c r="F16" s="18">
        <v>0.943168578672436</v>
      </c>
      <c r="G16" s="18">
        <v>2.12553021807309</v>
      </c>
      <c r="H16" s="18">
        <v>0.00720371136255276</v>
      </c>
      <c r="I16" s="18">
        <v>0.390662279702498</v>
      </c>
      <c r="J16" s="18">
        <v>2.00764034977271</v>
      </c>
      <c r="K16" s="27">
        <f>E16*M$3</f>
        <v>7.44448185271171</v>
      </c>
      <c r="L16" s="22">
        <f t="shared" si="0"/>
        <v>34.1256848627946</v>
      </c>
      <c r="M16" s="28"/>
    </row>
    <row r="17" s="16" customFormat="1" ht="15.75" customHeight="1" spans="1:13">
      <c r="A17" s="8">
        <v>16</v>
      </c>
      <c r="B17" s="8" t="s">
        <v>14</v>
      </c>
      <c r="C17" s="9" t="s">
        <v>30</v>
      </c>
      <c r="D17" s="9" t="s">
        <v>33</v>
      </c>
      <c r="E17" s="18">
        <v>11.0034976728429</v>
      </c>
      <c r="F17" s="18">
        <v>2.03246747089962</v>
      </c>
      <c r="G17" s="18">
        <v>0.321724739050292</v>
      </c>
      <c r="H17" s="18">
        <v>0.00743402848298549</v>
      </c>
      <c r="I17" s="18">
        <v>0.039617497970779</v>
      </c>
      <c r="J17" s="18">
        <v>0.00751642561606233</v>
      </c>
      <c r="K17" s="27">
        <f>E17*M$3</f>
        <v>3.86265605505903</v>
      </c>
      <c r="L17" s="22">
        <f t="shared" si="0"/>
        <v>17.2749138899217</v>
      </c>
      <c r="M17" s="28"/>
    </row>
    <row r="18" s="16" customFormat="1" ht="15.75" customHeight="1" spans="1:13">
      <c r="A18" s="8">
        <v>17</v>
      </c>
      <c r="B18" s="8" t="s">
        <v>14</v>
      </c>
      <c r="C18" s="9" t="s">
        <v>34</v>
      </c>
      <c r="D18" s="9" t="s">
        <v>35</v>
      </c>
      <c r="E18" s="18">
        <v>21.0258822696591</v>
      </c>
      <c r="F18" s="18">
        <v>0.943175294462052</v>
      </c>
      <c r="G18" s="18">
        <v>0.321695635051475</v>
      </c>
      <c r="H18" s="18">
        <v>0.00742346771366071</v>
      </c>
      <c r="I18" s="18">
        <v>0.201165451414324</v>
      </c>
      <c r="J18" s="18">
        <v>0.111692832719606</v>
      </c>
      <c r="K18" s="27">
        <f>E18*M$3</f>
        <v>7.38090322519002</v>
      </c>
      <c r="L18" s="22">
        <f t="shared" si="0"/>
        <v>29.9919381762102</v>
      </c>
      <c r="M18" s="28"/>
    </row>
    <row r="19" s="16" customFormat="1" ht="15.75" customHeight="1" spans="1:13">
      <c r="A19" s="8">
        <v>18</v>
      </c>
      <c r="B19" s="8" t="s">
        <v>14</v>
      </c>
      <c r="C19" s="9" t="s">
        <v>34</v>
      </c>
      <c r="D19" s="9" t="s">
        <v>36</v>
      </c>
      <c r="E19" s="18">
        <v>10.3646383847942</v>
      </c>
      <c r="F19" s="18">
        <v>0.944303895914472</v>
      </c>
      <c r="G19" s="18">
        <v>0.324128024684773</v>
      </c>
      <c r="H19" s="18">
        <v>0.00742637275990866</v>
      </c>
      <c r="I19" s="18">
        <v>0.676124014869102</v>
      </c>
      <c r="J19" s="18">
        <v>0.205234292073684</v>
      </c>
      <c r="K19" s="27">
        <f>E19*M$3</f>
        <v>3.63839157382936</v>
      </c>
      <c r="L19" s="22">
        <f t="shared" si="0"/>
        <v>16.1602465589255</v>
      </c>
      <c r="M19" s="28"/>
    </row>
    <row r="20" s="16" customFormat="1" ht="15.75" customHeight="1" spans="1:13">
      <c r="A20" s="8">
        <v>19</v>
      </c>
      <c r="B20" s="8" t="s">
        <v>14</v>
      </c>
      <c r="C20" s="9" t="s">
        <v>34</v>
      </c>
      <c r="D20" s="9" t="s">
        <v>37</v>
      </c>
      <c r="E20" s="18">
        <v>12.8058631762234</v>
      </c>
      <c r="F20" s="18">
        <v>0.943080661575637</v>
      </c>
      <c r="G20" s="18">
        <v>0.321747374976328</v>
      </c>
      <c r="H20" s="18">
        <v>0.00741979046104465</v>
      </c>
      <c r="I20" s="18">
        <v>0.134426796864699</v>
      </c>
      <c r="J20" s="18">
        <v>0.0676478305445609</v>
      </c>
      <c r="K20" s="27">
        <f>E20*M$3</f>
        <v>4.49535651377267</v>
      </c>
      <c r="L20" s="22">
        <f t="shared" si="0"/>
        <v>18.7755421444183</v>
      </c>
      <c r="M20" s="28"/>
    </row>
    <row r="21" s="16" customFormat="1" ht="15.75" customHeight="1" spans="1:13">
      <c r="A21" s="8">
        <v>20</v>
      </c>
      <c r="B21" s="8" t="s">
        <v>14</v>
      </c>
      <c r="C21" s="10" t="s">
        <v>38</v>
      </c>
      <c r="D21" s="9" t="s">
        <v>39</v>
      </c>
      <c r="E21" s="18">
        <v>33.8954142877528</v>
      </c>
      <c r="F21" s="18">
        <v>2.07393770094786</v>
      </c>
      <c r="G21" s="18">
        <v>0.321680588043086</v>
      </c>
      <c r="H21" s="18">
        <v>0.00741845007804528</v>
      </c>
      <c r="I21" s="18">
        <v>0.0397686787447796</v>
      </c>
      <c r="J21" s="18">
        <v>0.00859020070407126</v>
      </c>
      <c r="K21" s="27">
        <f>E21*M$3</f>
        <v>11.8986099811203</v>
      </c>
      <c r="L21" s="22">
        <f t="shared" si="0"/>
        <v>48.245419887391</v>
      </c>
      <c r="M21" s="28"/>
    </row>
    <row r="22" s="16" customFormat="1" ht="15.75" customHeight="1" spans="1:13">
      <c r="A22" s="8">
        <v>21</v>
      </c>
      <c r="B22" s="8" t="s">
        <v>14</v>
      </c>
      <c r="C22" s="10" t="s">
        <v>40</v>
      </c>
      <c r="D22" s="9" t="s">
        <v>41</v>
      </c>
      <c r="E22" s="18">
        <v>15.9379899342467</v>
      </c>
      <c r="F22" s="18">
        <v>4.13107597063472</v>
      </c>
      <c r="G22" s="18">
        <v>0.573309002617946</v>
      </c>
      <c r="H22" s="18">
        <v>0.0850210611422135</v>
      </c>
      <c r="I22" s="18">
        <v>0.154837370091991</v>
      </c>
      <c r="J22" s="18">
        <v>0.249966173245611</v>
      </c>
      <c r="K22" s="27">
        <f>E22*M$3</f>
        <v>5.59485494116366</v>
      </c>
      <c r="L22" s="22">
        <f t="shared" si="0"/>
        <v>26.7270544531428</v>
      </c>
      <c r="M22" s="28"/>
    </row>
    <row r="23" s="16" customFormat="1" ht="15.75" customHeight="1" spans="1:13">
      <c r="A23" s="8">
        <v>22</v>
      </c>
      <c r="B23" s="8" t="s">
        <v>14</v>
      </c>
      <c r="C23" s="10" t="s">
        <v>40</v>
      </c>
      <c r="D23" s="9" t="s">
        <v>42</v>
      </c>
      <c r="E23" s="18">
        <v>13.8519821329436</v>
      </c>
      <c r="F23" s="18">
        <v>2.80058586074656</v>
      </c>
      <c r="G23" s="18">
        <v>0.321865644202435</v>
      </c>
      <c r="H23" s="18">
        <v>0.0346153696523755</v>
      </c>
      <c r="I23" s="18">
        <v>0.0581731045844941</v>
      </c>
      <c r="J23" s="18">
        <v>0.114779695340886</v>
      </c>
      <c r="K23" s="27">
        <f>E23*M$3</f>
        <v>4.8625849935369</v>
      </c>
      <c r="L23" s="22">
        <f t="shared" si="0"/>
        <v>22.0445868010073</v>
      </c>
      <c r="M23" s="28"/>
    </row>
    <row r="24" s="16" customFormat="1" ht="15.75" customHeight="1" spans="1:13">
      <c r="A24" s="8">
        <v>23</v>
      </c>
      <c r="B24" s="8" t="s">
        <v>14</v>
      </c>
      <c r="C24" s="10" t="s">
        <v>40</v>
      </c>
      <c r="D24" s="9" t="s">
        <v>43</v>
      </c>
      <c r="E24" s="18">
        <v>14.9921492612254</v>
      </c>
      <c r="F24" s="18">
        <v>5.75864289650908</v>
      </c>
      <c r="G24" s="18">
        <v>1.58213303437689</v>
      </c>
      <c r="H24" s="18">
        <v>0.00741672624110977</v>
      </c>
      <c r="I24" s="18">
        <v>0.0723776654492164</v>
      </c>
      <c r="J24" s="18">
        <v>0.195936266535813</v>
      </c>
      <c r="K24" s="27">
        <f>E24*M$3</f>
        <v>5.26282804286352</v>
      </c>
      <c r="L24" s="22">
        <f t="shared" si="0"/>
        <v>27.871483893201</v>
      </c>
      <c r="M24" s="28"/>
    </row>
    <row r="25" s="16" customFormat="1" ht="15.75" customHeight="1" spans="1:13">
      <c r="A25" s="8">
        <v>24</v>
      </c>
      <c r="B25" s="8" t="s">
        <v>14</v>
      </c>
      <c r="C25" s="10" t="s">
        <v>44</v>
      </c>
      <c r="D25" s="9" t="s">
        <v>45</v>
      </c>
      <c r="E25" s="18">
        <v>31.6815795369795</v>
      </c>
      <c r="F25" s="18">
        <v>6.08036758526599</v>
      </c>
      <c r="G25" s="18">
        <v>2.51794902803709</v>
      </c>
      <c r="H25" s="18">
        <v>0.0177350410546124</v>
      </c>
      <c r="I25" s="18">
        <v>0.0466032985794149</v>
      </c>
      <c r="J25" s="18">
        <v>0.0150328512321247</v>
      </c>
      <c r="K25" s="27">
        <f>E25*M$3</f>
        <v>11.1214677978598</v>
      </c>
      <c r="L25" s="22">
        <f t="shared" si="0"/>
        <v>51.4807351390086</v>
      </c>
      <c r="M25" s="28"/>
    </row>
    <row r="26" s="16" customFormat="1" ht="15.75" customHeight="1" spans="1:13">
      <c r="A26" s="8">
        <v>25</v>
      </c>
      <c r="B26" s="8" t="s">
        <v>14</v>
      </c>
      <c r="C26" s="10" t="s">
        <v>44</v>
      </c>
      <c r="D26" s="9" t="s">
        <v>46</v>
      </c>
      <c r="E26" s="18">
        <v>18.8215018614098</v>
      </c>
      <c r="F26" s="18">
        <v>1.17003723853143</v>
      </c>
      <c r="G26" s="18">
        <v>0.784140763249923</v>
      </c>
      <c r="H26" s="18">
        <v>0.00757499668029482</v>
      </c>
      <c r="I26" s="18">
        <v>0.0397219695074323</v>
      </c>
      <c r="J26" s="18">
        <v>0.00429510035203563</v>
      </c>
      <c r="K26" s="27">
        <f>E26*M$3</f>
        <v>6.60707988421795</v>
      </c>
      <c r="L26" s="22">
        <f t="shared" si="0"/>
        <v>27.4343518139489</v>
      </c>
      <c r="M26" s="28"/>
    </row>
    <row r="27" s="16" customFormat="1" ht="15.75" customHeight="1" spans="1:13">
      <c r="A27" s="8">
        <v>27</v>
      </c>
      <c r="B27" s="8" t="s">
        <v>14</v>
      </c>
      <c r="C27" s="9" t="s">
        <v>47</v>
      </c>
      <c r="D27" s="9" t="s">
        <v>48</v>
      </c>
      <c r="E27" s="18">
        <v>3.97082242352236</v>
      </c>
      <c r="F27" s="18">
        <v>1.13208121793607</v>
      </c>
      <c r="G27" s="18">
        <v>0.321738953160302</v>
      </c>
      <c r="H27" s="18">
        <v>0.0371559800965406</v>
      </c>
      <c r="I27" s="18">
        <v>0.350869537030964</v>
      </c>
      <c r="J27" s="18">
        <v>0.243746812561812</v>
      </c>
      <c r="K27" s="27">
        <f>E27*M$3</f>
        <v>1.39391325683991</v>
      </c>
      <c r="L27" s="22">
        <f t="shared" si="0"/>
        <v>7.45032818114796</v>
      </c>
      <c r="M27" s="28"/>
    </row>
    <row r="28" s="15" customFormat="1" ht="15.75" customHeight="1" spans="1:13">
      <c r="A28" s="11">
        <v>1</v>
      </c>
      <c r="B28" s="8" t="s">
        <v>14</v>
      </c>
      <c r="C28" s="9" t="s">
        <v>49</v>
      </c>
      <c r="D28" s="5" t="s">
        <v>49</v>
      </c>
      <c r="E28" s="18">
        <v>0</v>
      </c>
      <c r="F28" s="18">
        <v>42.8227122975789</v>
      </c>
      <c r="G28" s="18">
        <v>0</v>
      </c>
      <c r="H28" s="18">
        <v>0</v>
      </c>
      <c r="I28" s="18">
        <v>0</v>
      </c>
      <c r="J28" s="18">
        <v>1.80603307577601</v>
      </c>
      <c r="K28" s="27">
        <f>E28*M$3</f>
        <v>0</v>
      </c>
      <c r="L28" s="22">
        <f t="shared" si="0"/>
        <v>44.6287453733549</v>
      </c>
      <c r="M28" s="28"/>
    </row>
    <row r="29" s="17" customFormat="1" ht="16.5" spans="1:12">
      <c r="A29" s="12" t="s">
        <v>13</v>
      </c>
      <c r="B29" s="12"/>
      <c r="C29" s="12"/>
      <c r="D29" s="12"/>
      <c r="E29" s="18">
        <f t="shared" ref="E29:K29" si="1">SUM(E3:E28)</f>
        <v>468.749272716712</v>
      </c>
      <c r="F29" s="18">
        <f t="shared" si="1"/>
        <v>106.60431468898</v>
      </c>
      <c r="G29" s="18">
        <f t="shared" si="1"/>
        <v>21.8139010242684</v>
      </c>
      <c r="H29" s="18">
        <f t="shared" si="1"/>
        <v>0.839725150181819</v>
      </c>
      <c r="I29" s="18">
        <f t="shared" si="1"/>
        <v>4.48511825766136</v>
      </c>
      <c r="J29" s="18">
        <f t="shared" si="1"/>
        <v>7.91091222870438</v>
      </c>
      <c r="K29" s="18">
        <f t="shared" si="1"/>
        <v>164.549243376713</v>
      </c>
      <c r="L29" s="22">
        <f t="shared" si="0"/>
        <v>774.952487443222</v>
      </c>
    </row>
    <row r="30" s="17" customFormat="1" spans="1:12">
      <c r="A30" s="19" t="s">
        <v>50</v>
      </c>
      <c r="B30" s="19"/>
      <c r="C30" s="19"/>
      <c r="D30" s="19"/>
      <c r="E30" s="20"/>
      <c r="F30" s="20"/>
      <c r="G30" s="20"/>
      <c r="H30" s="20"/>
      <c r="I30" s="20"/>
      <c r="J30" s="20"/>
      <c r="K30" s="20"/>
      <c r="L30" s="20"/>
    </row>
    <row r="31" s="17" customFormat="1" spans="16287:16384">
      <c r="XBK31"/>
      <c r="XBL31"/>
      <c r="XBM31"/>
      <c r="XBN31"/>
      <c r="XBO31"/>
      <c r="XBP31"/>
      <c r="XBQ31"/>
      <c r="XBR31"/>
      <c r="XBS31"/>
      <c r="XBT31"/>
      <c r="XBU31"/>
      <c r="XBV31"/>
      <c r="XBW31"/>
      <c r="XBX31"/>
      <c r="XBY31"/>
      <c r="XBZ31"/>
      <c r="XCA31"/>
      <c r="XCB31"/>
      <c r="XCC31"/>
      <c r="XCD31"/>
      <c r="XCE31"/>
      <c r="XCF31"/>
      <c r="XCG31"/>
      <c r="XCH31"/>
      <c r="XCI31"/>
      <c r="XCJ31"/>
      <c r="XCK31"/>
      <c r="XCL31"/>
      <c r="XCM31"/>
      <c r="XCN31"/>
      <c r="XCO31"/>
      <c r="XCP31"/>
      <c r="XCQ31"/>
      <c r="XCR31"/>
      <c r="XCS31"/>
      <c r="XCT31"/>
      <c r="XCU31"/>
      <c r="XCV31"/>
      <c r="XCW31"/>
      <c r="XCX31"/>
      <c r="XCY31"/>
      <c r="XCZ31"/>
      <c r="XDA31"/>
      <c r="XDB31"/>
      <c r="XDC31"/>
      <c r="XDD31"/>
      <c r="XDE31"/>
      <c r="XDF31"/>
      <c r="XDG31"/>
      <c r="XDH31"/>
      <c r="XDI31"/>
      <c r="XDJ31"/>
      <c r="XDK31"/>
      <c r="XDL31"/>
      <c r="XDM31"/>
      <c r="XDN31"/>
      <c r="XDO31"/>
      <c r="XDP31"/>
      <c r="XDQ31"/>
      <c r="XDR31"/>
      <c r="XDS31"/>
      <c r="XDT31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="17" customFormat="1" ht="16.5" spans="1:16384">
      <c r="A32" s="1" t="s">
        <v>0</v>
      </c>
      <c r="B32" s="1"/>
      <c r="C32" s="1"/>
      <c r="D32" s="1"/>
      <c r="E32" s="17"/>
      <c r="F32" s="17"/>
      <c r="G32" s="17"/>
      <c r="H32" s="17"/>
      <c r="I32" s="17"/>
      <c r="J32" s="17"/>
      <c r="K32" s="17"/>
      <c r="L32" s="17"/>
      <c r="XBK32"/>
      <c r="XBL32"/>
      <c r="XBM32"/>
      <c r="XBN32"/>
      <c r="XBO32"/>
      <c r="XBP32"/>
      <c r="XBQ32"/>
      <c r="XBR32"/>
      <c r="XBS32"/>
      <c r="XBT32"/>
      <c r="XBU32"/>
      <c r="XBV32"/>
      <c r="XBW32"/>
      <c r="XBX32"/>
      <c r="XBY32"/>
      <c r="XBZ32"/>
      <c r="XCA32"/>
      <c r="XCB32"/>
      <c r="XCC32"/>
      <c r="XCD32"/>
      <c r="XCE32"/>
      <c r="XCF32"/>
      <c r="XCG32"/>
      <c r="XCH32"/>
      <c r="XCI32"/>
      <c r="XCJ32"/>
      <c r="XCK32"/>
      <c r="XCL32"/>
      <c r="XCM32"/>
      <c r="XCN32"/>
      <c r="XCO32"/>
      <c r="XCP32"/>
      <c r="XCQ32"/>
      <c r="XCR32"/>
      <c r="XCS32"/>
      <c r="XCT32"/>
      <c r="XCU32"/>
      <c r="XCV32"/>
      <c r="XCW32"/>
      <c r="XCX32"/>
      <c r="XCY32"/>
      <c r="XCZ32"/>
      <c r="XDA32"/>
      <c r="XDB32"/>
      <c r="XDC32"/>
      <c r="XDD32"/>
      <c r="XDE32"/>
      <c r="XDF32"/>
      <c r="XDG32"/>
      <c r="XDH32"/>
      <c r="XDI32"/>
      <c r="XDJ32"/>
      <c r="XDK32"/>
      <c r="XDL32"/>
      <c r="XDM32"/>
      <c r="XDN32"/>
      <c r="XDO32"/>
      <c r="XDP32"/>
      <c r="XDQ32"/>
      <c r="XDR32"/>
      <c r="XDS32"/>
      <c r="XDT32"/>
      <c r="XDU32"/>
      <c r="XDV32"/>
      <c r="XDW32"/>
      <c r="XDX32"/>
      <c r="XDY32"/>
      <c r="XDZ32"/>
      <c r="XEA32"/>
      <c r="XEB32"/>
      <c r="XEC32"/>
      <c r="XED32"/>
      <c r="XEE32"/>
      <c r="XEF32"/>
      <c r="XEG32"/>
      <c r="XEH32"/>
      <c r="XEI32"/>
      <c r="XEJ32"/>
      <c r="XEK32"/>
      <c r="XEL32"/>
      <c r="XEM32"/>
      <c r="XEN32"/>
      <c r="XEO32"/>
      <c r="XEP32"/>
      <c r="XEQ32"/>
      <c r="XER32"/>
      <c r="XES32"/>
      <c r="XET32"/>
      <c r="XEU32"/>
      <c r="XEV32"/>
      <c r="XEW32"/>
      <c r="XEX32"/>
      <c r="XEY32"/>
      <c r="XEZ32"/>
      <c r="XFA32"/>
      <c r="XFB32"/>
      <c r="XFC32"/>
      <c r="XFD32"/>
    </row>
    <row r="33" s="17" customFormat="1" ht="16.5" spans="1:16384">
      <c r="A33" s="2" t="s">
        <v>8</v>
      </c>
      <c r="B33" s="2" t="s">
        <v>9</v>
      </c>
      <c r="C33" s="2" t="s">
        <v>10</v>
      </c>
      <c r="D33" s="2" t="s">
        <v>11</v>
      </c>
      <c r="E33" s="4" t="s">
        <v>1</v>
      </c>
      <c r="F33" s="4" t="s">
        <v>2</v>
      </c>
      <c r="G33" s="4" t="s">
        <v>3</v>
      </c>
      <c r="H33" s="4" t="s">
        <v>4</v>
      </c>
      <c r="I33" s="4" t="s">
        <v>5</v>
      </c>
      <c r="J33" s="4" t="s">
        <v>6</v>
      </c>
      <c r="K33" s="4" t="s">
        <v>7</v>
      </c>
      <c r="L33" s="17"/>
      <c r="XBK33"/>
      <c r="XBL33"/>
      <c r="XBM33"/>
      <c r="XBN33"/>
      <c r="XBO33"/>
      <c r="XBP33"/>
      <c r="XBQ33"/>
      <c r="XBR33"/>
      <c r="XBS33"/>
      <c r="XBT33"/>
      <c r="XBU33"/>
      <c r="XBV33"/>
      <c r="XBW33"/>
      <c r="XBX33"/>
      <c r="XBY33"/>
      <c r="XBZ33"/>
      <c r="XCA33"/>
      <c r="XCB33"/>
      <c r="XCC33"/>
      <c r="XCD33"/>
      <c r="XCE33"/>
      <c r="XCF33"/>
      <c r="XCG33"/>
      <c r="XCH33"/>
      <c r="XCI33"/>
      <c r="XCJ33"/>
      <c r="XCK33"/>
      <c r="XCL33"/>
      <c r="XCM33"/>
      <c r="XCN33"/>
      <c r="XCO33"/>
      <c r="XCP33"/>
      <c r="XCQ33"/>
      <c r="XCR33"/>
      <c r="XCS33"/>
      <c r="XCT33"/>
      <c r="XCU33"/>
      <c r="XCV33"/>
      <c r="XCW33"/>
      <c r="XCX33"/>
      <c r="XCY33"/>
      <c r="XCZ33"/>
      <c r="XDA33"/>
      <c r="XDB33"/>
      <c r="XDC33"/>
      <c r="XDD33"/>
      <c r="XDE33"/>
      <c r="XDF33"/>
      <c r="XDG33"/>
      <c r="XDH33"/>
      <c r="XDI33"/>
      <c r="XDJ33"/>
      <c r="XDK33"/>
      <c r="XDL33"/>
      <c r="XDM33"/>
      <c r="XDN33"/>
      <c r="XDO33"/>
      <c r="XDP33"/>
      <c r="XDQ33"/>
      <c r="XDR33"/>
      <c r="XDS33"/>
      <c r="XDT33"/>
      <c r="XDU33"/>
      <c r="XDV33"/>
      <c r="XDW33"/>
      <c r="XDX33"/>
      <c r="XDY33"/>
      <c r="XDZ33"/>
      <c r="XEA33"/>
      <c r="XEB33"/>
      <c r="XEC33"/>
      <c r="XED33"/>
      <c r="XEE33"/>
      <c r="XEF33"/>
      <c r="XEG33"/>
      <c r="XEH33"/>
      <c r="XEI33"/>
      <c r="XEJ33"/>
      <c r="XEK33"/>
      <c r="XEL33"/>
      <c r="XEM33"/>
      <c r="XEN33"/>
      <c r="XEO33"/>
      <c r="XEP33"/>
      <c r="XEQ33"/>
      <c r="XER33"/>
      <c r="XES33"/>
      <c r="XET33"/>
      <c r="XEU33"/>
      <c r="XEV33"/>
      <c r="XEW33"/>
      <c r="XEX33"/>
      <c r="XEY33"/>
      <c r="XEZ33"/>
      <c r="XFA33"/>
      <c r="XFB33"/>
      <c r="XFC33"/>
      <c r="XFD33"/>
    </row>
    <row r="34" s="17" customFormat="1" ht="16.5" spans="1:16384">
      <c r="A34" s="2">
        <v>1</v>
      </c>
      <c r="B34" s="2" t="s">
        <v>14</v>
      </c>
      <c r="C34" s="5" t="s">
        <v>15</v>
      </c>
      <c r="D34" s="5" t="s">
        <v>16</v>
      </c>
      <c r="E34" s="21">
        <f t="shared" ref="E34:K34" si="2">E3/$L3</f>
        <v>0.68771610559686</v>
      </c>
      <c r="F34" s="21">
        <f t="shared" si="2"/>
        <v>0.0582108132713276</v>
      </c>
      <c r="G34" s="21">
        <f t="shared" si="2"/>
        <v>0.00976167562499282</v>
      </c>
      <c r="H34" s="21">
        <f t="shared" si="2"/>
        <v>0.000317463423763141</v>
      </c>
      <c r="I34" s="21">
        <f t="shared" si="2"/>
        <v>0.00173643084186043</v>
      </c>
      <c r="J34" s="21">
        <f t="shared" si="2"/>
        <v>0.000842385030784994</v>
      </c>
      <c r="K34" s="21">
        <f t="shared" si="2"/>
        <v>0.241415126210411</v>
      </c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  <c r="XFD34"/>
    </row>
    <row r="35" s="17" customFormat="1" ht="16.5" spans="1:16384">
      <c r="A35" s="8">
        <v>2</v>
      </c>
      <c r="B35" s="8" t="s">
        <v>14</v>
      </c>
      <c r="C35" s="9" t="s">
        <v>15</v>
      </c>
      <c r="D35" s="9" t="s">
        <v>17</v>
      </c>
      <c r="E35" s="21">
        <f t="shared" ref="E35:K35" si="3">E4/$L4</f>
        <v>0.588730699399824</v>
      </c>
      <c r="F35" s="21">
        <f t="shared" si="3"/>
        <v>0.178919832029345</v>
      </c>
      <c r="G35" s="21">
        <f t="shared" si="3"/>
        <v>0.0236250772994519</v>
      </c>
      <c r="H35" s="21">
        <f t="shared" si="3"/>
        <v>0.000283525871581318</v>
      </c>
      <c r="I35" s="21">
        <f t="shared" si="3"/>
        <v>0.00145793617005446</v>
      </c>
      <c r="J35" s="21">
        <f t="shared" si="3"/>
        <v>0.000315534147872302</v>
      </c>
      <c r="K35" s="21">
        <f t="shared" si="3"/>
        <v>0.206667395081871</v>
      </c>
      <c r="XBK35"/>
      <c r="XBL35"/>
      <c r="XBM35"/>
      <c r="XBN35"/>
      <c r="XBO35"/>
      <c r="XBP35"/>
      <c r="XBQ35"/>
      <c r="XBR35"/>
      <c r="XBS35"/>
      <c r="XBT35"/>
      <c r="XBU35"/>
      <c r="XBV35"/>
      <c r="XBW35"/>
      <c r="XBX35"/>
      <c r="XBY35"/>
      <c r="XBZ35"/>
      <c r="XCA35"/>
      <c r="XCB35"/>
      <c r="XCC35"/>
      <c r="XCD35"/>
      <c r="XCE35"/>
      <c r="XCF35"/>
      <c r="XCG35"/>
      <c r="XCH35"/>
      <c r="XCI35"/>
      <c r="XCJ35"/>
      <c r="XCK35"/>
      <c r="XCL35"/>
      <c r="XCM35"/>
      <c r="XCN35"/>
      <c r="XCO35"/>
      <c r="XCP35"/>
      <c r="XCQ35"/>
      <c r="XCR35"/>
      <c r="XCS35"/>
      <c r="XCT35"/>
      <c r="XCU35"/>
      <c r="XCV35"/>
      <c r="XCW35"/>
      <c r="XCX35"/>
      <c r="XCY35"/>
      <c r="XCZ35"/>
      <c r="XDA35"/>
      <c r="XDB35"/>
      <c r="XDC35"/>
      <c r="XDD35"/>
      <c r="XDE35"/>
      <c r="XDF35"/>
      <c r="XDG35"/>
      <c r="XDH35"/>
      <c r="XDI35"/>
      <c r="XDJ35"/>
      <c r="XDK35"/>
      <c r="XDL35"/>
      <c r="XDM35"/>
      <c r="XDN35"/>
      <c r="XDO35"/>
      <c r="XDP35"/>
      <c r="XDQ35"/>
      <c r="XDR35"/>
      <c r="XDS35"/>
      <c r="XDT35"/>
      <c r="XDU35"/>
      <c r="XDV35"/>
      <c r="XDW35"/>
      <c r="XDX35"/>
      <c r="XDY35"/>
      <c r="XDZ35"/>
      <c r="XEA35"/>
      <c r="XEB35"/>
      <c r="XEC35"/>
      <c r="XED35"/>
      <c r="XEE35"/>
      <c r="XEF35"/>
      <c r="XEG35"/>
      <c r="XEH35"/>
      <c r="XEI35"/>
      <c r="XEJ35"/>
      <c r="XEK35"/>
      <c r="XEL35"/>
      <c r="XEM35"/>
      <c r="XEN35"/>
      <c r="XEO35"/>
      <c r="XEP35"/>
      <c r="XEQ35"/>
      <c r="XER35"/>
      <c r="XES35"/>
      <c r="XET35"/>
      <c r="XEU35"/>
      <c r="XEV35"/>
      <c r="XEW35"/>
      <c r="XEX35"/>
      <c r="XEY35"/>
      <c r="XEZ35"/>
      <c r="XFA35"/>
      <c r="XFB35"/>
      <c r="XFC35"/>
      <c r="XFD35"/>
    </row>
    <row r="36" s="17" customFormat="1" ht="16.5" spans="1:16384">
      <c r="A36" s="2">
        <v>3</v>
      </c>
      <c r="B36" s="8" t="s">
        <v>14</v>
      </c>
      <c r="C36" s="9" t="s">
        <v>15</v>
      </c>
      <c r="D36" s="9" t="s">
        <v>18</v>
      </c>
      <c r="E36" s="21">
        <f t="shared" ref="E36:K36" si="4">E5/$L5</f>
        <v>0.638119555166711</v>
      </c>
      <c r="F36" s="21">
        <f t="shared" si="4"/>
        <v>0.0984164771778291</v>
      </c>
      <c r="G36" s="21">
        <f t="shared" si="4"/>
        <v>0.0335435239024205</v>
      </c>
      <c r="H36" s="21">
        <f t="shared" si="4"/>
        <v>0.000774610448868397</v>
      </c>
      <c r="I36" s="21">
        <f t="shared" si="4"/>
        <v>0.00413302268623839</v>
      </c>
      <c r="J36" s="21">
        <f t="shared" si="4"/>
        <v>0.00100800442802558</v>
      </c>
      <c r="K36" s="21">
        <f t="shared" si="4"/>
        <v>0.224004806189907</v>
      </c>
      <c r="XBK36"/>
      <c r="XBL36"/>
      <c r="XBM36"/>
      <c r="XBN36"/>
      <c r="XBO36"/>
      <c r="XBP36"/>
      <c r="XBQ36"/>
      <c r="XBR36"/>
      <c r="XBS36"/>
      <c r="XBT36"/>
      <c r="XBU36"/>
      <c r="XBV36"/>
      <c r="XBW36"/>
      <c r="XBX36"/>
      <c r="XBY36"/>
      <c r="XBZ36"/>
      <c r="XCA36"/>
      <c r="XCB36"/>
      <c r="XCC36"/>
      <c r="XCD36"/>
      <c r="XCE36"/>
      <c r="XCF36"/>
      <c r="XCG36"/>
      <c r="XCH36"/>
      <c r="XCI36"/>
      <c r="XCJ36"/>
      <c r="XCK36"/>
      <c r="XCL36"/>
      <c r="XCM36"/>
      <c r="XCN36"/>
      <c r="XCO36"/>
      <c r="XCP36"/>
      <c r="XCQ36"/>
      <c r="XCR36"/>
      <c r="XCS36"/>
      <c r="XCT36"/>
      <c r="XCU36"/>
      <c r="XCV36"/>
      <c r="XCW36"/>
      <c r="XCX36"/>
      <c r="XCY36"/>
      <c r="XCZ36"/>
      <c r="XDA36"/>
      <c r="XDB36"/>
      <c r="XDC36"/>
      <c r="XDD36"/>
      <c r="XDE36"/>
      <c r="XDF36"/>
      <c r="XDG36"/>
      <c r="XDH36"/>
      <c r="XDI36"/>
      <c r="XDJ36"/>
      <c r="XDK36"/>
      <c r="XDL36"/>
      <c r="XDM36"/>
      <c r="XDN36"/>
      <c r="XDO36"/>
      <c r="XDP36"/>
      <c r="XDQ36"/>
      <c r="XDR36"/>
      <c r="XDS36"/>
      <c r="XDT36"/>
      <c r="XDU36"/>
      <c r="XDV36"/>
      <c r="XDW36"/>
      <c r="XDX36"/>
      <c r="XDY36"/>
      <c r="XDZ36"/>
      <c r="XEA36"/>
      <c r="XEB36"/>
      <c r="XEC36"/>
      <c r="XED36"/>
      <c r="XEE36"/>
      <c r="XEF36"/>
      <c r="XEG36"/>
      <c r="XEH36"/>
      <c r="XEI36"/>
      <c r="XEJ36"/>
      <c r="XEK36"/>
      <c r="XEL36"/>
      <c r="XEM36"/>
      <c r="XEN36"/>
      <c r="XEO36"/>
      <c r="XEP36"/>
      <c r="XEQ36"/>
      <c r="XER36"/>
      <c r="XES36"/>
      <c r="XET36"/>
      <c r="XEU36"/>
      <c r="XEV36"/>
      <c r="XEW36"/>
      <c r="XEX36"/>
      <c r="XEY36"/>
      <c r="XEZ36"/>
      <c r="XFA36"/>
      <c r="XFB36"/>
      <c r="XFC36"/>
      <c r="XFD36"/>
    </row>
    <row r="37" s="17" customFormat="1" ht="16.5" spans="1:16384">
      <c r="A37" s="8">
        <v>4</v>
      </c>
      <c r="B37" s="8" t="s">
        <v>14</v>
      </c>
      <c r="C37" s="9" t="s">
        <v>19</v>
      </c>
      <c r="D37" s="9" t="s">
        <v>20</v>
      </c>
      <c r="E37" s="21">
        <f t="shared" ref="E37:K37" si="5">E6/$L6</f>
        <v>0.600038723984495</v>
      </c>
      <c r="F37" s="21">
        <f t="shared" si="5"/>
        <v>0.0932495031856237</v>
      </c>
      <c r="G37" s="21">
        <f t="shared" si="5"/>
        <v>0.0318146352658123</v>
      </c>
      <c r="H37" s="21">
        <f t="shared" si="5"/>
        <v>0.0206893416487642</v>
      </c>
      <c r="I37" s="21">
        <f t="shared" si="5"/>
        <v>0.0265323266142093</v>
      </c>
      <c r="J37" s="21">
        <f t="shared" si="5"/>
        <v>0.0170385173627231</v>
      </c>
      <c r="K37" s="21">
        <f t="shared" si="5"/>
        <v>0.210636951938372</v>
      </c>
      <c r="XBK37"/>
      <c r="XBL37"/>
      <c r="XBM37"/>
      <c r="XBN37"/>
      <c r="XBO37"/>
      <c r="XBP37"/>
      <c r="XBQ37"/>
      <c r="XBR37"/>
      <c r="XBS37"/>
      <c r="XBT37"/>
      <c r="XBU37"/>
      <c r="XBV37"/>
      <c r="XBW37"/>
      <c r="XBX37"/>
      <c r="XBY37"/>
      <c r="XBZ37"/>
      <c r="XCA37"/>
      <c r="XCB37"/>
      <c r="XCC37"/>
      <c r="XCD37"/>
      <c r="XCE37"/>
      <c r="XCF37"/>
      <c r="XCG37"/>
      <c r="XCH37"/>
      <c r="XCI37"/>
      <c r="XCJ37"/>
      <c r="XCK37"/>
      <c r="XCL37"/>
      <c r="XCM37"/>
      <c r="XCN37"/>
      <c r="XCO37"/>
      <c r="XCP37"/>
      <c r="XCQ37"/>
      <c r="XCR37"/>
      <c r="XCS37"/>
      <c r="XCT37"/>
      <c r="XCU37"/>
      <c r="XCV37"/>
      <c r="XCW37"/>
      <c r="XCX37"/>
      <c r="XCY37"/>
      <c r="XCZ37"/>
      <c r="XDA37"/>
      <c r="XDB37"/>
      <c r="XDC37"/>
      <c r="XDD37"/>
      <c r="XDE37"/>
      <c r="XDF37"/>
      <c r="XDG37"/>
      <c r="XDH37"/>
      <c r="XDI37"/>
      <c r="XDJ37"/>
      <c r="XDK37"/>
      <c r="XDL37"/>
      <c r="XDM37"/>
      <c r="XDN37"/>
      <c r="XDO37"/>
      <c r="XDP37"/>
      <c r="XDQ37"/>
      <c r="XDR37"/>
      <c r="XDS37"/>
      <c r="XDT37"/>
      <c r="XDU37"/>
      <c r="XDV37"/>
      <c r="XDW37"/>
      <c r="XDX37"/>
      <c r="XDY37"/>
      <c r="XDZ37"/>
      <c r="XEA37"/>
      <c r="XEB37"/>
      <c r="XEC37"/>
      <c r="XED37"/>
      <c r="XEE37"/>
      <c r="XEF37"/>
      <c r="XEG37"/>
      <c r="XEH37"/>
      <c r="XEI37"/>
      <c r="XEJ37"/>
      <c r="XEK37"/>
      <c r="XEL37"/>
      <c r="XEM37"/>
      <c r="XEN37"/>
      <c r="XEO37"/>
      <c r="XEP37"/>
      <c r="XEQ37"/>
      <c r="XER37"/>
      <c r="XES37"/>
      <c r="XET37"/>
      <c r="XEU37"/>
      <c r="XEV37"/>
      <c r="XEW37"/>
      <c r="XEX37"/>
      <c r="XEY37"/>
      <c r="XEZ37"/>
      <c r="XFA37"/>
      <c r="XFB37"/>
      <c r="XFC37"/>
      <c r="XFD37"/>
    </row>
    <row r="38" s="17" customFormat="1" ht="16.5" spans="1:16384">
      <c r="A38" s="2">
        <v>5</v>
      </c>
      <c r="B38" s="8" t="s">
        <v>14</v>
      </c>
      <c r="C38" s="9" t="s">
        <v>19</v>
      </c>
      <c r="D38" s="9" t="s">
        <v>21</v>
      </c>
      <c r="E38" s="21">
        <f t="shared" ref="E38:K38" si="6">E7/$L7</f>
        <v>0.658265552833552</v>
      </c>
      <c r="F38" s="21">
        <f t="shared" si="6"/>
        <v>0.0601930315157265</v>
      </c>
      <c r="G38" s="21">
        <f t="shared" si="6"/>
        <v>0.0262671283396499</v>
      </c>
      <c r="H38" s="21">
        <f t="shared" si="6"/>
        <v>0.00139981117526456</v>
      </c>
      <c r="I38" s="21">
        <f t="shared" si="6"/>
        <v>0.00241814947885103</v>
      </c>
      <c r="J38" s="21">
        <f t="shared" si="6"/>
        <v>0.0203794909918126</v>
      </c>
      <c r="K38" s="21">
        <f t="shared" si="6"/>
        <v>0.231076835665143</v>
      </c>
      <c r="XBK38"/>
      <c r="XBL38"/>
      <c r="XBM38"/>
      <c r="XBN38"/>
      <c r="XBO38"/>
      <c r="XBP38"/>
      <c r="XBQ38"/>
      <c r="XBR38"/>
      <c r="XBS38"/>
      <c r="XBT38"/>
      <c r="XBU38"/>
      <c r="XBV38"/>
      <c r="XBW38"/>
      <c r="XBX38"/>
      <c r="XBY38"/>
      <c r="XBZ38"/>
      <c r="XCA38"/>
      <c r="XCB38"/>
      <c r="XCC38"/>
      <c r="XCD38"/>
      <c r="XCE38"/>
      <c r="XCF38"/>
      <c r="XCG38"/>
      <c r="XCH38"/>
      <c r="XCI38"/>
      <c r="XCJ38"/>
      <c r="XCK38"/>
      <c r="XCL38"/>
      <c r="XCM38"/>
      <c r="XCN38"/>
      <c r="XCO38"/>
      <c r="XCP38"/>
      <c r="XCQ38"/>
      <c r="XCR38"/>
      <c r="XCS38"/>
      <c r="XCT38"/>
      <c r="XCU38"/>
      <c r="XCV38"/>
      <c r="XCW38"/>
      <c r="XCX38"/>
      <c r="XCY38"/>
      <c r="XCZ38"/>
      <c r="XDA38"/>
      <c r="XDB38"/>
      <c r="XDC38"/>
      <c r="XDD38"/>
      <c r="XDE38"/>
      <c r="XDF38"/>
      <c r="XDG38"/>
      <c r="XDH38"/>
      <c r="XDI38"/>
      <c r="XDJ38"/>
      <c r="XDK38"/>
      <c r="XDL38"/>
      <c r="XDM38"/>
      <c r="XDN38"/>
      <c r="XDO38"/>
      <c r="XDP38"/>
      <c r="XDQ38"/>
      <c r="XDR38"/>
      <c r="XDS38"/>
      <c r="XDT38"/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  <c r="XEY38"/>
      <c r="XEZ38"/>
      <c r="XFA38"/>
      <c r="XFB38"/>
      <c r="XFC38"/>
      <c r="XFD38"/>
    </row>
    <row r="39" s="17" customFormat="1" ht="16.5" spans="1:16384">
      <c r="A39" s="8">
        <v>6</v>
      </c>
      <c r="B39" s="8" t="s">
        <v>14</v>
      </c>
      <c r="C39" s="9" t="s">
        <v>19</v>
      </c>
      <c r="D39" s="9" t="s">
        <v>22</v>
      </c>
      <c r="E39" s="21">
        <f t="shared" ref="E39:K39" si="7">E8/$L8</f>
        <v>0.679166810626767</v>
      </c>
      <c r="F39" s="21">
        <f t="shared" si="7"/>
        <v>0.0639515233437513</v>
      </c>
      <c r="G39" s="21">
        <f t="shared" si="7"/>
        <v>0.0149723551692697</v>
      </c>
      <c r="H39" s="21">
        <f t="shared" si="7"/>
        <v>0.000422822582350257</v>
      </c>
      <c r="I39" s="21">
        <f t="shared" si="7"/>
        <v>0.00159149189213626</v>
      </c>
      <c r="J39" s="21">
        <f t="shared" si="7"/>
        <v>0.00148100553832023</v>
      </c>
      <c r="K39" s="21">
        <f t="shared" si="7"/>
        <v>0.238413990847405</v>
      </c>
      <c r="XBK39"/>
      <c r="XBL39"/>
      <c r="XBM39"/>
      <c r="XBN39"/>
      <c r="XBO39"/>
      <c r="XBP39"/>
      <c r="XBQ39"/>
      <c r="XBR39"/>
      <c r="XBS39"/>
      <c r="XBT39"/>
      <c r="XBU39"/>
      <c r="XBV39"/>
      <c r="XBW39"/>
      <c r="XBX39"/>
      <c r="XBY39"/>
      <c r="XBZ39"/>
      <c r="XCA39"/>
      <c r="XCB39"/>
      <c r="XCC39"/>
      <c r="XCD39"/>
      <c r="XCE39"/>
      <c r="XCF39"/>
      <c r="XCG39"/>
      <c r="XCH39"/>
      <c r="XCI39"/>
      <c r="XCJ39"/>
      <c r="XCK39"/>
      <c r="XCL39"/>
      <c r="XCM39"/>
      <c r="XCN39"/>
      <c r="XCO39"/>
      <c r="XCP39"/>
      <c r="XCQ39"/>
      <c r="XCR39"/>
      <c r="XCS39"/>
      <c r="XCT39"/>
      <c r="XCU39"/>
      <c r="XCV39"/>
      <c r="XCW39"/>
      <c r="XCX39"/>
      <c r="XCY39"/>
      <c r="XCZ39"/>
      <c r="XDA39"/>
      <c r="XDB39"/>
      <c r="XDC39"/>
      <c r="XDD39"/>
      <c r="XDE39"/>
      <c r="XDF39"/>
      <c r="XDG39"/>
      <c r="XDH39"/>
      <c r="XDI39"/>
      <c r="XDJ39"/>
      <c r="XDK39"/>
      <c r="XDL39"/>
      <c r="XDM39"/>
      <c r="XDN39"/>
      <c r="XDO39"/>
      <c r="XDP39"/>
      <c r="XDQ39"/>
      <c r="XDR39"/>
      <c r="XDS39"/>
      <c r="XDT39"/>
      <c r="XDU39"/>
      <c r="XDV39"/>
      <c r="XDW39"/>
      <c r="XDX39"/>
      <c r="XDY39"/>
      <c r="XDZ39"/>
      <c r="XEA39"/>
      <c r="XEB39"/>
      <c r="XEC39"/>
      <c r="XED39"/>
      <c r="XEE39"/>
      <c r="XEF39"/>
      <c r="XEG39"/>
      <c r="XEH39"/>
      <c r="XEI39"/>
      <c r="XEJ39"/>
      <c r="XEK39"/>
      <c r="XEL39"/>
      <c r="XEM39"/>
      <c r="XEN39"/>
      <c r="XEO39"/>
      <c r="XEP39"/>
      <c r="XEQ39"/>
      <c r="XER39"/>
      <c r="XES39"/>
      <c r="XET39"/>
      <c r="XEU39"/>
      <c r="XEV39"/>
      <c r="XEW39"/>
      <c r="XEX39"/>
      <c r="XEY39"/>
      <c r="XEZ39"/>
      <c r="XFA39"/>
      <c r="XFB39"/>
      <c r="XFC39"/>
      <c r="XFD39"/>
    </row>
    <row r="40" s="17" customFormat="1" ht="16.5" spans="1:16384">
      <c r="A40" s="2">
        <v>7</v>
      </c>
      <c r="B40" s="8" t="s">
        <v>14</v>
      </c>
      <c r="C40" s="9" t="s">
        <v>19</v>
      </c>
      <c r="D40" s="9" t="s">
        <v>23</v>
      </c>
      <c r="E40" s="21">
        <f t="shared" ref="E40:K40" si="8">E9/$L9</f>
        <v>0.620290608252552</v>
      </c>
      <c r="F40" s="21">
        <f t="shared" si="8"/>
        <v>0.139886016724057</v>
      </c>
      <c r="G40" s="21">
        <f t="shared" si="8"/>
        <v>0.0182960817773127</v>
      </c>
      <c r="H40" s="21">
        <f t="shared" si="8"/>
        <v>0.00102905762557138</v>
      </c>
      <c r="I40" s="21">
        <f t="shared" si="8"/>
        <v>0.00166918294783713</v>
      </c>
      <c r="J40" s="21">
        <f t="shared" si="8"/>
        <v>0.00108290093981546</v>
      </c>
      <c r="K40" s="21">
        <f t="shared" si="8"/>
        <v>0.217746151732855</v>
      </c>
      <c r="XBK40"/>
      <c r="XBL40"/>
      <c r="XBM40"/>
      <c r="XBN40"/>
      <c r="XBO40"/>
      <c r="XBP40"/>
      <c r="XBQ40"/>
      <c r="XBR40"/>
      <c r="XBS40"/>
      <c r="XBT40"/>
      <c r="XBU40"/>
      <c r="XBV40"/>
      <c r="XBW40"/>
      <c r="XBX40"/>
      <c r="XBY40"/>
      <c r="XBZ40"/>
      <c r="XCA40"/>
      <c r="XCB40"/>
      <c r="XCC40"/>
      <c r="XCD40"/>
      <c r="XCE40"/>
      <c r="XCF40"/>
      <c r="XCG40"/>
      <c r="XCH40"/>
      <c r="XCI40"/>
      <c r="XCJ40"/>
      <c r="XCK40"/>
      <c r="XCL40"/>
      <c r="XCM40"/>
      <c r="XCN40"/>
      <c r="XCO40"/>
      <c r="XCP40"/>
      <c r="XCQ40"/>
      <c r="XCR40"/>
      <c r="XCS40"/>
      <c r="XCT40"/>
      <c r="XCU40"/>
      <c r="XCV40"/>
      <c r="XCW40"/>
      <c r="XCX40"/>
      <c r="XCY40"/>
      <c r="XCZ40"/>
      <c r="XDA40"/>
      <c r="XDB40"/>
      <c r="XDC40"/>
      <c r="XDD40"/>
      <c r="XDE40"/>
      <c r="XDF40"/>
      <c r="XDG40"/>
      <c r="XDH40"/>
      <c r="XDI40"/>
      <c r="XDJ40"/>
      <c r="XDK40"/>
      <c r="XDL40"/>
      <c r="XDM40"/>
      <c r="XDN40"/>
      <c r="XDO40"/>
      <c r="XDP40"/>
      <c r="XDQ40"/>
      <c r="XDR40"/>
      <c r="XDS40"/>
      <c r="XDT40"/>
      <c r="XDU40"/>
      <c r="XDV40"/>
      <c r="XDW40"/>
      <c r="XDX40"/>
      <c r="XDY40"/>
      <c r="XDZ40"/>
      <c r="XEA40"/>
      <c r="XEB40"/>
      <c r="XEC40"/>
      <c r="XED40"/>
      <c r="XEE40"/>
      <c r="XEF40"/>
      <c r="XEG40"/>
      <c r="XEH40"/>
      <c r="XEI40"/>
      <c r="XEJ40"/>
      <c r="XEK40"/>
      <c r="XEL40"/>
      <c r="XEM40"/>
      <c r="XEN40"/>
      <c r="XEO40"/>
      <c r="XEP40"/>
      <c r="XEQ40"/>
      <c r="XER40"/>
      <c r="XES40"/>
      <c r="XET40"/>
      <c r="XEU40"/>
      <c r="XEV40"/>
      <c r="XEW40"/>
      <c r="XEX40"/>
      <c r="XEY40"/>
      <c r="XEZ40"/>
      <c r="XFA40"/>
      <c r="XFB40"/>
      <c r="XFC40"/>
      <c r="XFD40"/>
    </row>
    <row r="41" s="17" customFormat="1" ht="16.5" spans="1:16384">
      <c r="A41" s="8">
        <v>8</v>
      </c>
      <c r="B41" s="8" t="s">
        <v>14</v>
      </c>
      <c r="C41" s="9" t="s">
        <v>24</v>
      </c>
      <c r="D41" s="9" t="s">
        <v>25</v>
      </c>
      <c r="E41" s="21">
        <f t="shared" ref="E41:K41" si="9">E10/$L10</f>
        <v>0.676290652163498</v>
      </c>
      <c r="F41" s="21">
        <f t="shared" si="9"/>
        <v>0.0428205502560406</v>
      </c>
      <c r="G41" s="21">
        <f t="shared" si="9"/>
        <v>0.0297648576151233</v>
      </c>
      <c r="H41" s="21">
        <f t="shared" si="9"/>
        <v>0.000794851064812637</v>
      </c>
      <c r="I41" s="21">
        <f t="shared" si="9"/>
        <v>0.0116805480700278</v>
      </c>
      <c r="J41" s="21">
        <f t="shared" si="9"/>
        <v>0.00124419357404602</v>
      </c>
      <c r="K41" s="21">
        <f t="shared" si="9"/>
        <v>0.237404347256452</v>
      </c>
      <c r="XBK41"/>
      <c r="XBL41"/>
      <c r="XBM41"/>
      <c r="XBN41"/>
      <c r="XBO41"/>
      <c r="XBP41"/>
      <c r="XBQ41"/>
      <c r="XBR41"/>
      <c r="XBS41"/>
      <c r="XBT41"/>
      <c r="XBU41"/>
      <c r="XBV41"/>
      <c r="XBW41"/>
      <c r="XBX41"/>
      <c r="XBY41"/>
      <c r="XBZ41"/>
      <c r="XCA41"/>
      <c r="XCB41"/>
      <c r="XCC41"/>
      <c r="XCD41"/>
      <c r="XCE41"/>
      <c r="XCF41"/>
      <c r="XCG41"/>
      <c r="XCH41"/>
      <c r="XCI41"/>
      <c r="XCJ41"/>
      <c r="XCK41"/>
      <c r="XCL41"/>
      <c r="XCM41"/>
      <c r="XCN41"/>
      <c r="XCO41"/>
      <c r="XCP41"/>
      <c r="XCQ41"/>
      <c r="XCR41"/>
      <c r="XCS41"/>
      <c r="XCT41"/>
      <c r="XCU41"/>
      <c r="XCV41"/>
      <c r="XCW41"/>
      <c r="XCX41"/>
      <c r="XCY41"/>
      <c r="XCZ41"/>
      <c r="XDA41"/>
      <c r="XDB41"/>
      <c r="XDC41"/>
      <c r="XDD41"/>
      <c r="XDE41"/>
      <c r="XDF41"/>
      <c r="XDG41"/>
      <c r="XDH41"/>
      <c r="XDI41"/>
      <c r="XDJ41"/>
      <c r="XDK41"/>
      <c r="XDL41"/>
      <c r="XDM41"/>
      <c r="XDN41"/>
      <c r="XDO41"/>
      <c r="XDP41"/>
      <c r="XDQ41"/>
      <c r="XDR41"/>
      <c r="XDS41"/>
      <c r="XDT41"/>
      <c r="XDU41"/>
      <c r="XDV41"/>
      <c r="XDW41"/>
      <c r="XDX41"/>
      <c r="XDY41"/>
      <c r="XDZ41"/>
      <c r="XEA41"/>
      <c r="XEB41"/>
      <c r="XEC41"/>
      <c r="XED41"/>
      <c r="XEE41"/>
      <c r="XEF41"/>
      <c r="XEG41"/>
      <c r="XEH41"/>
      <c r="XEI41"/>
      <c r="XEJ41"/>
      <c r="XEK41"/>
      <c r="XEL41"/>
      <c r="XEM41"/>
      <c r="XEN41"/>
      <c r="XEO41"/>
      <c r="XEP41"/>
      <c r="XEQ41"/>
      <c r="XER41"/>
      <c r="XES41"/>
      <c r="XET41"/>
      <c r="XEU41"/>
      <c r="XEV41"/>
      <c r="XEW41"/>
      <c r="XEX41"/>
      <c r="XEY41"/>
      <c r="XEZ41"/>
      <c r="XFA41"/>
      <c r="XFB41"/>
      <c r="XFC41"/>
      <c r="XFD41"/>
    </row>
    <row r="42" s="17" customFormat="1" ht="16.5" spans="1:16384">
      <c r="A42" s="2">
        <v>9</v>
      </c>
      <c r="B42" s="8" t="s">
        <v>14</v>
      </c>
      <c r="C42" s="9" t="s">
        <v>24</v>
      </c>
      <c r="D42" s="9" t="s">
        <v>26</v>
      </c>
      <c r="E42" s="21">
        <f t="shared" ref="E42:K42" si="10">E11/$L11</f>
        <v>0.612004799061653</v>
      </c>
      <c r="F42" s="21">
        <f t="shared" si="10"/>
        <v>0.0884539152911417</v>
      </c>
      <c r="G42" s="21">
        <f t="shared" si="10"/>
        <v>0.0750153048315567</v>
      </c>
      <c r="H42" s="21">
        <f t="shared" si="10"/>
        <v>0.0022642995686367</v>
      </c>
      <c r="I42" s="21">
        <f t="shared" si="10"/>
        <v>0.00223940680419439</v>
      </c>
      <c r="J42" s="21">
        <f t="shared" si="10"/>
        <v>0.00518476430683281</v>
      </c>
      <c r="K42" s="21">
        <f t="shared" si="10"/>
        <v>0.214837510135985</v>
      </c>
      <c r="XBK42"/>
      <c r="XBL42"/>
      <c r="XBM42"/>
      <c r="XBN42"/>
      <c r="XBO42"/>
      <c r="XBP42"/>
      <c r="XBQ42"/>
      <c r="XBR42"/>
      <c r="XBS42"/>
      <c r="XBT42"/>
      <c r="XBU42"/>
      <c r="XBV42"/>
      <c r="XBW42"/>
      <c r="XBX42"/>
      <c r="XBY42"/>
      <c r="XBZ42"/>
      <c r="XCA42"/>
      <c r="XCB42"/>
      <c r="XCC42"/>
      <c r="XCD42"/>
      <c r="XCE42"/>
      <c r="XCF42"/>
      <c r="XCG42"/>
      <c r="XCH42"/>
      <c r="XCI42"/>
      <c r="XCJ42"/>
      <c r="XCK42"/>
      <c r="XCL42"/>
      <c r="XCM42"/>
      <c r="XCN42"/>
      <c r="XCO42"/>
      <c r="XCP42"/>
      <c r="XCQ42"/>
      <c r="XCR42"/>
      <c r="XCS42"/>
      <c r="XCT42"/>
      <c r="XCU42"/>
      <c r="XCV42"/>
      <c r="XCW42"/>
      <c r="XCX42"/>
      <c r="XCY42"/>
      <c r="XCZ42"/>
      <c r="XDA42"/>
      <c r="XDB42"/>
      <c r="XDC42"/>
      <c r="XDD42"/>
      <c r="XDE42"/>
      <c r="XDF42"/>
      <c r="XDG42"/>
      <c r="XDH42"/>
      <c r="XDI42"/>
      <c r="XDJ42"/>
      <c r="XDK42"/>
      <c r="XDL42"/>
      <c r="XDM42"/>
      <c r="XDN42"/>
      <c r="XDO42"/>
      <c r="XDP42"/>
      <c r="XDQ42"/>
      <c r="XDR42"/>
      <c r="XDS42"/>
      <c r="XDT42"/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  <c r="XFB42"/>
      <c r="XFC42"/>
      <c r="XFD42"/>
    </row>
    <row r="43" s="17" customFormat="1" ht="16.5" spans="1:16384">
      <c r="A43" s="8">
        <v>10</v>
      </c>
      <c r="B43" s="8" t="s">
        <v>14</v>
      </c>
      <c r="C43" s="9" t="s">
        <v>24</v>
      </c>
      <c r="D43" s="9" t="s">
        <v>27</v>
      </c>
      <c r="E43" s="21">
        <f t="shared" ref="E43:K43" si="11">E12/$L12</f>
        <v>0.62482087247463</v>
      </c>
      <c r="F43" s="21">
        <f t="shared" si="11"/>
        <v>0.0923699027638761</v>
      </c>
      <c r="G43" s="21">
        <f t="shared" si="11"/>
        <v>0.044752834082379</v>
      </c>
      <c r="H43" s="21">
        <f t="shared" si="11"/>
        <v>0.000229820935156828</v>
      </c>
      <c r="I43" s="21">
        <f t="shared" si="11"/>
        <v>0.00717525997064307</v>
      </c>
      <c r="J43" s="21">
        <f t="shared" si="11"/>
        <v>0.0113148589329658</v>
      </c>
      <c r="K43" s="21">
        <f t="shared" si="11"/>
        <v>0.219336450840349</v>
      </c>
      <c r="XBK43"/>
      <c r="XBL43"/>
      <c r="XBM43"/>
      <c r="XBN43"/>
      <c r="XBO43"/>
      <c r="XBP43"/>
      <c r="XBQ43"/>
      <c r="XBR43"/>
      <c r="XBS43"/>
      <c r="XBT43"/>
      <c r="XBU43"/>
      <c r="XBV43"/>
      <c r="XBW43"/>
      <c r="XBX43"/>
      <c r="XBY43"/>
      <c r="XBZ43"/>
      <c r="XCA43"/>
      <c r="XCB43"/>
      <c r="XCC43"/>
      <c r="XCD43"/>
      <c r="XCE43"/>
      <c r="XCF43"/>
      <c r="XCG43"/>
      <c r="XCH43"/>
      <c r="XCI43"/>
      <c r="XCJ43"/>
      <c r="XCK43"/>
      <c r="XCL43"/>
      <c r="XCM43"/>
      <c r="XCN43"/>
      <c r="XCO43"/>
      <c r="XCP43"/>
      <c r="XCQ43"/>
      <c r="XCR43"/>
      <c r="XCS43"/>
      <c r="XCT43"/>
      <c r="XCU43"/>
      <c r="XCV43"/>
      <c r="XCW43"/>
      <c r="XCX43"/>
      <c r="XCY43"/>
      <c r="XCZ43"/>
      <c r="XDA43"/>
      <c r="XDB43"/>
      <c r="XDC43"/>
      <c r="XDD43"/>
      <c r="XDE43"/>
      <c r="XDF43"/>
      <c r="XDG43"/>
      <c r="XDH43"/>
      <c r="XDI43"/>
      <c r="XDJ43"/>
      <c r="XDK43"/>
      <c r="XDL43"/>
      <c r="XDM43"/>
      <c r="XDN43"/>
      <c r="XDO43"/>
      <c r="XDP43"/>
      <c r="XDQ43"/>
      <c r="XDR43"/>
      <c r="XDS43"/>
      <c r="XDT43"/>
      <c r="XDU43"/>
      <c r="XDV43"/>
      <c r="XDW43"/>
      <c r="XDX43"/>
      <c r="XDY43"/>
      <c r="XDZ43"/>
      <c r="XEA43"/>
      <c r="XEB43"/>
      <c r="XEC43"/>
      <c r="XED43"/>
      <c r="XEE43"/>
      <c r="XEF43"/>
      <c r="XEG43"/>
      <c r="XEH43"/>
      <c r="XEI43"/>
      <c r="XEJ43"/>
      <c r="XEK43"/>
      <c r="XEL43"/>
      <c r="XEM43"/>
      <c r="XEN43"/>
      <c r="XEO43"/>
      <c r="XEP43"/>
      <c r="XEQ43"/>
      <c r="XER43"/>
      <c r="XES43"/>
      <c r="XET43"/>
      <c r="XEU43"/>
      <c r="XEV43"/>
      <c r="XEW43"/>
      <c r="XEX43"/>
      <c r="XEY43"/>
      <c r="XEZ43"/>
      <c r="XFA43"/>
      <c r="XFB43"/>
      <c r="XFC43"/>
      <c r="XFD43"/>
    </row>
    <row r="44" s="17" customFormat="1" ht="16.5" spans="1:16384">
      <c r="A44" s="2">
        <v>11</v>
      </c>
      <c r="B44" s="8" t="s">
        <v>14</v>
      </c>
      <c r="C44" s="9" t="s">
        <v>24</v>
      </c>
      <c r="D44" s="9" t="s">
        <v>28</v>
      </c>
      <c r="E44" s="21">
        <f t="shared" ref="E44:K44" si="12">E13/$L13</f>
        <v>0.553973106101363</v>
      </c>
      <c r="F44" s="21">
        <f t="shared" si="12"/>
        <v>0.203019765815178</v>
      </c>
      <c r="G44" s="21">
        <f t="shared" si="12"/>
        <v>0.00980919782376911</v>
      </c>
      <c r="H44" s="21">
        <f t="shared" si="12"/>
        <v>0.000252392749584082</v>
      </c>
      <c r="I44" s="21">
        <f t="shared" si="12"/>
        <v>0.0172182291278921</v>
      </c>
      <c r="J44" s="21">
        <f t="shared" si="12"/>
        <v>0.021261181679299</v>
      </c>
      <c r="K44" s="21">
        <f t="shared" si="12"/>
        <v>0.194466126702914</v>
      </c>
      <c r="XBK44"/>
      <c r="XBL44"/>
      <c r="XBM44"/>
      <c r="XBN44"/>
      <c r="XBO44"/>
      <c r="XBP44"/>
      <c r="XBQ44"/>
      <c r="XBR44"/>
      <c r="XBS44"/>
      <c r="XBT44"/>
      <c r="XBU44"/>
      <c r="XBV44"/>
      <c r="XBW44"/>
      <c r="XBX44"/>
      <c r="XBY44"/>
      <c r="XBZ44"/>
      <c r="XCA44"/>
      <c r="XCB44"/>
      <c r="XCC44"/>
      <c r="XCD44"/>
      <c r="XCE44"/>
      <c r="XCF44"/>
      <c r="XCG44"/>
      <c r="XCH44"/>
      <c r="XCI44"/>
      <c r="XCJ44"/>
      <c r="XCK44"/>
      <c r="XCL44"/>
      <c r="XCM44"/>
      <c r="XCN44"/>
      <c r="XCO44"/>
      <c r="XCP44"/>
      <c r="XCQ44"/>
      <c r="XCR44"/>
      <c r="XCS44"/>
      <c r="XCT44"/>
      <c r="XCU44"/>
      <c r="XCV44"/>
      <c r="XCW44"/>
      <c r="XCX44"/>
      <c r="XCY44"/>
      <c r="XCZ44"/>
      <c r="XDA44"/>
      <c r="XDB44"/>
      <c r="XDC44"/>
      <c r="XDD44"/>
      <c r="XDE44"/>
      <c r="XDF44"/>
      <c r="XDG44"/>
      <c r="XDH44"/>
      <c r="XDI44"/>
      <c r="XDJ44"/>
      <c r="XDK44"/>
      <c r="XDL44"/>
      <c r="XDM44"/>
      <c r="XDN44"/>
      <c r="XDO44"/>
      <c r="XDP44"/>
      <c r="XDQ44"/>
      <c r="XDR44"/>
      <c r="XDS44"/>
      <c r="XDT44"/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  <c r="XFA44"/>
      <c r="XFB44"/>
      <c r="XFC44"/>
      <c r="XFD44"/>
    </row>
    <row r="45" s="17" customFormat="1" ht="16.5" spans="1:16384">
      <c r="A45" s="8">
        <v>12</v>
      </c>
      <c r="B45" s="8" t="s">
        <v>14</v>
      </c>
      <c r="C45" s="9" t="s">
        <v>24</v>
      </c>
      <c r="D45" s="9" t="s">
        <v>29</v>
      </c>
      <c r="E45" s="21">
        <f t="shared" ref="E45:K45" si="13">E14/$L14</f>
        <v>0.703267075614405</v>
      </c>
      <c r="F45" s="21">
        <f t="shared" si="13"/>
        <v>0.034041297229449</v>
      </c>
      <c r="G45" s="21">
        <f t="shared" si="13"/>
        <v>0.0103987366177816</v>
      </c>
      <c r="H45" s="21">
        <f t="shared" si="13"/>
        <v>0.000240555733831771</v>
      </c>
      <c r="I45" s="21">
        <f t="shared" si="13"/>
        <v>0.00410579769862515</v>
      </c>
      <c r="J45" s="21">
        <f t="shared" si="13"/>
        <v>0.00107241501198284</v>
      </c>
      <c r="K45" s="21">
        <f t="shared" si="13"/>
        <v>0.246874122093925</v>
      </c>
      <c r="XBK45"/>
      <c r="XBL45"/>
      <c r="XBM45"/>
      <c r="XBN45"/>
      <c r="XBO45"/>
      <c r="XBP45"/>
      <c r="XBQ45"/>
      <c r="XBR45"/>
      <c r="XBS45"/>
      <c r="XBT45"/>
      <c r="XBU45"/>
      <c r="XBV45"/>
      <c r="XBW45"/>
      <c r="XBX45"/>
      <c r="XBY45"/>
      <c r="XBZ45"/>
      <c r="XCA45"/>
      <c r="XCB45"/>
      <c r="XCC45"/>
      <c r="XCD45"/>
      <c r="XCE45"/>
      <c r="XCF45"/>
      <c r="XCG45"/>
      <c r="XCH45"/>
      <c r="XCI45"/>
      <c r="XCJ45"/>
      <c r="XCK45"/>
      <c r="XCL45"/>
      <c r="XCM45"/>
      <c r="XCN45"/>
      <c r="XCO45"/>
      <c r="XCP45"/>
      <c r="XCQ45"/>
      <c r="XCR45"/>
      <c r="XCS45"/>
      <c r="XCT45"/>
      <c r="XCU45"/>
      <c r="XCV45"/>
      <c r="XCW45"/>
      <c r="XCX45"/>
      <c r="XCY45"/>
      <c r="XCZ45"/>
      <c r="XDA45"/>
      <c r="XDB45"/>
      <c r="XDC45"/>
      <c r="XDD45"/>
      <c r="XDE45"/>
      <c r="XDF45"/>
      <c r="XDG45"/>
      <c r="XDH45"/>
      <c r="XDI45"/>
      <c r="XDJ45"/>
      <c r="XDK45"/>
      <c r="XDL45"/>
      <c r="XDM45"/>
      <c r="XDN45"/>
      <c r="XDO45"/>
      <c r="XDP45"/>
      <c r="XDQ45"/>
      <c r="XDR45"/>
      <c r="XDS45"/>
      <c r="XDT45"/>
      <c r="XDU45"/>
      <c r="XDV45"/>
      <c r="XDW45"/>
      <c r="XDX45"/>
      <c r="XDY45"/>
      <c r="XDZ45"/>
      <c r="XEA45"/>
      <c r="XEB45"/>
      <c r="XEC45"/>
      <c r="XED45"/>
      <c r="XEE45"/>
      <c r="XEF45"/>
      <c r="XEG45"/>
      <c r="XEH45"/>
      <c r="XEI45"/>
      <c r="XEJ45"/>
      <c r="XEK45"/>
      <c r="XEL45"/>
      <c r="XEM45"/>
      <c r="XEN45"/>
      <c r="XEO45"/>
      <c r="XEP45"/>
      <c r="XEQ45"/>
      <c r="XER45"/>
      <c r="XES45"/>
      <c r="XET45"/>
      <c r="XEU45"/>
      <c r="XEV45"/>
      <c r="XEW45"/>
      <c r="XEX45"/>
      <c r="XEY45"/>
      <c r="XEZ45"/>
      <c r="XFA45"/>
      <c r="XFB45"/>
      <c r="XFC45"/>
      <c r="XFD45"/>
    </row>
    <row r="46" s="17" customFormat="1" ht="16.5" spans="1:16384">
      <c r="A46" s="2">
        <v>13</v>
      </c>
      <c r="B46" s="8" t="s">
        <v>14</v>
      </c>
      <c r="C46" s="9" t="s">
        <v>30</v>
      </c>
      <c r="D46" s="9" t="s">
        <v>31</v>
      </c>
      <c r="E46" s="21">
        <f t="shared" ref="E46:K46" si="14">E15/$L15</f>
        <v>0.64188861676295</v>
      </c>
      <c r="F46" s="21">
        <f t="shared" si="14"/>
        <v>0.101525461888296</v>
      </c>
      <c r="G46" s="21">
        <f t="shared" si="14"/>
        <v>0.0244011158928422</v>
      </c>
      <c r="H46" s="21">
        <f t="shared" si="14"/>
        <v>0.00410868125519902</v>
      </c>
      <c r="I46" s="21">
        <f t="shared" si="14"/>
        <v>0.00254227934873775</v>
      </c>
      <c r="J46" s="21">
        <f t="shared" si="14"/>
        <v>0.000205951310258354</v>
      </c>
      <c r="K46" s="21">
        <f t="shared" si="14"/>
        <v>0.225327893541717</v>
      </c>
      <c r="XBK46"/>
      <c r="XBL46"/>
      <c r="XBM46"/>
      <c r="XBN46"/>
      <c r="XBO46"/>
      <c r="XBP46"/>
      <c r="XBQ46"/>
      <c r="XBR46"/>
      <c r="XBS46"/>
      <c r="XBT46"/>
      <c r="XBU46"/>
      <c r="XBV46"/>
      <c r="XBW46"/>
      <c r="XBX46"/>
      <c r="XBY46"/>
      <c r="XBZ46"/>
      <c r="XCA46"/>
      <c r="XCB46"/>
      <c r="XCC46"/>
      <c r="XCD46"/>
      <c r="XCE46"/>
      <c r="XCF46"/>
      <c r="XCG46"/>
      <c r="XCH46"/>
      <c r="XCI46"/>
      <c r="XCJ46"/>
      <c r="XCK46"/>
      <c r="XCL46"/>
      <c r="XCM46"/>
      <c r="XCN46"/>
      <c r="XCO46"/>
      <c r="XCP46"/>
      <c r="XCQ46"/>
      <c r="XCR46"/>
      <c r="XCS46"/>
      <c r="XCT46"/>
      <c r="XCU46"/>
      <c r="XCV46"/>
      <c r="XCW46"/>
      <c r="XCX46"/>
      <c r="XCY46"/>
      <c r="XCZ46"/>
      <c r="XDA46"/>
      <c r="XDB46"/>
      <c r="XDC46"/>
      <c r="XDD46"/>
      <c r="XDE46"/>
      <c r="XDF46"/>
      <c r="XDG46"/>
      <c r="XDH46"/>
      <c r="XDI46"/>
      <c r="XDJ46"/>
      <c r="XDK46"/>
      <c r="XDL46"/>
      <c r="XDM46"/>
      <c r="XDN46"/>
      <c r="XDO46"/>
      <c r="XDP46"/>
      <c r="XDQ46"/>
      <c r="XDR46"/>
      <c r="XDS46"/>
      <c r="XDT46"/>
      <c r="XDU46"/>
      <c r="XDV46"/>
      <c r="XDW46"/>
      <c r="XDX46"/>
      <c r="XDY46"/>
      <c r="XDZ46"/>
      <c r="XEA46"/>
      <c r="XEB46"/>
      <c r="XEC46"/>
      <c r="XED46"/>
      <c r="XEE46"/>
      <c r="XEF46"/>
      <c r="XEG46"/>
      <c r="XEH46"/>
      <c r="XEI46"/>
      <c r="XEJ46"/>
      <c r="XEK46"/>
      <c r="XEL46"/>
      <c r="XEM46"/>
      <c r="XEN46"/>
      <c r="XEO46"/>
      <c r="XEP46"/>
      <c r="XEQ46"/>
      <c r="XER46"/>
      <c r="XES46"/>
      <c r="XET46"/>
      <c r="XEU46"/>
      <c r="XEV46"/>
      <c r="XEW46"/>
      <c r="XEX46"/>
      <c r="XEY46"/>
      <c r="XEZ46"/>
      <c r="XFA46"/>
      <c r="XFB46"/>
      <c r="XFC46"/>
      <c r="XFD46"/>
    </row>
    <row r="47" s="17" customFormat="1" ht="16.5" spans="1:16384">
      <c r="A47" s="8">
        <v>14</v>
      </c>
      <c r="B47" s="8" t="s">
        <v>14</v>
      </c>
      <c r="C47" s="9" t="s">
        <v>30</v>
      </c>
      <c r="D47" s="9" t="s">
        <v>32</v>
      </c>
      <c r="E47" s="21">
        <f t="shared" ref="E47:K47" si="15">E16/$L16</f>
        <v>0.621438015317912</v>
      </c>
      <c r="F47" s="21">
        <f t="shared" si="15"/>
        <v>0.0276380849927124</v>
      </c>
      <c r="G47" s="21">
        <f t="shared" si="15"/>
        <v>0.0622853497774177</v>
      </c>
      <c r="H47" s="21">
        <f t="shared" si="15"/>
        <v>0.000211093532379377</v>
      </c>
      <c r="I47" s="21">
        <f t="shared" si="15"/>
        <v>0.0114477491447627</v>
      </c>
      <c r="J47" s="21">
        <f t="shared" si="15"/>
        <v>0.0588307709528647</v>
      </c>
      <c r="K47" s="21">
        <f t="shared" si="15"/>
        <v>0.218148936281951</v>
      </c>
      <c r="XBK47"/>
      <c r="XBL47"/>
      <c r="XBM47"/>
      <c r="XBN47"/>
      <c r="XBO47"/>
      <c r="XBP47"/>
      <c r="XBQ47"/>
      <c r="XBR47"/>
      <c r="XBS47"/>
      <c r="XBT47"/>
      <c r="XBU47"/>
      <c r="XBV47"/>
      <c r="XBW47"/>
      <c r="XBX47"/>
      <c r="XBY47"/>
      <c r="XBZ47"/>
      <c r="XCA47"/>
      <c r="XCB47"/>
      <c r="XCC47"/>
      <c r="XCD47"/>
      <c r="XCE47"/>
      <c r="XCF47"/>
      <c r="XCG47"/>
      <c r="XCH47"/>
      <c r="XCI47"/>
      <c r="XCJ47"/>
      <c r="XCK47"/>
      <c r="XCL47"/>
      <c r="XCM47"/>
      <c r="XCN47"/>
      <c r="XCO47"/>
      <c r="XCP47"/>
      <c r="XCQ47"/>
      <c r="XCR47"/>
      <c r="XCS47"/>
      <c r="XCT47"/>
      <c r="XCU47"/>
      <c r="XCV47"/>
      <c r="XCW47"/>
      <c r="XCX47"/>
      <c r="XCY47"/>
      <c r="XCZ47"/>
      <c r="XDA47"/>
      <c r="XDB47"/>
      <c r="XDC47"/>
      <c r="XDD47"/>
      <c r="XDE47"/>
      <c r="XDF47"/>
      <c r="XDG47"/>
      <c r="XDH47"/>
      <c r="XDI47"/>
      <c r="XDJ47"/>
      <c r="XDK47"/>
      <c r="XDL47"/>
      <c r="XDM47"/>
      <c r="XDN47"/>
      <c r="XDO47"/>
      <c r="XDP47"/>
      <c r="XDQ47"/>
      <c r="XDR47"/>
      <c r="XDS47"/>
      <c r="XDT47"/>
      <c r="XDU47"/>
      <c r="XDV47"/>
      <c r="XDW47"/>
      <c r="XDX47"/>
      <c r="XDY47"/>
      <c r="XDZ47"/>
      <c r="XEA47"/>
      <c r="XEB47"/>
      <c r="XEC47"/>
      <c r="XED47"/>
      <c r="XEE47"/>
      <c r="XEF47"/>
      <c r="XEG47"/>
      <c r="XEH47"/>
      <c r="XEI47"/>
      <c r="XEJ47"/>
      <c r="XEK47"/>
      <c r="XEL47"/>
      <c r="XEM47"/>
      <c r="XEN47"/>
      <c r="XEO47"/>
      <c r="XEP47"/>
      <c r="XEQ47"/>
      <c r="XER47"/>
      <c r="XES47"/>
      <c r="XET47"/>
      <c r="XEU47"/>
      <c r="XEV47"/>
      <c r="XEW47"/>
      <c r="XEX47"/>
      <c r="XEY47"/>
      <c r="XEZ47"/>
      <c r="XFA47"/>
      <c r="XFB47"/>
      <c r="XFC47"/>
      <c r="XFD47"/>
    </row>
    <row r="48" s="17" customFormat="1" ht="16.5" spans="1:16384">
      <c r="A48" s="2">
        <v>15</v>
      </c>
      <c r="B48" s="8" t="s">
        <v>14</v>
      </c>
      <c r="C48" s="9" t="s">
        <v>30</v>
      </c>
      <c r="D48" s="9" t="s">
        <v>33</v>
      </c>
      <c r="E48" s="21">
        <f t="shared" ref="E48:K48" si="16">E17/$L17</f>
        <v>0.636963966533138</v>
      </c>
      <c r="F48" s="21">
        <f t="shared" si="16"/>
        <v>0.117654275086452</v>
      </c>
      <c r="G48" s="21">
        <f t="shared" si="16"/>
        <v>0.0186238114470712</v>
      </c>
      <c r="H48" s="21">
        <f t="shared" si="16"/>
        <v>0.000430336644822442</v>
      </c>
      <c r="I48" s="21">
        <f t="shared" si="16"/>
        <v>0.00229335429532255</v>
      </c>
      <c r="J48" s="21">
        <f t="shared" si="16"/>
        <v>0.000435106401337692</v>
      </c>
      <c r="K48" s="21">
        <f t="shared" si="16"/>
        <v>0.223599149591856</v>
      </c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  <row r="49" s="17" customFormat="1" ht="16.5" spans="1:16384">
      <c r="A49" s="8">
        <v>16</v>
      </c>
      <c r="B49" s="8" t="s">
        <v>14</v>
      </c>
      <c r="C49" s="9" t="s">
        <v>34</v>
      </c>
      <c r="D49" s="9" t="s">
        <v>35</v>
      </c>
      <c r="E49" s="21">
        <f t="shared" ref="E49:K49" si="17">E18/$L18</f>
        <v>0.701051134012304</v>
      </c>
      <c r="F49" s="21">
        <f t="shared" si="17"/>
        <v>0.0314476273230712</v>
      </c>
      <c r="G49" s="21">
        <f t="shared" si="17"/>
        <v>0.0107260702246528</v>
      </c>
      <c r="H49" s="21">
        <f t="shared" si="17"/>
        <v>0.000247515437983566</v>
      </c>
      <c r="I49" s="21">
        <f t="shared" si="17"/>
        <v>0.00670731748753368</v>
      </c>
      <c r="J49" s="21">
        <f t="shared" si="17"/>
        <v>0.00372409519062697</v>
      </c>
      <c r="K49" s="21">
        <f t="shared" si="17"/>
        <v>0.246096240323828</v>
      </c>
      <c r="XBK49"/>
      <c r="XBL49"/>
      <c r="XBM49"/>
      <c r="XBN49"/>
      <c r="XBO49"/>
      <c r="XBP49"/>
      <c r="XBQ49"/>
      <c r="XBR49"/>
      <c r="XBS49"/>
      <c r="XBT49"/>
      <c r="XBU49"/>
      <c r="XBV49"/>
      <c r="XBW49"/>
      <c r="XBX49"/>
      <c r="XBY49"/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  <c r="XFB49"/>
      <c r="XFC49"/>
      <c r="XFD49"/>
    </row>
    <row r="50" s="17" customFormat="1" ht="16.5" spans="1:16384">
      <c r="A50" s="2">
        <v>17</v>
      </c>
      <c r="B50" s="8" t="s">
        <v>14</v>
      </c>
      <c r="C50" s="9" t="s">
        <v>34</v>
      </c>
      <c r="D50" s="9" t="s">
        <v>36</v>
      </c>
      <c r="E50" s="21">
        <f t="shared" ref="E50:K50" si="18">E19/$L19</f>
        <v>0.641366352116063</v>
      </c>
      <c r="F50" s="21">
        <f t="shared" si="18"/>
        <v>0.0584337554796107</v>
      </c>
      <c r="G50" s="21">
        <f t="shared" si="18"/>
        <v>0.0200571212513929</v>
      </c>
      <c r="H50" s="21">
        <f t="shared" si="18"/>
        <v>0.000459545758341601</v>
      </c>
      <c r="I50" s="21">
        <f t="shared" si="18"/>
        <v>0.0418387190073948</v>
      </c>
      <c r="J50" s="21">
        <f t="shared" si="18"/>
        <v>0.0126999480685727</v>
      </c>
      <c r="K50" s="21">
        <f t="shared" si="18"/>
        <v>0.225144558318625</v>
      </c>
      <c r="XBK50"/>
      <c r="XBL50"/>
      <c r="XBM50"/>
      <c r="XBN50"/>
      <c r="XBO50"/>
      <c r="XBP50"/>
      <c r="XBQ50"/>
      <c r="XBR50"/>
      <c r="XBS50"/>
      <c r="XBT50"/>
      <c r="XBU50"/>
      <c r="XBV50"/>
      <c r="XBW50"/>
      <c r="XBX50"/>
      <c r="XBY50"/>
      <c r="XBZ50"/>
      <c r="XCA50"/>
      <c r="XCB50"/>
      <c r="XCC50"/>
      <c r="XCD50"/>
      <c r="XCE50"/>
      <c r="XCF50"/>
      <c r="XCG50"/>
      <c r="XCH50"/>
      <c r="XCI50"/>
      <c r="XCJ50"/>
      <c r="XCK50"/>
      <c r="XCL50"/>
      <c r="XCM50"/>
      <c r="XCN50"/>
      <c r="XCO50"/>
      <c r="XCP50"/>
      <c r="XCQ50"/>
      <c r="XCR50"/>
      <c r="XCS50"/>
      <c r="XCT50"/>
      <c r="XCU50"/>
      <c r="XCV50"/>
      <c r="XCW50"/>
      <c r="XCX50"/>
      <c r="XCY50"/>
      <c r="XCZ50"/>
      <c r="XDA50"/>
      <c r="XDB50"/>
      <c r="XDC50"/>
      <c r="XDD50"/>
      <c r="XDE50"/>
      <c r="XDF50"/>
      <c r="XDG50"/>
      <c r="XDH50"/>
      <c r="XDI50"/>
      <c r="XDJ50"/>
      <c r="XDK50"/>
      <c r="XDL50"/>
      <c r="XDM50"/>
      <c r="XDN50"/>
      <c r="XDO50"/>
      <c r="XDP50"/>
      <c r="XDQ50"/>
      <c r="XDR50"/>
      <c r="XDS50"/>
      <c r="XDT50"/>
      <c r="XDU50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  <row r="51" s="17" customFormat="1" ht="16.5" spans="1:16384">
      <c r="A51" s="8">
        <v>18</v>
      </c>
      <c r="B51" s="8" t="s">
        <v>14</v>
      </c>
      <c r="C51" s="9" t="s">
        <v>34</v>
      </c>
      <c r="D51" s="9" t="s">
        <v>37</v>
      </c>
      <c r="E51" s="21">
        <f t="shared" ref="E51:K51" si="19">E20/$L20</f>
        <v>0.682050248015361</v>
      </c>
      <c r="F51" s="21">
        <f t="shared" si="19"/>
        <v>0.0502292106572272</v>
      </c>
      <c r="G51" s="21">
        <f t="shared" si="19"/>
        <v>0.0171365158194368</v>
      </c>
      <c r="H51" s="21">
        <f t="shared" si="19"/>
        <v>0.000395183819672042</v>
      </c>
      <c r="I51" s="21">
        <f t="shared" si="19"/>
        <v>0.00715967591405406</v>
      </c>
      <c r="J51" s="21">
        <f t="shared" si="19"/>
        <v>0.00360297614972846</v>
      </c>
      <c r="K51" s="21">
        <f t="shared" si="19"/>
        <v>0.23942618962452</v>
      </c>
      <c r="XBK51"/>
      <c r="XBL51"/>
      <c r="XBM51"/>
      <c r="XBN51"/>
      <c r="XBO51"/>
      <c r="XBP51"/>
      <c r="XBQ51"/>
      <c r="XBR51"/>
      <c r="XBS51"/>
      <c r="XBT51"/>
      <c r="XBU51"/>
      <c r="XBV51"/>
      <c r="XBW51"/>
      <c r="XBX51"/>
      <c r="XBY51"/>
      <c r="XBZ51"/>
      <c r="XCA51"/>
      <c r="XCB51"/>
      <c r="XCC51"/>
      <c r="XCD51"/>
      <c r="XCE51"/>
      <c r="XCF51"/>
      <c r="XCG51"/>
      <c r="XCH51"/>
      <c r="XCI51"/>
      <c r="XCJ51"/>
      <c r="XCK51"/>
      <c r="XCL51"/>
      <c r="XCM51"/>
      <c r="XCN51"/>
      <c r="XCO51"/>
      <c r="XCP51"/>
      <c r="XCQ51"/>
      <c r="XCR51"/>
      <c r="XCS51"/>
      <c r="XCT51"/>
      <c r="XCU51"/>
      <c r="XCV51"/>
      <c r="XCW51"/>
      <c r="XCX51"/>
      <c r="XCY51"/>
      <c r="XCZ51"/>
      <c r="XDA51"/>
      <c r="XDB51"/>
      <c r="XDC51"/>
      <c r="XDD51"/>
      <c r="XDE51"/>
      <c r="XDF51"/>
      <c r="XDG51"/>
      <c r="XDH51"/>
      <c r="XDI51"/>
      <c r="XDJ51"/>
      <c r="XDK51"/>
      <c r="XDL51"/>
      <c r="XDM51"/>
      <c r="XDN51"/>
      <c r="XDO51"/>
      <c r="XDP51"/>
      <c r="XDQ51"/>
      <c r="XDR51"/>
      <c r="XDS51"/>
      <c r="XDT51"/>
      <c r="XDU51"/>
      <c r="XDV51"/>
      <c r="XDW51"/>
      <c r="XDX51"/>
      <c r="XDY51"/>
      <c r="XDZ51"/>
      <c r="XEA51"/>
      <c r="XEB51"/>
      <c r="XEC51"/>
      <c r="XED51"/>
      <c r="XEE51"/>
      <c r="XEF51"/>
      <c r="XEG51"/>
      <c r="XEH51"/>
      <c r="XEI51"/>
      <c r="XEJ51"/>
      <c r="XEK51"/>
      <c r="XEL51"/>
      <c r="XEM51"/>
      <c r="XEN51"/>
      <c r="XEO51"/>
      <c r="XEP51"/>
      <c r="XEQ51"/>
      <c r="XER51"/>
      <c r="XES51"/>
      <c r="XET51"/>
      <c r="XEU51"/>
      <c r="XEV51"/>
      <c r="XEW51"/>
      <c r="XEX51"/>
      <c r="XEY51"/>
      <c r="XEZ51"/>
      <c r="XFA51"/>
      <c r="XFB51"/>
      <c r="XFC51"/>
      <c r="XFD51"/>
    </row>
    <row r="52" s="17" customFormat="1" ht="16.5" spans="1:16384">
      <c r="A52" s="2">
        <v>19</v>
      </c>
      <c r="B52" s="8" t="s">
        <v>14</v>
      </c>
      <c r="C52" s="10" t="s">
        <v>38</v>
      </c>
      <c r="D52" s="9" t="s">
        <v>39</v>
      </c>
      <c r="E52" s="21">
        <f t="shared" ref="E52:K52" si="20">E21/$L21</f>
        <v>0.70256232336391</v>
      </c>
      <c r="F52" s="21">
        <f t="shared" si="20"/>
        <v>0.0429872453341398</v>
      </c>
      <c r="G52" s="21">
        <f t="shared" si="20"/>
        <v>0.00666758811082828</v>
      </c>
      <c r="H52" s="21">
        <f t="shared" si="20"/>
        <v>0.000153764856754498</v>
      </c>
      <c r="I52" s="21">
        <f t="shared" si="20"/>
        <v>0.000824299567453308</v>
      </c>
      <c r="J52" s="21">
        <f t="shared" si="20"/>
        <v>0.000178052149284254</v>
      </c>
      <c r="K52" s="21">
        <f t="shared" si="20"/>
        <v>0.24662672661763</v>
      </c>
      <c r="XBK52"/>
      <c r="XBL52"/>
      <c r="XBM52"/>
      <c r="XBN52"/>
      <c r="XBO52"/>
      <c r="XBP52"/>
      <c r="XBQ52"/>
      <c r="XBR52"/>
      <c r="XBS52"/>
      <c r="XBT52"/>
      <c r="XBU52"/>
      <c r="XBV52"/>
      <c r="XBW52"/>
      <c r="XBX52"/>
      <c r="XBY52"/>
      <c r="XBZ52"/>
      <c r="XCA52"/>
      <c r="XCB52"/>
      <c r="XCC52"/>
      <c r="XCD52"/>
      <c r="XCE52"/>
      <c r="XCF52"/>
      <c r="XCG52"/>
      <c r="XCH52"/>
      <c r="XCI52"/>
      <c r="XCJ52"/>
      <c r="XCK52"/>
      <c r="XCL52"/>
      <c r="XCM52"/>
      <c r="XCN52"/>
      <c r="XCO52"/>
      <c r="XCP52"/>
      <c r="XCQ52"/>
      <c r="XCR52"/>
      <c r="XCS52"/>
      <c r="XCT52"/>
      <c r="XCU52"/>
      <c r="XCV52"/>
      <c r="XCW52"/>
      <c r="XCX52"/>
      <c r="XCY52"/>
      <c r="XCZ52"/>
      <c r="XDA52"/>
      <c r="XDB52"/>
      <c r="XDC52"/>
      <c r="XDD52"/>
      <c r="XDE52"/>
      <c r="XDF52"/>
      <c r="XDG52"/>
      <c r="XDH52"/>
      <c r="XDI52"/>
      <c r="XDJ52"/>
      <c r="XDK52"/>
      <c r="XDL52"/>
      <c r="XDM52"/>
      <c r="XDN52"/>
      <c r="XDO52"/>
      <c r="XDP52"/>
      <c r="XDQ52"/>
      <c r="XDR52"/>
      <c r="XDS52"/>
      <c r="XDT52"/>
      <c r="XDU52"/>
      <c r="XDV52"/>
      <c r="XDW52"/>
      <c r="XDX52"/>
      <c r="XDY52"/>
      <c r="XDZ52"/>
      <c r="XEA52"/>
      <c r="XEB52"/>
      <c r="XEC52"/>
      <c r="XED52"/>
      <c r="XEE52"/>
      <c r="XEF52"/>
      <c r="XEG52"/>
      <c r="XEH52"/>
      <c r="XEI52"/>
      <c r="XEJ52"/>
      <c r="XEK52"/>
      <c r="XEL52"/>
      <c r="XEM52"/>
      <c r="XEN52"/>
      <c r="XEO52"/>
      <c r="XEP52"/>
      <c r="XEQ52"/>
      <c r="XER52"/>
      <c r="XES52"/>
      <c r="XET52"/>
      <c r="XEU52"/>
      <c r="XEV52"/>
      <c r="XEW52"/>
      <c r="XEX52"/>
      <c r="XEY52"/>
      <c r="XEZ52"/>
      <c r="XFA52"/>
      <c r="XFB52"/>
      <c r="XFC52"/>
      <c r="XFD52"/>
    </row>
    <row r="53" s="17" customFormat="1" ht="16.5" spans="1:16384">
      <c r="A53" s="8">
        <v>20</v>
      </c>
      <c r="B53" s="8" t="s">
        <v>14</v>
      </c>
      <c r="C53" s="10" t="s">
        <v>40</v>
      </c>
      <c r="D53" s="9" t="s">
        <v>41</v>
      </c>
      <c r="E53" s="21">
        <f t="shared" ref="E53:K53" si="21">E22/$L22</f>
        <v>0.596324221293774</v>
      </c>
      <c r="F53" s="21">
        <f t="shared" si="21"/>
        <v>0.154565329220143</v>
      </c>
      <c r="G53" s="21">
        <f t="shared" si="21"/>
        <v>0.0214505120129514</v>
      </c>
      <c r="H53" s="21">
        <f t="shared" si="21"/>
        <v>0.00318108608979976</v>
      </c>
      <c r="I53" s="21">
        <f t="shared" si="21"/>
        <v>0.00579328224752368</v>
      </c>
      <c r="J53" s="21">
        <f t="shared" si="21"/>
        <v>0.00935255224940126</v>
      </c>
      <c r="K53" s="21">
        <f t="shared" si="21"/>
        <v>0.209333016886407</v>
      </c>
      <c r="XBK53"/>
      <c r="XBL53"/>
      <c r="XBM53"/>
      <c r="XBN53"/>
      <c r="XBO53"/>
      <c r="XBP53"/>
      <c r="XBQ53"/>
      <c r="XBR53"/>
      <c r="XBS53"/>
      <c r="XBT53"/>
      <c r="XBU53"/>
      <c r="XBV53"/>
      <c r="XBW53"/>
      <c r="XBX53"/>
      <c r="XBY53"/>
      <c r="XBZ53"/>
      <c r="XCA53"/>
      <c r="XCB53"/>
      <c r="XCC53"/>
      <c r="XCD53"/>
      <c r="XCE53"/>
      <c r="XCF53"/>
      <c r="XCG53"/>
      <c r="XCH53"/>
      <c r="XCI53"/>
      <c r="XCJ53"/>
      <c r="XCK53"/>
      <c r="XCL53"/>
      <c r="XCM53"/>
      <c r="XCN53"/>
      <c r="XCO53"/>
      <c r="XCP53"/>
      <c r="XCQ53"/>
      <c r="XCR53"/>
      <c r="XCS53"/>
      <c r="XCT53"/>
      <c r="XCU53"/>
      <c r="XCV53"/>
      <c r="XCW53"/>
      <c r="XCX53"/>
      <c r="XCY53"/>
      <c r="XCZ53"/>
      <c r="XDA53"/>
      <c r="XDB53"/>
      <c r="XDC53"/>
      <c r="XDD53"/>
      <c r="XDE53"/>
      <c r="XDF53"/>
      <c r="XDG53"/>
      <c r="XDH53"/>
      <c r="XDI53"/>
      <c r="XDJ53"/>
      <c r="XDK53"/>
      <c r="XDL53"/>
      <c r="XDM53"/>
      <c r="XDN53"/>
      <c r="XDO53"/>
      <c r="XDP53"/>
      <c r="XDQ53"/>
      <c r="XDR53"/>
      <c r="XDS53"/>
      <c r="XDT53"/>
      <c r="XDU53"/>
      <c r="XDV53"/>
      <c r="XDW53"/>
      <c r="XDX53"/>
      <c r="XDY53"/>
      <c r="XDZ53"/>
      <c r="XEA53"/>
      <c r="XEB53"/>
      <c r="XEC53"/>
      <c r="XED53"/>
      <c r="XEE53"/>
      <c r="XEF53"/>
      <c r="XEG53"/>
      <c r="XEH53"/>
      <c r="XEI53"/>
      <c r="XEJ53"/>
      <c r="XEK53"/>
      <c r="XEL53"/>
      <c r="XEM53"/>
      <c r="XEN53"/>
      <c r="XEO53"/>
      <c r="XEP53"/>
      <c r="XEQ53"/>
      <c r="XER53"/>
      <c r="XES53"/>
      <c r="XET53"/>
      <c r="XEU53"/>
      <c r="XEV53"/>
      <c r="XEW53"/>
      <c r="XEX53"/>
      <c r="XEY53"/>
      <c r="XEZ53"/>
      <c r="XFA53"/>
      <c r="XFB53"/>
      <c r="XFC53"/>
      <c r="XFD53"/>
    </row>
    <row r="54" s="17" customFormat="1" ht="16.5" spans="1:16384">
      <c r="A54" s="2">
        <v>21</v>
      </c>
      <c r="B54" s="8" t="s">
        <v>14</v>
      </c>
      <c r="C54" s="10" t="s">
        <v>40</v>
      </c>
      <c r="D54" s="9" t="s">
        <v>42</v>
      </c>
      <c r="E54" s="21">
        <f t="shared" ref="E54:K54" si="22">E23/$L23</f>
        <v>0.628362067204212</v>
      </c>
      <c r="F54" s="21">
        <f t="shared" si="22"/>
        <v>0.12704188497734</v>
      </c>
      <c r="G54" s="21">
        <f t="shared" si="22"/>
        <v>0.0146006657828455</v>
      </c>
      <c r="H54" s="21">
        <f t="shared" si="22"/>
        <v>0.00157024352349366</v>
      </c>
      <c r="I54" s="21">
        <f t="shared" si="22"/>
        <v>0.00263888387247232</v>
      </c>
      <c r="J54" s="21">
        <f t="shared" si="22"/>
        <v>0.00520670658865067</v>
      </c>
      <c r="K54" s="21">
        <f t="shared" si="22"/>
        <v>0.220579548050986</v>
      </c>
      <c r="XBK54"/>
      <c r="XBL54"/>
      <c r="XBM54"/>
      <c r="XBN54"/>
      <c r="XBO54"/>
      <c r="XBP54"/>
      <c r="XBQ54"/>
      <c r="XBR54"/>
      <c r="XBS54"/>
      <c r="XBT54"/>
      <c r="XBU54"/>
      <c r="XBV54"/>
      <c r="XBW54"/>
      <c r="XBX54"/>
      <c r="XBY54"/>
      <c r="XBZ54"/>
      <c r="XCA54"/>
      <c r="XCB54"/>
      <c r="XCC54"/>
      <c r="XCD54"/>
      <c r="XCE54"/>
      <c r="XCF54"/>
      <c r="XCG54"/>
      <c r="XCH54"/>
      <c r="XCI54"/>
      <c r="XCJ54"/>
      <c r="XCK54"/>
      <c r="XCL54"/>
      <c r="XCM54"/>
      <c r="XCN54"/>
      <c r="XCO54"/>
      <c r="XCP54"/>
      <c r="XCQ54"/>
      <c r="XCR54"/>
      <c r="XCS54"/>
      <c r="XCT54"/>
      <c r="XCU54"/>
      <c r="XCV54"/>
      <c r="XCW54"/>
      <c r="XCX54"/>
      <c r="XCY54"/>
      <c r="XCZ54"/>
      <c r="XDA54"/>
      <c r="XDB54"/>
      <c r="XDC54"/>
      <c r="XDD54"/>
      <c r="XDE54"/>
      <c r="XDF54"/>
      <c r="XDG54"/>
      <c r="XDH54"/>
      <c r="XDI54"/>
      <c r="XDJ54"/>
      <c r="XDK54"/>
      <c r="XDL54"/>
      <c r="XDM54"/>
      <c r="XDN54"/>
      <c r="XDO54"/>
      <c r="XDP54"/>
      <c r="XDQ54"/>
      <c r="XDR54"/>
      <c r="XDS54"/>
      <c r="XDT54"/>
      <c r="XDU54"/>
      <c r="XDV54"/>
      <c r="XDW54"/>
      <c r="XDX54"/>
      <c r="XDY54"/>
      <c r="XDZ54"/>
      <c r="XEA54"/>
      <c r="XEB54"/>
      <c r="XEC54"/>
      <c r="XED54"/>
      <c r="XEE54"/>
      <c r="XEF54"/>
      <c r="XEG54"/>
      <c r="XEH54"/>
      <c r="XEI54"/>
      <c r="XEJ54"/>
      <c r="XEK54"/>
      <c r="XEL54"/>
      <c r="XEM54"/>
      <c r="XEN54"/>
      <c r="XEO54"/>
      <c r="XEP54"/>
      <c r="XEQ54"/>
      <c r="XER54"/>
      <c r="XES54"/>
      <c r="XET54"/>
      <c r="XEU54"/>
      <c r="XEV54"/>
      <c r="XEW54"/>
      <c r="XEX54"/>
      <c r="XEY54"/>
      <c r="XEZ54"/>
      <c r="XFA54"/>
      <c r="XFB54"/>
      <c r="XFC54"/>
      <c r="XFD54"/>
    </row>
    <row r="55" s="17" customFormat="1" ht="16.5" spans="1:16384">
      <c r="A55" s="8">
        <v>22</v>
      </c>
      <c r="B55" s="8" t="s">
        <v>14</v>
      </c>
      <c r="C55" s="10" t="s">
        <v>40</v>
      </c>
      <c r="D55" s="9" t="s">
        <v>43</v>
      </c>
      <c r="E55" s="21">
        <f t="shared" ref="E55:K55" si="23">E24/$L24</f>
        <v>0.53790280125281</v>
      </c>
      <c r="F55" s="21">
        <f t="shared" si="23"/>
        <v>0.206614147943298</v>
      </c>
      <c r="G55" s="21">
        <f t="shared" si="23"/>
        <v>0.056765296043776</v>
      </c>
      <c r="H55" s="21">
        <f t="shared" si="23"/>
        <v>0.000266104462522679</v>
      </c>
      <c r="I55" s="21">
        <f t="shared" si="23"/>
        <v>0.00259683573815287</v>
      </c>
      <c r="J55" s="21">
        <f t="shared" si="23"/>
        <v>0.00702999048370043</v>
      </c>
      <c r="K55" s="21">
        <f t="shared" si="23"/>
        <v>0.18882482407574</v>
      </c>
      <c r="XBK55"/>
      <c r="XBL55"/>
      <c r="XBM55"/>
      <c r="XBN55"/>
      <c r="XBO55"/>
      <c r="XBP55"/>
      <c r="XBQ55"/>
      <c r="XBR55"/>
      <c r="XBS55"/>
      <c r="XBT55"/>
      <c r="XBU55"/>
      <c r="XBV55"/>
      <c r="XBW55"/>
      <c r="XBX55"/>
      <c r="XBY55"/>
      <c r="XBZ55"/>
      <c r="XCA55"/>
      <c r="XCB55"/>
      <c r="XCC55"/>
      <c r="XCD55"/>
      <c r="XCE55"/>
      <c r="XCF55"/>
      <c r="XCG55"/>
      <c r="XCH55"/>
      <c r="XCI55"/>
      <c r="XCJ55"/>
      <c r="XCK55"/>
      <c r="XCL55"/>
      <c r="XCM55"/>
      <c r="XCN55"/>
      <c r="XCO55"/>
      <c r="XCP55"/>
      <c r="XCQ55"/>
      <c r="XCR55"/>
      <c r="XCS55"/>
      <c r="XCT55"/>
      <c r="XCU55"/>
      <c r="XCV55"/>
      <c r="XCW55"/>
      <c r="XCX55"/>
      <c r="XCY55"/>
      <c r="XCZ55"/>
      <c r="XDA55"/>
      <c r="XDB55"/>
      <c r="XDC55"/>
      <c r="XDD55"/>
      <c r="XDE55"/>
      <c r="XDF55"/>
      <c r="XDG55"/>
      <c r="XDH55"/>
      <c r="XDI55"/>
      <c r="XDJ55"/>
      <c r="XDK55"/>
      <c r="XDL55"/>
      <c r="XDM55"/>
      <c r="XDN55"/>
      <c r="XDO55"/>
      <c r="XDP55"/>
      <c r="XDQ55"/>
      <c r="XDR55"/>
      <c r="XDS55"/>
      <c r="XDT55"/>
      <c r="XDU55"/>
      <c r="XDV55"/>
      <c r="XDW55"/>
      <c r="XDX55"/>
      <c r="XDY55"/>
      <c r="XDZ55"/>
      <c r="XEA55"/>
      <c r="XEB55"/>
      <c r="XEC55"/>
      <c r="XED55"/>
      <c r="XEE55"/>
      <c r="XEF55"/>
      <c r="XEG55"/>
      <c r="XEH55"/>
      <c r="XEI55"/>
      <c r="XEJ55"/>
      <c r="XEK55"/>
      <c r="XEL55"/>
      <c r="XEM55"/>
      <c r="XEN55"/>
      <c r="XEO55"/>
      <c r="XEP55"/>
      <c r="XEQ55"/>
      <c r="XER55"/>
      <c r="XES55"/>
      <c r="XET55"/>
      <c r="XEU55"/>
      <c r="XEV55"/>
      <c r="XEW55"/>
      <c r="XEX55"/>
      <c r="XEY55"/>
      <c r="XEZ55"/>
      <c r="XFA55"/>
      <c r="XFB55"/>
      <c r="XFC55"/>
      <c r="XFD55"/>
    </row>
    <row r="56" s="17" customFormat="1" ht="16.5" spans="1:16384">
      <c r="A56" s="2">
        <v>23</v>
      </c>
      <c r="B56" s="8" t="s">
        <v>14</v>
      </c>
      <c r="C56" s="10" t="s">
        <v>44</v>
      </c>
      <c r="D56" s="9" t="s">
        <v>45</v>
      </c>
      <c r="E56" s="21">
        <f t="shared" ref="E56:K56" si="24">E25/$L25</f>
        <v>0.615406509861072</v>
      </c>
      <c r="F56" s="21">
        <f t="shared" si="24"/>
        <v>0.118109571839791</v>
      </c>
      <c r="G56" s="21">
        <f t="shared" si="24"/>
        <v>0.0489105103343631</v>
      </c>
      <c r="H56" s="21">
        <f t="shared" si="24"/>
        <v>0.00034449859751855</v>
      </c>
      <c r="I56" s="21">
        <f t="shared" si="24"/>
        <v>0.000905257053023357</v>
      </c>
      <c r="J56" s="21">
        <f t="shared" si="24"/>
        <v>0.000292009257279114</v>
      </c>
      <c r="K56" s="21">
        <f t="shared" si="24"/>
        <v>0.216031643056953</v>
      </c>
      <c r="XBK56"/>
      <c r="XBL56"/>
      <c r="XBM56"/>
      <c r="XBN56"/>
      <c r="XBO56"/>
      <c r="XBP56"/>
      <c r="XBQ56"/>
      <c r="XBR56"/>
      <c r="XBS56"/>
      <c r="XBT56"/>
      <c r="XBU56"/>
      <c r="XBV56"/>
      <c r="XBW56"/>
      <c r="XBX56"/>
      <c r="XBY56"/>
      <c r="XBZ56"/>
      <c r="XCA56"/>
      <c r="XCB56"/>
      <c r="XCC56"/>
      <c r="XCD56"/>
      <c r="XCE56"/>
      <c r="XCF56"/>
      <c r="XCG56"/>
      <c r="XCH56"/>
      <c r="XCI56"/>
      <c r="XCJ56"/>
      <c r="XCK56"/>
      <c r="XCL56"/>
      <c r="XCM56"/>
      <c r="XCN56"/>
      <c r="XCO56"/>
      <c r="XCP56"/>
      <c r="XCQ56"/>
      <c r="XCR56"/>
      <c r="XCS56"/>
      <c r="XCT56"/>
      <c r="XCU56"/>
      <c r="XCV56"/>
      <c r="XCW56"/>
      <c r="XCX56"/>
      <c r="XCY56"/>
      <c r="XCZ56"/>
      <c r="XDA56"/>
      <c r="XDB56"/>
      <c r="XDC56"/>
      <c r="XDD56"/>
      <c r="XDE56"/>
      <c r="XDF56"/>
      <c r="XDG56"/>
      <c r="XDH56"/>
      <c r="XDI56"/>
      <c r="XDJ56"/>
      <c r="XDK56"/>
      <c r="XDL56"/>
      <c r="XDM56"/>
      <c r="XDN56"/>
      <c r="XDO56"/>
      <c r="XDP56"/>
      <c r="XDQ56"/>
      <c r="XDR56"/>
      <c r="XDS56"/>
      <c r="XDT56"/>
      <c r="XDU56"/>
      <c r="XDV56"/>
      <c r="XDW56"/>
      <c r="XDX56"/>
      <c r="XDY56"/>
      <c r="XDZ56"/>
      <c r="XEA56"/>
      <c r="XEB56"/>
      <c r="XEC56"/>
      <c r="XED56"/>
      <c r="XEE56"/>
      <c r="XEF56"/>
      <c r="XEG56"/>
      <c r="XEH56"/>
      <c r="XEI56"/>
      <c r="XEJ56"/>
      <c r="XEK56"/>
      <c r="XEL56"/>
      <c r="XEM56"/>
      <c r="XEN56"/>
      <c r="XEO56"/>
      <c r="XEP56"/>
      <c r="XEQ56"/>
      <c r="XER56"/>
      <c r="XES56"/>
      <c r="XET56"/>
      <c r="XEU56"/>
      <c r="XEV56"/>
      <c r="XEW56"/>
      <c r="XEX56"/>
      <c r="XEY56"/>
      <c r="XEZ56"/>
      <c r="XFA56"/>
      <c r="XFB56"/>
      <c r="XFC56"/>
      <c r="XFD56"/>
    </row>
    <row r="57" s="17" customFormat="1" ht="16.5" spans="1:16384">
      <c r="A57" s="8">
        <v>24</v>
      </c>
      <c r="B57" s="8" t="s">
        <v>14</v>
      </c>
      <c r="C57" s="10" t="s">
        <v>44</v>
      </c>
      <c r="D57" s="9" t="s">
        <v>46</v>
      </c>
      <c r="E57" s="21">
        <f t="shared" ref="E57:K57" si="25">E26/$L26</f>
        <v>0.686056007047343</v>
      </c>
      <c r="F57" s="21">
        <f t="shared" si="25"/>
        <v>0.0426486197474704</v>
      </c>
      <c r="G57" s="21">
        <f t="shared" si="25"/>
        <v>0.0285824417710948</v>
      </c>
      <c r="H57" s="21">
        <f t="shared" si="25"/>
        <v>0.000276113564908187</v>
      </c>
      <c r="I57" s="21">
        <f t="shared" si="25"/>
        <v>0.00144789167160989</v>
      </c>
      <c r="J57" s="21">
        <f t="shared" si="25"/>
        <v>0.000156559206543812</v>
      </c>
      <c r="K57" s="21">
        <f t="shared" si="25"/>
        <v>0.24083236699103</v>
      </c>
      <c r="XBK57"/>
      <c r="XBL57"/>
      <c r="XBM57"/>
      <c r="XBN57"/>
      <c r="XBO57"/>
      <c r="XBP57"/>
      <c r="XBQ57"/>
      <c r="XBR57"/>
      <c r="XBS57"/>
      <c r="XBT57"/>
      <c r="XBU57"/>
      <c r="XBV57"/>
      <c r="XBW57"/>
      <c r="XBX57"/>
      <c r="XBY57"/>
      <c r="XBZ57"/>
      <c r="XCA57"/>
      <c r="XCB57"/>
      <c r="XCC57"/>
      <c r="XCD57"/>
      <c r="XCE57"/>
      <c r="XCF57"/>
      <c r="XCG57"/>
      <c r="XCH57"/>
      <c r="XCI57"/>
      <c r="XCJ57"/>
      <c r="XCK57"/>
      <c r="XCL57"/>
      <c r="XCM57"/>
      <c r="XCN57"/>
      <c r="XCO57"/>
      <c r="XCP57"/>
      <c r="XCQ57"/>
      <c r="XCR57"/>
      <c r="XCS57"/>
      <c r="XCT57"/>
      <c r="XCU57"/>
      <c r="XCV57"/>
      <c r="XCW57"/>
      <c r="XCX57"/>
      <c r="XCY57"/>
      <c r="XCZ57"/>
      <c r="XDA57"/>
      <c r="XDB57"/>
      <c r="XDC57"/>
      <c r="XDD57"/>
      <c r="XDE57"/>
      <c r="XDF57"/>
      <c r="XDG57"/>
      <c r="XDH57"/>
      <c r="XDI57"/>
      <c r="XDJ57"/>
      <c r="XDK57"/>
      <c r="XDL57"/>
      <c r="XDM57"/>
      <c r="XDN57"/>
      <c r="XDO57"/>
      <c r="XDP57"/>
      <c r="XDQ57"/>
      <c r="XDR57"/>
      <c r="XDS57"/>
      <c r="XDT57"/>
      <c r="XDU57"/>
      <c r="XDV57"/>
      <c r="XDW57"/>
      <c r="XDX57"/>
      <c r="XDY57"/>
      <c r="XDZ57"/>
      <c r="XEA57"/>
      <c r="XEB57"/>
      <c r="XEC57"/>
      <c r="XED57"/>
      <c r="XEE57"/>
      <c r="XEF57"/>
      <c r="XEG57"/>
      <c r="XEH57"/>
      <c r="XEI57"/>
      <c r="XEJ57"/>
      <c r="XEK57"/>
      <c r="XEL57"/>
      <c r="XEM57"/>
      <c r="XEN57"/>
      <c r="XEO57"/>
      <c r="XEP57"/>
      <c r="XEQ57"/>
      <c r="XER57"/>
      <c r="XES57"/>
      <c r="XET57"/>
      <c r="XEU57"/>
      <c r="XEV57"/>
      <c r="XEW57"/>
      <c r="XEX57"/>
      <c r="XEY57"/>
      <c r="XEZ57"/>
      <c r="XFA57"/>
      <c r="XFB57"/>
      <c r="XFC57"/>
      <c r="XFD57"/>
    </row>
    <row r="58" s="17" customFormat="1" ht="16.5" spans="1:16384">
      <c r="A58" s="2">
        <v>25</v>
      </c>
      <c r="B58" s="8" t="s">
        <v>14</v>
      </c>
      <c r="C58" s="9" t="s">
        <v>47</v>
      </c>
      <c r="D58" s="9" t="s">
        <v>48</v>
      </c>
      <c r="E58" s="21">
        <f t="shared" ref="E58:K58" si="26">E27/$L27</f>
        <v>0.532972820387964</v>
      </c>
      <c r="F58" s="21">
        <f t="shared" si="26"/>
        <v>0.151950516864565</v>
      </c>
      <c r="G58" s="21">
        <f t="shared" si="26"/>
        <v>0.0431845343369462</v>
      </c>
      <c r="H58" s="21">
        <f t="shared" si="26"/>
        <v>0.00498716018853488</v>
      </c>
      <c r="I58" s="21">
        <f t="shared" si="26"/>
        <v>0.0470945075840809</v>
      </c>
      <c r="J58" s="21">
        <f t="shared" si="26"/>
        <v>0.0327162517724495</v>
      </c>
      <c r="K58" s="21">
        <f t="shared" si="26"/>
        <v>0.187094208865459</v>
      </c>
      <c r="XBK58"/>
      <c r="XBL58"/>
      <c r="XBM58"/>
      <c r="XBN58"/>
      <c r="XBO58"/>
      <c r="XBP58"/>
      <c r="XBQ58"/>
      <c r="XBR58"/>
      <c r="XBS58"/>
      <c r="XBT58"/>
      <c r="XBU58"/>
      <c r="XBV58"/>
      <c r="XBW58"/>
      <c r="XBX58"/>
      <c r="XBY58"/>
      <c r="XBZ58"/>
      <c r="XCA58"/>
      <c r="XCB58"/>
      <c r="XCC58"/>
      <c r="XCD58"/>
      <c r="XCE58"/>
      <c r="XCF58"/>
      <c r="XCG58"/>
      <c r="XCH58"/>
      <c r="XCI58"/>
      <c r="XCJ58"/>
      <c r="XCK58"/>
      <c r="XCL58"/>
      <c r="XCM58"/>
      <c r="XCN58"/>
      <c r="XCO58"/>
      <c r="XCP58"/>
      <c r="XCQ58"/>
      <c r="XCR58"/>
      <c r="XCS58"/>
      <c r="XCT58"/>
      <c r="XCU58"/>
      <c r="XCV58"/>
      <c r="XCW58"/>
      <c r="XCX58"/>
      <c r="XCY58"/>
      <c r="XCZ58"/>
      <c r="XDA58"/>
      <c r="XDB58"/>
      <c r="XDC58"/>
      <c r="XDD58"/>
      <c r="XDE58"/>
      <c r="XDF58"/>
      <c r="XDG58"/>
      <c r="XDH58"/>
      <c r="XDI58"/>
      <c r="XDJ58"/>
      <c r="XDK58"/>
      <c r="XDL58"/>
      <c r="XDM58"/>
      <c r="XDN58"/>
      <c r="XDO58"/>
      <c r="XDP58"/>
      <c r="XDQ58"/>
      <c r="XDR58"/>
      <c r="XDS58"/>
      <c r="XDT58"/>
      <c r="XDU58"/>
      <c r="XDV58"/>
      <c r="XDW58"/>
      <c r="XDX58"/>
      <c r="XDY58"/>
      <c r="XDZ58"/>
      <c r="XEA58"/>
      <c r="XEB58"/>
      <c r="XEC58"/>
      <c r="XED58"/>
      <c r="XEE58"/>
      <c r="XEF58"/>
      <c r="XEG58"/>
      <c r="XEH58"/>
      <c r="XEI58"/>
      <c r="XEJ58"/>
      <c r="XEK58"/>
      <c r="XEL58"/>
      <c r="XEM58"/>
      <c r="XEN58"/>
      <c r="XEO58"/>
      <c r="XEP58"/>
      <c r="XEQ58"/>
      <c r="XER58"/>
      <c r="XES58"/>
      <c r="XET58"/>
      <c r="XEU58"/>
      <c r="XEV58"/>
      <c r="XEW58"/>
      <c r="XEX58"/>
      <c r="XEY58"/>
      <c r="XEZ58"/>
      <c r="XFA58"/>
      <c r="XFB58"/>
      <c r="XFC58"/>
      <c r="XFD58"/>
    </row>
    <row r="59" s="17" customFormat="1" ht="16.5" spans="1:16384">
      <c r="A59" s="8">
        <v>26</v>
      </c>
      <c r="B59" s="8" t="s">
        <v>14</v>
      </c>
      <c r="C59" s="9" t="s">
        <v>49</v>
      </c>
      <c r="D59" s="5" t="s">
        <v>49</v>
      </c>
      <c r="E59" s="21">
        <f t="shared" ref="E59:K59" si="27">E28/$L28</f>
        <v>0</v>
      </c>
      <c r="F59" s="21">
        <f t="shared" si="27"/>
        <v>0.959532067041834</v>
      </c>
      <c r="G59" s="21">
        <f t="shared" si="27"/>
        <v>0</v>
      </c>
      <c r="H59" s="21">
        <f t="shared" si="27"/>
        <v>0</v>
      </c>
      <c r="I59" s="21">
        <f t="shared" si="27"/>
        <v>0</v>
      </c>
      <c r="J59" s="21">
        <f t="shared" si="27"/>
        <v>0.0404679329581665</v>
      </c>
      <c r="K59" s="21">
        <f t="shared" si="27"/>
        <v>0</v>
      </c>
      <c r="XBK59"/>
      <c r="XBL59"/>
      <c r="XBM59"/>
      <c r="XBN59"/>
      <c r="XBO59"/>
      <c r="XBP59"/>
      <c r="XBQ59"/>
      <c r="XBR59"/>
      <c r="XBS59"/>
      <c r="XBT59"/>
      <c r="XBU59"/>
      <c r="XBV59"/>
      <c r="XBW59"/>
      <c r="XBX59"/>
      <c r="XBY59"/>
      <c r="XBZ59"/>
      <c r="XCA59"/>
      <c r="XCB59"/>
      <c r="XCC59"/>
      <c r="XCD59"/>
      <c r="XCE59"/>
      <c r="XCF59"/>
      <c r="XCG59"/>
      <c r="XCH59"/>
      <c r="XCI59"/>
      <c r="XCJ59"/>
      <c r="XCK59"/>
      <c r="XCL59"/>
      <c r="XCM59"/>
      <c r="XCN59"/>
      <c r="XCO59"/>
      <c r="XCP59"/>
      <c r="XCQ59"/>
      <c r="XCR59"/>
      <c r="XCS59"/>
      <c r="XCT59"/>
      <c r="XCU59"/>
      <c r="XCV59"/>
      <c r="XCW59"/>
      <c r="XCX59"/>
      <c r="XCY59"/>
      <c r="XCZ59"/>
      <c r="XDA59"/>
      <c r="XDB59"/>
      <c r="XDC59"/>
      <c r="XDD59"/>
      <c r="XDE59"/>
      <c r="XDF59"/>
      <c r="XDG59"/>
      <c r="XDH59"/>
      <c r="XDI59"/>
      <c r="XDJ59"/>
      <c r="XDK59"/>
      <c r="XDL59"/>
      <c r="XDM59"/>
      <c r="XDN59"/>
      <c r="XDO59"/>
      <c r="XDP59"/>
      <c r="XDQ59"/>
      <c r="XDR59"/>
      <c r="XDS59"/>
      <c r="XDT59"/>
      <c r="XDU59"/>
      <c r="XDV59"/>
      <c r="XDW59"/>
      <c r="XDX59"/>
      <c r="XDY59"/>
      <c r="XDZ59"/>
      <c r="XEA59"/>
      <c r="XEB59"/>
      <c r="XEC59"/>
      <c r="XED59"/>
      <c r="XEE59"/>
      <c r="XEF59"/>
      <c r="XEG59"/>
      <c r="XEH59"/>
      <c r="XEI59"/>
      <c r="XEJ59"/>
      <c r="XEK59"/>
      <c r="XEL59"/>
      <c r="XEM59"/>
      <c r="XEN59"/>
      <c r="XEO59"/>
      <c r="XEP59"/>
      <c r="XEQ59"/>
      <c r="XER59"/>
      <c r="XES59"/>
      <c r="XET59"/>
      <c r="XEU59"/>
      <c r="XEV59"/>
      <c r="XEW59"/>
      <c r="XEX59"/>
      <c r="XEY59"/>
      <c r="XEZ59"/>
      <c r="XFA59"/>
      <c r="XFB59"/>
      <c r="XFC59"/>
      <c r="XFD59"/>
    </row>
    <row r="60" s="17" customFormat="1" spans="1:16384">
      <c r="A60" s="12" t="s">
        <v>13</v>
      </c>
      <c r="B60" s="12"/>
      <c r="C60" s="12"/>
      <c r="D60" s="12"/>
      <c r="E60" s="17"/>
      <c r="F60" s="17"/>
      <c r="G60" s="17"/>
      <c r="H60" s="17"/>
      <c r="I60" s="17"/>
      <c r="J60" s="17"/>
      <c r="K60" s="17"/>
      <c r="L60" s="17"/>
      <c r="XBK60"/>
      <c r="XBL60"/>
      <c r="XBM60"/>
      <c r="XBN60"/>
      <c r="XBO60"/>
      <c r="XBP60"/>
      <c r="XBQ60"/>
      <c r="XBR60"/>
      <c r="XBS60"/>
      <c r="XBT60"/>
      <c r="XBU60"/>
      <c r="XBV60"/>
      <c r="XBW60"/>
      <c r="XBX60"/>
      <c r="XBY60"/>
      <c r="XBZ60"/>
      <c r="XCA60"/>
      <c r="XCB60"/>
      <c r="XCC60"/>
      <c r="XCD60"/>
      <c r="XCE60"/>
      <c r="XCF60"/>
      <c r="XCG60"/>
      <c r="XCH60"/>
      <c r="XCI60"/>
      <c r="XCJ60"/>
      <c r="XCK60"/>
      <c r="XCL60"/>
      <c r="XCM60"/>
      <c r="XCN60"/>
      <c r="XCO60"/>
      <c r="XCP60"/>
      <c r="XCQ60"/>
      <c r="XCR60"/>
      <c r="XCS60"/>
      <c r="XCT60"/>
      <c r="XCU60"/>
      <c r="XCV60"/>
      <c r="XCW60"/>
      <c r="XCX60"/>
      <c r="XCY60"/>
      <c r="XCZ60"/>
      <c r="XDA60"/>
      <c r="XDB60"/>
      <c r="XDC60"/>
      <c r="XDD60"/>
      <c r="XDE60"/>
      <c r="XDF60"/>
      <c r="XDG60"/>
      <c r="XDH60"/>
      <c r="XDI60"/>
      <c r="XDJ60"/>
      <c r="XDK60"/>
      <c r="XDL60"/>
      <c r="XDM60"/>
      <c r="XDN60"/>
      <c r="XDO60"/>
      <c r="XDP60"/>
      <c r="XDQ60"/>
      <c r="XDR60"/>
      <c r="XDS60"/>
      <c r="XDT60"/>
      <c r="XDU60"/>
      <c r="XDV60"/>
      <c r="XDW60"/>
      <c r="XDX60"/>
      <c r="XDY60"/>
      <c r="XDZ60"/>
      <c r="XEA60"/>
      <c r="XEB60"/>
      <c r="XEC60"/>
      <c r="XED60"/>
      <c r="XEE60"/>
      <c r="XEF60"/>
      <c r="XEG60"/>
      <c r="XEH60"/>
      <c r="XEI60"/>
      <c r="XEJ60"/>
      <c r="XEK60"/>
      <c r="XEL60"/>
      <c r="XEM60"/>
      <c r="XEN60"/>
      <c r="XEO60"/>
      <c r="XEP60"/>
      <c r="XEQ60"/>
      <c r="XER60"/>
      <c r="XES60"/>
      <c r="XET60"/>
      <c r="XEU60"/>
      <c r="XEV60"/>
      <c r="XEW60"/>
      <c r="XEX60"/>
      <c r="XEY60"/>
      <c r="XEZ60"/>
      <c r="XFA60"/>
      <c r="XFB60"/>
      <c r="XFC60"/>
      <c r="XFD60"/>
    </row>
  </sheetData>
  <mergeCells count="5">
    <mergeCell ref="A1:D1"/>
    <mergeCell ref="A29:D29"/>
    <mergeCell ref="A30:D30"/>
    <mergeCell ref="A32:D32"/>
    <mergeCell ref="A60:D6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0"/>
  <sheetViews>
    <sheetView workbookViewId="0">
      <selection activeCell="J2" sqref="J2:J28"/>
    </sheetView>
  </sheetViews>
  <sheetFormatPr defaultColWidth="9" defaultRowHeight="13.5"/>
  <cols>
    <col min="1" max="4" width="9" style="17"/>
    <col min="5" max="5" width="12.625" style="17"/>
    <col min="6" max="6" width="11.5" style="17"/>
    <col min="7" max="12" width="12.625" style="17"/>
    <col min="13" max="16286" width="9" style="17"/>
  </cols>
  <sheetData>
    <row r="1" s="15" customFormat="1" ht="25.5" customHeight="1" spans="1:12">
      <c r="A1" s="1" t="s">
        <v>0</v>
      </c>
      <c r="B1" s="1"/>
      <c r="C1" s="1"/>
      <c r="D1" s="1"/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22"/>
    </row>
    <row r="2" s="15" customFormat="1" ht="15.75" customHeight="1" spans="1:12">
      <c r="A2" s="2" t="s">
        <v>8</v>
      </c>
      <c r="B2" s="2" t="s">
        <v>9</v>
      </c>
      <c r="C2" s="2" t="s">
        <v>10</v>
      </c>
      <c r="D2" s="2" t="s">
        <v>11</v>
      </c>
      <c r="E2" s="3" t="s">
        <v>52</v>
      </c>
      <c r="F2" s="3" t="s">
        <v>52</v>
      </c>
      <c r="G2" s="3" t="s">
        <v>52</v>
      </c>
      <c r="H2" s="3" t="s">
        <v>52</v>
      </c>
      <c r="I2" s="3" t="s">
        <v>52</v>
      </c>
      <c r="J2" s="3" t="s">
        <v>52</v>
      </c>
      <c r="K2" s="3" t="s">
        <v>13</v>
      </c>
      <c r="L2" s="22"/>
    </row>
    <row r="3" s="15" customFormat="1" ht="15.75" customHeight="1" spans="1:13">
      <c r="A3" s="2">
        <v>1</v>
      </c>
      <c r="B3" s="2" t="s">
        <v>14</v>
      </c>
      <c r="C3" s="5" t="s">
        <v>15</v>
      </c>
      <c r="D3" s="5" t="s">
        <v>16</v>
      </c>
      <c r="E3" s="18">
        <v>23.8714389478763</v>
      </c>
      <c r="F3" s="18">
        <v>2.5489857202527</v>
      </c>
      <c r="G3" s="18">
        <v>1.02500243755635</v>
      </c>
      <c r="H3" s="18">
        <v>0.058293440856811</v>
      </c>
      <c r="I3" s="18">
        <v>0.110708692011952</v>
      </c>
      <c r="J3" s="18">
        <v>0.0635041377616295</v>
      </c>
      <c r="K3" s="27">
        <f>E3*M$3</f>
        <v>11.8262527816878</v>
      </c>
      <c r="L3" s="22">
        <f t="shared" ref="L3:L29" si="0">SUM(E3:K3)</f>
        <v>39.5041861580036</v>
      </c>
      <c r="M3" s="28">
        <v>0.495414323682399</v>
      </c>
    </row>
    <row r="4" s="16" customFormat="1" ht="15.75" customHeight="1" spans="1:13">
      <c r="A4" s="8">
        <v>2</v>
      </c>
      <c r="B4" s="8" t="s">
        <v>14</v>
      </c>
      <c r="C4" s="9" t="s">
        <v>15</v>
      </c>
      <c r="D4" s="9" t="s">
        <v>17</v>
      </c>
      <c r="E4" s="18">
        <v>5.89805241502676</v>
      </c>
      <c r="F4" s="18">
        <v>2.26123010547604</v>
      </c>
      <c r="G4" s="18">
        <v>0.71597244068091</v>
      </c>
      <c r="H4" s="18">
        <v>0.015025925491028</v>
      </c>
      <c r="I4" s="18">
        <v>0.0268278136383817</v>
      </c>
      <c r="J4" s="18">
        <v>0.00686531219044644</v>
      </c>
      <c r="K4" s="27">
        <f>E4*M$3</f>
        <v>2.92197964823382</v>
      </c>
      <c r="L4" s="22">
        <f t="shared" si="0"/>
        <v>11.8459536607374</v>
      </c>
      <c r="M4" s="28"/>
    </row>
    <row r="5" s="16" customFormat="1" ht="15.75" customHeight="1" spans="1:13">
      <c r="A5" s="8">
        <v>3</v>
      </c>
      <c r="B5" s="8" t="s">
        <v>14</v>
      </c>
      <c r="C5" s="9" t="s">
        <v>15</v>
      </c>
      <c r="D5" s="9" t="s">
        <v>18</v>
      </c>
      <c r="E5" s="18">
        <v>4.50256969048811</v>
      </c>
      <c r="F5" s="18">
        <v>0.876033143181996</v>
      </c>
      <c r="G5" s="18">
        <v>0.715975559615952</v>
      </c>
      <c r="H5" s="18">
        <v>0.028913344611911</v>
      </c>
      <c r="I5" s="18">
        <v>0.0535649870368472</v>
      </c>
      <c r="J5" s="18">
        <v>0.0154469524285044</v>
      </c>
      <c r="K5" s="27">
        <f>E5*M$3</f>
        <v>2.23063751804604</v>
      </c>
      <c r="L5" s="22">
        <f t="shared" si="0"/>
        <v>8.42314119540936</v>
      </c>
      <c r="M5" s="28"/>
    </row>
    <row r="6" s="16" customFormat="1" ht="15.75" customHeight="1" spans="1:13">
      <c r="A6" s="8">
        <v>4</v>
      </c>
      <c r="B6" s="8" t="s">
        <v>14</v>
      </c>
      <c r="C6" s="9" t="s">
        <v>19</v>
      </c>
      <c r="D6" s="9" t="s">
        <v>20</v>
      </c>
      <c r="E6" s="18">
        <v>4.46685074607808</v>
      </c>
      <c r="F6" s="18">
        <v>0.875715468879369</v>
      </c>
      <c r="G6" s="18">
        <v>0.716440673892295</v>
      </c>
      <c r="H6" s="18">
        <v>0.814751981917343</v>
      </c>
      <c r="I6" s="18">
        <v>0.362787506485356</v>
      </c>
      <c r="J6" s="18">
        <v>0.27547103646858</v>
      </c>
      <c r="K6" s="27">
        <f>E6*M$3</f>
        <v>2.21294184135849</v>
      </c>
      <c r="L6" s="22">
        <f t="shared" si="0"/>
        <v>9.72495925507951</v>
      </c>
      <c r="M6" s="28"/>
    </row>
    <row r="7" s="16" customFormat="1" ht="15.75" customHeight="1" spans="1:13">
      <c r="A7" s="8">
        <v>5</v>
      </c>
      <c r="B7" s="8" t="s">
        <v>14</v>
      </c>
      <c r="C7" s="9" t="s">
        <v>19</v>
      </c>
      <c r="D7" s="9" t="s">
        <v>21</v>
      </c>
      <c r="E7" s="18">
        <v>26.6691582214901</v>
      </c>
      <c r="F7" s="18">
        <v>3.0764419693298</v>
      </c>
      <c r="G7" s="18">
        <v>3.21922919406084</v>
      </c>
      <c r="H7" s="18">
        <v>0.30000896113632</v>
      </c>
      <c r="I7" s="18">
        <v>0.179947636843877</v>
      </c>
      <c r="J7" s="18">
        <v>1.79317836766454</v>
      </c>
      <c r="K7" s="27">
        <f>E7*M$3</f>
        <v>13.2122829834784</v>
      </c>
      <c r="L7" s="22">
        <f t="shared" si="0"/>
        <v>48.4502473340039</v>
      </c>
      <c r="M7" s="28"/>
    </row>
    <row r="8" s="16" customFormat="1" ht="16.5" customHeight="1" spans="1:13">
      <c r="A8" s="8">
        <v>6</v>
      </c>
      <c r="B8" s="8" t="s">
        <v>14</v>
      </c>
      <c r="C8" s="9" t="s">
        <v>19</v>
      </c>
      <c r="D8" s="9" t="s">
        <v>22</v>
      </c>
      <c r="E8" s="18">
        <v>12.4693632636944</v>
      </c>
      <c r="F8" s="18">
        <v>1.48119776658795</v>
      </c>
      <c r="G8" s="18">
        <v>0.831551336161829</v>
      </c>
      <c r="H8" s="18">
        <v>0.0410660175619411</v>
      </c>
      <c r="I8" s="18">
        <v>0.0536694417777181</v>
      </c>
      <c r="J8" s="18">
        <v>0.059053614472251</v>
      </c>
      <c r="K8" s="27">
        <f>E8*M$3</f>
        <v>6.17750116803331</v>
      </c>
      <c r="L8" s="22">
        <f t="shared" si="0"/>
        <v>21.1134026082894</v>
      </c>
      <c r="M8" s="28"/>
    </row>
    <row r="9" s="16" customFormat="1" ht="15.75" customHeight="1" spans="1:13">
      <c r="A9" s="8">
        <v>7</v>
      </c>
      <c r="B9" s="8" t="s">
        <v>14</v>
      </c>
      <c r="C9" s="9" t="s">
        <v>19</v>
      </c>
      <c r="D9" s="9" t="s">
        <v>23</v>
      </c>
      <c r="E9" s="18">
        <v>10.8641570967363</v>
      </c>
      <c r="F9" s="18">
        <v>3.09078977738726</v>
      </c>
      <c r="G9" s="18">
        <v>0.969371052419359</v>
      </c>
      <c r="H9" s="18">
        <v>0.0953448233237703</v>
      </c>
      <c r="I9" s="18">
        <v>0.0536981836580062</v>
      </c>
      <c r="J9" s="18">
        <v>0.0411918731426787</v>
      </c>
      <c r="K9" s="27">
        <f>E9*M$3</f>
        <v>5.38225904045895</v>
      </c>
      <c r="L9" s="22">
        <f t="shared" si="0"/>
        <v>20.4968118471263</v>
      </c>
      <c r="M9" s="28"/>
    </row>
    <row r="10" s="16" customFormat="1" ht="15.75" customHeight="1" spans="1:13">
      <c r="A10" s="8">
        <v>9</v>
      </c>
      <c r="B10" s="8" t="s">
        <v>14</v>
      </c>
      <c r="C10" s="9" t="s">
        <v>24</v>
      </c>
      <c r="D10" s="9" t="s">
        <v>25</v>
      </c>
      <c r="E10" s="18">
        <v>24.0553554071214</v>
      </c>
      <c r="F10" s="18">
        <v>1.92143177825958</v>
      </c>
      <c r="G10" s="18">
        <v>3.20267835851207</v>
      </c>
      <c r="H10" s="18">
        <v>0.149561821376454</v>
      </c>
      <c r="I10" s="18">
        <v>0.763126332374963</v>
      </c>
      <c r="J10" s="18">
        <v>0.0961143706662496</v>
      </c>
      <c r="K10" s="27">
        <f>E10*M$3</f>
        <v>11.9173676299588</v>
      </c>
      <c r="L10" s="22">
        <f t="shared" si="0"/>
        <v>42.1056356982695</v>
      </c>
      <c r="M10" s="28"/>
    </row>
    <row r="11" s="16" customFormat="1" ht="15.75" customHeight="1" spans="1:13">
      <c r="A11" s="8">
        <v>10</v>
      </c>
      <c r="B11" s="8" t="s">
        <v>14</v>
      </c>
      <c r="C11" s="9" t="s">
        <v>24</v>
      </c>
      <c r="D11" s="9" t="s">
        <v>26</v>
      </c>
      <c r="E11" s="18">
        <v>26.3458897062122</v>
      </c>
      <c r="F11" s="18">
        <v>4.80362874415244</v>
      </c>
      <c r="G11" s="18">
        <v>9.76875106239693</v>
      </c>
      <c r="H11" s="18">
        <v>0.515642276720409</v>
      </c>
      <c r="I11" s="18">
        <v>0.177070355969306</v>
      </c>
      <c r="J11" s="18">
        <v>0.484740202284103</v>
      </c>
      <c r="K11" s="27">
        <f>E11*M$3</f>
        <v>13.0521311306142</v>
      </c>
      <c r="L11" s="22">
        <f t="shared" si="0"/>
        <v>55.1478534783496</v>
      </c>
      <c r="M11" s="28"/>
    </row>
    <row r="12" s="16" customFormat="1" ht="15.75" customHeight="1" spans="1:13">
      <c r="A12" s="8">
        <v>11</v>
      </c>
      <c r="B12" s="8" t="s">
        <v>14</v>
      </c>
      <c r="C12" s="9" t="s">
        <v>24</v>
      </c>
      <c r="D12" s="9" t="s">
        <v>27</v>
      </c>
      <c r="E12" s="18">
        <v>14.8451427958135</v>
      </c>
      <c r="F12" s="18">
        <v>2.76855827313301</v>
      </c>
      <c r="G12" s="18">
        <v>3.21647748913187</v>
      </c>
      <c r="H12" s="18">
        <v>0.0288851767770182</v>
      </c>
      <c r="I12" s="18">
        <v>0.313127576407829</v>
      </c>
      <c r="J12" s="18">
        <v>0.583848237740572</v>
      </c>
      <c r="K12" s="27">
        <f>E12*M$3</f>
        <v>7.35449637815658</v>
      </c>
      <c r="L12" s="22">
        <f t="shared" si="0"/>
        <v>29.1105359271604</v>
      </c>
      <c r="M12" s="28"/>
    </row>
    <row r="13" s="16" customFormat="1" ht="15.75" customHeight="1" spans="1:13">
      <c r="A13" s="8">
        <v>12</v>
      </c>
      <c r="B13" s="8" t="s">
        <v>14</v>
      </c>
      <c r="C13" s="9" t="s">
        <v>24</v>
      </c>
      <c r="D13" s="9" t="s">
        <v>28</v>
      </c>
      <c r="E13" s="18">
        <v>13.3685102404949</v>
      </c>
      <c r="F13" s="18">
        <v>6.18054803711357</v>
      </c>
      <c r="G13" s="18">
        <v>0.716075718256503</v>
      </c>
      <c r="H13" s="18">
        <v>0.0322201678348972</v>
      </c>
      <c r="I13" s="18">
        <v>0.763198731230657</v>
      </c>
      <c r="J13" s="18">
        <v>1.11430405170174</v>
      </c>
      <c r="K13" s="27">
        <f>E13*M$3</f>
        <v>6.622951459436</v>
      </c>
      <c r="L13" s="22">
        <f t="shared" si="0"/>
        <v>28.7978084060683</v>
      </c>
      <c r="M13" s="28"/>
    </row>
    <row r="14" s="16" customFormat="1" ht="15.75" customHeight="1" spans="1:13">
      <c r="A14" s="8">
        <v>13</v>
      </c>
      <c r="B14" s="8" t="s">
        <v>14</v>
      </c>
      <c r="C14" s="9" t="s">
        <v>24</v>
      </c>
      <c r="D14" s="9" t="s">
        <v>29</v>
      </c>
      <c r="E14" s="18">
        <v>16.0132697509435</v>
      </c>
      <c r="F14" s="18">
        <v>0.977822817966398</v>
      </c>
      <c r="G14" s="18">
        <v>0.716261214398677</v>
      </c>
      <c r="H14" s="18">
        <v>0.0289755733778006</v>
      </c>
      <c r="I14" s="18">
        <v>0.171716530870342</v>
      </c>
      <c r="J14" s="18">
        <v>0.0530328049500744</v>
      </c>
      <c r="K14" s="27">
        <f>E14*M$3</f>
        <v>7.93320320360749</v>
      </c>
      <c r="L14" s="22">
        <f t="shared" si="0"/>
        <v>25.8942818961143</v>
      </c>
      <c r="M14" s="28"/>
    </row>
    <row r="15" s="16" customFormat="1" ht="15.75" customHeight="1" spans="1:13">
      <c r="A15" s="8">
        <v>14</v>
      </c>
      <c r="B15" s="8" t="s">
        <v>14</v>
      </c>
      <c r="C15" s="9" t="s">
        <v>30</v>
      </c>
      <c r="D15" s="9" t="s">
        <v>31</v>
      </c>
      <c r="E15" s="18">
        <v>7.38915351868793</v>
      </c>
      <c r="F15" s="18">
        <v>1.47436265470434</v>
      </c>
      <c r="G15" s="18">
        <v>0.849719971355478</v>
      </c>
      <c r="H15" s="18">
        <v>0.250203890364826</v>
      </c>
      <c r="I15" s="18">
        <v>0.0537542875991696</v>
      </c>
      <c r="J15" s="18">
        <v>0.00514898414283484</v>
      </c>
      <c r="K15" s="27">
        <f>E15*M$3</f>
        <v>3.6606924930462</v>
      </c>
      <c r="L15" s="22">
        <f t="shared" si="0"/>
        <v>13.6830357999008</v>
      </c>
      <c r="M15" s="28"/>
    </row>
    <row r="16" s="16" customFormat="1" ht="15.75" customHeight="1" spans="1:13">
      <c r="A16" s="8">
        <v>15</v>
      </c>
      <c r="B16" s="8" t="s">
        <v>14</v>
      </c>
      <c r="C16" s="9" t="s">
        <v>30</v>
      </c>
      <c r="D16" s="9" t="s">
        <v>32</v>
      </c>
      <c r="E16" s="18">
        <v>15.6078897654624</v>
      </c>
      <c r="F16" s="18">
        <v>0.875686495727969</v>
      </c>
      <c r="G16" s="18">
        <v>4.73220339063934</v>
      </c>
      <c r="H16" s="18">
        <v>0.0280464495715387</v>
      </c>
      <c r="I16" s="18">
        <v>0.528106243075148</v>
      </c>
      <c r="J16" s="18">
        <v>3.209023454084</v>
      </c>
      <c r="K16" s="27">
        <f>E16*M$3</f>
        <v>7.73237215226599</v>
      </c>
      <c r="L16" s="22">
        <f t="shared" si="0"/>
        <v>32.7133279508264</v>
      </c>
      <c r="M16" s="28"/>
    </row>
    <row r="17" s="16" customFormat="1" ht="15.75" customHeight="1" spans="1:13">
      <c r="A17" s="8">
        <v>16</v>
      </c>
      <c r="B17" s="8" t="s">
        <v>14</v>
      </c>
      <c r="C17" s="9" t="s">
        <v>30</v>
      </c>
      <c r="D17" s="9" t="s">
        <v>33</v>
      </c>
      <c r="E17" s="18">
        <v>8.09833526389704</v>
      </c>
      <c r="F17" s="18">
        <v>1.88704793344404</v>
      </c>
      <c r="G17" s="18">
        <v>0.716276290988961</v>
      </c>
      <c r="H17" s="18">
        <v>0.0289431508937567</v>
      </c>
      <c r="I17" s="18">
        <v>0.0535558437567056</v>
      </c>
      <c r="J17" s="18">
        <v>0.0120142963332812</v>
      </c>
      <c r="K17" s="27">
        <f>E17*M$3</f>
        <v>4.01203128771687</v>
      </c>
      <c r="L17" s="22">
        <f t="shared" si="0"/>
        <v>14.8082040670307</v>
      </c>
      <c r="M17" s="28"/>
    </row>
    <row r="18" s="16" customFormat="1" ht="15.75" customHeight="1" spans="1:13">
      <c r="A18" s="8">
        <v>17</v>
      </c>
      <c r="B18" s="8" t="s">
        <v>14</v>
      </c>
      <c r="C18" s="9" t="s">
        <v>34</v>
      </c>
      <c r="D18" s="9" t="s">
        <v>35</v>
      </c>
      <c r="E18" s="18">
        <v>15.4745926160527</v>
      </c>
      <c r="F18" s="18">
        <v>0.875692731014436</v>
      </c>
      <c r="G18" s="18">
        <v>0.716211494901511</v>
      </c>
      <c r="H18" s="18">
        <v>0.0289020342985189</v>
      </c>
      <c r="I18" s="18">
        <v>0.271940077920596</v>
      </c>
      <c r="J18" s="18">
        <v>0.178530442412593</v>
      </c>
      <c r="K18" s="27">
        <f>E18*M$3</f>
        <v>7.66633483514239</v>
      </c>
      <c r="L18" s="22">
        <f t="shared" si="0"/>
        <v>25.2122042317427</v>
      </c>
      <c r="M18" s="28"/>
    </row>
    <row r="19" s="16" customFormat="1" ht="15.75" customHeight="1" spans="1:13">
      <c r="A19" s="8">
        <v>18</v>
      </c>
      <c r="B19" s="8" t="s">
        <v>14</v>
      </c>
      <c r="C19" s="9" t="s">
        <v>34</v>
      </c>
      <c r="D19" s="9" t="s">
        <v>36</v>
      </c>
      <c r="E19" s="18">
        <v>7.62814870550461</v>
      </c>
      <c r="F19" s="18">
        <v>0.876740582982039</v>
      </c>
      <c r="G19" s="18">
        <v>0.721626878965298</v>
      </c>
      <c r="H19" s="18">
        <v>0.028913344611911</v>
      </c>
      <c r="I19" s="18">
        <v>0.913999973627665</v>
      </c>
      <c r="J19" s="18">
        <v>0.328047629109137</v>
      </c>
      <c r="K19" s="27">
        <f>E19*M$3</f>
        <v>3.77909413188633</v>
      </c>
      <c r="L19" s="22">
        <f t="shared" si="0"/>
        <v>14.276571246687</v>
      </c>
      <c r="M19" s="28"/>
    </row>
    <row r="20" s="16" customFormat="1" ht="15.75" customHeight="1" spans="1:13">
      <c r="A20" s="8">
        <v>19</v>
      </c>
      <c r="B20" s="8" t="s">
        <v>14</v>
      </c>
      <c r="C20" s="9" t="s">
        <v>34</v>
      </c>
      <c r="D20" s="9" t="s">
        <v>37</v>
      </c>
      <c r="E20" s="18">
        <v>9.42483712252716</v>
      </c>
      <c r="F20" s="18">
        <v>0.875604868947612</v>
      </c>
      <c r="G20" s="18">
        <v>0.716326686793747</v>
      </c>
      <c r="H20" s="18">
        <v>0.0288877175283337</v>
      </c>
      <c r="I20" s="18">
        <v>0.181721231737308</v>
      </c>
      <c r="J20" s="18">
        <v>0.108128666999531</v>
      </c>
      <c r="K20" s="27">
        <f>E20*M$3</f>
        <v>4.66919930887356</v>
      </c>
      <c r="L20" s="22">
        <f t="shared" si="0"/>
        <v>16.0047056034073</v>
      </c>
      <c r="M20" s="28"/>
    </row>
    <row r="21" s="16" customFormat="1" ht="15.75" customHeight="1" spans="1:13">
      <c r="A21" s="8">
        <v>20</v>
      </c>
      <c r="B21" s="8" t="s">
        <v>14</v>
      </c>
      <c r="C21" s="10" t="s">
        <v>38</v>
      </c>
      <c r="D21" s="9" t="s">
        <v>39</v>
      </c>
      <c r="E21" s="18">
        <v>24.9462886231509</v>
      </c>
      <c r="F21" s="18">
        <v>1.92555104015175</v>
      </c>
      <c r="G21" s="18">
        <v>0.716177994787746</v>
      </c>
      <c r="H21" s="18">
        <v>0.0288824989705229</v>
      </c>
      <c r="I21" s="18">
        <v>0.0537602133995681</v>
      </c>
      <c r="J21" s="18">
        <v>0.0137306243808929</v>
      </c>
      <c r="K21" s="27">
        <f>E21*M$3</f>
        <v>12.3587487066242</v>
      </c>
      <c r="L21" s="22">
        <f t="shared" si="0"/>
        <v>40.0431397014656</v>
      </c>
      <c r="M21" s="28"/>
    </row>
    <row r="22" s="16" customFormat="1" ht="15.75" customHeight="1" spans="1:13">
      <c r="A22" s="8">
        <v>21</v>
      </c>
      <c r="B22" s="8" t="s">
        <v>14</v>
      </c>
      <c r="C22" s="10" t="s">
        <v>40</v>
      </c>
      <c r="D22" s="9" t="s">
        <v>41</v>
      </c>
      <c r="E22" s="18">
        <v>11.7300143788552</v>
      </c>
      <c r="F22" s="18">
        <v>3.83550461933646</v>
      </c>
      <c r="G22" s="18">
        <v>1.27639437115705</v>
      </c>
      <c r="H22" s="18">
        <v>0.33101533138035</v>
      </c>
      <c r="I22" s="18">
        <v>0.209312713449552</v>
      </c>
      <c r="J22" s="18">
        <v>0.399547315714989</v>
      </c>
      <c r="K22" s="27">
        <f>E22*M$3</f>
        <v>5.81121714028536</v>
      </c>
      <c r="L22" s="22">
        <f t="shared" si="0"/>
        <v>23.593005870179</v>
      </c>
      <c r="M22" s="28"/>
    </row>
    <row r="23" s="16" customFormat="1" ht="15.75" customHeight="1" spans="1:13">
      <c r="A23" s="8">
        <v>22</v>
      </c>
      <c r="B23" s="8" t="s">
        <v>14</v>
      </c>
      <c r="C23" s="10" t="s">
        <v>40</v>
      </c>
      <c r="D23" s="9" t="s">
        <v>42</v>
      </c>
      <c r="E23" s="18">
        <v>10.1947579503696</v>
      </c>
      <c r="F23" s="18">
        <v>2.60020877904393</v>
      </c>
      <c r="G23" s="18">
        <v>0.716589997109465</v>
      </c>
      <c r="H23" s="18">
        <v>0.134769172513248</v>
      </c>
      <c r="I23" s="18">
        <v>0.0786397389927952</v>
      </c>
      <c r="J23" s="18">
        <v>0.183464500722561</v>
      </c>
      <c r="K23" s="27">
        <f>E23*M$3</f>
        <v>5.05062911508811</v>
      </c>
      <c r="L23" s="22">
        <f t="shared" si="0"/>
        <v>18.9590592538397</v>
      </c>
      <c r="M23" s="28"/>
    </row>
    <row r="24" s="16" customFormat="1" ht="15.75" customHeight="1" spans="1:13">
      <c r="A24" s="8">
        <v>23</v>
      </c>
      <c r="B24" s="8" t="s">
        <v>14</v>
      </c>
      <c r="C24" s="10" t="s">
        <v>40</v>
      </c>
      <c r="D24" s="9" t="s">
        <v>43</v>
      </c>
      <c r="E24" s="18">
        <v>11.0338961895215</v>
      </c>
      <c r="F24" s="18">
        <v>5.34662194248538</v>
      </c>
      <c r="G24" s="18">
        <v>3.52240360831387</v>
      </c>
      <c r="H24" s="18">
        <v>0.0288757874987206</v>
      </c>
      <c r="I24" s="18">
        <v>0.0978417906434267</v>
      </c>
      <c r="J24" s="18">
        <v>0.31318561359372</v>
      </c>
      <c r="K24" s="27">
        <f>E24*M$3</f>
        <v>5.46635021831359</v>
      </c>
      <c r="L24" s="22">
        <f t="shared" si="0"/>
        <v>25.8091751503702</v>
      </c>
      <c r="M24" s="28"/>
    </row>
    <row r="25" s="16" customFormat="1" ht="15.75" customHeight="1" spans="1:13">
      <c r="A25" s="8">
        <v>24</v>
      </c>
      <c r="B25" s="8" t="s">
        <v>14</v>
      </c>
      <c r="C25" s="10" t="s">
        <v>44</v>
      </c>
      <c r="D25" s="9" t="s">
        <v>45</v>
      </c>
      <c r="E25" s="18">
        <v>23.3169543365744</v>
      </c>
      <c r="F25" s="18">
        <v>5.6453277853828</v>
      </c>
      <c r="G25" s="18">
        <v>5.60587039723959</v>
      </c>
      <c r="H25" s="18">
        <v>0.0690484265059574</v>
      </c>
      <c r="I25" s="18">
        <v>0.0629994094808095</v>
      </c>
      <c r="J25" s="18">
        <v>0.0240285926665626</v>
      </c>
      <c r="K25" s="27">
        <f>E25*M$3</f>
        <v>11.5515531629874</v>
      </c>
      <c r="L25" s="22">
        <f t="shared" si="0"/>
        <v>46.2757821108375</v>
      </c>
      <c r="M25" s="28"/>
    </row>
    <row r="26" s="16" customFormat="1" ht="15.75" customHeight="1" spans="1:13">
      <c r="A26" s="8">
        <v>25</v>
      </c>
      <c r="B26" s="8" t="s">
        <v>14</v>
      </c>
      <c r="C26" s="10" t="s">
        <v>44</v>
      </c>
      <c r="D26" s="9" t="s">
        <v>46</v>
      </c>
      <c r="E26" s="18">
        <v>13.852216520202</v>
      </c>
      <c r="F26" s="18">
        <v>1.08632309477801</v>
      </c>
      <c r="G26" s="18">
        <v>1.74578255676542</v>
      </c>
      <c r="H26" s="18">
        <v>0.0294919870752811</v>
      </c>
      <c r="I26" s="18">
        <v>0.0536970707796275</v>
      </c>
      <c r="J26" s="18">
        <v>0.00686531219044644</v>
      </c>
      <c r="K26" s="27">
        <f>E26*M$3</f>
        <v>6.86258647885803</v>
      </c>
      <c r="L26" s="22">
        <f t="shared" si="0"/>
        <v>23.6369630206488</v>
      </c>
      <c r="M26" s="28"/>
    </row>
    <row r="27" s="16" customFormat="1" ht="15.75" customHeight="1" spans="1:13">
      <c r="A27" s="8">
        <v>27</v>
      </c>
      <c r="B27" s="8" t="s">
        <v>14</v>
      </c>
      <c r="C27" s="9" t="s">
        <v>47</v>
      </c>
      <c r="D27" s="9" t="s">
        <v>48</v>
      </c>
      <c r="E27" s="18">
        <v>2.92243904758113</v>
      </c>
      <c r="F27" s="18">
        <v>1.0510827619059</v>
      </c>
      <c r="G27" s="18">
        <v>0.716307936767981</v>
      </c>
      <c r="H27" s="18">
        <v>0.144660615842531</v>
      </c>
      <c r="I27" s="18">
        <v>0.474313499506653</v>
      </c>
      <c r="J27" s="18">
        <v>0.389606255153032</v>
      </c>
      <c r="K27" s="27">
        <f>E27*M$3</f>
        <v>1.44781816426044</v>
      </c>
      <c r="L27" s="22">
        <f t="shared" si="0"/>
        <v>7.14622828101767</v>
      </c>
      <c r="M27" s="28"/>
    </row>
    <row r="28" s="15" customFormat="1" ht="15.75" customHeight="1" spans="1:13">
      <c r="A28" s="11">
        <v>1</v>
      </c>
      <c r="B28" s="8" t="s">
        <v>14</v>
      </c>
      <c r="C28" s="9" t="s">
        <v>49</v>
      </c>
      <c r="D28" s="5" t="s">
        <v>49</v>
      </c>
      <c r="E28" s="18">
        <v>0</v>
      </c>
      <c r="F28" s="18">
        <v>39.7588211878477</v>
      </c>
      <c r="G28" s="18">
        <v>0</v>
      </c>
      <c r="H28" s="18">
        <v>0</v>
      </c>
      <c r="I28" s="18">
        <v>0</v>
      </c>
      <c r="J28" s="18">
        <v>2.88677327075678</v>
      </c>
      <c r="K28" s="27">
        <f>E28*M$3</f>
        <v>0</v>
      </c>
      <c r="L28" s="22">
        <f t="shared" si="0"/>
        <v>42.6455944586045</v>
      </c>
      <c r="M28" s="28"/>
    </row>
    <row r="29" s="17" customFormat="1" ht="16.5" spans="1:12">
      <c r="A29" s="12" t="s">
        <v>13</v>
      </c>
      <c r="B29" s="12"/>
      <c r="C29" s="12"/>
      <c r="D29" s="12"/>
      <c r="E29" s="18">
        <f t="shared" ref="E29:K29" si="1">SUM(E3:E28)</f>
        <v>344.989282320362</v>
      </c>
      <c r="F29" s="18">
        <f t="shared" si="1"/>
        <v>98.9769600794725</v>
      </c>
      <c r="G29" s="18">
        <f t="shared" si="1"/>
        <v>48.565678112869</v>
      </c>
      <c r="H29" s="18">
        <f t="shared" si="1"/>
        <v>3.2693299180412</v>
      </c>
      <c r="I29" s="18">
        <f t="shared" si="1"/>
        <v>6.06308588227426</v>
      </c>
      <c r="J29" s="18">
        <f t="shared" si="1"/>
        <v>12.6448459197317</v>
      </c>
      <c r="K29" s="18">
        <f t="shared" si="1"/>
        <v>170.912631978418</v>
      </c>
      <c r="L29" s="22">
        <f t="shared" si="0"/>
        <v>685.421814211169</v>
      </c>
    </row>
    <row r="30" s="17" customFormat="1" spans="1:12">
      <c r="A30" s="19" t="s">
        <v>50</v>
      </c>
      <c r="B30" s="19"/>
      <c r="C30" s="19"/>
      <c r="D30" s="19"/>
      <c r="E30" s="20"/>
      <c r="F30" s="20"/>
      <c r="G30" s="20"/>
      <c r="H30" s="20"/>
      <c r="I30" s="20"/>
      <c r="J30" s="20"/>
      <c r="K30" s="20"/>
      <c r="L30" s="20"/>
    </row>
    <row r="31" s="17" customFormat="1" spans="16287:16384">
      <c r="XBK31"/>
      <c r="XBL31"/>
      <c r="XBM31"/>
      <c r="XBN31"/>
      <c r="XBO31"/>
      <c r="XBP31"/>
      <c r="XBQ31"/>
      <c r="XBR31"/>
      <c r="XBS31"/>
      <c r="XBT31"/>
      <c r="XBU31"/>
      <c r="XBV31"/>
      <c r="XBW31"/>
      <c r="XBX31"/>
      <c r="XBY31"/>
      <c r="XBZ31"/>
      <c r="XCA31"/>
      <c r="XCB31"/>
      <c r="XCC31"/>
      <c r="XCD31"/>
      <c r="XCE31"/>
      <c r="XCF31"/>
      <c r="XCG31"/>
      <c r="XCH31"/>
      <c r="XCI31"/>
      <c r="XCJ31"/>
      <c r="XCK31"/>
      <c r="XCL31"/>
      <c r="XCM31"/>
      <c r="XCN31"/>
      <c r="XCO31"/>
      <c r="XCP31"/>
      <c r="XCQ31"/>
      <c r="XCR31"/>
      <c r="XCS31"/>
      <c r="XCT31"/>
      <c r="XCU31"/>
      <c r="XCV31"/>
      <c r="XCW31"/>
      <c r="XCX31"/>
      <c r="XCY31"/>
      <c r="XCZ31"/>
      <c r="XDA31"/>
      <c r="XDB31"/>
      <c r="XDC31"/>
      <c r="XDD31"/>
      <c r="XDE31"/>
      <c r="XDF31"/>
      <c r="XDG31"/>
      <c r="XDH31"/>
      <c r="XDI31"/>
      <c r="XDJ31"/>
      <c r="XDK31"/>
      <c r="XDL31"/>
      <c r="XDM31"/>
      <c r="XDN31"/>
      <c r="XDO31"/>
      <c r="XDP31"/>
      <c r="XDQ31"/>
      <c r="XDR31"/>
      <c r="XDS31"/>
      <c r="XDT31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="17" customFormat="1" ht="16.5" spans="1:16384">
      <c r="A32" s="1" t="s">
        <v>0</v>
      </c>
      <c r="B32" s="1"/>
      <c r="C32" s="1"/>
      <c r="D32" s="1"/>
      <c r="E32" s="17"/>
      <c r="F32" s="17"/>
      <c r="G32" s="17"/>
      <c r="H32" s="17"/>
      <c r="I32" s="17"/>
      <c r="J32" s="17"/>
      <c r="K32" s="17"/>
      <c r="L32" s="17"/>
      <c r="XBK32"/>
      <c r="XBL32"/>
      <c r="XBM32"/>
      <c r="XBN32"/>
      <c r="XBO32"/>
      <c r="XBP32"/>
      <c r="XBQ32"/>
      <c r="XBR32"/>
      <c r="XBS32"/>
      <c r="XBT32"/>
      <c r="XBU32"/>
      <c r="XBV32"/>
      <c r="XBW32"/>
      <c r="XBX32"/>
      <c r="XBY32"/>
      <c r="XBZ32"/>
      <c r="XCA32"/>
      <c r="XCB32"/>
      <c r="XCC32"/>
      <c r="XCD32"/>
      <c r="XCE32"/>
      <c r="XCF32"/>
      <c r="XCG32"/>
      <c r="XCH32"/>
      <c r="XCI32"/>
      <c r="XCJ32"/>
      <c r="XCK32"/>
      <c r="XCL32"/>
      <c r="XCM32"/>
      <c r="XCN32"/>
      <c r="XCO32"/>
      <c r="XCP32"/>
      <c r="XCQ32"/>
      <c r="XCR32"/>
      <c r="XCS32"/>
      <c r="XCT32"/>
      <c r="XCU32"/>
      <c r="XCV32"/>
      <c r="XCW32"/>
      <c r="XCX32"/>
      <c r="XCY32"/>
      <c r="XCZ32"/>
      <c r="XDA32"/>
      <c r="XDB32"/>
      <c r="XDC32"/>
      <c r="XDD32"/>
      <c r="XDE32"/>
      <c r="XDF32"/>
      <c r="XDG32"/>
      <c r="XDH32"/>
      <c r="XDI32"/>
      <c r="XDJ32"/>
      <c r="XDK32"/>
      <c r="XDL32"/>
      <c r="XDM32"/>
      <c r="XDN32"/>
      <c r="XDO32"/>
      <c r="XDP32"/>
      <c r="XDQ32"/>
      <c r="XDR32"/>
      <c r="XDS32"/>
      <c r="XDT32"/>
      <c r="XDU32"/>
      <c r="XDV32"/>
      <c r="XDW32"/>
      <c r="XDX32"/>
      <c r="XDY32"/>
      <c r="XDZ32"/>
      <c r="XEA32"/>
      <c r="XEB32"/>
      <c r="XEC32"/>
      <c r="XED32"/>
      <c r="XEE32"/>
      <c r="XEF32"/>
      <c r="XEG32"/>
      <c r="XEH32"/>
      <c r="XEI32"/>
      <c r="XEJ32"/>
      <c r="XEK32"/>
      <c r="XEL32"/>
      <c r="XEM32"/>
      <c r="XEN32"/>
      <c r="XEO32"/>
      <c r="XEP32"/>
      <c r="XEQ32"/>
      <c r="XER32"/>
      <c r="XES32"/>
      <c r="XET32"/>
      <c r="XEU32"/>
      <c r="XEV32"/>
      <c r="XEW32"/>
      <c r="XEX32"/>
      <c r="XEY32"/>
      <c r="XEZ32"/>
      <c r="XFA32"/>
      <c r="XFB32"/>
      <c r="XFC32"/>
      <c r="XFD32"/>
    </row>
    <row r="33" s="17" customFormat="1" ht="16.5" spans="1:16384">
      <c r="A33" s="2" t="s">
        <v>8</v>
      </c>
      <c r="B33" s="2" t="s">
        <v>9</v>
      </c>
      <c r="C33" s="2" t="s">
        <v>10</v>
      </c>
      <c r="D33" s="2" t="s">
        <v>11</v>
      </c>
      <c r="E33" s="4" t="s">
        <v>1</v>
      </c>
      <c r="F33" s="4" t="s">
        <v>2</v>
      </c>
      <c r="G33" s="4" t="s">
        <v>3</v>
      </c>
      <c r="H33" s="4" t="s">
        <v>4</v>
      </c>
      <c r="I33" s="4" t="s">
        <v>5</v>
      </c>
      <c r="J33" s="4" t="s">
        <v>6</v>
      </c>
      <c r="K33" s="4" t="s">
        <v>7</v>
      </c>
      <c r="L33" s="17"/>
      <c r="XBK33"/>
      <c r="XBL33"/>
      <c r="XBM33"/>
      <c r="XBN33"/>
      <c r="XBO33"/>
      <c r="XBP33"/>
      <c r="XBQ33"/>
      <c r="XBR33"/>
      <c r="XBS33"/>
      <c r="XBT33"/>
      <c r="XBU33"/>
      <c r="XBV33"/>
      <c r="XBW33"/>
      <c r="XBX33"/>
      <c r="XBY33"/>
      <c r="XBZ33"/>
      <c r="XCA33"/>
      <c r="XCB33"/>
      <c r="XCC33"/>
      <c r="XCD33"/>
      <c r="XCE33"/>
      <c r="XCF33"/>
      <c r="XCG33"/>
      <c r="XCH33"/>
      <c r="XCI33"/>
      <c r="XCJ33"/>
      <c r="XCK33"/>
      <c r="XCL33"/>
      <c r="XCM33"/>
      <c r="XCN33"/>
      <c r="XCO33"/>
      <c r="XCP33"/>
      <c r="XCQ33"/>
      <c r="XCR33"/>
      <c r="XCS33"/>
      <c r="XCT33"/>
      <c r="XCU33"/>
      <c r="XCV33"/>
      <c r="XCW33"/>
      <c r="XCX33"/>
      <c r="XCY33"/>
      <c r="XCZ33"/>
      <c r="XDA33"/>
      <c r="XDB33"/>
      <c r="XDC33"/>
      <c r="XDD33"/>
      <c r="XDE33"/>
      <c r="XDF33"/>
      <c r="XDG33"/>
      <c r="XDH33"/>
      <c r="XDI33"/>
      <c r="XDJ33"/>
      <c r="XDK33"/>
      <c r="XDL33"/>
      <c r="XDM33"/>
      <c r="XDN33"/>
      <c r="XDO33"/>
      <c r="XDP33"/>
      <c r="XDQ33"/>
      <c r="XDR33"/>
      <c r="XDS33"/>
      <c r="XDT33"/>
      <c r="XDU33"/>
      <c r="XDV33"/>
      <c r="XDW33"/>
      <c r="XDX33"/>
      <c r="XDY33"/>
      <c r="XDZ33"/>
      <c r="XEA33"/>
      <c r="XEB33"/>
      <c r="XEC33"/>
      <c r="XED33"/>
      <c r="XEE33"/>
      <c r="XEF33"/>
      <c r="XEG33"/>
      <c r="XEH33"/>
      <c r="XEI33"/>
      <c r="XEJ33"/>
      <c r="XEK33"/>
      <c r="XEL33"/>
      <c r="XEM33"/>
      <c r="XEN33"/>
      <c r="XEO33"/>
      <c r="XEP33"/>
      <c r="XEQ33"/>
      <c r="XER33"/>
      <c r="XES33"/>
      <c r="XET33"/>
      <c r="XEU33"/>
      <c r="XEV33"/>
      <c r="XEW33"/>
      <c r="XEX33"/>
      <c r="XEY33"/>
      <c r="XEZ33"/>
      <c r="XFA33"/>
      <c r="XFB33"/>
      <c r="XFC33"/>
      <c r="XFD33"/>
    </row>
    <row r="34" s="17" customFormat="1" ht="16.5" spans="1:16384">
      <c r="A34" s="2">
        <v>1</v>
      </c>
      <c r="B34" s="2" t="s">
        <v>14</v>
      </c>
      <c r="C34" s="5" t="s">
        <v>15</v>
      </c>
      <c r="D34" s="5" t="s">
        <v>16</v>
      </c>
      <c r="E34" s="21">
        <f t="shared" ref="E34:K34" si="2">E3/$L3</f>
        <v>0.604276186133756</v>
      </c>
      <c r="F34" s="21">
        <f t="shared" si="2"/>
        <v>0.0645244458411979</v>
      </c>
      <c r="G34" s="21">
        <f t="shared" si="2"/>
        <v>0.0259466790040094</v>
      </c>
      <c r="H34" s="21">
        <f t="shared" si="2"/>
        <v>0.00147562692783131</v>
      </c>
      <c r="I34" s="21">
        <f t="shared" si="2"/>
        <v>0.00280245469604548</v>
      </c>
      <c r="J34" s="21">
        <f t="shared" si="2"/>
        <v>0.00160752932632593</v>
      </c>
      <c r="K34" s="21">
        <f t="shared" si="2"/>
        <v>0.299367078070834</v>
      </c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  <c r="XFD34"/>
    </row>
    <row r="35" s="17" customFormat="1" ht="16.5" spans="1:16384">
      <c r="A35" s="8">
        <v>2</v>
      </c>
      <c r="B35" s="8" t="s">
        <v>14</v>
      </c>
      <c r="C35" s="9" t="s">
        <v>15</v>
      </c>
      <c r="D35" s="9" t="s">
        <v>17</v>
      </c>
      <c r="E35" s="21">
        <f t="shared" ref="E35:K35" si="3">E4/$L4</f>
        <v>0.49789595535693</v>
      </c>
      <c r="F35" s="21">
        <f t="shared" si="3"/>
        <v>0.190886286595121</v>
      </c>
      <c r="G35" s="21">
        <f t="shared" si="3"/>
        <v>0.0604402533714067</v>
      </c>
      <c r="H35" s="21">
        <f t="shared" si="3"/>
        <v>0.00126844371684742</v>
      </c>
      <c r="I35" s="21">
        <f t="shared" si="3"/>
        <v>0.00226472383792119</v>
      </c>
      <c r="J35" s="21">
        <f t="shared" si="3"/>
        <v>0.000579549134418873</v>
      </c>
      <c r="K35" s="21">
        <f t="shared" si="3"/>
        <v>0.246664787987355</v>
      </c>
      <c r="XBK35"/>
      <c r="XBL35"/>
      <c r="XBM35"/>
      <c r="XBN35"/>
      <c r="XBO35"/>
      <c r="XBP35"/>
      <c r="XBQ35"/>
      <c r="XBR35"/>
      <c r="XBS35"/>
      <c r="XBT35"/>
      <c r="XBU35"/>
      <c r="XBV35"/>
      <c r="XBW35"/>
      <c r="XBX35"/>
      <c r="XBY35"/>
      <c r="XBZ35"/>
      <c r="XCA35"/>
      <c r="XCB35"/>
      <c r="XCC35"/>
      <c r="XCD35"/>
      <c r="XCE35"/>
      <c r="XCF35"/>
      <c r="XCG35"/>
      <c r="XCH35"/>
      <c r="XCI35"/>
      <c r="XCJ35"/>
      <c r="XCK35"/>
      <c r="XCL35"/>
      <c r="XCM35"/>
      <c r="XCN35"/>
      <c r="XCO35"/>
      <c r="XCP35"/>
      <c r="XCQ35"/>
      <c r="XCR35"/>
      <c r="XCS35"/>
      <c r="XCT35"/>
      <c r="XCU35"/>
      <c r="XCV35"/>
      <c r="XCW35"/>
      <c r="XCX35"/>
      <c r="XCY35"/>
      <c r="XCZ35"/>
      <c r="XDA35"/>
      <c r="XDB35"/>
      <c r="XDC35"/>
      <c r="XDD35"/>
      <c r="XDE35"/>
      <c r="XDF35"/>
      <c r="XDG35"/>
      <c r="XDH35"/>
      <c r="XDI35"/>
      <c r="XDJ35"/>
      <c r="XDK35"/>
      <c r="XDL35"/>
      <c r="XDM35"/>
      <c r="XDN35"/>
      <c r="XDO35"/>
      <c r="XDP35"/>
      <c r="XDQ35"/>
      <c r="XDR35"/>
      <c r="XDS35"/>
      <c r="XDT35"/>
      <c r="XDU35"/>
      <c r="XDV35"/>
      <c r="XDW35"/>
      <c r="XDX35"/>
      <c r="XDY35"/>
      <c r="XDZ35"/>
      <c r="XEA35"/>
      <c r="XEB35"/>
      <c r="XEC35"/>
      <c r="XED35"/>
      <c r="XEE35"/>
      <c r="XEF35"/>
      <c r="XEG35"/>
      <c r="XEH35"/>
      <c r="XEI35"/>
      <c r="XEJ35"/>
      <c r="XEK35"/>
      <c r="XEL35"/>
      <c r="XEM35"/>
      <c r="XEN35"/>
      <c r="XEO35"/>
      <c r="XEP35"/>
      <c r="XEQ35"/>
      <c r="XER35"/>
      <c r="XES35"/>
      <c r="XET35"/>
      <c r="XEU35"/>
      <c r="XEV35"/>
      <c r="XEW35"/>
      <c r="XEX35"/>
      <c r="XEY35"/>
      <c r="XEZ35"/>
      <c r="XFA35"/>
      <c r="XFB35"/>
      <c r="XFC35"/>
      <c r="XFD35"/>
    </row>
    <row r="36" s="17" customFormat="1" ht="16.5" spans="1:16384">
      <c r="A36" s="2">
        <v>3</v>
      </c>
      <c r="B36" s="8" t="s">
        <v>14</v>
      </c>
      <c r="C36" s="9" t="s">
        <v>15</v>
      </c>
      <c r="D36" s="9" t="s">
        <v>18</v>
      </c>
      <c r="E36" s="21">
        <f t="shared" ref="E36:K36" si="4">E5/$L5</f>
        <v>0.53454757388396</v>
      </c>
      <c r="F36" s="21">
        <f t="shared" si="4"/>
        <v>0.104003141210483</v>
      </c>
      <c r="G36" s="21">
        <f t="shared" si="4"/>
        <v>0.0850010160112431</v>
      </c>
      <c r="H36" s="21">
        <f t="shared" si="4"/>
        <v>0.00343260832759979</v>
      </c>
      <c r="I36" s="21">
        <f t="shared" si="4"/>
        <v>0.00635926500508389</v>
      </c>
      <c r="J36" s="21">
        <f t="shared" si="4"/>
        <v>0.00183387076984095</v>
      </c>
      <c r="K36" s="21">
        <f t="shared" si="4"/>
        <v>0.264822524791789</v>
      </c>
      <c r="XBK36"/>
      <c r="XBL36"/>
      <c r="XBM36"/>
      <c r="XBN36"/>
      <c r="XBO36"/>
      <c r="XBP36"/>
      <c r="XBQ36"/>
      <c r="XBR36"/>
      <c r="XBS36"/>
      <c r="XBT36"/>
      <c r="XBU36"/>
      <c r="XBV36"/>
      <c r="XBW36"/>
      <c r="XBX36"/>
      <c r="XBY36"/>
      <c r="XBZ36"/>
      <c r="XCA36"/>
      <c r="XCB36"/>
      <c r="XCC36"/>
      <c r="XCD36"/>
      <c r="XCE36"/>
      <c r="XCF36"/>
      <c r="XCG36"/>
      <c r="XCH36"/>
      <c r="XCI36"/>
      <c r="XCJ36"/>
      <c r="XCK36"/>
      <c r="XCL36"/>
      <c r="XCM36"/>
      <c r="XCN36"/>
      <c r="XCO36"/>
      <c r="XCP36"/>
      <c r="XCQ36"/>
      <c r="XCR36"/>
      <c r="XCS36"/>
      <c r="XCT36"/>
      <c r="XCU36"/>
      <c r="XCV36"/>
      <c r="XCW36"/>
      <c r="XCX36"/>
      <c r="XCY36"/>
      <c r="XCZ36"/>
      <c r="XDA36"/>
      <c r="XDB36"/>
      <c r="XDC36"/>
      <c r="XDD36"/>
      <c r="XDE36"/>
      <c r="XDF36"/>
      <c r="XDG36"/>
      <c r="XDH36"/>
      <c r="XDI36"/>
      <c r="XDJ36"/>
      <c r="XDK36"/>
      <c r="XDL36"/>
      <c r="XDM36"/>
      <c r="XDN36"/>
      <c r="XDO36"/>
      <c r="XDP36"/>
      <c r="XDQ36"/>
      <c r="XDR36"/>
      <c r="XDS36"/>
      <c r="XDT36"/>
      <c r="XDU36"/>
      <c r="XDV36"/>
      <c r="XDW36"/>
      <c r="XDX36"/>
      <c r="XDY36"/>
      <c r="XDZ36"/>
      <c r="XEA36"/>
      <c r="XEB36"/>
      <c r="XEC36"/>
      <c r="XED36"/>
      <c r="XEE36"/>
      <c r="XEF36"/>
      <c r="XEG36"/>
      <c r="XEH36"/>
      <c r="XEI36"/>
      <c r="XEJ36"/>
      <c r="XEK36"/>
      <c r="XEL36"/>
      <c r="XEM36"/>
      <c r="XEN36"/>
      <c r="XEO36"/>
      <c r="XEP36"/>
      <c r="XEQ36"/>
      <c r="XER36"/>
      <c r="XES36"/>
      <c r="XET36"/>
      <c r="XEU36"/>
      <c r="XEV36"/>
      <c r="XEW36"/>
      <c r="XEX36"/>
      <c r="XEY36"/>
      <c r="XEZ36"/>
      <c r="XFA36"/>
      <c r="XFB36"/>
      <c r="XFC36"/>
      <c r="XFD36"/>
    </row>
    <row r="37" s="17" customFormat="1" ht="16.5" spans="1:16384">
      <c r="A37" s="8">
        <v>4</v>
      </c>
      <c r="B37" s="8" t="s">
        <v>14</v>
      </c>
      <c r="C37" s="9" t="s">
        <v>19</v>
      </c>
      <c r="D37" s="9" t="s">
        <v>20</v>
      </c>
      <c r="E37" s="21">
        <f t="shared" ref="E37:K37" si="5">E6/$L6</f>
        <v>0.459318196499894</v>
      </c>
      <c r="F37" s="21">
        <f t="shared" si="5"/>
        <v>0.0900482403997701</v>
      </c>
      <c r="G37" s="21">
        <f t="shared" si="5"/>
        <v>0.0736703008311408</v>
      </c>
      <c r="H37" s="21">
        <f t="shared" si="5"/>
        <v>0.083779475116236</v>
      </c>
      <c r="I37" s="21">
        <f t="shared" si="5"/>
        <v>0.0373047842124239</v>
      </c>
      <c r="J37" s="21">
        <f t="shared" si="5"/>
        <v>0.0283261892665202</v>
      </c>
      <c r="K37" s="21">
        <f t="shared" si="5"/>
        <v>0.227552813674014</v>
      </c>
      <c r="XBK37"/>
      <c r="XBL37"/>
      <c r="XBM37"/>
      <c r="XBN37"/>
      <c r="XBO37"/>
      <c r="XBP37"/>
      <c r="XBQ37"/>
      <c r="XBR37"/>
      <c r="XBS37"/>
      <c r="XBT37"/>
      <c r="XBU37"/>
      <c r="XBV37"/>
      <c r="XBW37"/>
      <c r="XBX37"/>
      <c r="XBY37"/>
      <c r="XBZ37"/>
      <c r="XCA37"/>
      <c r="XCB37"/>
      <c r="XCC37"/>
      <c r="XCD37"/>
      <c r="XCE37"/>
      <c r="XCF37"/>
      <c r="XCG37"/>
      <c r="XCH37"/>
      <c r="XCI37"/>
      <c r="XCJ37"/>
      <c r="XCK37"/>
      <c r="XCL37"/>
      <c r="XCM37"/>
      <c r="XCN37"/>
      <c r="XCO37"/>
      <c r="XCP37"/>
      <c r="XCQ37"/>
      <c r="XCR37"/>
      <c r="XCS37"/>
      <c r="XCT37"/>
      <c r="XCU37"/>
      <c r="XCV37"/>
      <c r="XCW37"/>
      <c r="XCX37"/>
      <c r="XCY37"/>
      <c r="XCZ37"/>
      <c r="XDA37"/>
      <c r="XDB37"/>
      <c r="XDC37"/>
      <c r="XDD37"/>
      <c r="XDE37"/>
      <c r="XDF37"/>
      <c r="XDG37"/>
      <c r="XDH37"/>
      <c r="XDI37"/>
      <c r="XDJ37"/>
      <c r="XDK37"/>
      <c r="XDL37"/>
      <c r="XDM37"/>
      <c r="XDN37"/>
      <c r="XDO37"/>
      <c r="XDP37"/>
      <c r="XDQ37"/>
      <c r="XDR37"/>
      <c r="XDS37"/>
      <c r="XDT37"/>
      <c r="XDU37"/>
      <c r="XDV37"/>
      <c r="XDW37"/>
      <c r="XDX37"/>
      <c r="XDY37"/>
      <c r="XDZ37"/>
      <c r="XEA37"/>
      <c r="XEB37"/>
      <c r="XEC37"/>
      <c r="XED37"/>
      <c r="XEE37"/>
      <c r="XEF37"/>
      <c r="XEG37"/>
      <c r="XEH37"/>
      <c r="XEI37"/>
      <c r="XEJ37"/>
      <c r="XEK37"/>
      <c r="XEL37"/>
      <c r="XEM37"/>
      <c r="XEN37"/>
      <c r="XEO37"/>
      <c r="XEP37"/>
      <c r="XEQ37"/>
      <c r="XER37"/>
      <c r="XES37"/>
      <c r="XET37"/>
      <c r="XEU37"/>
      <c r="XEV37"/>
      <c r="XEW37"/>
      <c r="XEX37"/>
      <c r="XEY37"/>
      <c r="XEZ37"/>
      <c r="XFA37"/>
      <c r="XFB37"/>
      <c r="XFC37"/>
      <c r="XFD37"/>
    </row>
    <row r="38" s="17" customFormat="1" ht="16.5" spans="1:16384">
      <c r="A38" s="2">
        <v>5</v>
      </c>
      <c r="B38" s="8" t="s">
        <v>14</v>
      </c>
      <c r="C38" s="9" t="s">
        <v>19</v>
      </c>
      <c r="D38" s="9" t="s">
        <v>21</v>
      </c>
      <c r="E38" s="21">
        <f t="shared" ref="E38:K38" si="6">E7/$L7</f>
        <v>0.550444212134555</v>
      </c>
      <c r="F38" s="21">
        <f t="shared" si="6"/>
        <v>0.0634969301213589</v>
      </c>
      <c r="G38" s="21">
        <f t="shared" si="6"/>
        <v>0.0664440198182742</v>
      </c>
      <c r="H38" s="21">
        <f t="shared" si="6"/>
        <v>0.00619210381049519</v>
      </c>
      <c r="I38" s="21">
        <f t="shared" si="6"/>
        <v>0.0037140705516602</v>
      </c>
      <c r="J38" s="21">
        <f t="shared" si="6"/>
        <v>0.0370107164841248</v>
      </c>
      <c r="K38" s="21">
        <f t="shared" si="6"/>
        <v>0.272697947079532</v>
      </c>
      <c r="XBK38"/>
      <c r="XBL38"/>
      <c r="XBM38"/>
      <c r="XBN38"/>
      <c r="XBO38"/>
      <c r="XBP38"/>
      <c r="XBQ38"/>
      <c r="XBR38"/>
      <c r="XBS38"/>
      <c r="XBT38"/>
      <c r="XBU38"/>
      <c r="XBV38"/>
      <c r="XBW38"/>
      <c r="XBX38"/>
      <c r="XBY38"/>
      <c r="XBZ38"/>
      <c r="XCA38"/>
      <c r="XCB38"/>
      <c r="XCC38"/>
      <c r="XCD38"/>
      <c r="XCE38"/>
      <c r="XCF38"/>
      <c r="XCG38"/>
      <c r="XCH38"/>
      <c r="XCI38"/>
      <c r="XCJ38"/>
      <c r="XCK38"/>
      <c r="XCL38"/>
      <c r="XCM38"/>
      <c r="XCN38"/>
      <c r="XCO38"/>
      <c r="XCP38"/>
      <c r="XCQ38"/>
      <c r="XCR38"/>
      <c r="XCS38"/>
      <c r="XCT38"/>
      <c r="XCU38"/>
      <c r="XCV38"/>
      <c r="XCW38"/>
      <c r="XCX38"/>
      <c r="XCY38"/>
      <c r="XCZ38"/>
      <c r="XDA38"/>
      <c r="XDB38"/>
      <c r="XDC38"/>
      <c r="XDD38"/>
      <c r="XDE38"/>
      <c r="XDF38"/>
      <c r="XDG38"/>
      <c r="XDH38"/>
      <c r="XDI38"/>
      <c r="XDJ38"/>
      <c r="XDK38"/>
      <c r="XDL38"/>
      <c r="XDM38"/>
      <c r="XDN38"/>
      <c r="XDO38"/>
      <c r="XDP38"/>
      <c r="XDQ38"/>
      <c r="XDR38"/>
      <c r="XDS38"/>
      <c r="XDT38"/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  <c r="XEY38"/>
      <c r="XEZ38"/>
      <c r="XFA38"/>
      <c r="XFB38"/>
      <c r="XFC38"/>
      <c r="XFD38"/>
    </row>
    <row r="39" s="17" customFormat="1" ht="16.5" spans="1:16384">
      <c r="A39" s="8">
        <v>6</v>
      </c>
      <c r="B39" s="8" t="s">
        <v>14</v>
      </c>
      <c r="C39" s="9" t="s">
        <v>19</v>
      </c>
      <c r="D39" s="9" t="s">
        <v>22</v>
      </c>
      <c r="E39" s="21">
        <f t="shared" ref="E39:K39" si="7">E8/$L8</f>
        <v>0.59058994398178</v>
      </c>
      <c r="F39" s="21">
        <f t="shared" si="7"/>
        <v>0.0701543845901187</v>
      </c>
      <c r="G39" s="21">
        <f t="shared" si="7"/>
        <v>0.039384998789127</v>
      </c>
      <c r="H39" s="21">
        <f t="shared" si="7"/>
        <v>0.00194502128926477</v>
      </c>
      <c r="I39" s="21">
        <f t="shared" si="7"/>
        <v>0.00254196079966034</v>
      </c>
      <c r="J39" s="21">
        <f t="shared" si="7"/>
        <v>0.00279697287869013</v>
      </c>
      <c r="K39" s="21">
        <f t="shared" si="7"/>
        <v>0.292586717671359</v>
      </c>
      <c r="XBK39"/>
      <c r="XBL39"/>
      <c r="XBM39"/>
      <c r="XBN39"/>
      <c r="XBO39"/>
      <c r="XBP39"/>
      <c r="XBQ39"/>
      <c r="XBR39"/>
      <c r="XBS39"/>
      <c r="XBT39"/>
      <c r="XBU39"/>
      <c r="XBV39"/>
      <c r="XBW39"/>
      <c r="XBX39"/>
      <c r="XBY39"/>
      <c r="XBZ39"/>
      <c r="XCA39"/>
      <c r="XCB39"/>
      <c r="XCC39"/>
      <c r="XCD39"/>
      <c r="XCE39"/>
      <c r="XCF39"/>
      <c r="XCG39"/>
      <c r="XCH39"/>
      <c r="XCI39"/>
      <c r="XCJ39"/>
      <c r="XCK39"/>
      <c r="XCL39"/>
      <c r="XCM39"/>
      <c r="XCN39"/>
      <c r="XCO39"/>
      <c r="XCP39"/>
      <c r="XCQ39"/>
      <c r="XCR39"/>
      <c r="XCS39"/>
      <c r="XCT39"/>
      <c r="XCU39"/>
      <c r="XCV39"/>
      <c r="XCW39"/>
      <c r="XCX39"/>
      <c r="XCY39"/>
      <c r="XCZ39"/>
      <c r="XDA39"/>
      <c r="XDB39"/>
      <c r="XDC39"/>
      <c r="XDD39"/>
      <c r="XDE39"/>
      <c r="XDF39"/>
      <c r="XDG39"/>
      <c r="XDH39"/>
      <c r="XDI39"/>
      <c r="XDJ39"/>
      <c r="XDK39"/>
      <c r="XDL39"/>
      <c r="XDM39"/>
      <c r="XDN39"/>
      <c r="XDO39"/>
      <c r="XDP39"/>
      <c r="XDQ39"/>
      <c r="XDR39"/>
      <c r="XDS39"/>
      <c r="XDT39"/>
      <c r="XDU39"/>
      <c r="XDV39"/>
      <c r="XDW39"/>
      <c r="XDX39"/>
      <c r="XDY39"/>
      <c r="XDZ39"/>
      <c r="XEA39"/>
      <c r="XEB39"/>
      <c r="XEC39"/>
      <c r="XED39"/>
      <c r="XEE39"/>
      <c r="XEF39"/>
      <c r="XEG39"/>
      <c r="XEH39"/>
      <c r="XEI39"/>
      <c r="XEJ39"/>
      <c r="XEK39"/>
      <c r="XEL39"/>
      <c r="XEM39"/>
      <c r="XEN39"/>
      <c r="XEO39"/>
      <c r="XEP39"/>
      <c r="XEQ39"/>
      <c r="XER39"/>
      <c r="XES39"/>
      <c r="XET39"/>
      <c r="XEU39"/>
      <c r="XEV39"/>
      <c r="XEW39"/>
      <c r="XEX39"/>
      <c r="XEY39"/>
      <c r="XEZ39"/>
      <c r="XFA39"/>
      <c r="XFB39"/>
      <c r="XFC39"/>
      <c r="XFD39"/>
    </row>
    <row r="40" s="17" customFormat="1" ht="16.5" spans="1:16384">
      <c r="A40" s="2">
        <v>7</v>
      </c>
      <c r="B40" s="8" t="s">
        <v>14</v>
      </c>
      <c r="C40" s="9" t="s">
        <v>19</v>
      </c>
      <c r="D40" s="9" t="s">
        <v>23</v>
      </c>
      <c r="E40" s="21">
        <f t="shared" ref="E40:K40" si="8">E9/$L9</f>
        <v>0.530041314608616</v>
      </c>
      <c r="F40" s="21">
        <f t="shared" si="8"/>
        <v>0.150793684424663</v>
      </c>
      <c r="G40" s="21">
        <f t="shared" si="8"/>
        <v>0.0472937479081785</v>
      </c>
      <c r="H40" s="21">
        <f t="shared" si="8"/>
        <v>0.00465169042068061</v>
      </c>
      <c r="I40" s="21">
        <f t="shared" si="8"/>
        <v>0.00261983102828427</v>
      </c>
      <c r="J40" s="21">
        <f t="shared" si="8"/>
        <v>0.00200967220901986</v>
      </c>
      <c r="K40" s="21">
        <f t="shared" si="8"/>
        <v>0.262590059400557</v>
      </c>
      <c r="XBK40"/>
      <c r="XBL40"/>
      <c r="XBM40"/>
      <c r="XBN40"/>
      <c r="XBO40"/>
      <c r="XBP40"/>
      <c r="XBQ40"/>
      <c r="XBR40"/>
      <c r="XBS40"/>
      <c r="XBT40"/>
      <c r="XBU40"/>
      <c r="XBV40"/>
      <c r="XBW40"/>
      <c r="XBX40"/>
      <c r="XBY40"/>
      <c r="XBZ40"/>
      <c r="XCA40"/>
      <c r="XCB40"/>
      <c r="XCC40"/>
      <c r="XCD40"/>
      <c r="XCE40"/>
      <c r="XCF40"/>
      <c r="XCG40"/>
      <c r="XCH40"/>
      <c r="XCI40"/>
      <c r="XCJ40"/>
      <c r="XCK40"/>
      <c r="XCL40"/>
      <c r="XCM40"/>
      <c r="XCN40"/>
      <c r="XCO40"/>
      <c r="XCP40"/>
      <c r="XCQ40"/>
      <c r="XCR40"/>
      <c r="XCS40"/>
      <c r="XCT40"/>
      <c r="XCU40"/>
      <c r="XCV40"/>
      <c r="XCW40"/>
      <c r="XCX40"/>
      <c r="XCY40"/>
      <c r="XCZ40"/>
      <c r="XDA40"/>
      <c r="XDB40"/>
      <c r="XDC40"/>
      <c r="XDD40"/>
      <c r="XDE40"/>
      <c r="XDF40"/>
      <c r="XDG40"/>
      <c r="XDH40"/>
      <c r="XDI40"/>
      <c r="XDJ40"/>
      <c r="XDK40"/>
      <c r="XDL40"/>
      <c r="XDM40"/>
      <c r="XDN40"/>
      <c r="XDO40"/>
      <c r="XDP40"/>
      <c r="XDQ40"/>
      <c r="XDR40"/>
      <c r="XDS40"/>
      <c r="XDT40"/>
      <c r="XDU40"/>
      <c r="XDV40"/>
      <c r="XDW40"/>
      <c r="XDX40"/>
      <c r="XDY40"/>
      <c r="XDZ40"/>
      <c r="XEA40"/>
      <c r="XEB40"/>
      <c r="XEC40"/>
      <c r="XED40"/>
      <c r="XEE40"/>
      <c r="XEF40"/>
      <c r="XEG40"/>
      <c r="XEH40"/>
      <c r="XEI40"/>
      <c r="XEJ40"/>
      <c r="XEK40"/>
      <c r="XEL40"/>
      <c r="XEM40"/>
      <c r="XEN40"/>
      <c r="XEO40"/>
      <c r="XEP40"/>
      <c r="XEQ40"/>
      <c r="XER40"/>
      <c r="XES40"/>
      <c r="XET40"/>
      <c r="XEU40"/>
      <c r="XEV40"/>
      <c r="XEW40"/>
      <c r="XEX40"/>
      <c r="XEY40"/>
      <c r="XEZ40"/>
      <c r="XFA40"/>
      <c r="XFB40"/>
      <c r="XFC40"/>
      <c r="XFD40"/>
    </row>
    <row r="41" s="17" customFormat="1" ht="16.5" spans="1:16384">
      <c r="A41" s="8">
        <v>8</v>
      </c>
      <c r="B41" s="8" t="s">
        <v>14</v>
      </c>
      <c r="C41" s="9" t="s">
        <v>24</v>
      </c>
      <c r="D41" s="9" t="s">
        <v>25</v>
      </c>
      <c r="E41" s="21">
        <f t="shared" ref="E41:K41" si="9">E10/$L10</f>
        <v>0.571309636066367</v>
      </c>
      <c r="F41" s="21">
        <f t="shared" si="9"/>
        <v>0.0456336009751433</v>
      </c>
      <c r="G41" s="21">
        <f t="shared" si="9"/>
        <v>0.07606293802242</v>
      </c>
      <c r="H41" s="21">
        <f t="shared" si="9"/>
        <v>0.00355206182963771</v>
      </c>
      <c r="I41" s="21">
        <f t="shared" si="9"/>
        <v>0.0181240900349671</v>
      </c>
      <c r="J41" s="21">
        <f t="shared" si="9"/>
        <v>0.00228269610640743</v>
      </c>
      <c r="K41" s="21">
        <f t="shared" si="9"/>
        <v>0.283034976965057</v>
      </c>
      <c r="XBK41"/>
      <c r="XBL41"/>
      <c r="XBM41"/>
      <c r="XBN41"/>
      <c r="XBO41"/>
      <c r="XBP41"/>
      <c r="XBQ41"/>
      <c r="XBR41"/>
      <c r="XBS41"/>
      <c r="XBT41"/>
      <c r="XBU41"/>
      <c r="XBV41"/>
      <c r="XBW41"/>
      <c r="XBX41"/>
      <c r="XBY41"/>
      <c r="XBZ41"/>
      <c r="XCA41"/>
      <c r="XCB41"/>
      <c r="XCC41"/>
      <c r="XCD41"/>
      <c r="XCE41"/>
      <c r="XCF41"/>
      <c r="XCG41"/>
      <c r="XCH41"/>
      <c r="XCI41"/>
      <c r="XCJ41"/>
      <c r="XCK41"/>
      <c r="XCL41"/>
      <c r="XCM41"/>
      <c r="XCN41"/>
      <c r="XCO41"/>
      <c r="XCP41"/>
      <c r="XCQ41"/>
      <c r="XCR41"/>
      <c r="XCS41"/>
      <c r="XCT41"/>
      <c r="XCU41"/>
      <c r="XCV41"/>
      <c r="XCW41"/>
      <c r="XCX41"/>
      <c r="XCY41"/>
      <c r="XCZ41"/>
      <c r="XDA41"/>
      <c r="XDB41"/>
      <c r="XDC41"/>
      <c r="XDD41"/>
      <c r="XDE41"/>
      <c r="XDF41"/>
      <c r="XDG41"/>
      <c r="XDH41"/>
      <c r="XDI41"/>
      <c r="XDJ41"/>
      <c r="XDK41"/>
      <c r="XDL41"/>
      <c r="XDM41"/>
      <c r="XDN41"/>
      <c r="XDO41"/>
      <c r="XDP41"/>
      <c r="XDQ41"/>
      <c r="XDR41"/>
      <c r="XDS41"/>
      <c r="XDT41"/>
      <c r="XDU41"/>
      <c r="XDV41"/>
      <c r="XDW41"/>
      <c r="XDX41"/>
      <c r="XDY41"/>
      <c r="XDZ41"/>
      <c r="XEA41"/>
      <c r="XEB41"/>
      <c r="XEC41"/>
      <c r="XED41"/>
      <c r="XEE41"/>
      <c r="XEF41"/>
      <c r="XEG41"/>
      <c r="XEH41"/>
      <c r="XEI41"/>
      <c r="XEJ41"/>
      <c r="XEK41"/>
      <c r="XEL41"/>
      <c r="XEM41"/>
      <c r="XEN41"/>
      <c r="XEO41"/>
      <c r="XEP41"/>
      <c r="XEQ41"/>
      <c r="XER41"/>
      <c r="XES41"/>
      <c r="XET41"/>
      <c r="XEU41"/>
      <c r="XEV41"/>
      <c r="XEW41"/>
      <c r="XEX41"/>
      <c r="XEY41"/>
      <c r="XEZ41"/>
      <c r="XFA41"/>
      <c r="XFB41"/>
      <c r="XFC41"/>
      <c r="XFD41"/>
    </row>
    <row r="42" s="17" customFormat="1" ht="16.5" spans="1:16384">
      <c r="A42" s="2">
        <v>9</v>
      </c>
      <c r="B42" s="8" t="s">
        <v>14</v>
      </c>
      <c r="C42" s="9" t="s">
        <v>24</v>
      </c>
      <c r="D42" s="9" t="s">
        <v>26</v>
      </c>
      <c r="E42" s="21">
        <f t="shared" ref="E42:K42" si="10">E11/$L11</f>
        <v>0.477731916012929</v>
      </c>
      <c r="F42" s="21">
        <f t="shared" si="10"/>
        <v>0.0871045460733715</v>
      </c>
      <c r="G42" s="21">
        <f t="shared" si="10"/>
        <v>0.177137466759827</v>
      </c>
      <c r="H42" s="21">
        <f t="shared" si="10"/>
        <v>0.0093501785508813</v>
      </c>
      <c r="I42" s="21">
        <f t="shared" si="10"/>
        <v>0.00321082952102246</v>
      </c>
      <c r="J42" s="21">
        <f t="shared" si="10"/>
        <v>0.00878982900892791</v>
      </c>
      <c r="K42" s="21">
        <f t="shared" si="10"/>
        <v>0.236675234073042</v>
      </c>
      <c r="XBK42"/>
      <c r="XBL42"/>
      <c r="XBM42"/>
      <c r="XBN42"/>
      <c r="XBO42"/>
      <c r="XBP42"/>
      <c r="XBQ42"/>
      <c r="XBR42"/>
      <c r="XBS42"/>
      <c r="XBT42"/>
      <c r="XBU42"/>
      <c r="XBV42"/>
      <c r="XBW42"/>
      <c r="XBX42"/>
      <c r="XBY42"/>
      <c r="XBZ42"/>
      <c r="XCA42"/>
      <c r="XCB42"/>
      <c r="XCC42"/>
      <c r="XCD42"/>
      <c r="XCE42"/>
      <c r="XCF42"/>
      <c r="XCG42"/>
      <c r="XCH42"/>
      <c r="XCI42"/>
      <c r="XCJ42"/>
      <c r="XCK42"/>
      <c r="XCL42"/>
      <c r="XCM42"/>
      <c r="XCN42"/>
      <c r="XCO42"/>
      <c r="XCP42"/>
      <c r="XCQ42"/>
      <c r="XCR42"/>
      <c r="XCS42"/>
      <c r="XCT42"/>
      <c r="XCU42"/>
      <c r="XCV42"/>
      <c r="XCW42"/>
      <c r="XCX42"/>
      <c r="XCY42"/>
      <c r="XCZ42"/>
      <c r="XDA42"/>
      <c r="XDB42"/>
      <c r="XDC42"/>
      <c r="XDD42"/>
      <c r="XDE42"/>
      <c r="XDF42"/>
      <c r="XDG42"/>
      <c r="XDH42"/>
      <c r="XDI42"/>
      <c r="XDJ42"/>
      <c r="XDK42"/>
      <c r="XDL42"/>
      <c r="XDM42"/>
      <c r="XDN42"/>
      <c r="XDO42"/>
      <c r="XDP42"/>
      <c r="XDQ42"/>
      <c r="XDR42"/>
      <c r="XDS42"/>
      <c r="XDT42"/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  <c r="XFB42"/>
      <c r="XFC42"/>
      <c r="XFD42"/>
    </row>
    <row r="43" s="17" customFormat="1" ht="16.5" spans="1:16384">
      <c r="A43" s="8">
        <v>10</v>
      </c>
      <c r="B43" s="8" t="s">
        <v>14</v>
      </c>
      <c r="C43" s="9" t="s">
        <v>24</v>
      </c>
      <c r="D43" s="9" t="s">
        <v>27</v>
      </c>
      <c r="E43" s="21">
        <f t="shared" ref="E43:K43" si="11">E12/$L12</f>
        <v>0.509957729152037</v>
      </c>
      <c r="F43" s="21">
        <f t="shared" si="11"/>
        <v>0.0951050258937322</v>
      </c>
      <c r="G43" s="21">
        <f t="shared" si="11"/>
        <v>0.110491867864613</v>
      </c>
      <c r="H43" s="21">
        <f t="shared" si="11"/>
        <v>0.000992258502189514</v>
      </c>
      <c r="I43" s="21">
        <f t="shared" si="11"/>
        <v>0.0107565033220731</v>
      </c>
      <c r="J43" s="21">
        <f t="shared" si="11"/>
        <v>0.0200562517708867</v>
      </c>
      <c r="K43" s="21">
        <f t="shared" si="11"/>
        <v>0.252640363494468</v>
      </c>
      <c r="XBK43"/>
      <c r="XBL43"/>
      <c r="XBM43"/>
      <c r="XBN43"/>
      <c r="XBO43"/>
      <c r="XBP43"/>
      <c r="XBQ43"/>
      <c r="XBR43"/>
      <c r="XBS43"/>
      <c r="XBT43"/>
      <c r="XBU43"/>
      <c r="XBV43"/>
      <c r="XBW43"/>
      <c r="XBX43"/>
      <c r="XBY43"/>
      <c r="XBZ43"/>
      <c r="XCA43"/>
      <c r="XCB43"/>
      <c r="XCC43"/>
      <c r="XCD43"/>
      <c r="XCE43"/>
      <c r="XCF43"/>
      <c r="XCG43"/>
      <c r="XCH43"/>
      <c r="XCI43"/>
      <c r="XCJ43"/>
      <c r="XCK43"/>
      <c r="XCL43"/>
      <c r="XCM43"/>
      <c r="XCN43"/>
      <c r="XCO43"/>
      <c r="XCP43"/>
      <c r="XCQ43"/>
      <c r="XCR43"/>
      <c r="XCS43"/>
      <c r="XCT43"/>
      <c r="XCU43"/>
      <c r="XCV43"/>
      <c r="XCW43"/>
      <c r="XCX43"/>
      <c r="XCY43"/>
      <c r="XCZ43"/>
      <c r="XDA43"/>
      <c r="XDB43"/>
      <c r="XDC43"/>
      <c r="XDD43"/>
      <c r="XDE43"/>
      <c r="XDF43"/>
      <c r="XDG43"/>
      <c r="XDH43"/>
      <c r="XDI43"/>
      <c r="XDJ43"/>
      <c r="XDK43"/>
      <c r="XDL43"/>
      <c r="XDM43"/>
      <c r="XDN43"/>
      <c r="XDO43"/>
      <c r="XDP43"/>
      <c r="XDQ43"/>
      <c r="XDR43"/>
      <c r="XDS43"/>
      <c r="XDT43"/>
      <c r="XDU43"/>
      <c r="XDV43"/>
      <c r="XDW43"/>
      <c r="XDX43"/>
      <c r="XDY43"/>
      <c r="XDZ43"/>
      <c r="XEA43"/>
      <c r="XEB43"/>
      <c r="XEC43"/>
      <c r="XED43"/>
      <c r="XEE43"/>
      <c r="XEF43"/>
      <c r="XEG43"/>
      <c r="XEH43"/>
      <c r="XEI43"/>
      <c r="XEJ43"/>
      <c r="XEK43"/>
      <c r="XEL43"/>
      <c r="XEM43"/>
      <c r="XEN43"/>
      <c r="XEO43"/>
      <c r="XEP43"/>
      <c r="XEQ43"/>
      <c r="XER43"/>
      <c r="XES43"/>
      <c r="XET43"/>
      <c r="XEU43"/>
      <c r="XEV43"/>
      <c r="XEW43"/>
      <c r="XEX43"/>
      <c r="XEY43"/>
      <c r="XEZ43"/>
      <c r="XFA43"/>
      <c r="XFB43"/>
      <c r="XFC43"/>
      <c r="XFD43"/>
    </row>
    <row r="44" s="17" customFormat="1" ht="16.5" spans="1:16384">
      <c r="A44" s="2">
        <v>11</v>
      </c>
      <c r="B44" s="8" t="s">
        <v>14</v>
      </c>
      <c r="C44" s="9" t="s">
        <v>24</v>
      </c>
      <c r="D44" s="9" t="s">
        <v>28</v>
      </c>
      <c r="E44" s="21">
        <f t="shared" ref="E44:K44" si="12">E13/$L13</f>
        <v>0.464219709083066</v>
      </c>
      <c r="F44" s="21">
        <f t="shared" si="12"/>
        <v>0.214618694241024</v>
      </c>
      <c r="G44" s="21">
        <f t="shared" si="12"/>
        <v>0.0248656324175562</v>
      </c>
      <c r="H44" s="21">
        <f t="shared" si="12"/>
        <v>0.00111884096805463</v>
      </c>
      <c r="I44" s="21">
        <f t="shared" si="12"/>
        <v>0.0265019726664282</v>
      </c>
      <c r="J44" s="21">
        <f t="shared" si="12"/>
        <v>0.0386940574084427</v>
      </c>
      <c r="K44" s="21">
        <f t="shared" si="12"/>
        <v>0.229981093215427</v>
      </c>
      <c r="XBK44"/>
      <c r="XBL44"/>
      <c r="XBM44"/>
      <c r="XBN44"/>
      <c r="XBO44"/>
      <c r="XBP44"/>
      <c r="XBQ44"/>
      <c r="XBR44"/>
      <c r="XBS44"/>
      <c r="XBT44"/>
      <c r="XBU44"/>
      <c r="XBV44"/>
      <c r="XBW44"/>
      <c r="XBX44"/>
      <c r="XBY44"/>
      <c r="XBZ44"/>
      <c r="XCA44"/>
      <c r="XCB44"/>
      <c r="XCC44"/>
      <c r="XCD44"/>
      <c r="XCE44"/>
      <c r="XCF44"/>
      <c r="XCG44"/>
      <c r="XCH44"/>
      <c r="XCI44"/>
      <c r="XCJ44"/>
      <c r="XCK44"/>
      <c r="XCL44"/>
      <c r="XCM44"/>
      <c r="XCN44"/>
      <c r="XCO44"/>
      <c r="XCP44"/>
      <c r="XCQ44"/>
      <c r="XCR44"/>
      <c r="XCS44"/>
      <c r="XCT44"/>
      <c r="XCU44"/>
      <c r="XCV44"/>
      <c r="XCW44"/>
      <c r="XCX44"/>
      <c r="XCY44"/>
      <c r="XCZ44"/>
      <c r="XDA44"/>
      <c r="XDB44"/>
      <c r="XDC44"/>
      <c r="XDD44"/>
      <c r="XDE44"/>
      <c r="XDF44"/>
      <c r="XDG44"/>
      <c r="XDH44"/>
      <c r="XDI44"/>
      <c r="XDJ44"/>
      <c r="XDK44"/>
      <c r="XDL44"/>
      <c r="XDM44"/>
      <c r="XDN44"/>
      <c r="XDO44"/>
      <c r="XDP44"/>
      <c r="XDQ44"/>
      <c r="XDR44"/>
      <c r="XDS44"/>
      <c r="XDT44"/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  <c r="XFA44"/>
      <c r="XFB44"/>
      <c r="XFC44"/>
      <c r="XFD44"/>
    </row>
    <row r="45" s="17" customFormat="1" ht="16.5" spans="1:16384">
      <c r="A45" s="8">
        <v>12</v>
      </c>
      <c r="B45" s="8" t="s">
        <v>14</v>
      </c>
      <c r="C45" s="9" t="s">
        <v>24</v>
      </c>
      <c r="D45" s="9" t="s">
        <v>29</v>
      </c>
      <c r="E45" s="21">
        <f t="shared" ref="E45:K45" si="13">E14/$L14</f>
        <v>0.618409493462202</v>
      </c>
      <c r="F45" s="21">
        <f t="shared" si="13"/>
        <v>0.0377621137318788</v>
      </c>
      <c r="G45" s="21">
        <f t="shared" si="13"/>
        <v>0.0276609800291917</v>
      </c>
      <c r="H45" s="21">
        <f t="shared" si="13"/>
        <v>0.00111899505435402</v>
      </c>
      <c r="I45" s="21">
        <f t="shared" si="13"/>
        <v>0.00663144595240194</v>
      </c>
      <c r="J45" s="21">
        <f t="shared" si="13"/>
        <v>0.00204805080761991</v>
      </c>
      <c r="K45" s="21">
        <f t="shared" si="13"/>
        <v>0.306368920962352</v>
      </c>
      <c r="XBK45"/>
      <c r="XBL45"/>
      <c r="XBM45"/>
      <c r="XBN45"/>
      <c r="XBO45"/>
      <c r="XBP45"/>
      <c r="XBQ45"/>
      <c r="XBR45"/>
      <c r="XBS45"/>
      <c r="XBT45"/>
      <c r="XBU45"/>
      <c r="XBV45"/>
      <c r="XBW45"/>
      <c r="XBX45"/>
      <c r="XBY45"/>
      <c r="XBZ45"/>
      <c r="XCA45"/>
      <c r="XCB45"/>
      <c r="XCC45"/>
      <c r="XCD45"/>
      <c r="XCE45"/>
      <c r="XCF45"/>
      <c r="XCG45"/>
      <c r="XCH45"/>
      <c r="XCI45"/>
      <c r="XCJ45"/>
      <c r="XCK45"/>
      <c r="XCL45"/>
      <c r="XCM45"/>
      <c r="XCN45"/>
      <c r="XCO45"/>
      <c r="XCP45"/>
      <c r="XCQ45"/>
      <c r="XCR45"/>
      <c r="XCS45"/>
      <c r="XCT45"/>
      <c r="XCU45"/>
      <c r="XCV45"/>
      <c r="XCW45"/>
      <c r="XCX45"/>
      <c r="XCY45"/>
      <c r="XCZ45"/>
      <c r="XDA45"/>
      <c r="XDB45"/>
      <c r="XDC45"/>
      <c r="XDD45"/>
      <c r="XDE45"/>
      <c r="XDF45"/>
      <c r="XDG45"/>
      <c r="XDH45"/>
      <c r="XDI45"/>
      <c r="XDJ45"/>
      <c r="XDK45"/>
      <c r="XDL45"/>
      <c r="XDM45"/>
      <c r="XDN45"/>
      <c r="XDO45"/>
      <c r="XDP45"/>
      <c r="XDQ45"/>
      <c r="XDR45"/>
      <c r="XDS45"/>
      <c r="XDT45"/>
      <c r="XDU45"/>
      <c r="XDV45"/>
      <c r="XDW45"/>
      <c r="XDX45"/>
      <c r="XDY45"/>
      <c r="XDZ45"/>
      <c r="XEA45"/>
      <c r="XEB45"/>
      <c r="XEC45"/>
      <c r="XED45"/>
      <c r="XEE45"/>
      <c r="XEF45"/>
      <c r="XEG45"/>
      <c r="XEH45"/>
      <c r="XEI45"/>
      <c r="XEJ45"/>
      <c r="XEK45"/>
      <c r="XEL45"/>
      <c r="XEM45"/>
      <c r="XEN45"/>
      <c r="XEO45"/>
      <c r="XEP45"/>
      <c r="XEQ45"/>
      <c r="XER45"/>
      <c r="XES45"/>
      <c r="XET45"/>
      <c r="XEU45"/>
      <c r="XEV45"/>
      <c r="XEW45"/>
      <c r="XEX45"/>
      <c r="XEY45"/>
      <c r="XEZ45"/>
      <c r="XFA45"/>
      <c r="XFB45"/>
      <c r="XFC45"/>
      <c r="XFD45"/>
    </row>
    <row r="46" s="17" customFormat="1" ht="16.5" spans="1:16384">
      <c r="A46" s="2">
        <v>13</v>
      </c>
      <c r="B46" s="8" t="s">
        <v>14</v>
      </c>
      <c r="C46" s="9" t="s">
        <v>30</v>
      </c>
      <c r="D46" s="9" t="s">
        <v>31</v>
      </c>
      <c r="E46" s="21">
        <f t="shared" ref="E46:K46" si="14">E15/$L15</f>
        <v>0.540022961771503</v>
      </c>
      <c r="F46" s="21">
        <f t="shared" si="14"/>
        <v>0.107751136243832</v>
      </c>
      <c r="G46" s="21">
        <f t="shared" si="14"/>
        <v>0.0621002520041378</v>
      </c>
      <c r="H46" s="21">
        <f t="shared" si="14"/>
        <v>0.0182857001928359</v>
      </c>
      <c r="I46" s="21">
        <f t="shared" si="14"/>
        <v>0.00392853518658187</v>
      </c>
      <c r="J46" s="21">
        <f t="shared" si="14"/>
        <v>0.000376304222113647</v>
      </c>
      <c r="K46" s="21">
        <f t="shared" si="14"/>
        <v>0.267535110378995</v>
      </c>
      <c r="XBK46"/>
      <c r="XBL46"/>
      <c r="XBM46"/>
      <c r="XBN46"/>
      <c r="XBO46"/>
      <c r="XBP46"/>
      <c r="XBQ46"/>
      <c r="XBR46"/>
      <c r="XBS46"/>
      <c r="XBT46"/>
      <c r="XBU46"/>
      <c r="XBV46"/>
      <c r="XBW46"/>
      <c r="XBX46"/>
      <c r="XBY46"/>
      <c r="XBZ46"/>
      <c r="XCA46"/>
      <c r="XCB46"/>
      <c r="XCC46"/>
      <c r="XCD46"/>
      <c r="XCE46"/>
      <c r="XCF46"/>
      <c r="XCG46"/>
      <c r="XCH46"/>
      <c r="XCI46"/>
      <c r="XCJ46"/>
      <c r="XCK46"/>
      <c r="XCL46"/>
      <c r="XCM46"/>
      <c r="XCN46"/>
      <c r="XCO46"/>
      <c r="XCP46"/>
      <c r="XCQ46"/>
      <c r="XCR46"/>
      <c r="XCS46"/>
      <c r="XCT46"/>
      <c r="XCU46"/>
      <c r="XCV46"/>
      <c r="XCW46"/>
      <c r="XCX46"/>
      <c r="XCY46"/>
      <c r="XCZ46"/>
      <c r="XDA46"/>
      <c r="XDB46"/>
      <c r="XDC46"/>
      <c r="XDD46"/>
      <c r="XDE46"/>
      <c r="XDF46"/>
      <c r="XDG46"/>
      <c r="XDH46"/>
      <c r="XDI46"/>
      <c r="XDJ46"/>
      <c r="XDK46"/>
      <c r="XDL46"/>
      <c r="XDM46"/>
      <c r="XDN46"/>
      <c r="XDO46"/>
      <c r="XDP46"/>
      <c r="XDQ46"/>
      <c r="XDR46"/>
      <c r="XDS46"/>
      <c r="XDT46"/>
      <c r="XDU46"/>
      <c r="XDV46"/>
      <c r="XDW46"/>
      <c r="XDX46"/>
      <c r="XDY46"/>
      <c r="XDZ46"/>
      <c r="XEA46"/>
      <c r="XEB46"/>
      <c r="XEC46"/>
      <c r="XED46"/>
      <c r="XEE46"/>
      <c r="XEF46"/>
      <c r="XEG46"/>
      <c r="XEH46"/>
      <c r="XEI46"/>
      <c r="XEJ46"/>
      <c r="XEK46"/>
      <c r="XEL46"/>
      <c r="XEM46"/>
      <c r="XEN46"/>
      <c r="XEO46"/>
      <c r="XEP46"/>
      <c r="XEQ46"/>
      <c r="XER46"/>
      <c r="XES46"/>
      <c r="XET46"/>
      <c r="XEU46"/>
      <c r="XEV46"/>
      <c r="XEW46"/>
      <c r="XEX46"/>
      <c r="XEY46"/>
      <c r="XEZ46"/>
      <c r="XFA46"/>
      <c r="XFB46"/>
      <c r="XFC46"/>
      <c r="XFD46"/>
    </row>
    <row r="47" s="17" customFormat="1" ht="16.5" spans="1:16384">
      <c r="A47" s="8">
        <v>14</v>
      </c>
      <c r="B47" s="8" t="s">
        <v>14</v>
      </c>
      <c r="C47" s="9" t="s">
        <v>30</v>
      </c>
      <c r="D47" s="9" t="s">
        <v>32</v>
      </c>
      <c r="E47" s="21">
        <f t="shared" ref="E47:K47" si="15">E16/$L16</f>
        <v>0.477111035261337</v>
      </c>
      <c r="F47" s="21">
        <f t="shared" si="15"/>
        <v>0.0267684931671969</v>
      </c>
      <c r="G47" s="21">
        <f t="shared" si="15"/>
        <v>0.144656740450028</v>
      </c>
      <c r="H47" s="21">
        <f t="shared" si="15"/>
        <v>0.00085734015242036</v>
      </c>
      <c r="I47" s="21">
        <f t="shared" si="15"/>
        <v>0.016143458221951</v>
      </c>
      <c r="J47" s="21">
        <f t="shared" si="15"/>
        <v>0.0980952918916626</v>
      </c>
      <c r="K47" s="21">
        <f t="shared" si="15"/>
        <v>0.236367640855404</v>
      </c>
      <c r="XBK47"/>
      <c r="XBL47"/>
      <c r="XBM47"/>
      <c r="XBN47"/>
      <c r="XBO47"/>
      <c r="XBP47"/>
      <c r="XBQ47"/>
      <c r="XBR47"/>
      <c r="XBS47"/>
      <c r="XBT47"/>
      <c r="XBU47"/>
      <c r="XBV47"/>
      <c r="XBW47"/>
      <c r="XBX47"/>
      <c r="XBY47"/>
      <c r="XBZ47"/>
      <c r="XCA47"/>
      <c r="XCB47"/>
      <c r="XCC47"/>
      <c r="XCD47"/>
      <c r="XCE47"/>
      <c r="XCF47"/>
      <c r="XCG47"/>
      <c r="XCH47"/>
      <c r="XCI47"/>
      <c r="XCJ47"/>
      <c r="XCK47"/>
      <c r="XCL47"/>
      <c r="XCM47"/>
      <c r="XCN47"/>
      <c r="XCO47"/>
      <c r="XCP47"/>
      <c r="XCQ47"/>
      <c r="XCR47"/>
      <c r="XCS47"/>
      <c r="XCT47"/>
      <c r="XCU47"/>
      <c r="XCV47"/>
      <c r="XCW47"/>
      <c r="XCX47"/>
      <c r="XCY47"/>
      <c r="XCZ47"/>
      <c r="XDA47"/>
      <c r="XDB47"/>
      <c r="XDC47"/>
      <c r="XDD47"/>
      <c r="XDE47"/>
      <c r="XDF47"/>
      <c r="XDG47"/>
      <c r="XDH47"/>
      <c r="XDI47"/>
      <c r="XDJ47"/>
      <c r="XDK47"/>
      <c r="XDL47"/>
      <c r="XDM47"/>
      <c r="XDN47"/>
      <c r="XDO47"/>
      <c r="XDP47"/>
      <c r="XDQ47"/>
      <c r="XDR47"/>
      <c r="XDS47"/>
      <c r="XDT47"/>
      <c r="XDU47"/>
      <c r="XDV47"/>
      <c r="XDW47"/>
      <c r="XDX47"/>
      <c r="XDY47"/>
      <c r="XDZ47"/>
      <c r="XEA47"/>
      <c r="XEB47"/>
      <c r="XEC47"/>
      <c r="XED47"/>
      <c r="XEE47"/>
      <c r="XEF47"/>
      <c r="XEG47"/>
      <c r="XEH47"/>
      <c r="XEI47"/>
      <c r="XEJ47"/>
      <c r="XEK47"/>
      <c r="XEL47"/>
      <c r="XEM47"/>
      <c r="XEN47"/>
      <c r="XEO47"/>
      <c r="XEP47"/>
      <c r="XEQ47"/>
      <c r="XER47"/>
      <c r="XES47"/>
      <c r="XET47"/>
      <c r="XEU47"/>
      <c r="XEV47"/>
      <c r="XEW47"/>
      <c r="XEX47"/>
      <c r="XEY47"/>
      <c r="XEZ47"/>
      <c r="XFA47"/>
      <c r="XFB47"/>
      <c r="XFC47"/>
      <c r="XFD47"/>
    </row>
    <row r="48" s="17" customFormat="1" ht="16.5" spans="1:16384">
      <c r="A48" s="2">
        <v>15</v>
      </c>
      <c r="B48" s="8" t="s">
        <v>14</v>
      </c>
      <c r="C48" s="9" t="s">
        <v>30</v>
      </c>
      <c r="D48" s="9" t="s">
        <v>33</v>
      </c>
      <c r="E48" s="21">
        <f t="shared" ref="E48:K48" si="16">E17/$L17</f>
        <v>0.546881662843057</v>
      </c>
      <c r="F48" s="21">
        <f t="shared" si="16"/>
        <v>0.127432599179627</v>
      </c>
      <c r="G48" s="21">
        <f t="shared" si="16"/>
        <v>0.048370233672272</v>
      </c>
      <c r="H48" s="21">
        <f t="shared" si="16"/>
        <v>0.00195453484857063</v>
      </c>
      <c r="I48" s="21">
        <f t="shared" si="16"/>
        <v>0.0036166332874858</v>
      </c>
      <c r="J48" s="21">
        <f t="shared" si="16"/>
        <v>0.000811327037289425</v>
      </c>
      <c r="K48" s="21">
        <f t="shared" si="16"/>
        <v>0.270933009131699</v>
      </c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  <row r="49" s="17" customFormat="1" ht="16.5" spans="1:16384">
      <c r="A49" s="8">
        <v>16</v>
      </c>
      <c r="B49" s="8" t="s">
        <v>14</v>
      </c>
      <c r="C49" s="9" t="s">
        <v>34</v>
      </c>
      <c r="D49" s="9" t="s">
        <v>35</v>
      </c>
      <c r="E49" s="21">
        <f t="shared" ref="E49:K49" si="17">E18/$L18</f>
        <v>0.613773887987542</v>
      </c>
      <c r="F49" s="21">
        <f t="shared" si="17"/>
        <v>0.0347328905860567</v>
      </c>
      <c r="G49" s="21">
        <f t="shared" si="17"/>
        <v>0.0284073335404678</v>
      </c>
      <c r="H49" s="21">
        <f t="shared" si="17"/>
        <v>0.00114635095102595</v>
      </c>
      <c r="I49" s="21">
        <f t="shared" si="17"/>
        <v>0.0107860493045752</v>
      </c>
      <c r="J49" s="21">
        <f t="shared" si="17"/>
        <v>0.00708111201906809</v>
      </c>
      <c r="K49" s="21">
        <f t="shared" si="17"/>
        <v>0.304072375611264</v>
      </c>
      <c r="XBK49"/>
      <c r="XBL49"/>
      <c r="XBM49"/>
      <c r="XBN49"/>
      <c r="XBO49"/>
      <c r="XBP49"/>
      <c r="XBQ49"/>
      <c r="XBR49"/>
      <c r="XBS49"/>
      <c r="XBT49"/>
      <c r="XBU49"/>
      <c r="XBV49"/>
      <c r="XBW49"/>
      <c r="XBX49"/>
      <c r="XBY49"/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  <c r="XFB49"/>
      <c r="XFC49"/>
      <c r="XFD49"/>
    </row>
    <row r="50" s="17" customFormat="1" ht="16.5" spans="1:16384">
      <c r="A50" s="2">
        <v>17</v>
      </c>
      <c r="B50" s="8" t="s">
        <v>14</v>
      </c>
      <c r="C50" s="9" t="s">
        <v>34</v>
      </c>
      <c r="D50" s="9" t="s">
        <v>36</v>
      </c>
      <c r="E50" s="21">
        <f t="shared" ref="E50:K50" si="18">E19/$L19</f>
        <v>0.53431237610885</v>
      </c>
      <c r="F50" s="21">
        <f t="shared" si="18"/>
        <v>0.0614111447232468</v>
      </c>
      <c r="G50" s="21">
        <f t="shared" si="18"/>
        <v>0.050546231759447</v>
      </c>
      <c r="H50" s="21">
        <f t="shared" si="18"/>
        <v>0.00202523029600827</v>
      </c>
      <c r="I50" s="21">
        <f t="shared" si="18"/>
        <v>0.0640209723913763</v>
      </c>
      <c r="J50" s="21">
        <f t="shared" si="18"/>
        <v>0.0229780402759706</v>
      </c>
      <c r="K50" s="21">
        <f t="shared" si="18"/>
        <v>0.264706004445101</v>
      </c>
      <c r="XBK50"/>
      <c r="XBL50"/>
      <c r="XBM50"/>
      <c r="XBN50"/>
      <c r="XBO50"/>
      <c r="XBP50"/>
      <c r="XBQ50"/>
      <c r="XBR50"/>
      <c r="XBS50"/>
      <c r="XBT50"/>
      <c r="XBU50"/>
      <c r="XBV50"/>
      <c r="XBW50"/>
      <c r="XBX50"/>
      <c r="XBY50"/>
      <c r="XBZ50"/>
      <c r="XCA50"/>
      <c r="XCB50"/>
      <c r="XCC50"/>
      <c r="XCD50"/>
      <c r="XCE50"/>
      <c r="XCF50"/>
      <c r="XCG50"/>
      <c r="XCH50"/>
      <c r="XCI50"/>
      <c r="XCJ50"/>
      <c r="XCK50"/>
      <c r="XCL50"/>
      <c r="XCM50"/>
      <c r="XCN50"/>
      <c r="XCO50"/>
      <c r="XCP50"/>
      <c r="XCQ50"/>
      <c r="XCR50"/>
      <c r="XCS50"/>
      <c r="XCT50"/>
      <c r="XCU50"/>
      <c r="XCV50"/>
      <c r="XCW50"/>
      <c r="XCX50"/>
      <c r="XCY50"/>
      <c r="XCZ50"/>
      <c r="XDA50"/>
      <c r="XDB50"/>
      <c r="XDC50"/>
      <c r="XDD50"/>
      <c r="XDE50"/>
      <c r="XDF50"/>
      <c r="XDG50"/>
      <c r="XDH50"/>
      <c r="XDI50"/>
      <c r="XDJ50"/>
      <c r="XDK50"/>
      <c r="XDL50"/>
      <c r="XDM50"/>
      <c r="XDN50"/>
      <c r="XDO50"/>
      <c r="XDP50"/>
      <c r="XDQ50"/>
      <c r="XDR50"/>
      <c r="XDS50"/>
      <c r="XDT50"/>
      <c r="XDU50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  <row r="51" s="17" customFormat="1" ht="16.5" spans="1:16384">
      <c r="A51" s="8">
        <v>18</v>
      </c>
      <c r="B51" s="8" t="s">
        <v>14</v>
      </c>
      <c r="C51" s="9" t="s">
        <v>34</v>
      </c>
      <c r="D51" s="9" t="s">
        <v>37</v>
      </c>
      <c r="E51" s="21">
        <f t="shared" ref="E51:K51" si="19">E20/$L20</f>
        <v>0.588879130680211</v>
      </c>
      <c r="F51" s="21">
        <f t="shared" si="19"/>
        <v>0.0547092143176444</v>
      </c>
      <c r="G51" s="21">
        <f t="shared" si="19"/>
        <v>0.0447572548064394</v>
      </c>
      <c r="H51" s="21">
        <f t="shared" si="19"/>
        <v>0.00180495150889772</v>
      </c>
      <c r="I51" s="21">
        <f t="shared" si="19"/>
        <v>0.0113542376998563</v>
      </c>
      <c r="J51" s="21">
        <f t="shared" si="19"/>
        <v>0.00675605473033577</v>
      </c>
      <c r="K51" s="21">
        <f t="shared" si="19"/>
        <v>0.291739156256616</v>
      </c>
      <c r="XBK51"/>
      <c r="XBL51"/>
      <c r="XBM51"/>
      <c r="XBN51"/>
      <c r="XBO51"/>
      <c r="XBP51"/>
      <c r="XBQ51"/>
      <c r="XBR51"/>
      <c r="XBS51"/>
      <c r="XBT51"/>
      <c r="XBU51"/>
      <c r="XBV51"/>
      <c r="XBW51"/>
      <c r="XBX51"/>
      <c r="XBY51"/>
      <c r="XBZ51"/>
      <c r="XCA51"/>
      <c r="XCB51"/>
      <c r="XCC51"/>
      <c r="XCD51"/>
      <c r="XCE51"/>
      <c r="XCF51"/>
      <c r="XCG51"/>
      <c r="XCH51"/>
      <c r="XCI51"/>
      <c r="XCJ51"/>
      <c r="XCK51"/>
      <c r="XCL51"/>
      <c r="XCM51"/>
      <c r="XCN51"/>
      <c r="XCO51"/>
      <c r="XCP51"/>
      <c r="XCQ51"/>
      <c r="XCR51"/>
      <c r="XCS51"/>
      <c r="XCT51"/>
      <c r="XCU51"/>
      <c r="XCV51"/>
      <c r="XCW51"/>
      <c r="XCX51"/>
      <c r="XCY51"/>
      <c r="XCZ51"/>
      <c r="XDA51"/>
      <c r="XDB51"/>
      <c r="XDC51"/>
      <c r="XDD51"/>
      <c r="XDE51"/>
      <c r="XDF51"/>
      <c r="XDG51"/>
      <c r="XDH51"/>
      <c r="XDI51"/>
      <c r="XDJ51"/>
      <c r="XDK51"/>
      <c r="XDL51"/>
      <c r="XDM51"/>
      <c r="XDN51"/>
      <c r="XDO51"/>
      <c r="XDP51"/>
      <c r="XDQ51"/>
      <c r="XDR51"/>
      <c r="XDS51"/>
      <c r="XDT51"/>
      <c r="XDU51"/>
      <c r="XDV51"/>
      <c r="XDW51"/>
      <c r="XDX51"/>
      <c r="XDY51"/>
      <c r="XDZ51"/>
      <c r="XEA51"/>
      <c r="XEB51"/>
      <c r="XEC51"/>
      <c r="XED51"/>
      <c r="XEE51"/>
      <c r="XEF51"/>
      <c r="XEG51"/>
      <c r="XEH51"/>
      <c r="XEI51"/>
      <c r="XEJ51"/>
      <c r="XEK51"/>
      <c r="XEL51"/>
      <c r="XEM51"/>
      <c r="XEN51"/>
      <c r="XEO51"/>
      <c r="XEP51"/>
      <c r="XEQ51"/>
      <c r="XER51"/>
      <c r="XES51"/>
      <c r="XET51"/>
      <c r="XEU51"/>
      <c r="XEV51"/>
      <c r="XEW51"/>
      <c r="XEX51"/>
      <c r="XEY51"/>
      <c r="XEZ51"/>
      <c r="XFA51"/>
      <c r="XFB51"/>
      <c r="XFC51"/>
      <c r="XFD51"/>
    </row>
    <row r="52" s="17" customFormat="1" ht="16.5" spans="1:16384">
      <c r="A52" s="2">
        <v>19</v>
      </c>
      <c r="B52" s="8" t="s">
        <v>14</v>
      </c>
      <c r="C52" s="10" t="s">
        <v>38</v>
      </c>
      <c r="D52" s="9" t="s">
        <v>39</v>
      </c>
      <c r="E52" s="21">
        <f t="shared" ref="E52:K52" si="20">E21/$L21</f>
        <v>0.622985330549339</v>
      </c>
      <c r="F52" s="21">
        <f t="shared" si="20"/>
        <v>0.0480869146252604</v>
      </c>
      <c r="G52" s="21">
        <f t="shared" si="20"/>
        <v>0.0178851608571926</v>
      </c>
      <c r="H52" s="21">
        <f t="shared" si="20"/>
        <v>0.000721284574232969</v>
      </c>
      <c r="I52" s="21">
        <f t="shared" si="20"/>
        <v>0.00134255739685668</v>
      </c>
      <c r="J52" s="21">
        <f t="shared" si="20"/>
        <v>0.000342895798962297</v>
      </c>
      <c r="K52" s="21">
        <f t="shared" si="20"/>
        <v>0.308635856198156</v>
      </c>
      <c r="XBK52"/>
      <c r="XBL52"/>
      <c r="XBM52"/>
      <c r="XBN52"/>
      <c r="XBO52"/>
      <c r="XBP52"/>
      <c r="XBQ52"/>
      <c r="XBR52"/>
      <c r="XBS52"/>
      <c r="XBT52"/>
      <c r="XBU52"/>
      <c r="XBV52"/>
      <c r="XBW52"/>
      <c r="XBX52"/>
      <c r="XBY52"/>
      <c r="XBZ52"/>
      <c r="XCA52"/>
      <c r="XCB52"/>
      <c r="XCC52"/>
      <c r="XCD52"/>
      <c r="XCE52"/>
      <c r="XCF52"/>
      <c r="XCG52"/>
      <c r="XCH52"/>
      <c r="XCI52"/>
      <c r="XCJ52"/>
      <c r="XCK52"/>
      <c r="XCL52"/>
      <c r="XCM52"/>
      <c r="XCN52"/>
      <c r="XCO52"/>
      <c r="XCP52"/>
      <c r="XCQ52"/>
      <c r="XCR52"/>
      <c r="XCS52"/>
      <c r="XCT52"/>
      <c r="XCU52"/>
      <c r="XCV52"/>
      <c r="XCW52"/>
      <c r="XCX52"/>
      <c r="XCY52"/>
      <c r="XCZ52"/>
      <c r="XDA52"/>
      <c r="XDB52"/>
      <c r="XDC52"/>
      <c r="XDD52"/>
      <c r="XDE52"/>
      <c r="XDF52"/>
      <c r="XDG52"/>
      <c r="XDH52"/>
      <c r="XDI52"/>
      <c r="XDJ52"/>
      <c r="XDK52"/>
      <c r="XDL52"/>
      <c r="XDM52"/>
      <c r="XDN52"/>
      <c r="XDO52"/>
      <c r="XDP52"/>
      <c r="XDQ52"/>
      <c r="XDR52"/>
      <c r="XDS52"/>
      <c r="XDT52"/>
      <c r="XDU52"/>
      <c r="XDV52"/>
      <c r="XDW52"/>
      <c r="XDX52"/>
      <c r="XDY52"/>
      <c r="XDZ52"/>
      <c r="XEA52"/>
      <c r="XEB52"/>
      <c r="XEC52"/>
      <c r="XED52"/>
      <c r="XEE52"/>
      <c r="XEF52"/>
      <c r="XEG52"/>
      <c r="XEH52"/>
      <c r="XEI52"/>
      <c r="XEJ52"/>
      <c r="XEK52"/>
      <c r="XEL52"/>
      <c r="XEM52"/>
      <c r="XEN52"/>
      <c r="XEO52"/>
      <c r="XEP52"/>
      <c r="XEQ52"/>
      <c r="XER52"/>
      <c r="XES52"/>
      <c r="XET52"/>
      <c r="XEU52"/>
      <c r="XEV52"/>
      <c r="XEW52"/>
      <c r="XEX52"/>
      <c r="XEY52"/>
      <c r="XEZ52"/>
      <c r="XFA52"/>
      <c r="XFB52"/>
      <c r="XFC52"/>
      <c r="XFD52"/>
    </row>
    <row r="53" s="17" customFormat="1" ht="16.5" spans="1:16384">
      <c r="A53" s="8">
        <v>20</v>
      </c>
      <c r="B53" s="8" t="s">
        <v>14</v>
      </c>
      <c r="C53" s="10" t="s">
        <v>40</v>
      </c>
      <c r="D53" s="9" t="s">
        <v>41</v>
      </c>
      <c r="E53" s="21">
        <f t="shared" ref="E53:K53" si="21">E22/$L22</f>
        <v>0.497181853105105</v>
      </c>
      <c r="F53" s="21">
        <f t="shared" si="21"/>
        <v>0.162569561523504</v>
      </c>
      <c r="G53" s="21">
        <f t="shared" si="21"/>
        <v>0.0541005405661508</v>
      </c>
      <c r="H53" s="21">
        <f t="shared" si="21"/>
        <v>0.0140302313830535</v>
      </c>
      <c r="I53" s="21">
        <f t="shared" si="21"/>
        <v>0.0088718120362153</v>
      </c>
      <c r="J53" s="21">
        <f t="shared" si="21"/>
        <v>0.0169349898827435</v>
      </c>
      <c r="K53" s="21">
        <f t="shared" si="21"/>
        <v>0.246311011503227</v>
      </c>
      <c r="XBK53"/>
      <c r="XBL53"/>
      <c r="XBM53"/>
      <c r="XBN53"/>
      <c r="XBO53"/>
      <c r="XBP53"/>
      <c r="XBQ53"/>
      <c r="XBR53"/>
      <c r="XBS53"/>
      <c r="XBT53"/>
      <c r="XBU53"/>
      <c r="XBV53"/>
      <c r="XBW53"/>
      <c r="XBX53"/>
      <c r="XBY53"/>
      <c r="XBZ53"/>
      <c r="XCA53"/>
      <c r="XCB53"/>
      <c r="XCC53"/>
      <c r="XCD53"/>
      <c r="XCE53"/>
      <c r="XCF53"/>
      <c r="XCG53"/>
      <c r="XCH53"/>
      <c r="XCI53"/>
      <c r="XCJ53"/>
      <c r="XCK53"/>
      <c r="XCL53"/>
      <c r="XCM53"/>
      <c r="XCN53"/>
      <c r="XCO53"/>
      <c r="XCP53"/>
      <c r="XCQ53"/>
      <c r="XCR53"/>
      <c r="XCS53"/>
      <c r="XCT53"/>
      <c r="XCU53"/>
      <c r="XCV53"/>
      <c r="XCW53"/>
      <c r="XCX53"/>
      <c r="XCY53"/>
      <c r="XCZ53"/>
      <c r="XDA53"/>
      <c r="XDB53"/>
      <c r="XDC53"/>
      <c r="XDD53"/>
      <c r="XDE53"/>
      <c r="XDF53"/>
      <c r="XDG53"/>
      <c r="XDH53"/>
      <c r="XDI53"/>
      <c r="XDJ53"/>
      <c r="XDK53"/>
      <c r="XDL53"/>
      <c r="XDM53"/>
      <c r="XDN53"/>
      <c r="XDO53"/>
      <c r="XDP53"/>
      <c r="XDQ53"/>
      <c r="XDR53"/>
      <c r="XDS53"/>
      <c r="XDT53"/>
      <c r="XDU53"/>
      <c r="XDV53"/>
      <c r="XDW53"/>
      <c r="XDX53"/>
      <c r="XDY53"/>
      <c r="XDZ53"/>
      <c r="XEA53"/>
      <c r="XEB53"/>
      <c r="XEC53"/>
      <c r="XED53"/>
      <c r="XEE53"/>
      <c r="XEF53"/>
      <c r="XEG53"/>
      <c r="XEH53"/>
      <c r="XEI53"/>
      <c r="XEJ53"/>
      <c r="XEK53"/>
      <c r="XEL53"/>
      <c r="XEM53"/>
      <c r="XEN53"/>
      <c r="XEO53"/>
      <c r="XEP53"/>
      <c r="XEQ53"/>
      <c r="XER53"/>
      <c r="XES53"/>
      <c r="XET53"/>
      <c r="XEU53"/>
      <c r="XEV53"/>
      <c r="XEW53"/>
      <c r="XEX53"/>
      <c r="XEY53"/>
      <c r="XEZ53"/>
      <c r="XFA53"/>
      <c r="XFB53"/>
      <c r="XFC53"/>
      <c r="XFD53"/>
    </row>
    <row r="54" s="17" customFormat="1" ht="16.5" spans="1:16384">
      <c r="A54" s="2">
        <v>21</v>
      </c>
      <c r="B54" s="8" t="s">
        <v>14</v>
      </c>
      <c r="C54" s="10" t="s">
        <v>40</v>
      </c>
      <c r="D54" s="9" t="s">
        <v>42</v>
      </c>
      <c r="E54" s="21">
        <f t="shared" ref="E54:K54" si="22">E23/$L23</f>
        <v>0.537724884651378</v>
      </c>
      <c r="F54" s="21">
        <f t="shared" si="22"/>
        <v>0.137148618200416</v>
      </c>
      <c r="G54" s="21">
        <f t="shared" si="22"/>
        <v>0.0377967064459876</v>
      </c>
      <c r="H54" s="21">
        <f t="shared" si="22"/>
        <v>0.00710843142103444</v>
      </c>
      <c r="I54" s="21">
        <f t="shared" si="22"/>
        <v>0.00414787136534048</v>
      </c>
      <c r="J54" s="21">
        <f t="shared" si="22"/>
        <v>0.00967687785908494</v>
      </c>
      <c r="K54" s="21">
        <f t="shared" si="22"/>
        <v>0.266396610056758</v>
      </c>
      <c r="XBK54"/>
      <c r="XBL54"/>
      <c r="XBM54"/>
      <c r="XBN54"/>
      <c r="XBO54"/>
      <c r="XBP54"/>
      <c r="XBQ54"/>
      <c r="XBR54"/>
      <c r="XBS54"/>
      <c r="XBT54"/>
      <c r="XBU54"/>
      <c r="XBV54"/>
      <c r="XBW54"/>
      <c r="XBX54"/>
      <c r="XBY54"/>
      <c r="XBZ54"/>
      <c r="XCA54"/>
      <c r="XCB54"/>
      <c r="XCC54"/>
      <c r="XCD54"/>
      <c r="XCE54"/>
      <c r="XCF54"/>
      <c r="XCG54"/>
      <c r="XCH54"/>
      <c r="XCI54"/>
      <c r="XCJ54"/>
      <c r="XCK54"/>
      <c r="XCL54"/>
      <c r="XCM54"/>
      <c r="XCN54"/>
      <c r="XCO54"/>
      <c r="XCP54"/>
      <c r="XCQ54"/>
      <c r="XCR54"/>
      <c r="XCS54"/>
      <c r="XCT54"/>
      <c r="XCU54"/>
      <c r="XCV54"/>
      <c r="XCW54"/>
      <c r="XCX54"/>
      <c r="XCY54"/>
      <c r="XCZ54"/>
      <c r="XDA54"/>
      <c r="XDB54"/>
      <c r="XDC54"/>
      <c r="XDD54"/>
      <c r="XDE54"/>
      <c r="XDF54"/>
      <c r="XDG54"/>
      <c r="XDH54"/>
      <c r="XDI54"/>
      <c r="XDJ54"/>
      <c r="XDK54"/>
      <c r="XDL54"/>
      <c r="XDM54"/>
      <c r="XDN54"/>
      <c r="XDO54"/>
      <c r="XDP54"/>
      <c r="XDQ54"/>
      <c r="XDR54"/>
      <c r="XDS54"/>
      <c r="XDT54"/>
      <c r="XDU54"/>
      <c r="XDV54"/>
      <c r="XDW54"/>
      <c r="XDX54"/>
      <c r="XDY54"/>
      <c r="XDZ54"/>
      <c r="XEA54"/>
      <c r="XEB54"/>
      <c r="XEC54"/>
      <c r="XED54"/>
      <c r="XEE54"/>
      <c r="XEF54"/>
      <c r="XEG54"/>
      <c r="XEH54"/>
      <c r="XEI54"/>
      <c r="XEJ54"/>
      <c r="XEK54"/>
      <c r="XEL54"/>
      <c r="XEM54"/>
      <c r="XEN54"/>
      <c r="XEO54"/>
      <c r="XEP54"/>
      <c r="XEQ54"/>
      <c r="XER54"/>
      <c r="XES54"/>
      <c r="XET54"/>
      <c r="XEU54"/>
      <c r="XEV54"/>
      <c r="XEW54"/>
      <c r="XEX54"/>
      <c r="XEY54"/>
      <c r="XEZ54"/>
      <c r="XFA54"/>
      <c r="XFB54"/>
      <c r="XFC54"/>
      <c r="XFD54"/>
    </row>
    <row r="55" s="17" customFormat="1" ht="16.5" spans="1:16384">
      <c r="A55" s="8">
        <v>22</v>
      </c>
      <c r="B55" s="8" t="s">
        <v>14</v>
      </c>
      <c r="C55" s="10" t="s">
        <v>40</v>
      </c>
      <c r="D55" s="9" t="s">
        <v>43</v>
      </c>
      <c r="E55" s="21">
        <f t="shared" ref="E55:K55" si="23">E24/$L24</f>
        <v>0.427518358306125</v>
      </c>
      <c r="F55" s="21">
        <f t="shared" si="23"/>
        <v>0.2071597372382</v>
      </c>
      <c r="G55" s="21">
        <f t="shared" si="23"/>
        <v>0.136478736255287</v>
      </c>
      <c r="H55" s="21">
        <f t="shared" si="23"/>
        <v>0.0011188186887215</v>
      </c>
      <c r="I55" s="21">
        <f t="shared" si="23"/>
        <v>0.00379096929961449</v>
      </c>
      <c r="J55" s="21">
        <f t="shared" si="23"/>
        <v>0.0121346618700144</v>
      </c>
      <c r="K55" s="21">
        <f t="shared" si="23"/>
        <v>0.211798718342038</v>
      </c>
      <c r="XBK55"/>
      <c r="XBL55"/>
      <c r="XBM55"/>
      <c r="XBN55"/>
      <c r="XBO55"/>
      <c r="XBP55"/>
      <c r="XBQ55"/>
      <c r="XBR55"/>
      <c r="XBS55"/>
      <c r="XBT55"/>
      <c r="XBU55"/>
      <c r="XBV55"/>
      <c r="XBW55"/>
      <c r="XBX55"/>
      <c r="XBY55"/>
      <c r="XBZ55"/>
      <c r="XCA55"/>
      <c r="XCB55"/>
      <c r="XCC55"/>
      <c r="XCD55"/>
      <c r="XCE55"/>
      <c r="XCF55"/>
      <c r="XCG55"/>
      <c r="XCH55"/>
      <c r="XCI55"/>
      <c r="XCJ55"/>
      <c r="XCK55"/>
      <c r="XCL55"/>
      <c r="XCM55"/>
      <c r="XCN55"/>
      <c r="XCO55"/>
      <c r="XCP55"/>
      <c r="XCQ55"/>
      <c r="XCR55"/>
      <c r="XCS55"/>
      <c r="XCT55"/>
      <c r="XCU55"/>
      <c r="XCV55"/>
      <c r="XCW55"/>
      <c r="XCX55"/>
      <c r="XCY55"/>
      <c r="XCZ55"/>
      <c r="XDA55"/>
      <c r="XDB55"/>
      <c r="XDC55"/>
      <c r="XDD55"/>
      <c r="XDE55"/>
      <c r="XDF55"/>
      <c r="XDG55"/>
      <c r="XDH55"/>
      <c r="XDI55"/>
      <c r="XDJ55"/>
      <c r="XDK55"/>
      <c r="XDL55"/>
      <c r="XDM55"/>
      <c r="XDN55"/>
      <c r="XDO55"/>
      <c r="XDP55"/>
      <c r="XDQ55"/>
      <c r="XDR55"/>
      <c r="XDS55"/>
      <c r="XDT55"/>
      <c r="XDU55"/>
      <c r="XDV55"/>
      <c r="XDW55"/>
      <c r="XDX55"/>
      <c r="XDY55"/>
      <c r="XDZ55"/>
      <c r="XEA55"/>
      <c r="XEB55"/>
      <c r="XEC55"/>
      <c r="XED55"/>
      <c r="XEE55"/>
      <c r="XEF55"/>
      <c r="XEG55"/>
      <c r="XEH55"/>
      <c r="XEI55"/>
      <c r="XEJ55"/>
      <c r="XEK55"/>
      <c r="XEL55"/>
      <c r="XEM55"/>
      <c r="XEN55"/>
      <c r="XEO55"/>
      <c r="XEP55"/>
      <c r="XEQ55"/>
      <c r="XER55"/>
      <c r="XES55"/>
      <c r="XET55"/>
      <c r="XEU55"/>
      <c r="XEV55"/>
      <c r="XEW55"/>
      <c r="XEX55"/>
      <c r="XEY55"/>
      <c r="XEZ55"/>
      <c r="XFA55"/>
      <c r="XFB55"/>
      <c r="XFC55"/>
      <c r="XFD55"/>
    </row>
    <row r="56" s="17" customFormat="1" ht="16.5" spans="1:16384">
      <c r="A56" s="2">
        <v>23</v>
      </c>
      <c r="B56" s="8" t="s">
        <v>14</v>
      </c>
      <c r="C56" s="10" t="s">
        <v>44</v>
      </c>
      <c r="D56" s="9" t="s">
        <v>45</v>
      </c>
      <c r="E56" s="21">
        <f t="shared" ref="E56:K56" si="24">E25/$L25</f>
        <v>0.503869481464987</v>
      </c>
      <c r="F56" s="21">
        <f t="shared" si="24"/>
        <v>0.121993136104353</v>
      </c>
      <c r="G56" s="21">
        <f t="shared" si="24"/>
        <v>0.121140478702503</v>
      </c>
      <c r="H56" s="21">
        <f t="shared" si="24"/>
        <v>0.00149210717477613</v>
      </c>
      <c r="I56" s="21">
        <f t="shared" si="24"/>
        <v>0.00136139048563061</v>
      </c>
      <c r="J56" s="21">
        <f t="shared" si="24"/>
        <v>0.000519247683572597</v>
      </c>
      <c r="K56" s="21">
        <f t="shared" si="24"/>
        <v>0.249624158384177</v>
      </c>
      <c r="XBK56"/>
      <c r="XBL56"/>
      <c r="XBM56"/>
      <c r="XBN56"/>
      <c r="XBO56"/>
      <c r="XBP56"/>
      <c r="XBQ56"/>
      <c r="XBR56"/>
      <c r="XBS56"/>
      <c r="XBT56"/>
      <c r="XBU56"/>
      <c r="XBV56"/>
      <c r="XBW56"/>
      <c r="XBX56"/>
      <c r="XBY56"/>
      <c r="XBZ56"/>
      <c r="XCA56"/>
      <c r="XCB56"/>
      <c r="XCC56"/>
      <c r="XCD56"/>
      <c r="XCE56"/>
      <c r="XCF56"/>
      <c r="XCG56"/>
      <c r="XCH56"/>
      <c r="XCI56"/>
      <c r="XCJ56"/>
      <c r="XCK56"/>
      <c r="XCL56"/>
      <c r="XCM56"/>
      <c r="XCN56"/>
      <c r="XCO56"/>
      <c r="XCP56"/>
      <c r="XCQ56"/>
      <c r="XCR56"/>
      <c r="XCS56"/>
      <c r="XCT56"/>
      <c r="XCU56"/>
      <c r="XCV56"/>
      <c r="XCW56"/>
      <c r="XCX56"/>
      <c r="XCY56"/>
      <c r="XCZ56"/>
      <c r="XDA56"/>
      <c r="XDB56"/>
      <c r="XDC56"/>
      <c r="XDD56"/>
      <c r="XDE56"/>
      <c r="XDF56"/>
      <c r="XDG56"/>
      <c r="XDH56"/>
      <c r="XDI56"/>
      <c r="XDJ56"/>
      <c r="XDK56"/>
      <c r="XDL56"/>
      <c r="XDM56"/>
      <c r="XDN56"/>
      <c r="XDO56"/>
      <c r="XDP56"/>
      <c r="XDQ56"/>
      <c r="XDR56"/>
      <c r="XDS56"/>
      <c r="XDT56"/>
      <c r="XDU56"/>
      <c r="XDV56"/>
      <c r="XDW56"/>
      <c r="XDX56"/>
      <c r="XDY56"/>
      <c r="XDZ56"/>
      <c r="XEA56"/>
      <c r="XEB56"/>
      <c r="XEC56"/>
      <c r="XED56"/>
      <c r="XEE56"/>
      <c r="XEF56"/>
      <c r="XEG56"/>
      <c r="XEH56"/>
      <c r="XEI56"/>
      <c r="XEJ56"/>
      <c r="XEK56"/>
      <c r="XEL56"/>
      <c r="XEM56"/>
      <c r="XEN56"/>
      <c r="XEO56"/>
      <c r="XEP56"/>
      <c r="XEQ56"/>
      <c r="XER56"/>
      <c r="XES56"/>
      <c r="XET56"/>
      <c r="XEU56"/>
      <c r="XEV56"/>
      <c r="XEW56"/>
      <c r="XEX56"/>
      <c r="XEY56"/>
      <c r="XEZ56"/>
      <c r="XFA56"/>
      <c r="XFB56"/>
      <c r="XFC56"/>
      <c r="XFD56"/>
    </row>
    <row r="57" s="17" customFormat="1" ht="16.5" spans="1:16384">
      <c r="A57" s="8">
        <v>24</v>
      </c>
      <c r="B57" s="8" t="s">
        <v>14</v>
      </c>
      <c r="C57" s="10" t="s">
        <v>44</v>
      </c>
      <c r="D57" s="9" t="s">
        <v>46</v>
      </c>
      <c r="E57" s="21">
        <f t="shared" ref="E57:K57" si="25">E26/$L26</f>
        <v>0.58604045317078</v>
      </c>
      <c r="F57" s="21">
        <f t="shared" si="25"/>
        <v>0.0459586577949552</v>
      </c>
      <c r="G57" s="21">
        <f t="shared" si="25"/>
        <v>0.0738581583107922</v>
      </c>
      <c r="H57" s="21">
        <f t="shared" si="25"/>
        <v>0.00124770627468163</v>
      </c>
      <c r="I57" s="21">
        <f t="shared" si="25"/>
        <v>0.00227174154026127</v>
      </c>
      <c r="J57" s="21">
        <f t="shared" si="25"/>
        <v>0.000290448150401091</v>
      </c>
      <c r="K57" s="21">
        <f t="shared" si="25"/>
        <v>0.290332834758129</v>
      </c>
      <c r="XBK57"/>
      <c r="XBL57"/>
      <c r="XBM57"/>
      <c r="XBN57"/>
      <c r="XBO57"/>
      <c r="XBP57"/>
      <c r="XBQ57"/>
      <c r="XBR57"/>
      <c r="XBS57"/>
      <c r="XBT57"/>
      <c r="XBU57"/>
      <c r="XBV57"/>
      <c r="XBW57"/>
      <c r="XBX57"/>
      <c r="XBY57"/>
      <c r="XBZ57"/>
      <c r="XCA57"/>
      <c r="XCB57"/>
      <c r="XCC57"/>
      <c r="XCD57"/>
      <c r="XCE57"/>
      <c r="XCF57"/>
      <c r="XCG57"/>
      <c r="XCH57"/>
      <c r="XCI57"/>
      <c r="XCJ57"/>
      <c r="XCK57"/>
      <c r="XCL57"/>
      <c r="XCM57"/>
      <c r="XCN57"/>
      <c r="XCO57"/>
      <c r="XCP57"/>
      <c r="XCQ57"/>
      <c r="XCR57"/>
      <c r="XCS57"/>
      <c r="XCT57"/>
      <c r="XCU57"/>
      <c r="XCV57"/>
      <c r="XCW57"/>
      <c r="XCX57"/>
      <c r="XCY57"/>
      <c r="XCZ57"/>
      <c r="XDA57"/>
      <c r="XDB57"/>
      <c r="XDC57"/>
      <c r="XDD57"/>
      <c r="XDE57"/>
      <c r="XDF57"/>
      <c r="XDG57"/>
      <c r="XDH57"/>
      <c r="XDI57"/>
      <c r="XDJ57"/>
      <c r="XDK57"/>
      <c r="XDL57"/>
      <c r="XDM57"/>
      <c r="XDN57"/>
      <c r="XDO57"/>
      <c r="XDP57"/>
      <c r="XDQ57"/>
      <c r="XDR57"/>
      <c r="XDS57"/>
      <c r="XDT57"/>
      <c r="XDU57"/>
      <c r="XDV57"/>
      <c r="XDW57"/>
      <c r="XDX57"/>
      <c r="XDY57"/>
      <c r="XDZ57"/>
      <c r="XEA57"/>
      <c r="XEB57"/>
      <c r="XEC57"/>
      <c r="XED57"/>
      <c r="XEE57"/>
      <c r="XEF57"/>
      <c r="XEG57"/>
      <c r="XEH57"/>
      <c r="XEI57"/>
      <c r="XEJ57"/>
      <c r="XEK57"/>
      <c r="XEL57"/>
      <c r="XEM57"/>
      <c r="XEN57"/>
      <c r="XEO57"/>
      <c r="XEP57"/>
      <c r="XEQ57"/>
      <c r="XER57"/>
      <c r="XES57"/>
      <c r="XET57"/>
      <c r="XEU57"/>
      <c r="XEV57"/>
      <c r="XEW57"/>
      <c r="XEX57"/>
      <c r="XEY57"/>
      <c r="XEZ57"/>
      <c r="XFA57"/>
      <c r="XFB57"/>
      <c r="XFC57"/>
      <c r="XFD57"/>
    </row>
    <row r="58" s="17" customFormat="1" ht="16.5" spans="1:16384">
      <c r="A58" s="2">
        <v>25</v>
      </c>
      <c r="B58" s="8" t="s">
        <v>14</v>
      </c>
      <c r="C58" s="9" t="s">
        <v>47</v>
      </c>
      <c r="D58" s="9" t="s">
        <v>48</v>
      </c>
      <c r="E58" s="21">
        <f t="shared" ref="E58:K58" si="26">E27/$L27</f>
        <v>0.408948459615253</v>
      </c>
      <c r="F58" s="21">
        <f t="shared" si="26"/>
        <v>0.147082169862648</v>
      </c>
      <c r="G58" s="21">
        <f t="shared" si="26"/>
        <v>0.100235803923405</v>
      </c>
      <c r="H58" s="21">
        <f t="shared" si="26"/>
        <v>0.0202429323769</v>
      </c>
      <c r="I58" s="21">
        <f t="shared" si="26"/>
        <v>0.0663725647789001</v>
      </c>
      <c r="J58" s="21">
        <f t="shared" si="26"/>
        <v>0.0545191449016445</v>
      </c>
      <c r="K58" s="21">
        <f t="shared" si="26"/>
        <v>0.202598924541249</v>
      </c>
      <c r="XBK58"/>
      <c r="XBL58"/>
      <c r="XBM58"/>
      <c r="XBN58"/>
      <c r="XBO58"/>
      <c r="XBP58"/>
      <c r="XBQ58"/>
      <c r="XBR58"/>
      <c r="XBS58"/>
      <c r="XBT58"/>
      <c r="XBU58"/>
      <c r="XBV58"/>
      <c r="XBW58"/>
      <c r="XBX58"/>
      <c r="XBY58"/>
      <c r="XBZ58"/>
      <c r="XCA58"/>
      <c r="XCB58"/>
      <c r="XCC58"/>
      <c r="XCD58"/>
      <c r="XCE58"/>
      <c r="XCF58"/>
      <c r="XCG58"/>
      <c r="XCH58"/>
      <c r="XCI58"/>
      <c r="XCJ58"/>
      <c r="XCK58"/>
      <c r="XCL58"/>
      <c r="XCM58"/>
      <c r="XCN58"/>
      <c r="XCO58"/>
      <c r="XCP58"/>
      <c r="XCQ58"/>
      <c r="XCR58"/>
      <c r="XCS58"/>
      <c r="XCT58"/>
      <c r="XCU58"/>
      <c r="XCV58"/>
      <c r="XCW58"/>
      <c r="XCX58"/>
      <c r="XCY58"/>
      <c r="XCZ58"/>
      <c r="XDA58"/>
      <c r="XDB58"/>
      <c r="XDC58"/>
      <c r="XDD58"/>
      <c r="XDE58"/>
      <c r="XDF58"/>
      <c r="XDG58"/>
      <c r="XDH58"/>
      <c r="XDI58"/>
      <c r="XDJ58"/>
      <c r="XDK58"/>
      <c r="XDL58"/>
      <c r="XDM58"/>
      <c r="XDN58"/>
      <c r="XDO58"/>
      <c r="XDP58"/>
      <c r="XDQ58"/>
      <c r="XDR58"/>
      <c r="XDS58"/>
      <c r="XDT58"/>
      <c r="XDU58"/>
      <c r="XDV58"/>
      <c r="XDW58"/>
      <c r="XDX58"/>
      <c r="XDY58"/>
      <c r="XDZ58"/>
      <c r="XEA58"/>
      <c r="XEB58"/>
      <c r="XEC58"/>
      <c r="XED58"/>
      <c r="XEE58"/>
      <c r="XEF58"/>
      <c r="XEG58"/>
      <c r="XEH58"/>
      <c r="XEI58"/>
      <c r="XEJ58"/>
      <c r="XEK58"/>
      <c r="XEL58"/>
      <c r="XEM58"/>
      <c r="XEN58"/>
      <c r="XEO58"/>
      <c r="XEP58"/>
      <c r="XEQ58"/>
      <c r="XER58"/>
      <c r="XES58"/>
      <c r="XET58"/>
      <c r="XEU58"/>
      <c r="XEV58"/>
      <c r="XEW58"/>
      <c r="XEX58"/>
      <c r="XEY58"/>
      <c r="XEZ58"/>
      <c r="XFA58"/>
      <c r="XFB58"/>
      <c r="XFC58"/>
      <c r="XFD58"/>
    </row>
    <row r="59" s="17" customFormat="1" ht="16.5" spans="1:16384">
      <c r="A59" s="8">
        <v>26</v>
      </c>
      <c r="B59" s="8" t="s">
        <v>14</v>
      </c>
      <c r="C59" s="9" t="s">
        <v>49</v>
      </c>
      <c r="D59" s="5" t="s">
        <v>49</v>
      </c>
      <c r="E59" s="21">
        <f t="shared" ref="E59:K59" si="27">E28/$L28</f>
        <v>0</v>
      </c>
      <c r="F59" s="21">
        <f t="shared" si="27"/>
        <v>0.932307819660975</v>
      </c>
      <c r="G59" s="21">
        <f t="shared" si="27"/>
        <v>0</v>
      </c>
      <c r="H59" s="21">
        <f t="shared" si="27"/>
        <v>0</v>
      </c>
      <c r="I59" s="21">
        <f t="shared" si="27"/>
        <v>0</v>
      </c>
      <c r="J59" s="21">
        <f t="shared" si="27"/>
        <v>0.067692180339025</v>
      </c>
      <c r="K59" s="21">
        <f t="shared" si="27"/>
        <v>0</v>
      </c>
      <c r="XBK59"/>
      <c r="XBL59"/>
      <c r="XBM59"/>
      <c r="XBN59"/>
      <c r="XBO59"/>
      <c r="XBP59"/>
      <c r="XBQ59"/>
      <c r="XBR59"/>
      <c r="XBS59"/>
      <c r="XBT59"/>
      <c r="XBU59"/>
      <c r="XBV59"/>
      <c r="XBW59"/>
      <c r="XBX59"/>
      <c r="XBY59"/>
      <c r="XBZ59"/>
      <c r="XCA59"/>
      <c r="XCB59"/>
      <c r="XCC59"/>
      <c r="XCD59"/>
      <c r="XCE59"/>
      <c r="XCF59"/>
      <c r="XCG59"/>
      <c r="XCH59"/>
      <c r="XCI59"/>
      <c r="XCJ59"/>
      <c r="XCK59"/>
      <c r="XCL59"/>
      <c r="XCM59"/>
      <c r="XCN59"/>
      <c r="XCO59"/>
      <c r="XCP59"/>
      <c r="XCQ59"/>
      <c r="XCR59"/>
      <c r="XCS59"/>
      <c r="XCT59"/>
      <c r="XCU59"/>
      <c r="XCV59"/>
      <c r="XCW59"/>
      <c r="XCX59"/>
      <c r="XCY59"/>
      <c r="XCZ59"/>
      <c r="XDA59"/>
      <c r="XDB59"/>
      <c r="XDC59"/>
      <c r="XDD59"/>
      <c r="XDE59"/>
      <c r="XDF59"/>
      <c r="XDG59"/>
      <c r="XDH59"/>
      <c r="XDI59"/>
      <c r="XDJ59"/>
      <c r="XDK59"/>
      <c r="XDL59"/>
      <c r="XDM59"/>
      <c r="XDN59"/>
      <c r="XDO59"/>
      <c r="XDP59"/>
      <c r="XDQ59"/>
      <c r="XDR59"/>
      <c r="XDS59"/>
      <c r="XDT59"/>
      <c r="XDU59"/>
      <c r="XDV59"/>
      <c r="XDW59"/>
      <c r="XDX59"/>
      <c r="XDY59"/>
      <c r="XDZ59"/>
      <c r="XEA59"/>
      <c r="XEB59"/>
      <c r="XEC59"/>
      <c r="XED59"/>
      <c r="XEE59"/>
      <c r="XEF59"/>
      <c r="XEG59"/>
      <c r="XEH59"/>
      <c r="XEI59"/>
      <c r="XEJ59"/>
      <c r="XEK59"/>
      <c r="XEL59"/>
      <c r="XEM59"/>
      <c r="XEN59"/>
      <c r="XEO59"/>
      <c r="XEP59"/>
      <c r="XEQ59"/>
      <c r="XER59"/>
      <c r="XES59"/>
      <c r="XET59"/>
      <c r="XEU59"/>
      <c r="XEV59"/>
      <c r="XEW59"/>
      <c r="XEX59"/>
      <c r="XEY59"/>
      <c r="XEZ59"/>
      <c r="XFA59"/>
      <c r="XFB59"/>
      <c r="XFC59"/>
      <c r="XFD59"/>
    </row>
    <row r="60" s="17" customFormat="1" spans="1:16384">
      <c r="A60" s="12" t="s">
        <v>13</v>
      </c>
      <c r="B60" s="12"/>
      <c r="C60" s="12"/>
      <c r="D60" s="12"/>
      <c r="E60" s="17"/>
      <c r="F60" s="17"/>
      <c r="G60" s="17"/>
      <c r="H60" s="17"/>
      <c r="I60" s="17"/>
      <c r="J60" s="17"/>
      <c r="K60" s="17"/>
      <c r="L60" s="17"/>
      <c r="XBK60"/>
      <c r="XBL60"/>
      <c r="XBM60"/>
      <c r="XBN60"/>
      <c r="XBO60"/>
      <c r="XBP60"/>
      <c r="XBQ60"/>
      <c r="XBR60"/>
      <c r="XBS60"/>
      <c r="XBT60"/>
      <c r="XBU60"/>
      <c r="XBV60"/>
      <c r="XBW60"/>
      <c r="XBX60"/>
      <c r="XBY60"/>
      <c r="XBZ60"/>
      <c r="XCA60"/>
      <c r="XCB60"/>
      <c r="XCC60"/>
      <c r="XCD60"/>
      <c r="XCE60"/>
      <c r="XCF60"/>
      <c r="XCG60"/>
      <c r="XCH60"/>
      <c r="XCI60"/>
      <c r="XCJ60"/>
      <c r="XCK60"/>
      <c r="XCL60"/>
      <c r="XCM60"/>
      <c r="XCN60"/>
      <c r="XCO60"/>
      <c r="XCP60"/>
      <c r="XCQ60"/>
      <c r="XCR60"/>
      <c r="XCS60"/>
      <c r="XCT60"/>
      <c r="XCU60"/>
      <c r="XCV60"/>
      <c r="XCW60"/>
      <c r="XCX60"/>
      <c r="XCY60"/>
      <c r="XCZ60"/>
      <c r="XDA60"/>
      <c r="XDB60"/>
      <c r="XDC60"/>
      <c r="XDD60"/>
      <c r="XDE60"/>
      <c r="XDF60"/>
      <c r="XDG60"/>
      <c r="XDH60"/>
      <c r="XDI60"/>
      <c r="XDJ60"/>
      <c r="XDK60"/>
      <c r="XDL60"/>
      <c r="XDM60"/>
      <c r="XDN60"/>
      <c r="XDO60"/>
      <c r="XDP60"/>
      <c r="XDQ60"/>
      <c r="XDR60"/>
      <c r="XDS60"/>
      <c r="XDT60"/>
      <c r="XDU60"/>
      <c r="XDV60"/>
      <c r="XDW60"/>
      <c r="XDX60"/>
      <c r="XDY60"/>
      <c r="XDZ60"/>
      <c r="XEA60"/>
      <c r="XEB60"/>
      <c r="XEC60"/>
      <c r="XED60"/>
      <c r="XEE60"/>
      <c r="XEF60"/>
      <c r="XEG60"/>
      <c r="XEH60"/>
      <c r="XEI60"/>
      <c r="XEJ60"/>
      <c r="XEK60"/>
      <c r="XEL60"/>
      <c r="XEM60"/>
      <c r="XEN60"/>
      <c r="XEO60"/>
      <c r="XEP60"/>
      <c r="XEQ60"/>
      <c r="XER60"/>
      <c r="XES60"/>
      <c r="XET60"/>
      <c r="XEU60"/>
      <c r="XEV60"/>
      <c r="XEW60"/>
      <c r="XEX60"/>
      <c r="XEY60"/>
      <c r="XEZ60"/>
      <c r="XFA60"/>
      <c r="XFB60"/>
      <c r="XFC60"/>
      <c r="XFD60"/>
    </row>
  </sheetData>
  <mergeCells count="5">
    <mergeCell ref="A1:D1"/>
    <mergeCell ref="A29:D29"/>
    <mergeCell ref="A30:D30"/>
    <mergeCell ref="A32:D32"/>
    <mergeCell ref="A60:D6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0"/>
  <sheetViews>
    <sheetView topLeftCell="A10" workbookViewId="0">
      <selection activeCell="J3" sqref="J3:J28"/>
    </sheetView>
  </sheetViews>
  <sheetFormatPr defaultColWidth="9" defaultRowHeight="13.5"/>
  <cols>
    <col min="1" max="4" width="9" style="17"/>
    <col min="5" max="5" width="12.625" style="17"/>
    <col min="6" max="6" width="11.5" style="17"/>
    <col min="7" max="12" width="12.625" style="17"/>
    <col min="13" max="16286" width="9" style="17"/>
  </cols>
  <sheetData>
    <row r="1" s="15" customFormat="1" ht="25.5" customHeight="1" spans="1:12">
      <c r="A1" s="1" t="s">
        <v>0</v>
      </c>
      <c r="B1" s="1"/>
      <c r="C1" s="1"/>
      <c r="D1" s="1"/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22"/>
    </row>
    <row r="2" s="15" customFormat="1" ht="15.75" customHeight="1" spans="1:12">
      <c r="A2" s="2" t="s">
        <v>8</v>
      </c>
      <c r="B2" s="2" t="s">
        <v>9</v>
      </c>
      <c r="C2" s="2" t="s">
        <v>10</v>
      </c>
      <c r="D2" s="2" t="s">
        <v>11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22"/>
    </row>
    <row r="3" s="15" customFormat="1" ht="15.75" customHeight="1" spans="1:13">
      <c r="A3" s="2">
        <v>1</v>
      </c>
      <c r="B3" s="2" t="s">
        <v>14</v>
      </c>
      <c r="C3" s="5" t="s">
        <v>15</v>
      </c>
      <c r="D3" s="5" t="s">
        <v>16</v>
      </c>
      <c r="E3" s="18">
        <v>43.3044631822967</v>
      </c>
      <c r="F3" s="18">
        <v>5.1895848698698</v>
      </c>
      <c r="G3" s="18">
        <v>1.79122305004415</v>
      </c>
      <c r="H3" s="18">
        <v>0.150924113999141</v>
      </c>
      <c r="I3" s="18">
        <v>0.152240648905578</v>
      </c>
      <c r="J3" s="18">
        <v>0.0573680420646467</v>
      </c>
      <c r="K3" s="27">
        <f>E3*M$3</f>
        <v>11.6692837132177</v>
      </c>
      <c r="L3" s="22">
        <f t="shared" ref="L3:L29" si="0">SUM(E3:K3)</f>
        <v>62.3150876203977</v>
      </c>
      <c r="M3" s="28">
        <v>0.269470693219173</v>
      </c>
    </row>
    <row r="4" s="16" customFormat="1" ht="15.75" customHeight="1" spans="1:13">
      <c r="A4" s="8">
        <v>2</v>
      </c>
      <c r="B4" s="8" t="s">
        <v>14</v>
      </c>
      <c r="C4" s="9" t="s">
        <v>15</v>
      </c>
      <c r="D4" s="9" t="s">
        <v>17</v>
      </c>
      <c r="E4" s="18">
        <v>10.699480421414</v>
      </c>
      <c r="F4" s="18">
        <v>4.6037313781064</v>
      </c>
      <c r="G4" s="18">
        <v>1.25118369669585</v>
      </c>
      <c r="H4" s="18">
        <v>0.0389027386000588</v>
      </c>
      <c r="I4" s="18">
        <v>0.0368921688333576</v>
      </c>
      <c r="J4" s="18">
        <v>0.00620195049347533</v>
      </c>
      <c r="K4" s="27">
        <f>E4*M$3</f>
        <v>2.8831964062434</v>
      </c>
      <c r="L4" s="22">
        <f t="shared" si="0"/>
        <v>19.5195887603865</v>
      </c>
      <c r="M4" s="28"/>
    </row>
    <row r="5" s="16" customFormat="1" ht="15.75" customHeight="1" spans="1:13">
      <c r="A5" s="8">
        <v>3</v>
      </c>
      <c r="B5" s="8" t="s">
        <v>14</v>
      </c>
      <c r="C5" s="9" t="s">
        <v>15</v>
      </c>
      <c r="D5" s="9" t="s">
        <v>18</v>
      </c>
      <c r="E5" s="18">
        <v>8.16797696247858</v>
      </c>
      <c r="F5" s="18">
        <v>1.78355190821197</v>
      </c>
      <c r="G5" s="18">
        <v>1.25118914713005</v>
      </c>
      <c r="H5" s="18">
        <v>0.0748578374198793</v>
      </c>
      <c r="I5" s="18">
        <v>0.0736596940755841</v>
      </c>
      <c r="J5" s="18">
        <v>0.0139543886103194</v>
      </c>
      <c r="K5" s="27">
        <f>E5*M$3</f>
        <v>2.20103041427734</v>
      </c>
      <c r="L5" s="22">
        <f t="shared" si="0"/>
        <v>13.5662203522037</v>
      </c>
      <c r="M5" s="28"/>
    </row>
    <row r="6" s="16" customFormat="1" ht="15.75" customHeight="1" spans="1:13">
      <c r="A6" s="8">
        <v>4</v>
      </c>
      <c r="B6" s="8" t="s">
        <v>14</v>
      </c>
      <c r="C6" s="9" t="s">
        <v>19</v>
      </c>
      <c r="D6" s="9" t="s">
        <v>20</v>
      </c>
      <c r="E6" s="18">
        <v>8.10318029410463</v>
      </c>
      <c r="F6" s="18">
        <v>1.78290514203303</v>
      </c>
      <c r="G6" s="18">
        <v>1.25200194852658</v>
      </c>
      <c r="H6" s="18">
        <v>2.10942636414217</v>
      </c>
      <c r="I6" s="18">
        <v>0.498885899548016</v>
      </c>
      <c r="J6" s="18">
        <v>0.248853611193662</v>
      </c>
      <c r="K6" s="27">
        <f>E6*M$3</f>
        <v>2.18356961113232</v>
      </c>
      <c r="L6" s="22">
        <f t="shared" si="0"/>
        <v>16.1788228706804</v>
      </c>
      <c r="M6" s="28"/>
    </row>
    <row r="7" s="16" customFormat="1" ht="15.75" customHeight="1" spans="1:13">
      <c r="A7" s="8">
        <v>5</v>
      </c>
      <c r="B7" s="8" t="s">
        <v>14</v>
      </c>
      <c r="C7" s="9" t="s">
        <v>19</v>
      </c>
      <c r="D7" s="9" t="s">
        <v>21</v>
      </c>
      <c r="E7" s="18">
        <v>48.3797220111906</v>
      </c>
      <c r="F7" s="18">
        <v>6.26345474210172</v>
      </c>
      <c r="G7" s="18">
        <v>5.62570129054921</v>
      </c>
      <c r="H7" s="18">
        <v>0.776735529517325</v>
      </c>
      <c r="I7" s="18">
        <v>0.247454328149585</v>
      </c>
      <c r="J7" s="18">
        <v>1.61991227109851</v>
      </c>
      <c r="K7" s="27">
        <f>E7*M$3</f>
        <v>13.0369172281064</v>
      </c>
      <c r="L7" s="22">
        <f t="shared" si="0"/>
        <v>75.9498974007134</v>
      </c>
      <c r="M7" s="28"/>
    </row>
    <row r="8" s="16" customFormat="1" ht="16.5" customHeight="1" spans="1:13">
      <c r="A8" s="8">
        <v>6</v>
      </c>
      <c r="B8" s="8" t="s">
        <v>14</v>
      </c>
      <c r="C8" s="9" t="s">
        <v>19</v>
      </c>
      <c r="D8" s="9" t="s">
        <v>22</v>
      </c>
      <c r="E8" s="18">
        <v>22.6202988239793</v>
      </c>
      <c r="F8" s="18">
        <v>3.01563145595328</v>
      </c>
      <c r="G8" s="18">
        <v>1.45316134484431</v>
      </c>
      <c r="H8" s="18">
        <v>0.106321607112423</v>
      </c>
      <c r="I8" s="18">
        <v>0.0738033346266777</v>
      </c>
      <c r="J8" s="18">
        <v>0.0533475511757991</v>
      </c>
      <c r="K8" s="27">
        <f>E8*M$3</f>
        <v>6.09550760492255</v>
      </c>
      <c r="L8" s="22">
        <f t="shared" si="0"/>
        <v>33.4180717226144</v>
      </c>
      <c r="M8" s="28"/>
    </row>
    <row r="9" s="16" customFormat="1" ht="15.75" customHeight="1" spans="1:13">
      <c r="A9" s="8">
        <v>7</v>
      </c>
      <c r="B9" s="8" t="s">
        <v>14</v>
      </c>
      <c r="C9" s="9" t="s">
        <v>19</v>
      </c>
      <c r="D9" s="9" t="s">
        <v>23</v>
      </c>
      <c r="E9" s="18">
        <v>19.7083423428967</v>
      </c>
      <c r="F9" s="18">
        <v>6.29266603466378</v>
      </c>
      <c r="G9" s="18">
        <v>1.69400550624901</v>
      </c>
      <c r="H9" s="18">
        <v>0.246851665865653</v>
      </c>
      <c r="I9" s="18">
        <v>0.0738428589171947</v>
      </c>
      <c r="J9" s="18">
        <v>0.037211702960852</v>
      </c>
      <c r="K9" s="27">
        <f>E9*M$3</f>
        <v>5.31082067334116</v>
      </c>
      <c r="L9" s="22">
        <f t="shared" si="0"/>
        <v>33.3637407848944</v>
      </c>
      <c r="M9" s="28"/>
    </row>
    <row r="10" s="16" customFormat="1" ht="15.75" customHeight="1" spans="1:13">
      <c r="A10" s="8">
        <v>9</v>
      </c>
      <c r="B10" s="8" t="s">
        <v>14</v>
      </c>
      <c r="C10" s="9" t="s">
        <v>24</v>
      </c>
      <c r="D10" s="9" t="s">
        <v>25</v>
      </c>
      <c r="E10" s="18">
        <v>43.63810052839</v>
      </c>
      <c r="F10" s="18">
        <v>3.91192198752465</v>
      </c>
      <c r="G10" s="18">
        <v>5.59677820017771</v>
      </c>
      <c r="H10" s="18">
        <v>0.387221701919861</v>
      </c>
      <c r="I10" s="18">
        <v>1.04941035727488</v>
      </c>
      <c r="J10" s="18">
        <v>0.0868273069086541</v>
      </c>
      <c r="K10" s="27">
        <f>E10*M$3</f>
        <v>11.7591892001532</v>
      </c>
      <c r="L10" s="22">
        <f t="shared" si="0"/>
        <v>66.429449282349</v>
      </c>
      <c r="M10" s="28"/>
    </row>
    <row r="11" s="16" customFormat="1" ht="15.75" customHeight="1" spans="1:13">
      <c r="A11" s="8">
        <v>10</v>
      </c>
      <c r="B11" s="8" t="s">
        <v>14</v>
      </c>
      <c r="C11" s="9" t="s">
        <v>24</v>
      </c>
      <c r="D11" s="9" t="s">
        <v>26</v>
      </c>
      <c r="E11" s="18">
        <v>47.7932902695426</v>
      </c>
      <c r="F11" s="18">
        <v>9.7799053376626</v>
      </c>
      <c r="G11" s="18">
        <v>17.071190693775</v>
      </c>
      <c r="H11" s="18">
        <v>1.33501904520764</v>
      </c>
      <c r="I11" s="18">
        <v>0.243497645982471</v>
      </c>
      <c r="J11" s="18">
        <v>0.437902116228122</v>
      </c>
      <c r="K11" s="27">
        <f>E11*M$3</f>
        <v>12.8788910601588</v>
      </c>
      <c r="L11" s="22">
        <f t="shared" si="0"/>
        <v>89.5396961685573</v>
      </c>
      <c r="M11" s="28"/>
    </row>
    <row r="12" s="16" customFormat="1" ht="15.75" customHeight="1" spans="1:13">
      <c r="A12" s="8">
        <v>11</v>
      </c>
      <c r="B12" s="8" t="s">
        <v>14</v>
      </c>
      <c r="C12" s="9" t="s">
        <v>24</v>
      </c>
      <c r="D12" s="9" t="s">
        <v>27</v>
      </c>
      <c r="E12" s="18">
        <v>26.9301293919038</v>
      </c>
      <c r="F12" s="18">
        <v>5.63662166148955</v>
      </c>
      <c r="G12" s="18">
        <v>5.62089260218409</v>
      </c>
      <c r="H12" s="18">
        <v>0.0747849097377595</v>
      </c>
      <c r="I12" s="18">
        <v>0.430596230126286</v>
      </c>
      <c r="J12" s="18">
        <v>0.527433824671326</v>
      </c>
      <c r="K12" s="27">
        <f>E12*M$3</f>
        <v>7.25688063571835</v>
      </c>
      <c r="L12" s="22">
        <f t="shared" si="0"/>
        <v>46.4773392558312</v>
      </c>
      <c r="M12" s="28"/>
    </row>
    <row r="13" s="16" customFormat="1" ht="15.75" customHeight="1" spans="1:13">
      <c r="A13" s="8">
        <v>12</v>
      </c>
      <c r="B13" s="8" t="s">
        <v>14</v>
      </c>
      <c r="C13" s="9" t="s">
        <v>24</v>
      </c>
      <c r="D13" s="9" t="s">
        <v>28</v>
      </c>
      <c r="E13" s="18">
        <v>24.2514144528841</v>
      </c>
      <c r="F13" s="18">
        <v>12.5832319600944</v>
      </c>
      <c r="G13" s="18">
        <v>1.25136417741197</v>
      </c>
      <c r="H13" s="18">
        <v>0.0834193386410355</v>
      </c>
      <c r="I13" s="18">
        <v>1.04950991629388</v>
      </c>
      <c r="J13" s="18">
        <v>1.00663427556143</v>
      </c>
      <c r="K13" s="27">
        <f>E13*M$3</f>
        <v>6.53504546416416</v>
      </c>
      <c r="L13" s="22">
        <f t="shared" si="0"/>
        <v>46.760619585051</v>
      </c>
      <c r="M13" s="28"/>
    </row>
    <row r="14" s="16" customFormat="1" ht="15.75" customHeight="1" spans="1:13">
      <c r="A14" s="8">
        <v>13</v>
      </c>
      <c r="B14" s="8" t="s">
        <v>14</v>
      </c>
      <c r="C14" s="9" t="s">
        <v>24</v>
      </c>
      <c r="D14" s="9" t="s">
        <v>29</v>
      </c>
      <c r="E14" s="18">
        <v>29.0491935518454</v>
      </c>
      <c r="F14" s="18">
        <v>1.99078969380369</v>
      </c>
      <c r="G14" s="18">
        <v>1.25168833758309</v>
      </c>
      <c r="H14" s="18">
        <v>0.075018950252114</v>
      </c>
      <c r="I14" s="18">
        <v>0.236135353172569</v>
      </c>
      <c r="J14" s="18">
        <v>0.0479085031687549</v>
      </c>
      <c r="K14" s="27">
        <f>E14*M$3</f>
        <v>7.82790632387372</v>
      </c>
      <c r="L14" s="22">
        <f t="shared" si="0"/>
        <v>40.4786407136993</v>
      </c>
      <c r="M14" s="28"/>
    </row>
    <row r="15" s="16" customFormat="1" ht="15.75" customHeight="1" spans="1:13">
      <c r="A15" s="8">
        <v>14</v>
      </c>
      <c r="B15" s="8" t="s">
        <v>14</v>
      </c>
      <c r="C15" s="9" t="s">
        <v>30</v>
      </c>
      <c r="D15" s="9" t="s">
        <v>31</v>
      </c>
      <c r="E15" s="18">
        <v>13.4044423210955</v>
      </c>
      <c r="F15" s="18">
        <v>3.00171557053532</v>
      </c>
      <c r="G15" s="18">
        <v>1.48491158948206</v>
      </c>
      <c r="H15" s="18">
        <v>0.647788154506196</v>
      </c>
      <c r="I15" s="18">
        <v>0.0739200100446595</v>
      </c>
      <c r="J15" s="18">
        <v>0.0046514628701065</v>
      </c>
      <c r="K15" s="27">
        <f>E15*M$3</f>
        <v>3.61210436448203</v>
      </c>
      <c r="L15" s="22">
        <f t="shared" si="0"/>
        <v>22.2295334730159</v>
      </c>
      <c r="M15" s="28"/>
    </row>
    <row r="16" s="16" customFormat="1" ht="15.75" customHeight="1" spans="1:13">
      <c r="A16" s="8">
        <v>15</v>
      </c>
      <c r="B16" s="8" t="s">
        <v>14</v>
      </c>
      <c r="C16" s="9" t="s">
        <v>30</v>
      </c>
      <c r="D16" s="9" t="s">
        <v>32</v>
      </c>
      <c r="E16" s="18">
        <v>28.3138058488066</v>
      </c>
      <c r="F16" s="18">
        <v>1.7828461544024</v>
      </c>
      <c r="G16" s="18">
        <v>8.26966988587701</v>
      </c>
      <c r="H16" s="18">
        <v>0.0726134105345318</v>
      </c>
      <c r="I16" s="18">
        <v>0.726223349546639</v>
      </c>
      <c r="J16" s="18">
        <v>2.89895113907936</v>
      </c>
      <c r="K16" s="27">
        <f>E16*M$3</f>
        <v>7.629740889751</v>
      </c>
      <c r="L16" s="22">
        <f t="shared" si="0"/>
        <v>49.6938506779975</v>
      </c>
      <c r="M16" s="28"/>
    </row>
    <row r="17" s="16" customFormat="1" ht="15.75" customHeight="1" spans="1:13">
      <c r="A17" s="8">
        <v>16</v>
      </c>
      <c r="B17" s="8" t="s">
        <v>14</v>
      </c>
      <c r="C17" s="9" t="s">
        <v>30</v>
      </c>
      <c r="D17" s="9" t="s">
        <v>33</v>
      </c>
      <c r="E17" s="18">
        <v>14.6909477069678</v>
      </c>
      <c r="F17" s="18">
        <v>3.84191850362716</v>
      </c>
      <c r="G17" s="18">
        <v>1.25171468438486</v>
      </c>
      <c r="H17" s="18">
        <v>0.0749350071084937</v>
      </c>
      <c r="I17" s="18">
        <v>0.0736471207276691</v>
      </c>
      <c r="J17" s="18">
        <v>0.0108534133635818</v>
      </c>
      <c r="K17" s="27">
        <f>E17*M$3</f>
        <v>3.95877986264324</v>
      </c>
      <c r="L17" s="22">
        <f t="shared" si="0"/>
        <v>23.9027962988228</v>
      </c>
      <c r="M17" s="28"/>
    </row>
    <row r="18" s="16" customFormat="1" ht="15.75" customHeight="1" spans="1:13">
      <c r="A18" s="8">
        <v>17</v>
      </c>
      <c r="B18" s="8" t="s">
        <v>14</v>
      </c>
      <c r="C18" s="9" t="s">
        <v>34</v>
      </c>
      <c r="D18" s="9" t="s">
        <v>35</v>
      </c>
      <c r="E18" s="18">
        <v>28.0719954781993</v>
      </c>
      <c r="F18" s="18">
        <v>1.78285884907858</v>
      </c>
      <c r="G18" s="18">
        <v>1.251601451244</v>
      </c>
      <c r="H18" s="18">
        <v>0.0748285545536999</v>
      </c>
      <c r="I18" s="18">
        <v>0.373957393712097</v>
      </c>
      <c r="J18" s="18">
        <v>0.161279914839408</v>
      </c>
      <c r="K18" s="27">
        <f>E18*M$3</f>
        <v>7.56458008155587</v>
      </c>
      <c r="L18" s="22">
        <f t="shared" si="0"/>
        <v>39.2811017231829</v>
      </c>
      <c r="M18" s="28"/>
    </row>
    <row r="19" s="16" customFormat="1" ht="15.75" customHeight="1" spans="1:13">
      <c r="A19" s="8">
        <v>18</v>
      </c>
      <c r="B19" s="8" t="s">
        <v>14</v>
      </c>
      <c r="C19" s="9" t="s">
        <v>34</v>
      </c>
      <c r="D19" s="9" t="s">
        <v>36</v>
      </c>
      <c r="E19" s="18">
        <v>13.8379963389679</v>
      </c>
      <c r="F19" s="18">
        <v>1.78499221399849</v>
      </c>
      <c r="G19" s="18">
        <v>1.26106500021177</v>
      </c>
      <c r="H19" s="18">
        <v>0.0748578374198793</v>
      </c>
      <c r="I19" s="18">
        <v>1.25688368777525</v>
      </c>
      <c r="J19" s="18">
        <v>0.296349983627551</v>
      </c>
      <c r="K19" s="27">
        <f>E19*M$3</f>
        <v>3.72893446622606</v>
      </c>
      <c r="L19" s="22">
        <f t="shared" si="0"/>
        <v>22.2410795282269</v>
      </c>
      <c r="M19" s="28"/>
    </row>
    <row r="20" s="16" customFormat="1" ht="15.75" customHeight="1" spans="1:13">
      <c r="A20" s="8">
        <v>19</v>
      </c>
      <c r="B20" s="8" t="s">
        <v>14</v>
      </c>
      <c r="C20" s="9" t="s">
        <v>34</v>
      </c>
      <c r="D20" s="9" t="s">
        <v>37</v>
      </c>
      <c r="E20" s="18">
        <v>17.0973150409071</v>
      </c>
      <c r="F20" s="18">
        <v>1.78267996708289</v>
      </c>
      <c r="G20" s="18">
        <v>1.25180275259216</v>
      </c>
      <c r="H20" s="18">
        <v>0.07479148784733</v>
      </c>
      <c r="I20" s="18">
        <v>0.24989328061632</v>
      </c>
      <c r="J20" s="18">
        <v>0.0976807202722361</v>
      </c>
      <c r="K20" s="27">
        <f>E20*M$3</f>
        <v>4.60722533625984</v>
      </c>
      <c r="L20" s="22">
        <f t="shared" si="0"/>
        <v>25.1613885855779</v>
      </c>
      <c r="M20" s="28"/>
    </row>
    <row r="21" s="16" customFormat="1" ht="15.75" customHeight="1" spans="1:13">
      <c r="A21" s="8">
        <v>20</v>
      </c>
      <c r="B21" s="8" t="s">
        <v>14</v>
      </c>
      <c r="C21" s="10" t="s">
        <v>38</v>
      </c>
      <c r="D21" s="9" t="s">
        <v>39</v>
      </c>
      <c r="E21" s="18">
        <v>45.2543158196291</v>
      </c>
      <c r="F21" s="18">
        <v>3.92030856223976</v>
      </c>
      <c r="G21" s="18">
        <v>1.25154290877253</v>
      </c>
      <c r="H21" s="18">
        <v>0.0747779767866964</v>
      </c>
      <c r="I21" s="18">
        <v>0.0739281588871898</v>
      </c>
      <c r="J21" s="18">
        <v>0.0124039009869507</v>
      </c>
      <c r="K21" s="27">
        <f>E21*M$3</f>
        <v>12.1947118550749</v>
      </c>
      <c r="L21" s="22">
        <f t="shared" si="0"/>
        <v>62.7819891823771</v>
      </c>
      <c r="M21" s="28"/>
    </row>
    <row r="22" s="16" customFormat="1" ht="15.75" customHeight="1" spans="1:13">
      <c r="A22" s="8">
        <v>21</v>
      </c>
      <c r="B22" s="8" t="s">
        <v>14</v>
      </c>
      <c r="C22" s="10" t="s">
        <v>40</v>
      </c>
      <c r="D22" s="9" t="s">
        <v>41</v>
      </c>
      <c r="E22" s="18">
        <v>21.2790681326789</v>
      </c>
      <c r="F22" s="18">
        <v>7.80886161215956</v>
      </c>
      <c r="G22" s="18">
        <v>2.2305381282934</v>
      </c>
      <c r="H22" s="18">
        <v>0.857012296313511</v>
      </c>
      <c r="I22" s="18">
        <v>0.287835604780759</v>
      </c>
      <c r="J22" s="18">
        <v>0.360941003573529</v>
      </c>
      <c r="K22" s="27">
        <f>E22*M$3</f>
        <v>5.73408524077101</v>
      </c>
      <c r="L22" s="22">
        <f t="shared" si="0"/>
        <v>38.5583420185707</v>
      </c>
      <c r="M22" s="28"/>
    </row>
    <row r="23" s="16" customFormat="1" ht="15.75" customHeight="1" spans="1:13">
      <c r="A23" s="8">
        <v>22</v>
      </c>
      <c r="B23" s="8" t="s">
        <v>14</v>
      </c>
      <c r="C23" s="10" t="s">
        <v>40</v>
      </c>
      <c r="D23" s="9" t="s">
        <v>42</v>
      </c>
      <c r="E23" s="18">
        <v>18.4940053793232</v>
      </c>
      <c r="F23" s="18">
        <v>5.29387200211197</v>
      </c>
      <c r="G23" s="18">
        <v>1.252262895407</v>
      </c>
      <c r="H23" s="18">
        <v>0.348922926095945</v>
      </c>
      <c r="I23" s="18">
        <v>0.108141146611468</v>
      </c>
      <c r="J23" s="18">
        <v>0.16573721911363</v>
      </c>
      <c r="K23" s="27">
        <f>E23*M$3</f>
        <v>4.98359244996534</v>
      </c>
      <c r="L23" s="22">
        <f t="shared" si="0"/>
        <v>30.6465340186286</v>
      </c>
      <c r="M23" s="28"/>
    </row>
    <row r="24" s="16" customFormat="1" ht="15.75" customHeight="1" spans="1:13">
      <c r="A24" s="8">
        <v>23</v>
      </c>
      <c r="B24" s="8" t="s">
        <v>14</v>
      </c>
      <c r="C24" s="10" t="s">
        <v>40</v>
      </c>
      <c r="D24" s="9" t="s">
        <v>43</v>
      </c>
      <c r="E24" s="18">
        <v>20.0162609526698</v>
      </c>
      <c r="F24" s="18">
        <v>10.8854075239328</v>
      </c>
      <c r="G24" s="18">
        <v>6.15550783451051</v>
      </c>
      <c r="H24" s="18">
        <v>0.0747606005103864</v>
      </c>
      <c r="I24" s="18">
        <v>0.134546777013957</v>
      </c>
      <c r="J24" s="18">
        <v>0.28292401232385</v>
      </c>
      <c r="K24" s="27">
        <f>E24*M$3</f>
        <v>5.3937957145718</v>
      </c>
      <c r="L24" s="22">
        <f t="shared" si="0"/>
        <v>42.9432034155331</v>
      </c>
      <c r="M24" s="28"/>
    </row>
    <row r="25" s="16" customFormat="1" ht="15.75" customHeight="1" spans="1:13">
      <c r="A25" s="8">
        <v>24</v>
      </c>
      <c r="B25" s="8" t="s">
        <v>14</v>
      </c>
      <c r="C25" s="10" t="s">
        <v>44</v>
      </c>
      <c r="D25" s="9" t="s">
        <v>45</v>
      </c>
      <c r="E25" s="18">
        <v>42.2985892386394</v>
      </c>
      <c r="F25" s="18">
        <v>11.4935550355197</v>
      </c>
      <c r="G25" s="18">
        <v>9.79642965048431</v>
      </c>
      <c r="H25" s="18">
        <v>0.178769213830493</v>
      </c>
      <c r="I25" s="18">
        <v>0.086633405252328</v>
      </c>
      <c r="J25" s="18">
        <v>0.0217068267271637</v>
      </c>
      <c r="K25" s="27">
        <f>E25*M$3</f>
        <v>11.3982301643292</v>
      </c>
      <c r="L25" s="22">
        <f t="shared" si="0"/>
        <v>75.2739135347826</v>
      </c>
      <c r="M25" s="28"/>
    </row>
    <row r="26" s="16" customFormat="1" ht="15.75" customHeight="1" spans="1:13">
      <c r="A26" s="8">
        <v>25</v>
      </c>
      <c r="B26" s="8" t="s">
        <v>14</v>
      </c>
      <c r="C26" s="10" t="s">
        <v>44</v>
      </c>
      <c r="D26" s="9" t="s">
        <v>46</v>
      </c>
      <c r="E26" s="18">
        <v>25.1288915428224</v>
      </c>
      <c r="F26" s="18">
        <v>2.21168987007554</v>
      </c>
      <c r="G26" s="18">
        <v>3.05080831173274</v>
      </c>
      <c r="H26" s="18">
        <v>0.0763559665373718</v>
      </c>
      <c r="I26" s="18">
        <v>0.0738413285466027</v>
      </c>
      <c r="J26" s="18">
        <v>0.00620195049347533</v>
      </c>
      <c r="K26" s="27">
        <f>E26*M$3</f>
        <v>6.77149982387378</v>
      </c>
      <c r="L26" s="22">
        <f t="shared" si="0"/>
        <v>37.3192887940819</v>
      </c>
      <c r="M26" s="28"/>
    </row>
    <row r="27" s="16" customFormat="1" ht="15.75" customHeight="1" spans="1:13">
      <c r="A27" s="8">
        <v>27</v>
      </c>
      <c r="B27" s="8" t="s">
        <v>14</v>
      </c>
      <c r="C27" s="9" t="s">
        <v>47</v>
      </c>
      <c r="D27" s="9" t="s">
        <v>48</v>
      </c>
      <c r="E27" s="18">
        <v>5.30150923933902</v>
      </c>
      <c r="F27" s="18">
        <v>2.13994262691556</v>
      </c>
      <c r="G27" s="18">
        <v>1.25176998634975</v>
      </c>
      <c r="H27" s="18">
        <v>0.374532279373129</v>
      </c>
      <c r="I27" s="18">
        <v>0.652250456917803</v>
      </c>
      <c r="J27" s="18">
        <v>0.351960499301094</v>
      </c>
      <c r="K27" s="27">
        <f>E27*M$3</f>
        <v>1.42860136983254</v>
      </c>
      <c r="L27" s="22">
        <f t="shared" si="0"/>
        <v>11.5005664580289</v>
      </c>
      <c r="M27" s="28"/>
    </row>
    <row r="28" s="15" customFormat="1" ht="15.75" customHeight="1" spans="1:13">
      <c r="A28" s="11">
        <v>1</v>
      </c>
      <c r="B28" s="8" t="s">
        <v>14</v>
      </c>
      <c r="C28" s="9" t="s">
        <v>49</v>
      </c>
      <c r="D28" s="5" t="s">
        <v>49</v>
      </c>
      <c r="E28" s="18">
        <v>0</v>
      </c>
      <c r="F28" s="18">
        <v>80.9466193713545</v>
      </c>
      <c r="G28" s="18">
        <v>0</v>
      </c>
      <c r="H28" s="18">
        <v>0</v>
      </c>
      <c r="I28" s="18">
        <v>0</v>
      </c>
      <c r="J28" s="18">
        <v>2.6078384222695</v>
      </c>
      <c r="K28" s="27">
        <f>E28*M$3</f>
        <v>0</v>
      </c>
      <c r="L28" s="22">
        <f t="shared" si="0"/>
        <v>83.554457793624</v>
      </c>
      <c r="M28" s="28"/>
    </row>
    <row r="29" s="17" customFormat="1" ht="16.5" spans="1:12">
      <c r="A29" s="12" t="s">
        <v>13</v>
      </c>
      <c r="B29" s="12"/>
      <c r="C29" s="12"/>
      <c r="D29" s="12"/>
      <c r="E29" s="18">
        <f t="shared" ref="E29:K29" si="1">SUM(E3:E28)</f>
        <v>625.834735272972</v>
      </c>
      <c r="F29" s="18">
        <f t="shared" si="1"/>
        <v>201.511264034549</v>
      </c>
      <c r="G29" s="18">
        <f t="shared" si="1"/>
        <v>84.8700050745131</v>
      </c>
      <c r="H29" s="18">
        <f t="shared" si="1"/>
        <v>8.46442951383272</v>
      </c>
      <c r="I29" s="18">
        <f t="shared" si="1"/>
        <v>8.33763015633882</v>
      </c>
      <c r="J29" s="18">
        <f t="shared" si="1"/>
        <v>11.423036012977</v>
      </c>
      <c r="K29" s="18">
        <f t="shared" si="1"/>
        <v>168.644119954646</v>
      </c>
      <c r="L29" s="22">
        <f t="shared" si="0"/>
        <v>1109.08522001983</v>
      </c>
    </row>
    <row r="30" s="17" customFormat="1" spans="1:12">
      <c r="A30" s="19" t="s">
        <v>50</v>
      </c>
      <c r="B30" s="19"/>
      <c r="C30" s="19"/>
      <c r="D30" s="19"/>
      <c r="E30" s="20"/>
      <c r="F30" s="20"/>
      <c r="G30" s="20"/>
      <c r="H30" s="20"/>
      <c r="I30" s="20"/>
      <c r="J30" s="20"/>
      <c r="K30" s="20"/>
      <c r="L30" s="20"/>
    </row>
    <row r="31" s="17" customFormat="1" spans="16287:16384">
      <c r="XBK31"/>
      <c r="XBL31"/>
      <c r="XBM31"/>
      <c r="XBN31"/>
      <c r="XBO31"/>
      <c r="XBP31"/>
      <c r="XBQ31"/>
      <c r="XBR31"/>
      <c r="XBS31"/>
      <c r="XBT31"/>
      <c r="XBU31"/>
      <c r="XBV31"/>
      <c r="XBW31"/>
      <c r="XBX31"/>
      <c r="XBY31"/>
      <c r="XBZ31"/>
      <c r="XCA31"/>
      <c r="XCB31"/>
      <c r="XCC31"/>
      <c r="XCD31"/>
      <c r="XCE31"/>
      <c r="XCF31"/>
      <c r="XCG31"/>
      <c r="XCH31"/>
      <c r="XCI31"/>
      <c r="XCJ31"/>
      <c r="XCK31"/>
      <c r="XCL31"/>
      <c r="XCM31"/>
      <c r="XCN31"/>
      <c r="XCO31"/>
      <c r="XCP31"/>
      <c r="XCQ31"/>
      <c r="XCR31"/>
      <c r="XCS31"/>
      <c r="XCT31"/>
      <c r="XCU31"/>
      <c r="XCV31"/>
      <c r="XCW31"/>
      <c r="XCX31"/>
      <c r="XCY31"/>
      <c r="XCZ31"/>
      <c r="XDA31"/>
      <c r="XDB31"/>
      <c r="XDC31"/>
      <c r="XDD31"/>
      <c r="XDE31"/>
      <c r="XDF31"/>
      <c r="XDG31"/>
      <c r="XDH31"/>
      <c r="XDI31"/>
      <c r="XDJ31"/>
      <c r="XDK31"/>
      <c r="XDL31"/>
      <c r="XDM31"/>
      <c r="XDN31"/>
      <c r="XDO31"/>
      <c r="XDP31"/>
      <c r="XDQ31"/>
      <c r="XDR31"/>
      <c r="XDS31"/>
      <c r="XDT31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="17" customFormat="1" ht="16.5" spans="1:16384">
      <c r="A32" s="1" t="s">
        <v>0</v>
      </c>
      <c r="B32" s="1"/>
      <c r="C32" s="1"/>
      <c r="D32" s="1"/>
      <c r="E32" s="17"/>
      <c r="F32" s="17"/>
      <c r="G32" s="17"/>
      <c r="H32" s="17"/>
      <c r="I32" s="17"/>
      <c r="J32" s="17"/>
      <c r="K32" s="17"/>
      <c r="L32" s="17"/>
      <c r="XBK32"/>
      <c r="XBL32"/>
      <c r="XBM32"/>
      <c r="XBN32"/>
      <c r="XBO32"/>
      <c r="XBP32"/>
      <c r="XBQ32"/>
      <c r="XBR32"/>
      <c r="XBS32"/>
      <c r="XBT32"/>
      <c r="XBU32"/>
      <c r="XBV32"/>
      <c r="XBW32"/>
      <c r="XBX32"/>
      <c r="XBY32"/>
      <c r="XBZ32"/>
      <c r="XCA32"/>
      <c r="XCB32"/>
      <c r="XCC32"/>
      <c r="XCD32"/>
      <c r="XCE32"/>
      <c r="XCF32"/>
      <c r="XCG32"/>
      <c r="XCH32"/>
      <c r="XCI32"/>
      <c r="XCJ32"/>
      <c r="XCK32"/>
      <c r="XCL32"/>
      <c r="XCM32"/>
      <c r="XCN32"/>
      <c r="XCO32"/>
      <c r="XCP32"/>
      <c r="XCQ32"/>
      <c r="XCR32"/>
      <c r="XCS32"/>
      <c r="XCT32"/>
      <c r="XCU32"/>
      <c r="XCV32"/>
      <c r="XCW32"/>
      <c r="XCX32"/>
      <c r="XCY32"/>
      <c r="XCZ32"/>
      <c r="XDA32"/>
      <c r="XDB32"/>
      <c r="XDC32"/>
      <c r="XDD32"/>
      <c r="XDE32"/>
      <c r="XDF32"/>
      <c r="XDG32"/>
      <c r="XDH32"/>
      <c r="XDI32"/>
      <c r="XDJ32"/>
      <c r="XDK32"/>
      <c r="XDL32"/>
      <c r="XDM32"/>
      <c r="XDN32"/>
      <c r="XDO32"/>
      <c r="XDP32"/>
      <c r="XDQ32"/>
      <c r="XDR32"/>
      <c r="XDS32"/>
      <c r="XDT32"/>
      <c r="XDU32"/>
      <c r="XDV32"/>
      <c r="XDW32"/>
      <c r="XDX32"/>
      <c r="XDY32"/>
      <c r="XDZ32"/>
      <c r="XEA32"/>
      <c r="XEB32"/>
      <c r="XEC32"/>
      <c r="XED32"/>
      <c r="XEE32"/>
      <c r="XEF32"/>
      <c r="XEG32"/>
      <c r="XEH32"/>
      <c r="XEI32"/>
      <c r="XEJ32"/>
      <c r="XEK32"/>
      <c r="XEL32"/>
      <c r="XEM32"/>
      <c r="XEN32"/>
      <c r="XEO32"/>
      <c r="XEP32"/>
      <c r="XEQ32"/>
      <c r="XER32"/>
      <c r="XES32"/>
      <c r="XET32"/>
      <c r="XEU32"/>
      <c r="XEV32"/>
      <c r="XEW32"/>
      <c r="XEX32"/>
      <c r="XEY32"/>
      <c r="XEZ32"/>
      <c r="XFA32"/>
      <c r="XFB32"/>
      <c r="XFC32"/>
      <c r="XFD32"/>
    </row>
    <row r="33" s="17" customFormat="1" ht="16.5" spans="1:16384">
      <c r="A33" s="2" t="s">
        <v>8</v>
      </c>
      <c r="B33" s="2" t="s">
        <v>9</v>
      </c>
      <c r="C33" s="2" t="s">
        <v>10</v>
      </c>
      <c r="D33" s="2" t="s">
        <v>11</v>
      </c>
      <c r="E33" s="4" t="s">
        <v>1</v>
      </c>
      <c r="F33" s="4" t="s">
        <v>2</v>
      </c>
      <c r="G33" s="4" t="s">
        <v>3</v>
      </c>
      <c r="H33" s="4" t="s">
        <v>4</v>
      </c>
      <c r="I33" s="4" t="s">
        <v>5</v>
      </c>
      <c r="J33" s="4" t="s">
        <v>6</v>
      </c>
      <c r="K33" s="4" t="s">
        <v>7</v>
      </c>
      <c r="L33" s="17"/>
      <c r="XBK33"/>
      <c r="XBL33"/>
      <c r="XBM33"/>
      <c r="XBN33"/>
      <c r="XBO33"/>
      <c r="XBP33"/>
      <c r="XBQ33"/>
      <c r="XBR33"/>
      <c r="XBS33"/>
      <c r="XBT33"/>
      <c r="XBU33"/>
      <c r="XBV33"/>
      <c r="XBW33"/>
      <c r="XBX33"/>
      <c r="XBY33"/>
      <c r="XBZ33"/>
      <c r="XCA33"/>
      <c r="XCB33"/>
      <c r="XCC33"/>
      <c r="XCD33"/>
      <c r="XCE33"/>
      <c r="XCF33"/>
      <c r="XCG33"/>
      <c r="XCH33"/>
      <c r="XCI33"/>
      <c r="XCJ33"/>
      <c r="XCK33"/>
      <c r="XCL33"/>
      <c r="XCM33"/>
      <c r="XCN33"/>
      <c r="XCO33"/>
      <c r="XCP33"/>
      <c r="XCQ33"/>
      <c r="XCR33"/>
      <c r="XCS33"/>
      <c r="XCT33"/>
      <c r="XCU33"/>
      <c r="XCV33"/>
      <c r="XCW33"/>
      <c r="XCX33"/>
      <c r="XCY33"/>
      <c r="XCZ33"/>
      <c r="XDA33"/>
      <c r="XDB33"/>
      <c r="XDC33"/>
      <c r="XDD33"/>
      <c r="XDE33"/>
      <c r="XDF33"/>
      <c r="XDG33"/>
      <c r="XDH33"/>
      <c r="XDI33"/>
      <c r="XDJ33"/>
      <c r="XDK33"/>
      <c r="XDL33"/>
      <c r="XDM33"/>
      <c r="XDN33"/>
      <c r="XDO33"/>
      <c r="XDP33"/>
      <c r="XDQ33"/>
      <c r="XDR33"/>
      <c r="XDS33"/>
      <c r="XDT33"/>
      <c r="XDU33"/>
      <c r="XDV33"/>
      <c r="XDW33"/>
      <c r="XDX33"/>
      <c r="XDY33"/>
      <c r="XDZ33"/>
      <c r="XEA33"/>
      <c r="XEB33"/>
      <c r="XEC33"/>
      <c r="XED33"/>
      <c r="XEE33"/>
      <c r="XEF33"/>
      <c r="XEG33"/>
      <c r="XEH33"/>
      <c r="XEI33"/>
      <c r="XEJ33"/>
      <c r="XEK33"/>
      <c r="XEL33"/>
      <c r="XEM33"/>
      <c r="XEN33"/>
      <c r="XEO33"/>
      <c r="XEP33"/>
      <c r="XEQ33"/>
      <c r="XER33"/>
      <c r="XES33"/>
      <c r="XET33"/>
      <c r="XEU33"/>
      <c r="XEV33"/>
      <c r="XEW33"/>
      <c r="XEX33"/>
      <c r="XEY33"/>
      <c r="XEZ33"/>
      <c r="XFA33"/>
      <c r="XFB33"/>
      <c r="XFC33"/>
      <c r="XFD33"/>
    </row>
    <row r="34" s="17" customFormat="1" ht="16.5" spans="1:16384">
      <c r="A34" s="2">
        <v>1</v>
      </c>
      <c r="B34" s="2" t="s">
        <v>14</v>
      </c>
      <c r="C34" s="5" t="s">
        <v>15</v>
      </c>
      <c r="D34" s="5" t="s">
        <v>16</v>
      </c>
      <c r="E34" s="21">
        <f t="shared" ref="E34:K34" si="2">E3/$L3</f>
        <v>0.694927421848345</v>
      </c>
      <c r="F34" s="21">
        <f t="shared" si="2"/>
        <v>0.0832797492235426</v>
      </c>
      <c r="G34" s="21">
        <f t="shared" si="2"/>
        <v>0.0287446125560422</v>
      </c>
      <c r="H34" s="21">
        <f t="shared" si="2"/>
        <v>0.00242195140474678</v>
      </c>
      <c r="I34" s="21">
        <f t="shared" si="2"/>
        <v>0.00244307846974358</v>
      </c>
      <c r="J34" s="21">
        <f t="shared" si="2"/>
        <v>0.000920612395093036</v>
      </c>
      <c r="K34" s="21">
        <f t="shared" si="2"/>
        <v>0.187262574102487</v>
      </c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  <c r="XFD34"/>
    </row>
    <row r="35" s="17" customFormat="1" ht="16.5" spans="1:16384">
      <c r="A35" s="8">
        <v>2</v>
      </c>
      <c r="B35" s="8" t="s">
        <v>14</v>
      </c>
      <c r="C35" s="9" t="s">
        <v>15</v>
      </c>
      <c r="D35" s="9" t="s">
        <v>17</v>
      </c>
      <c r="E35" s="21">
        <f t="shared" ref="E35:K35" si="3">E4/$L4</f>
        <v>0.54814066795955</v>
      </c>
      <c r="F35" s="21">
        <f t="shared" si="3"/>
        <v>0.235851863203661</v>
      </c>
      <c r="G35" s="21">
        <f t="shared" si="3"/>
        <v>0.0640988758551629</v>
      </c>
      <c r="H35" s="21">
        <f t="shared" si="3"/>
        <v>0.00199301015393361</v>
      </c>
      <c r="I35" s="21">
        <f t="shared" si="3"/>
        <v>0.00189000748357093</v>
      </c>
      <c r="J35" s="21">
        <f t="shared" si="3"/>
        <v>0.00031772956744159</v>
      </c>
      <c r="K35" s="21">
        <f t="shared" si="3"/>
        <v>0.147707845776681</v>
      </c>
      <c r="XBK35"/>
      <c r="XBL35"/>
      <c r="XBM35"/>
      <c r="XBN35"/>
      <c r="XBO35"/>
      <c r="XBP35"/>
      <c r="XBQ35"/>
      <c r="XBR35"/>
      <c r="XBS35"/>
      <c r="XBT35"/>
      <c r="XBU35"/>
      <c r="XBV35"/>
      <c r="XBW35"/>
      <c r="XBX35"/>
      <c r="XBY35"/>
      <c r="XBZ35"/>
      <c r="XCA35"/>
      <c r="XCB35"/>
      <c r="XCC35"/>
      <c r="XCD35"/>
      <c r="XCE35"/>
      <c r="XCF35"/>
      <c r="XCG35"/>
      <c r="XCH35"/>
      <c r="XCI35"/>
      <c r="XCJ35"/>
      <c r="XCK35"/>
      <c r="XCL35"/>
      <c r="XCM35"/>
      <c r="XCN35"/>
      <c r="XCO35"/>
      <c r="XCP35"/>
      <c r="XCQ35"/>
      <c r="XCR35"/>
      <c r="XCS35"/>
      <c r="XCT35"/>
      <c r="XCU35"/>
      <c r="XCV35"/>
      <c r="XCW35"/>
      <c r="XCX35"/>
      <c r="XCY35"/>
      <c r="XCZ35"/>
      <c r="XDA35"/>
      <c r="XDB35"/>
      <c r="XDC35"/>
      <c r="XDD35"/>
      <c r="XDE35"/>
      <c r="XDF35"/>
      <c r="XDG35"/>
      <c r="XDH35"/>
      <c r="XDI35"/>
      <c r="XDJ35"/>
      <c r="XDK35"/>
      <c r="XDL35"/>
      <c r="XDM35"/>
      <c r="XDN35"/>
      <c r="XDO35"/>
      <c r="XDP35"/>
      <c r="XDQ35"/>
      <c r="XDR35"/>
      <c r="XDS35"/>
      <c r="XDT35"/>
      <c r="XDU35"/>
      <c r="XDV35"/>
      <c r="XDW35"/>
      <c r="XDX35"/>
      <c r="XDY35"/>
      <c r="XDZ35"/>
      <c r="XEA35"/>
      <c r="XEB35"/>
      <c r="XEC35"/>
      <c r="XED35"/>
      <c r="XEE35"/>
      <c r="XEF35"/>
      <c r="XEG35"/>
      <c r="XEH35"/>
      <c r="XEI35"/>
      <c r="XEJ35"/>
      <c r="XEK35"/>
      <c r="XEL35"/>
      <c r="XEM35"/>
      <c r="XEN35"/>
      <c r="XEO35"/>
      <c r="XEP35"/>
      <c r="XEQ35"/>
      <c r="XER35"/>
      <c r="XES35"/>
      <c r="XET35"/>
      <c r="XEU35"/>
      <c r="XEV35"/>
      <c r="XEW35"/>
      <c r="XEX35"/>
      <c r="XEY35"/>
      <c r="XEZ35"/>
      <c r="XFA35"/>
      <c r="XFB35"/>
      <c r="XFC35"/>
      <c r="XFD35"/>
    </row>
    <row r="36" s="17" customFormat="1" ht="16.5" spans="1:16384">
      <c r="A36" s="2">
        <v>3</v>
      </c>
      <c r="B36" s="8" t="s">
        <v>14</v>
      </c>
      <c r="C36" s="9" t="s">
        <v>15</v>
      </c>
      <c r="D36" s="9" t="s">
        <v>18</v>
      </c>
      <c r="E36" s="21">
        <f t="shared" ref="E36:K36" si="4">E5/$L5</f>
        <v>0.602081991182736</v>
      </c>
      <c r="F36" s="21">
        <f t="shared" si="4"/>
        <v>0.131470067705501</v>
      </c>
      <c r="G36" s="21">
        <f t="shared" si="4"/>
        <v>0.0922282783742934</v>
      </c>
      <c r="H36" s="21">
        <f t="shared" si="4"/>
        <v>0.00551795824307979</v>
      </c>
      <c r="I36" s="21">
        <f t="shared" si="4"/>
        <v>0.0054296401033777</v>
      </c>
      <c r="J36" s="21">
        <f t="shared" si="4"/>
        <v>0.00102861285221957</v>
      </c>
      <c r="K36" s="21">
        <f t="shared" si="4"/>
        <v>0.162243451538792</v>
      </c>
      <c r="XBK36"/>
      <c r="XBL36"/>
      <c r="XBM36"/>
      <c r="XBN36"/>
      <c r="XBO36"/>
      <c r="XBP36"/>
      <c r="XBQ36"/>
      <c r="XBR36"/>
      <c r="XBS36"/>
      <c r="XBT36"/>
      <c r="XBU36"/>
      <c r="XBV36"/>
      <c r="XBW36"/>
      <c r="XBX36"/>
      <c r="XBY36"/>
      <c r="XBZ36"/>
      <c r="XCA36"/>
      <c r="XCB36"/>
      <c r="XCC36"/>
      <c r="XCD36"/>
      <c r="XCE36"/>
      <c r="XCF36"/>
      <c r="XCG36"/>
      <c r="XCH36"/>
      <c r="XCI36"/>
      <c r="XCJ36"/>
      <c r="XCK36"/>
      <c r="XCL36"/>
      <c r="XCM36"/>
      <c r="XCN36"/>
      <c r="XCO36"/>
      <c r="XCP36"/>
      <c r="XCQ36"/>
      <c r="XCR36"/>
      <c r="XCS36"/>
      <c r="XCT36"/>
      <c r="XCU36"/>
      <c r="XCV36"/>
      <c r="XCW36"/>
      <c r="XCX36"/>
      <c r="XCY36"/>
      <c r="XCZ36"/>
      <c r="XDA36"/>
      <c r="XDB36"/>
      <c r="XDC36"/>
      <c r="XDD36"/>
      <c r="XDE36"/>
      <c r="XDF36"/>
      <c r="XDG36"/>
      <c r="XDH36"/>
      <c r="XDI36"/>
      <c r="XDJ36"/>
      <c r="XDK36"/>
      <c r="XDL36"/>
      <c r="XDM36"/>
      <c r="XDN36"/>
      <c r="XDO36"/>
      <c r="XDP36"/>
      <c r="XDQ36"/>
      <c r="XDR36"/>
      <c r="XDS36"/>
      <c r="XDT36"/>
      <c r="XDU36"/>
      <c r="XDV36"/>
      <c r="XDW36"/>
      <c r="XDX36"/>
      <c r="XDY36"/>
      <c r="XDZ36"/>
      <c r="XEA36"/>
      <c r="XEB36"/>
      <c r="XEC36"/>
      <c r="XED36"/>
      <c r="XEE36"/>
      <c r="XEF36"/>
      <c r="XEG36"/>
      <c r="XEH36"/>
      <c r="XEI36"/>
      <c r="XEJ36"/>
      <c r="XEK36"/>
      <c r="XEL36"/>
      <c r="XEM36"/>
      <c r="XEN36"/>
      <c r="XEO36"/>
      <c r="XEP36"/>
      <c r="XEQ36"/>
      <c r="XER36"/>
      <c r="XES36"/>
      <c r="XET36"/>
      <c r="XEU36"/>
      <c r="XEV36"/>
      <c r="XEW36"/>
      <c r="XEX36"/>
      <c r="XEY36"/>
      <c r="XEZ36"/>
      <c r="XFA36"/>
      <c r="XFB36"/>
      <c r="XFC36"/>
      <c r="XFD36"/>
    </row>
    <row r="37" s="17" customFormat="1" ht="16.5" spans="1:16384">
      <c r="A37" s="8">
        <v>4</v>
      </c>
      <c r="B37" s="8" t="s">
        <v>14</v>
      </c>
      <c r="C37" s="9" t="s">
        <v>19</v>
      </c>
      <c r="D37" s="9" t="s">
        <v>20</v>
      </c>
      <c r="E37" s="21">
        <f t="shared" ref="E37:K37" si="5">E6/$L6</f>
        <v>0.500851042061248</v>
      </c>
      <c r="F37" s="21">
        <f t="shared" si="5"/>
        <v>0.110199929641609</v>
      </c>
      <c r="G37" s="21">
        <f t="shared" si="5"/>
        <v>0.0773852312083522</v>
      </c>
      <c r="H37" s="21">
        <f t="shared" si="5"/>
        <v>0.130381943173685</v>
      </c>
      <c r="I37" s="21">
        <f t="shared" si="5"/>
        <v>0.030835735302604</v>
      </c>
      <c r="J37" s="21">
        <f t="shared" si="5"/>
        <v>0.0153814411087125</v>
      </c>
      <c r="K37" s="21">
        <f t="shared" si="5"/>
        <v>0.13496467750379</v>
      </c>
      <c r="XBK37"/>
      <c r="XBL37"/>
      <c r="XBM37"/>
      <c r="XBN37"/>
      <c r="XBO37"/>
      <c r="XBP37"/>
      <c r="XBQ37"/>
      <c r="XBR37"/>
      <c r="XBS37"/>
      <c r="XBT37"/>
      <c r="XBU37"/>
      <c r="XBV37"/>
      <c r="XBW37"/>
      <c r="XBX37"/>
      <c r="XBY37"/>
      <c r="XBZ37"/>
      <c r="XCA37"/>
      <c r="XCB37"/>
      <c r="XCC37"/>
      <c r="XCD37"/>
      <c r="XCE37"/>
      <c r="XCF37"/>
      <c r="XCG37"/>
      <c r="XCH37"/>
      <c r="XCI37"/>
      <c r="XCJ37"/>
      <c r="XCK37"/>
      <c r="XCL37"/>
      <c r="XCM37"/>
      <c r="XCN37"/>
      <c r="XCO37"/>
      <c r="XCP37"/>
      <c r="XCQ37"/>
      <c r="XCR37"/>
      <c r="XCS37"/>
      <c r="XCT37"/>
      <c r="XCU37"/>
      <c r="XCV37"/>
      <c r="XCW37"/>
      <c r="XCX37"/>
      <c r="XCY37"/>
      <c r="XCZ37"/>
      <c r="XDA37"/>
      <c r="XDB37"/>
      <c r="XDC37"/>
      <c r="XDD37"/>
      <c r="XDE37"/>
      <c r="XDF37"/>
      <c r="XDG37"/>
      <c r="XDH37"/>
      <c r="XDI37"/>
      <c r="XDJ37"/>
      <c r="XDK37"/>
      <c r="XDL37"/>
      <c r="XDM37"/>
      <c r="XDN37"/>
      <c r="XDO37"/>
      <c r="XDP37"/>
      <c r="XDQ37"/>
      <c r="XDR37"/>
      <c r="XDS37"/>
      <c r="XDT37"/>
      <c r="XDU37"/>
      <c r="XDV37"/>
      <c r="XDW37"/>
      <c r="XDX37"/>
      <c r="XDY37"/>
      <c r="XDZ37"/>
      <c r="XEA37"/>
      <c r="XEB37"/>
      <c r="XEC37"/>
      <c r="XED37"/>
      <c r="XEE37"/>
      <c r="XEF37"/>
      <c r="XEG37"/>
      <c r="XEH37"/>
      <c r="XEI37"/>
      <c r="XEJ37"/>
      <c r="XEK37"/>
      <c r="XEL37"/>
      <c r="XEM37"/>
      <c r="XEN37"/>
      <c r="XEO37"/>
      <c r="XEP37"/>
      <c r="XEQ37"/>
      <c r="XER37"/>
      <c r="XES37"/>
      <c r="XET37"/>
      <c r="XEU37"/>
      <c r="XEV37"/>
      <c r="XEW37"/>
      <c r="XEX37"/>
      <c r="XEY37"/>
      <c r="XEZ37"/>
      <c r="XFA37"/>
      <c r="XFB37"/>
      <c r="XFC37"/>
      <c r="XFD37"/>
    </row>
    <row r="38" s="17" customFormat="1" ht="16.5" spans="1:16384">
      <c r="A38" s="2">
        <v>5</v>
      </c>
      <c r="B38" s="8" t="s">
        <v>14</v>
      </c>
      <c r="C38" s="9" t="s">
        <v>19</v>
      </c>
      <c r="D38" s="9" t="s">
        <v>21</v>
      </c>
      <c r="E38" s="21">
        <f t="shared" ref="E38:K38" si="6">E7/$L7</f>
        <v>0.636995225364665</v>
      </c>
      <c r="F38" s="21">
        <f t="shared" si="6"/>
        <v>0.0824682449412089</v>
      </c>
      <c r="G38" s="21">
        <f t="shared" si="6"/>
        <v>0.0740712164608713</v>
      </c>
      <c r="H38" s="21">
        <f t="shared" si="6"/>
        <v>0.010226946396244</v>
      </c>
      <c r="I38" s="21">
        <f t="shared" si="6"/>
        <v>0.00325812590429201</v>
      </c>
      <c r="J38" s="21">
        <f t="shared" si="6"/>
        <v>0.021328695976399</v>
      </c>
      <c r="K38" s="21">
        <f t="shared" si="6"/>
        <v>0.17165154495632</v>
      </c>
      <c r="XBK38"/>
      <c r="XBL38"/>
      <c r="XBM38"/>
      <c r="XBN38"/>
      <c r="XBO38"/>
      <c r="XBP38"/>
      <c r="XBQ38"/>
      <c r="XBR38"/>
      <c r="XBS38"/>
      <c r="XBT38"/>
      <c r="XBU38"/>
      <c r="XBV38"/>
      <c r="XBW38"/>
      <c r="XBX38"/>
      <c r="XBY38"/>
      <c r="XBZ38"/>
      <c r="XCA38"/>
      <c r="XCB38"/>
      <c r="XCC38"/>
      <c r="XCD38"/>
      <c r="XCE38"/>
      <c r="XCF38"/>
      <c r="XCG38"/>
      <c r="XCH38"/>
      <c r="XCI38"/>
      <c r="XCJ38"/>
      <c r="XCK38"/>
      <c r="XCL38"/>
      <c r="XCM38"/>
      <c r="XCN38"/>
      <c r="XCO38"/>
      <c r="XCP38"/>
      <c r="XCQ38"/>
      <c r="XCR38"/>
      <c r="XCS38"/>
      <c r="XCT38"/>
      <c r="XCU38"/>
      <c r="XCV38"/>
      <c r="XCW38"/>
      <c r="XCX38"/>
      <c r="XCY38"/>
      <c r="XCZ38"/>
      <c r="XDA38"/>
      <c r="XDB38"/>
      <c r="XDC38"/>
      <c r="XDD38"/>
      <c r="XDE38"/>
      <c r="XDF38"/>
      <c r="XDG38"/>
      <c r="XDH38"/>
      <c r="XDI38"/>
      <c r="XDJ38"/>
      <c r="XDK38"/>
      <c r="XDL38"/>
      <c r="XDM38"/>
      <c r="XDN38"/>
      <c r="XDO38"/>
      <c r="XDP38"/>
      <c r="XDQ38"/>
      <c r="XDR38"/>
      <c r="XDS38"/>
      <c r="XDT38"/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  <c r="XEY38"/>
      <c r="XEZ38"/>
      <c r="XFA38"/>
      <c r="XFB38"/>
      <c r="XFC38"/>
      <c r="XFD38"/>
    </row>
    <row r="39" s="17" customFormat="1" ht="16.5" spans="1:16384">
      <c r="A39" s="8">
        <v>6</v>
      </c>
      <c r="B39" s="8" t="s">
        <v>14</v>
      </c>
      <c r="C39" s="9" t="s">
        <v>19</v>
      </c>
      <c r="D39" s="9" t="s">
        <v>22</v>
      </c>
      <c r="E39" s="21">
        <f t="shared" ref="E39:K39" si="7">E8/$L8</f>
        <v>0.676888212214588</v>
      </c>
      <c r="F39" s="21">
        <f t="shared" si="7"/>
        <v>0.0902395410777867</v>
      </c>
      <c r="G39" s="21">
        <f t="shared" si="7"/>
        <v>0.0434842966675705</v>
      </c>
      <c r="H39" s="21">
        <f t="shared" si="7"/>
        <v>0.00318156020475814</v>
      </c>
      <c r="I39" s="21">
        <f t="shared" si="7"/>
        <v>0.00220848573308717</v>
      </c>
      <c r="J39" s="21">
        <f t="shared" si="7"/>
        <v>0.00159636832485754</v>
      </c>
      <c r="K39" s="21">
        <f t="shared" si="7"/>
        <v>0.182401535777352</v>
      </c>
      <c r="XBK39"/>
      <c r="XBL39"/>
      <c r="XBM39"/>
      <c r="XBN39"/>
      <c r="XBO39"/>
      <c r="XBP39"/>
      <c r="XBQ39"/>
      <c r="XBR39"/>
      <c r="XBS39"/>
      <c r="XBT39"/>
      <c r="XBU39"/>
      <c r="XBV39"/>
      <c r="XBW39"/>
      <c r="XBX39"/>
      <c r="XBY39"/>
      <c r="XBZ39"/>
      <c r="XCA39"/>
      <c r="XCB39"/>
      <c r="XCC39"/>
      <c r="XCD39"/>
      <c r="XCE39"/>
      <c r="XCF39"/>
      <c r="XCG39"/>
      <c r="XCH39"/>
      <c r="XCI39"/>
      <c r="XCJ39"/>
      <c r="XCK39"/>
      <c r="XCL39"/>
      <c r="XCM39"/>
      <c r="XCN39"/>
      <c r="XCO39"/>
      <c r="XCP39"/>
      <c r="XCQ39"/>
      <c r="XCR39"/>
      <c r="XCS39"/>
      <c r="XCT39"/>
      <c r="XCU39"/>
      <c r="XCV39"/>
      <c r="XCW39"/>
      <c r="XCX39"/>
      <c r="XCY39"/>
      <c r="XCZ39"/>
      <c r="XDA39"/>
      <c r="XDB39"/>
      <c r="XDC39"/>
      <c r="XDD39"/>
      <c r="XDE39"/>
      <c r="XDF39"/>
      <c r="XDG39"/>
      <c r="XDH39"/>
      <c r="XDI39"/>
      <c r="XDJ39"/>
      <c r="XDK39"/>
      <c r="XDL39"/>
      <c r="XDM39"/>
      <c r="XDN39"/>
      <c r="XDO39"/>
      <c r="XDP39"/>
      <c r="XDQ39"/>
      <c r="XDR39"/>
      <c r="XDS39"/>
      <c r="XDT39"/>
      <c r="XDU39"/>
      <c r="XDV39"/>
      <c r="XDW39"/>
      <c r="XDX39"/>
      <c r="XDY39"/>
      <c r="XDZ39"/>
      <c r="XEA39"/>
      <c r="XEB39"/>
      <c r="XEC39"/>
      <c r="XED39"/>
      <c r="XEE39"/>
      <c r="XEF39"/>
      <c r="XEG39"/>
      <c r="XEH39"/>
      <c r="XEI39"/>
      <c r="XEJ39"/>
      <c r="XEK39"/>
      <c r="XEL39"/>
      <c r="XEM39"/>
      <c r="XEN39"/>
      <c r="XEO39"/>
      <c r="XEP39"/>
      <c r="XEQ39"/>
      <c r="XER39"/>
      <c r="XES39"/>
      <c r="XET39"/>
      <c r="XEU39"/>
      <c r="XEV39"/>
      <c r="XEW39"/>
      <c r="XEX39"/>
      <c r="XEY39"/>
      <c r="XEZ39"/>
      <c r="XFA39"/>
      <c r="XFB39"/>
      <c r="XFC39"/>
      <c r="XFD39"/>
    </row>
    <row r="40" s="17" customFormat="1" ht="16.5" spans="1:16384">
      <c r="A40" s="2">
        <v>7</v>
      </c>
      <c r="B40" s="8" t="s">
        <v>14</v>
      </c>
      <c r="C40" s="9" t="s">
        <v>19</v>
      </c>
      <c r="D40" s="9" t="s">
        <v>23</v>
      </c>
      <c r="E40" s="21">
        <f t="shared" ref="E40:K40" si="8">E9/$L9</f>
        <v>0.590711409429838</v>
      </c>
      <c r="F40" s="21">
        <f t="shared" si="8"/>
        <v>0.188607928446466</v>
      </c>
      <c r="G40" s="21">
        <f t="shared" si="8"/>
        <v>0.0507738480876815</v>
      </c>
      <c r="H40" s="21">
        <f t="shared" si="8"/>
        <v>0.00739880061582953</v>
      </c>
      <c r="I40" s="21">
        <f t="shared" si="8"/>
        <v>0.00221326677344968</v>
      </c>
      <c r="J40" s="21">
        <f t="shared" si="8"/>
        <v>0.00111533365520271</v>
      </c>
      <c r="K40" s="21">
        <f t="shared" si="8"/>
        <v>0.159179412991533</v>
      </c>
      <c r="XBK40"/>
      <c r="XBL40"/>
      <c r="XBM40"/>
      <c r="XBN40"/>
      <c r="XBO40"/>
      <c r="XBP40"/>
      <c r="XBQ40"/>
      <c r="XBR40"/>
      <c r="XBS40"/>
      <c r="XBT40"/>
      <c r="XBU40"/>
      <c r="XBV40"/>
      <c r="XBW40"/>
      <c r="XBX40"/>
      <c r="XBY40"/>
      <c r="XBZ40"/>
      <c r="XCA40"/>
      <c r="XCB40"/>
      <c r="XCC40"/>
      <c r="XCD40"/>
      <c r="XCE40"/>
      <c r="XCF40"/>
      <c r="XCG40"/>
      <c r="XCH40"/>
      <c r="XCI40"/>
      <c r="XCJ40"/>
      <c r="XCK40"/>
      <c r="XCL40"/>
      <c r="XCM40"/>
      <c r="XCN40"/>
      <c r="XCO40"/>
      <c r="XCP40"/>
      <c r="XCQ40"/>
      <c r="XCR40"/>
      <c r="XCS40"/>
      <c r="XCT40"/>
      <c r="XCU40"/>
      <c r="XCV40"/>
      <c r="XCW40"/>
      <c r="XCX40"/>
      <c r="XCY40"/>
      <c r="XCZ40"/>
      <c r="XDA40"/>
      <c r="XDB40"/>
      <c r="XDC40"/>
      <c r="XDD40"/>
      <c r="XDE40"/>
      <c r="XDF40"/>
      <c r="XDG40"/>
      <c r="XDH40"/>
      <c r="XDI40"/>
      <c r="XDJ40"/>
      <c r="XDK40"/>
      <c r="XDL40"/>
      <c r="XDM40"/>
      <c r="XDN40"/>
      <c r="XDO40"/>
      <c r="XDP40"/>
      <c r="XDQ40"/>
      <c r="XDR40"/>
      <c r="XDS40"/>
      <c r="XDT40"/>
      <c r="XDU40"/>
      <c r="XDV40"/>
      <c r="XDW40"/>
      <c r="XDX40"/>
      <c r="XDY40"/>
      <c r="XDZ40"/>
      <c r="XEA40"/>
      <c r="XEB40"/>
      <c r="XEC40"/>
      <c r="XED40"/>
      <c r="XEE40"/>
      <c r="XEF40"/>
      <c r="XEG40"/>
      <c r="XEH40"/>
      <c r="XEI40"/>
      <c r="XEJ40"/>
      <c r="XEK40"/>
      <c r="XEL40"/>
      <c r="XEM40"/>
      <c r="XEN40"/>
      <c r="XEO40"/>
      <c r="XEP40"/>
      <c r="XEQ40"/>
      <c r="XER40"/>
      <c r="XES40"/>
      <c r="XET40"/>
      <c r="XEU40"/>
      <c r="XEV40"/>
      <c r="XEW40"/>
      <c r="XEX40"/>
      <c r="XEY40"/>
      <c r="XEZ40"/>
      <c r="XFA40"/>
      <c r="XFB40"/>
      <c r="XFC40"/>
      <c r="XFD40"/>
    </row>
    <row r="41" s="17" customFormat="1" ht="16.5" spans="1:16384">
      <c r="A41" s="8">
        <v>8</v>
      </c>
      <c r="B41" s="8" t="s">
        <v>14</v>
      </c>
      <c r="C41" s="9" t="s">
        <v>24</v>
      </c>
      <c r="D41" s="9" t="s">
        <v>25</v>
      </c>
      <c r="E41" s="21">
        <f t="shared" ref="E41:K41" si="9">E10/$L10</f>
        <v>0.656908961308898</v>
      </c>
      <c r="F41" s="21">
        <f t="shared" si="9"/>
        <v>0.0588883699893037</v>
      </c>
      <c r="G41" s="21">
        <f t="shared" si="9"/>
        <v>0.0842514616731112</v>
      </c>
      <c r="H41" s="21">
        <f t="shared" si="9"/>
        <v>0.00582906686873212</v>
      </c>
      <c r="I41" s="21">
        <f t="shared" si="9"/>
        <v>0.0157973665085572</v>
      </c>
      <c r="J41" s="21">
        <f t="shared" si="9"/>
        <v>0.00130706046560174</v>
      </c>
      <c r="K41" s="21">
        <f t="shared" si="9"/>
        <v>0.177017713185796</v>
      </c>
      <c r="XBK41"/>
      <c r="XBL41"/>
      <c r="XBM41"/>
      <c r="XBN41"/>
      <c r="XBO41"/>
      <c r="XBP41"/>
      <c r="XBQ41"/>
      <c r="XBR41"/>
      <c r="XBS41"/>
      <c r="XBT41"/>
      <c r="XBU41"/>
      <c r="XBV41"/>
      <c r="XBW41"/>
      <c r="XBX41"/>
      <c r="XBY41"/>
      <c r="XBZ41"/>
      <c r="XCA41"/>
      <c r="XCB41"/>
      <c r="XCC41"/>
      <c r="XCD41"/>
      <c r="XCE41"/>
      <c r="XCF41"/>
      <c r="XCG41"/>
      <c r="XCH41"/>
      <c r="XCI41"/>
      <c r="XCJ41"/>
      <c r="XCK41"/>
      <c r="XCL41"/>
      <c r="XCM41"/>
      <c r="XCN41"/>
      <c r="XCO41"/>
      <c r="XCP41"/>
      <c r="XCQ41"/>
      <c r="XCR41"/>
      <c r="XCS41"/>
      <c r="XCT41"/>
      <c r="XCU41"/>
      <c r="XCV41"/>
      <c r="XCW41"/>
      <c r="XCX41"/>
      <c r="XCY41"/>
      <c r="XCZ41"/>
      <c r="XDA41"/>
      <c r="XDB41"/>
      <c r="XDC41"/>
      <c r="XDD41"/>
      <c r="XDE41"/>
      <c r="XDF41"/>
      <c r="XDG41"/>
      <c r="XDH41"/>
      <c r="XDI41"/>
      <c r="XDJ41"/>
      <c r="XDK41"/>
      <c r="XDL41"/>
      <c r="XDM41"/>
      <c r="XDN41"/>
      <c r="XDO41"/>
      <c r="XDP41"/>
      <c r="XDQ41"/>
      <c r="XDR41"/>
      <c r="XDS41"/>
      <c r="XDT41"/>
      <c r="XDU41"/>
      <c r="XDV41"/>
      <c r="XDW41"/>
      <c r="XDX41"/>
      <c r="XDY41"/>
      <c r="XDZ41"/>
      <c r="XEA41"/>
      <c r="XEB41"/>
      <c r="XEC41"/>
      <c r="XED41"/>
      <c r="XEE41"/>
      <c r="XEF41"/>
      <c r="XEG41"/>
      <c r="XEH41"/>
      <c r="XEI41"/>
      <c r="XEJ41"/>
      <c r="XEK41"/>
      <c r="XEL41"/>
      <c r="XEM41"/>
      <c r="XEN41"/>
      <c r="XEO41"/>
      <c r="XEP41"/>
      <c r="XEQ41"/>
      <c r="XER41"/>
      <c r="XES41"/>
      <c r="XET41"/>
      <c r="XEU41"/>
      <c r="XEV41"/>
      <c r="XEW41"/>
      <c r="XEX41"/>
      <c r="XEY41"/>
      <c r="XEZ41"/>
      <c r="XFA41"/>
      <c r="XFB41"/>
      <c r="XFC41"/>
      <c r="XFD41"/>
    </row>
    <row r="42" s="17" customFormat="1" ht="16.5" spans="1:16384">
      <c r="A42" s="2">
        <v>9</v>
      </c>
      <c r="B42" s="8" t="s">
        <v>14</v>
      </c>
      <c r="C42" s="9" t="s">
        <v>24</v>
      </c>
      <c r="D42" s="9" t="s">
        <v>26</v>
      </c>
      <c r="E42" s="21">
        <f t="shared" ref="E42:K42" si="10">E11/$L11</f>
        <v>0.533766500386291</v>
      </c>
      <c r="F42" s="21">
        <f t="shared" si="10"/>
        <v>0.10922424082445</v>
      </c>
      <c r="G42" s="21">
        <f t="shared" si="10"/>
        <v>0.190654999115015</v>
      </c>
      <c r="H42" s="21">
        <f t="shared" si="10"/>
        <v>0.0149098009300197</v>
      </c>
      <c r="I42" s="21">
        <f t="shared" si="10"/>
        <v>0.00271943792978804</v>
      </c>
      <c r="J42" s="21">
        <f t="shared" si="10"/>
        <v>0.00489059193816983</v>
      </c>
      <c r="K42" s="21">
        <f t="shared" si="10"/>
        <v>0.143834428876266</v>
      </c>
      <c r="XBK42"/>
      <c r="XBL42"/>
      <c r="XBM42"/>
      <c r="XBN42"/>
      <c r="XBO42"/>
      <c r="XBP42"/>
      <c r="XBQ42"/>
      <c r="XBR42"/>
      <c r="XBS42"/>
      <c r="XBT42"/>
      <c r="XBU42"/>
      <c r="XBV42"/>
      <c r="XBW42"/>
      <c r="XBX42"/>
      <c r="XBY42"/>
      <c r="XBZ42"/>
      <c r="XCA42"/>
      <c r="XCB42"/>
      <c r="XCC42"/>
      <c r="XCD42"/>
      <c r="XCE42"/>
      <c r="XCF42"/>
      <c r="XCG42"/>
      <c r="XCH42"/>
      <c r="XCI42"/>
      <c r="XCJ42"/>
      <c r="XCK42"/>
      <c r="XCL42"/>
      <c r="XCM42"/>
      <c r="XCN42"/>
      <c r="XCO42"/>
      <c r="XCP42"/>
      <c r="XCQ42"/>
      <c r="XCR42"/>
      <c r="XCS42"/>
      <c r="XCT42"/>
      <c r="XCU42"/>
      <c r="XCV42"/>
      <c r="XCW42"/>
      <c r="XCX42"/>
      <c r="XCY42"/>
      <c r="XCZ42"/>
      <c r="XDA42"/>
      <c r="XDB42"/>
      <c r="XDC42"/>
      <c r="XDD42"/>
      <c r="XDE42"/>
      <c r="XDF42"/>
      <c r="XDG42"/>
      <c r="XDH42"/>
      <c r="XDI42"/>
      <c r="XDJ42"/>
      <c r="XDK42"/>
      <c r="XDL42"/>
      <c r="XDM42"/>
      <c r="XDN42"/>
      <c r="XDO42"/>
      <c r="XDP42"/>
      <c r="XDQ42"/>
      <c r="XDR42"/>
      <c r="XDS42"/>
      <c r="XDT42"/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  <c r="XFB42"/>
      <c r="XFC42"/>
      <c r="XFD42"/>
    </row>
    <row r="43" s="17" customFormat="1" ht="16.5" spans="1:16384">
      <c r="A43" s="8">
        <v>10</v>
      </c>
      <c r="B43" s="8" t="s">
        <v>14</v>
      </c>
      <c r="C43" s="9" t="s">
        <v>24</v>
      </c>
      <c r="D43" s="9" t="s">
        <v>27</v>
      </c>
      <c r="E43" s="21">
        <f t="shared" ref="E43:K43" si="11">E12/$L12</f>
        <v>0.579424937466167</v>
      </c>
      <c r="F43" s="21">
        <f t="shared" si="11"/>
        <v>0.121276771685728</v>
      </c>
      <c r="G43" s="21">
        <f t="shared" si="11"/>
        <v>0.120938347422263</v>
      </c>
      <c r="H43" s="21">
        <f t="shared" si="11"/>
        <v>0.00160906176935197</v>
      </c>
      <c r="I43" s="21">
        <f t="shared" si="11"/>
        <v>0.00926464890247052</v>
      </c>
      <c r="J43" s="21">
        <f t="shared" si="11"/>
        <v>0.0113481931865356</v>
      </c>
      <c r="K43" s="21">
        <f t="shared" si="11"/>
        <v>0.156138039567484</v>
      </c>
      <c r="XBK43"/>
      <c r="XBL43"/>
      <c r="XBM43"/>
      <c r="XBN43"/>
      <c r="XBO43"/>
      <c r="XBP43"/>
      <c r="XBQ43"/>
      <c r="XBR43"/>
      <c r="XBS43"/>
      <c r="XBT43"/>
      <c r="XBU43"/>
      <c r="XBV43"/>
      <c r="XBW43"/>
      <c r="XBX43"/>
      <c r="XBY43"/>
      <c r="XBZ43"/>
      <c r="XCA43"/>
      <c r="XCB43"/>
      <c r="XCC43"/>
      <c r="XCD43"/>
      <c r="XCE43"/>
      <c r="XCF43"/>
      <c r="XCG43"/>
      <c r="XCH43"/>
      <c r="XCI43"/>
      <c r="XCJ43"/>
      <c r="XCK43"/>
      <c r="XCL43"/>
      <c r="XCM43"/>
      <c r="XCN43"/>
      <c r="XCO43"/>
      <c r="XCP43"/>
      <c r="XCQ43"/>
      <c r="XCR43"/>
      <c r="XCS43"/>
      <c r="XCT43"/>
      <c r="XCU43"/>
      <c r="XCV43"/>
      <c r="XCW43"/>
      <c r="XCX43"/>
      <c r="XCY43"/>
      <c r="XCZ43"/>
      <c r="XDA43"/>
      <c r="XDB43"/>
      <c r="XDC43"/>
      <c r="XDD43"/>
      <c r="XDE43"/>
      <c r="XDF43"/>
      <c r="XDG43"/>
      <c r="XDH43"/>
      <c r="XDI43"/>
      <c r="XDJ43"/>
      <c r="XDK43"/>
      <c r="XDL43"/>
      <c r="XDM43"/>
      <c r="XDN43"/>
      <c r="XDO43"/>
      <c r="XDP43"/>
      <c r="XDQ43"/>
      <c r="XDR43"/>
      <c r="XDS43"/>
      <c r="XDT43"/>
      <c r="XDU43"/>
      <c r="XDV43"/>
      <c r="XDW43"/>
      <c r="XDX43"/>
      <c r="XDY43"/>
      <c r="XDZ43"/>
      <c r="XEA43"/>
      <c r="XEB43"/>
      <c r="XEC43"/>
      <c r="XED43"/>
      <c r="XEE43"/>
      <c r="XEF43"/>
      <c r="XEG43"/>
      <c r="XEH43"/>
      <c r="XEI43"/>
      <c r="XEJ43"/>
      <c r="XEK43"/>
      <c r="XEL43"/>
      <c r="XEM43"/>
      <c r="XEN43"/>
      <c r="XEO43"/>
      <c r="XEP43"/>
      <c r="XEQ43"/>
      <c r="XER43"/>
      <c r="XES43"/>
      <c r="XET43"/>
      <c r="XEU43"/>
      <c r="XEV43"/>
      <c r="XEW43"/>
      <c r="XEX43"/>
      <c r="XEY43"/>
      <c r="XEZ43"/>
      <c r="XFA43"/>
      <c r="XFB43"/>
      <c r="XFC43"/>
      <c r="XFD43"/>
    </row>
    <row r="44" s="17" customFormat="1" ht="16.5" spans="1:16384">
      <c r="A44" s="2">
        <v>11</v>
      </c>
      <c r="B44" s="8" t="s">
        <v>14</v>
      </c>
      <c r="C44" s="9" t="s">
        <v>24</v>
      </c>
      <c r="D44" s="9" t="s">
        <v>28</v>
      </c>
      <c r="E44" s="21">
        <f t="shared" ref="E44:K44" si="12">E13/$L13</f>
        <v>0.518629023055911</v>
      </c>
      <c r="F44" s="21">
        <f t="shared" si="12"/>
        <v>0.269098914252136</v>
      </c>
      <c r="G44" s="21">
        <f t="shared" si="12"/>
        <v>0.0267610692184246</v>
      </c>
      <c r="H44" s="21">
        <f t="shared" si="12"/>
        <v>0.0017839656399186</v>
      </c>
      <c r="I44" s="21">
        <f t="shared" si="12"/>
        <v>0.0224443115939679</v>
      </c>
      <c r="J44" s="21">
        <f t="shared" si="12"/>
        <v>0.0215273938731822</v>
      </c>
      <c r="K44" s="21">
        <f t="shared" si="12"/>
        <v>0.139755322366459</v>
      </c>
      <c r="XBK44"/>
      <c r="XBL44"/>
      <c r="XBM44"/>
      <c r="XBN44"/>
      <c r="XBO44"/>
      <c r="XBP44"/>
      <c r="XBQ44"/>
      <c r="XBR44"/>
      <c r="XBS44"/>
      <c r="XBT44"/>
      <c r="XBU44"/>
      <c r="XBV44"/>
      <c r="XBW44"/>
      <c r="XBX44"/>
      <c r="XBY44"/>
      <c r="XBZ44"/>
      <c r="XCA44"/>
      <c r="XCB44"/>
      <c r="XCC44"/>
      <c r="XCD44"/>
      <c r="XCE44"/>
      <c r="XCF44"/>
      <c r="XCG44"/>
      <c r="XCH44"/>
      <c r="XCI44"/>
      <c r="XCJ44"/>
      <c r="XCK44"/>
      <c r="XCL44"/>
      <c r="XCM44"/>
      <c r="XCN44"/>
      <c r="XCO44"/>
      <c r="XCP44"/>
      <c r="XCQ44"/>
      <c r="XCR44"/>
      <c r="XCS44"/>
      <c r="XCT44"/>
      <c r="XCU44"/>
      <c r="XCV44"/>
      <c r="XCW44"/>
      <c r="XCX44"/>
      <c r="XCY44"/>
      <c r="XCZ44"/>
      <c r="XDA44"/>
      <c r="XDB44"/>
      <c r="XDC44"/>
      <c r="XDD44"/>
      <c r="XDE44"/>
      <c r="XDF44"/>
      <c r="XDG44"/>
      <c r="XDH44"/>
      <c r="XDI44"/>
      <c r="XDJ44"/>
      <c r="XDK44"/>
      <c r="XDL44"/>
      <c r="XDM44"/>
      <c r="XDN44"/>
      <c r="XDO44"/>
      <c r="XDP44"/>
      <c r="XDQ44"/>
      <c r="XDR44"/>
      <c r="XDS44"/>
      <c r="XDT44"/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  <c r="XFA44"/>
      <c r="XFB44"/>
      <c r="XFC44"/>
      <c r="XFD44"/>
    </row>
    <row r="45" s="17" customFormat="1" ht="16.5" spans="1:16384">
      <c r="A45" s="8">
        <v>12</v>
      </c>
      <c r="B45" s="8" t="s">
        <v>14</v>
      </c>
      <c r="C45" s="9" t="s">
        <v>24</v>
      </c>
      <c r="D45" s="9" t="s">
        <v>29</v>
      </c>
      <c r="E45" s="21">
        <f t="shared" ref="E45:K45" si="13">E14/$L14</f>
        <v>0.71764251564935</v>
      </c>
      <c r="F45" s="21">
        <f t="shared" si="13"/>
        <v>0.0491812387645206</v>
      </c>
      <c r="G45" s="21">
        <f t="shared" si="13"/>
        <v>0.0309221929272807</v>
      </c>
      <c r="H45" s="21">
        <f t="shared" si="13"/>
        <v>0.00185329716930749</v>
      </c>
      <c r="I45" s="21">
        <f t="shared" si="13"/>
        <v>0.00583357911750858</v>
      </c>
      <c r="J45" s="21">
        <f t="shared" si="13"/>
        <v>0.00118355019645067</v>
      </c>
      <c r="K45" s="21">
        <f t="shared" si="13"/>
        <v>0.193383626175582</v>
      </c>
      <c r="XBK45"/>
      <c r="XBL45"/>
      <c r="XBM45"/>
      <c r="XBN45"/>
      <c r="XBO45"/>
      <c r="XBP45"/>
      <c r="XBQ45"/>
      <c r="XBR45"/>
      <c r="XBS45"/>
      <c r="XBT45"/>
      <c r="XBU45"/>
      <c r="XBV45"/>
      <c r="XBW45"/>
      <c r="XBX45"/>
      <c r="XBY45"/>
      <c r="XBZ45"/>
      <c r="XCA45"/>
      <c r="XCB45"/>
      <c r="XCC45"/>
      <c r="XCD45"/>
      <c r="XCE45"/>
      <c r="XCF45"/>
      <c r="XCG45"/>
      <c r="XCH45"/>
      <c r="XCI45"/>
      <c r="XCJ45"/>
      <c r="XCK45"/>
      <c r="XCL45"/>
      <c r="XCM45"/>
      <c r="XCN45"/>
      <c r="XCO45"/>
      <c r="XCP45"/>
      <c r="XCQ45"/>
      <c r="XCR45"/>
      <c r="XCS45"/>
      <c r="XCT45"/>
      <c r="XCU45"/>
      <c r="XCV45"/>
      <c r="XCW45"/>
      <c r="XCX45"/>
      <c r="XCY45"/>
      <c r="XCZ45"/>
      <c r="XDA45"/>
      <c r="XDB45"/>
      <c r="XDC45"/>
      <c r="XDD45"/>
      <c r="XDE45"/>
      <c r="XDF45"/>
      <c r="XDG45"/>
      <c r="XDH45"/>
      <c r="XDI45"/>
      <c r="XDJ45"/>
      <c r="XDK45"/>
      <c r="XDL45"/>
      <c r="XDM45"/>
      <c r="XDN45"/>
      <c r="XDO45"/>
      <c r="XDP45"/>
      <c r="XDQ45"/>
      <c r="XDR45"/>
      <c r="XDS45"/>
      <c r="XDT45"/>
      <c r="XDU45"/>
      <c r="XDV45"/>
      <c r="XDW45"/>
      <c r="XDX45"/>
      <c r="XDY45"/>
      <c r="XDZ45"/>
      <c r="XEA45"/>
      <c r="XEB45"/>
      <c r="XEC45"/>
      <c r="XED45"/>
      <c r="XEE45"/>
      <c r="XEF45"/>
      <c r="XEG45"/>
      <c r="XEH45"/>
      <c r="XEI45"/>
      <c r="XEJ45"/>
      <c r="XEK45"/>
      <c r="XEL45"/>
      <c r="XEM45"/>
      <c r="XEN45"/>
      <c r="XEO45"/>
      <c r="XEP45"/>
      <c r="XEQ45"/>
      <c r="XER45"/>
      <c r="XES45"/>
      <c r="XET45"/>
      <c r="XEU45"/>
      <c r="XEV45"/>
      <c r="XEW45"/>
      <c r="XEX45"/>
      <c r="XEY45"/>
      <c r="XEZ45"/>
      <c r="XFA45"/>
      <c r="XFB45"/>
      <c r="XFC45"/>
      <c r="XFD45"/>
    </row>
    <row r="46" s="17" customFormat="1" ht="16.5" spans="1:16384">
      <c r="A46" s="2">
        <v>13</v>
      </c>
      <c r="B46" s="8" t="s">
        <v>14</v>
      </c>
      <c r="C46" s="9" t="s">
        <v>30</v>
      </c>
      <c r="D46" s="9" t="s">
        <v>31</v>
      </c>
      <c r="E46" s="21">
        <f t="shared" ref="E46:K46" si="14">E15/$L15</f>
        <v>0.603001513161172</v>
      </c>
      <c r="F46" s="21">
        <f t="shared" si="14"/>
        <v>0.135032774042652</v>
      </c>
      <c r="G46" s="21">
        <f t="shared" si="14"/>
        <v>0.0667990442212642</v>
      </c>
      <c r="H46" s="21">
        <f t="shared" si="14"/>
        <v>0.0291408794202783</v>
      </c>
      <c r="I46" s="21">
        <f t="shared" si="14"/>
        <v>0.00332530640530041</v>
      </c>
      <c r="J46" s="21">
        <f t="shared" si="14"/>
        <v>0.00020924698558127</v>
      </c>
      <c r="K46" s="21">
        <f t="shared" si="14"/>
        <v>0.162491235763752</v>
      </c>
      <c r="XBK46"/>
      <c r="XBL46"/>
      <c r="XBM46"/>
      <c r="XBN46"/>
      <c r="XBO46"/>
      <c r="XBP46"/>
      <c r="XBQ46"/>
      <c r="XBR46"/>
      <c r="XBS46"/>
      <c r="XBT46"/>
      <c r="XBU46"/>
      <c r="XBV46"/>
      <c r="XBW46"/>
      <c r="XBX46"/>
      <c r="XBY46"/>
      <c r="XBZ46"/>
      <c r="XCA46"/>
      <c r="XCB46"/>
      <c r="XCC46"/>
      <c r="XCD46"/>
      <c r="XCE46"/>
      <c r="XCF46"/>
      <c r="XCG46"/>
      <c r="XCH46"/>
      <c r="XCI46"/>
      <c r="XCJ46"/>
      <c r="XCK46"/>
      <c r="XCL46"/>
      <c r="XCM46"/>
      <c r="XCN46"/>
      <c r="XCO46"/>
      <c r="XCP46"/>
      <c r="XCQ46"/>
      <c r="XCR46"/>
      <c r="XCS46"/>
      <c r="XCT46"/>
      <c r="XCU46"/>
      <c r="XCV46"/>
      <c r="XCW46"/>
      <c r="XCX46"/>
      <c r="XCY46"/>
      <c r="XCZ46"/>
      <c r="XDA46"/>
      <c r="XDB46"/>
      <c r="XDC46"/>
      <c r="XDD46"/>
      <c r="XDE46"/>
      <c r="XDF46"/>
      <c r="XDG46"/>
      <c r="XDH46"/>
      <c r="XDI46"/>
      <c r="XDJ46"/>
      <c r="XDK46"/>
      <c r="XDL46"/>
      <c r="XDM46"/>
      <c r="XDN46"/>
      <c r="XDO46"/>
      <c r="XDP46"/>
      <c r="XDQ46"/>
      <c r="XDR46"/>
      <c r="XDS46"/>
      <c r="XDT46"/>
      <c r="XDU46"/>
      <c r="XDV46"/>
      <c r="XDW46"/>
      <c r="XDX46"/>
      <c r="XDY46"/>
      <c r="XDZ46"/>
      <c r="XEA46"/>
      <c r="XEB46"/>
      <c r="XEC46"/>
      <c r="XED46"/>
      <c r="XEE46"/>
      <c r="XEF46"/>
      <c r="XEG46"/>
      <c r="XEH46"/>
      <c r="XEI46"/>
      <c r="XEJ46"/>
      <c r="XEK46"/>
      <c r="XEL46"/>
      <c r="XEM46"/>
      <c r="XEN46"/>
      <c r="XEO46"/>
      <c r="XEP46"/>
      <c r="XEQ46"/>
      <c r="XER46"/>
      <c r="XES46"/>
      <c r="XET46"/>
      <c r="XEU46"/>
      <c r="XEV46"/>
      <c r="XEW46"/>
      <c r="XEX46"/>
      <c r="XEY46"/>
      <c r="XEZ46"/>
      <c r="XFA46"/>
      <c r="XFB46"/>
      <c r="XFC46"/>
      <c r="XFD46"/>
    </row>
    <row r="47" s="17" customFormat="1" ht="16.5" spans="1:16384">
      <c r="A47" s="8">
        <v>14</v>
      </c>
      <c r="B47" s="8" t="s">
        <v>14</v>
      </c>
      <c r="C47" s="9" t="s">
        <v>30</v>
      </c>
      <c r="D47" s="9" t="s">
        <v>32</v>
      </c>
      <c r="E47" s="21">
        <f t="shared" ref="E47:K47" si="15">E16/$L16</f>
        <v>0.569764778991917</v>
      </c>
      <c r="F47" s="21">
        <f t="shared" si="15"/>
        <v>0.0358765949927035</v>
      </c>
      <c r="G47" s="21">
        <f t="shared" si="15"/>
        <v>0.166412338207844</v>
      </c>
      <c r="H47" s="21">
        <f t="shared" si="15"/>
        <v>0.00146121521161736</v>
      </c>
      <c r="I47" s="21">
        <f t="shared" si="15"/>
        <v>0.01461394799635</v>
      </c>
      <c r="J47" s="21">
        <f t="shared" si="15"/>
        <v>0.0583362146327473</v>
      </c>
      <c r="K47" s="21">
        <f t="shared" si="15"/>
        <v>0.153534909966821</v>
      </c>
      <c r="XBK47"/>
      <c r="XBL47"/>
      <c r="XBM47"/>
      <c r="XBN47"/>
      <c r="XBO47"/>
      <c r="XBP47"/>
      <c r="XBQ47"/>
      <c r="XBR47"/>
      <c r="XBS47"/>
      <c r="XBT47"/>
      <c r="XBU47"/>
      <c r="XBV47"/>
      <c r="XBW47"/>
      <c r="XBX47"/>
      <c r="XBY47"/>
      <c r="XBZ47"/>
      <c r="XCA47"/>
      <c r="XCB47"/>
      <c r="XCC47"/>
      <c r="XCD47"/>
      <c r="XCE47"/>
      <c r="XCF47"/>
      <c r="XCG47"/>
      <c r="XCH47"/>
      <c r="XCI47"/>
      <c r="XCJ47"/>
      <c r="XCK47"/>
      <c r="XCL47"/>
      <c r="XCM47"/>
      <c r="XCN47"/>
      <c r="XCO47"/>
      <c r="XCP47"/>
      <c r="XCQ47"/>
      <c r="XCR47"/>
      <c r="XCS47"/>
      <c r="XCT47"/>
      <c r="XCU47"/>
      <c r="XCV47"/>
      <c r="XCW47"/>
      <c r="XCX47"/>
      <c r="XCY47"/>
      <c r="XCZ47"/>
      <c r="XDA47"/>
      <c r="XDB47"/>
      <c r="XDC47"/>
      <c r="XDD47"/>
      <c r="XDE47"/>
      <c r="XDF47"/>
      <c r="XDG47"/>
      <c r="XDH47"/>
      <c r="XDI47"/>
      <c r="XDJ47"/>
      <c r="XDK47"/>
      <c r="XDL47"/>
      <c r="XDM47"/>
      <c r="XDN47"/>
      <c r="XDO47"/>
      <c r="XDP47"/>
      <c r="XDQ47"/>
      <c r="XDR47"/>
      <c r="XDS47"/>
      <c r="XDT47"/>
      <c r="XDU47"/>
      <c r="XDV47"/>
      <c r="XDW47"/>
      <c r="XDX47"/>
      <c r="XDY47"/>
      <c r="XDZ47"/>
      <c r="XEA47"/>
      <c r="XEB47"/>
      <c r="XEC47"/>
      <c r="XED47"/>
      <c r="XEE47"/>
      <c r="XEF47"/>
      <c r="XEG47"/>
      <c r="XEH47"/>
      <c r="XEI47"/>
      <c r="XEJ47"/>
      <c r="XEK47"/>
      <c r="XEL47"/>
      <c r="XEM47"/>
      <c r="XEN47"/>
      <c r="XEO47"/>
      <c r="XEP47"/>
      <c r="XEQ47"/>
      <c r="XER47"/>
      <c r="XES47"/>
      <c r="XET47"/>
      <c r="XEU47"/>
      <c r="XEV47"/>
      <c r="XEW47"/>
      <c r="XEX47"/>
      <c r="XEY47"/>
      <c r="XEZ47"/>
      <c r="XFA47"/>
      <c r="XFB47"/>
      <c r="XFC47"/>
      <c r="XFD47"/>
    </row>
    <row r="48" s="17" customFormat="1" ht="16.5" spans="1:16384">
      <c r="A48" s="2">
        <v>15</v>
      </c>
      <c r="B48" s="8" t="s">
        <v>14</v>
      </c>
      <c r="C48" s="9" t="s">
        <v>30</v>
      </c>
      <c r="D48" s="9" t="s">
        <v>33</v>
      </c>
      <c r="E48" s="21">
        <f t="shared" ref="E48:K48" si="16">E17/$L17</f>
        <v>0.614612094890811</v>
      </c>
      <c r="F48" s="21">
        <f t="shared" si="16"/>
        <v>0.160730922675201</v>
      </c>
      <c r="G48" s="21">
        <f t="shared" si="16"/>
        <v>0.0523668724251524</v>
      </c>
      <c r="H48" s="21">
        <f t="shared" si="16"/>
        <v>0.00313498915238566</v>
      </c>
      <c r="I48" s="21">
        <f t="shared" si="16"/>
        <v>0.00308110899691247</v>
      </c>
      <c r="J48" s="21">
        <f t="shared" si="16"/>
        <v>0.000454064588422917</v>
      </c>
      <c r="K48" s="21">
        <f t="shared" si="16"/>
        <v>0.165619947271115</v>
      </c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  <row r="49" s="17" customFormat="1" ht="16.5" spans="1:16384">
      <c r="A49" s="8">
        <v>16</v>
      </c>
      <c r="B49" s="8" t="s">
        <v>14</v>
      </c>
      <c r="C49" s="9" t="s">
        <v>34</v>
      </c>
      <c r="D49" s="9" t="s">
        <v>35</v>
      </c>
      <c r="E49" s="21">
        <f t="shared" ref="E49:K49" si="17">E18/$L18</f>
        <v>0.714643791715031</v>
      </c>
      <c r="F49" s="21">
        <f t="shared" si="17"/>
        <v>0.0453871905539343</v>
      </c>
      <c r="G49" s="21">
        <f t="shared" si="17"/>
        <v>0.0318626870515021</v>
      </c>
      <c r="H49" s="21">
        <f t="shared" si="17"/>
        <v>0.0019049505047242</v>
      </c>
      <c r="I49" s="21">
        <f t="shared" si="17"/>
        <v>0.00952003322990797</v>
      </c>
      <c r="J49" s="21">
        <f t="shared" si="17"/>
        <v>0.00410578898667253</v>
      </c>
      <c r="K49" s="21">
        <f t="shared" si="17"/>
        <v>0.192575557958228</v>
      </c>
      <c r="XBK49"/>
      <c r="XBL49"/>
      <c r="XBM49"/>
      <c r="XBN49"/>
      <c r="XBO49"/>
      <c r="XBP49"/>
      <c r="XBQ49"/>
      <c r="XBR49"/>
      <c r="XBS49"/>
      <c r="XBT49"/>
      <c r="XBU49"/>
      <c r="XBV49"/>
      <c r="XBW49"/>
      <c r="XBX49"/>
      <c r="XBY49"/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  <c r="XFB49"/>
      <c r="XFC49"/>
      <c r="XFD49"/>
    </row>
    <row r="50" s="17" customFormat="1" ht="16.5" spans="1:16384">
      <c r="A50" s="2">
        <v>17</v>
      </c>
      <c r="B50" s="8" t="s">
        <v>14</v>
      </c>
      <c r="C50" s="9" t="s">
        <v>34</v>
      </c>
      <c r="D50" s="9" t="s">
        <v>36</v>
      </c>
      <c r="E50" s="21">
        <f t="shared" ref="E50:K50" si="18">E19/$L19</f>
        <v>0.622181864931764</v>
      </c>
      <c r="F50" s="21">
        <f t="shared" si="18"/>
        <v>0.0802565456291407</v>
      </c>
      <c r="G50" s="21">
        <f t="shared" si="18"/>
        <v>0.056699810753849</v>
      </c>
      <c r="H50" s="21">
        <f t="shared" si="18"/>
        <v>0.0033657465827985</v>
      </c>
      <c r="I50" s="21">
        <f t="shared" si="18"/>
        <v>0.0565118112266132</v>
      </c>
      <c r="J50" s="21">
        <f t="shared" si="18"/>
        <v>0.0133244424242737</v>
      </c>
      <c r="K50" s="21">
        <f t="shared" si="18"/>
        <v>0.167659778451561</v>
      </c>
      <c r="XBK50"/>
      <c r="XBL50"/>
      <c r="XBM50"/>
      <c r="XBN50"/>
      <c r="XBO50"/>
      <c r="XBP50"/>
      <c r="XBQ50"/>
      <c r="XBR50"/>
      <c r="XBS50"/>
      <c r="XBT50"/>
      <c r="XBU50"/>
      <c r="XBV50"/>
      <c r="XBW50"/>
      <c r="XBX50"/>
      <c r="XBY50"/>
      <c r="XBZ50"/>
      <c r="XCA50"/>
      <c r="XCB50"/>
      <c r="XCC50"/>
      <c r="XCD50"/>
      <c r="XCE50"/>
      <c r="XCF50"/>
      <c r="XCG50"/>
      <c r="XCH50"/>
      <c r="XCI50"/>
      <c r="XCJ50"/>
      <c r="XCK50"/>
      <c r="XCL50"/>
      <c r="XCM50"/>
      <c r="XCN50"/>
      <c r="XCO50"/>
      <c r="XCP50"/>
      <c r="XCQ50"/>
      <c r="XCR50"/>
      <c r="XCS50"/>
      <c r="XCT50"/>
      <c r="XCU50"/>
      <c r="XCV50"/>
      <c r="XCW50"/>
      <c r="XCX50"/>
      <c r="XCY50"/>
      <c r="XCZ50"/>
      <c r="XDA50"/>
      <c r="XDB50"/>
      <c r="XDC50"/>
      <c r="XDD50"/>
      <c r="XDE50"/>
      <c r="XDF50"/>
      <c r="XDG50"/>
      <c r="XDH50"/>
      <c r="XDI50"/>
      <c r="XDJ50"/>
      <c r="XDK50"/>
      <c r="XDL50"/>
      <c r="XDM50"/>
      <c r="XDN50"/>
      <c r="XDO50"/>
      <c r="XDP50"/>
      <c r="XDQ50"/>
      <c r="XDR50"/>
      <c r="XDS50"/>
      <c r="XDT50"/>
      <c r="XDU50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  <row r="51" s="17" customFormat="1" ht="16.5" spans="1:16384">
      <c r="A51" s="8">
        <v>18</v>
      </c>
      <c r="B51" s="8" t="s">
        <v>14</v>
      </c>
      <c r="C51" s="9" t="s">
        <v>34</v>
      </c>
      <c r="D51" s="9" t="s">
        <v>37</v>
      </c>
      <c r="E51" s="21">
        <f t="shared" ref="E51:K51" si="19">E20/$L20</f>
        <v>0.679506021011377</v>
      </c>
      <c r="F51" s="21">
        <f t="shared" si="19"/>
        <v>0.0708498245643205</v>
      </c>
      <c r="G51" s="21">
        <f t="shared" si="19"/>
        <v>0.0497509407453639</v>
      </c>
      <c r="H51" s="21">
        <f t="shared" si="19"/>
        <v>0.00297247060085544</v>
      </c>
      <c r="I51" s="21">
        <f t="shared" si="19"/>
        <v>0.00993161723830914</v>
      </c>
      <c r="J51" s="21">
        <f t="shared" si="19"/>
        <v>0.00388216731123596</v>
      </c>
      <c r="K51" s="21">
        <f t="shared" si="19"/>
        <v>0.183106958528538</v>
      </c>
      <c r="XBK51"/>
      <c r="XBL51"/>
      <c r="XBM51"/>
      <c r="XBN51"/>
      <c r="XBO51"/>
      <c r="XBP51"/>
      <c r="XBQ51"/>
      <c r="XBR51"/>
      <c r="XBS51"/>
      <c r="XBT51"/>
      <c r="XBU51"/>
      <c r="XBV51"/>
      <c r="XBW51"/>
      <c r="XBX51"/>
      <c r="XBY51"/>
      <c r="XBZ51"/>
      <c r="XCA51"/>
      <c r="XCB51"/>
      <c r="XCC51"/>
      <c r="XCD51"/>
      <c r="XCE51"/>
      <c r="XCF51"/>
      <c r="XCG51"/>
      <c r="XCH51"/>
      <c r="XCI51"/>
      <c r="XCJ51"/>
      <c r="XCK51"/>
      <c r="XCL51"/>
      <c r="XCM51"/>
      <c r="XCN51"/>
      <c r="XCO51"/>
      <c r="XCP51"/>
      <c r="XCQ51"/>
      <c r="XCR51"/>
      <c r="XCS51"/>
      <c r="XCT51"/>
      <c r="XCU51"/>
      <c r="XCV51"/>
      <c r="XCW51"/>
      <c r="XCX51"/>
      <c r="XCY51"/>
      <c r="XCZ51"/>
      <c r="XDA51"/>
      <c r="XDB51"/>
      <c r="XDC51"/>
      <c r="XDD51"/>
      <c r="XDE51"/>
      <c r="XDF51"/>
      <c r="XDG51"/>
      <c r="XDH51"/>
      <c r="XDI51"/>
      <c r="XDJ51"/>
      <c r="XDK51"/>
      <c r="XDL51"/>
      <c r="XDM51"/>
      <c r="XDN51"/>
      <c r="XDO51"/>
      <c r="XDP51"/>
      <c r="XDQ51"/>
      <c r="XDR51"/>
      <c r="XDS51"/>
      <c r="XDT51"/>
      <c r="XDU51"/>
      <c r="XDV51"/>
      <c r="XDW51"/>
      <c r="XDX51"/>
      <c r="XDY51"/>
      <c r="XDZ51"/>
      <c r="XEA51"/>
      <c r="XEB51"/>
      <c r="XEC51"/>
      <c r="XED51"/>
      <c r="XEE51"/>
      <c r="XEF51"/>
      <c r="XEG51"/>
      <c r="XEH51"/>
      <c r="XEI51"/>
      <c r="XEJ51"/>
      <c r="XEK51"/>
      <c r="XEL51"/>
      <c r="XEM51"/>
      <c r="XEN51"/>
      <c r="XEO51"/>
      <c r="XEP51"/>
      <c r="XEQ51"/>
      <c r="XER51"/>
      <c r="XES51"/>
      <c r="XET51"/>
      <c r="XEU51"/>
      <c r="XEV51"/>
      <c r="XEW51"/>
      <c r="XEX51"/>
      <c r="XEY51"/>
      <c r="XEZ51"/>
      <c r="XFA51"/>
      <c r="XFB51"/>
      <c r="XFC51"/>
      <c r="XFD51"/>
    </row>
    <row r="52" s="17" customFormat="1" ht="16.5" spans="1:16384">
      <c r="A52" s="2">
        <v>19</v>
      </c>
      <c r="B52" s="8" t="s">
        <v>14</v>
      </c>
      <c r="C52" s="10" t="s">
        <v>38</v>
      </c>
      <c r="D52" s="9" t="s">
        <v>39</v>
      </c>
      <c r="E52" s="21">
        <f t="shared" ref="E52:K52" si="20">E21/$L21</f>
        <v>0.72081685223717</v>
      </c>
      <c r="F52" s="21">
        <f t="shared" si="20"/>
        <v>0.062443204066879</v>
      </c>
      <c r="G52" s="21">
        <f t="shared" si="20"/>
        <v>0.0199347444238648</v>
      </c>
      <c r="H52" s="21">
        <f t="shared" si="20"/>
        <v>0.00119107371016028</v>
      </c>
      <c r="I52" s="21">
        <f t="shared" si="20"/>
        <v>0.00117753769592158</v>
      </c>
      <c r="J52" s="21">
        <f t="shared" si="20"/>
        <v>0.000197571009591911</v>
      </c>
      <c r="K52" s="21">
        <f t="shared" si="20"/>
        <v>0.194239016856413</v>
      </c>
      <c r="XBK52"/>
      <c r="XBL52"/>
      <c r="XBM52"/>
      <c r="XBN52"/>
      <c r="XBO52"/>
      <c r="XBP52"/>
      <c r="XBQ52"/>
      <c r="XBR52"/>
      <c r="XBS52"/>
      <c r="XBT52"/>
      <c r="XBU52"/>
      <c r="XBV52"/>
      <c r="XBW52"/>
      <c r="XBX52"/>
      <c r="XBY52"/>
      <c r="XBZ52"/>
      <c r="XCA52"/>
      <c r="XCB52"/>
      <c r="XCC52"/>
      <c r="XCD52"/>
      <c r="XCE52"/>
      <c r="XCF52"/>
      <c r="XCG52"/>
      <c r="XCH52"/>
      <c r="XCI52"/>
      <c r="XCJ52"/>
      <c r="XCK52"/>
      <c r="XCL52"/>
      <c r="XCM52"/>
      <c r="XCN52"/>
      <c r="XCO52"/>
      <c r="XCP52"/>
      <c r="XCQ52"/>
      <c r="XCR52"/>
      <c r="XCS52"/>
      <c r="XCT52"/>
      <c r="XCU52"/>
      <c r="XCV52"/>
      <c r="XCW52"/>
      <c r="XCX52"/>
      <c r="XCY52"/>
      <c r="XCZ52"/>
      <c r="XDA52"/>
      <c r="XDB52"/>
      <c r="XDC52"/>
      <c r="XDD52"/>
      <c r="XDE52"/>
      <c r="XDF52"/>
      <c r="XDG52"/>
      <c r="XDH52"/>
      <c r="XDI52"/>
      <c r="XDJ52"/>
      <c r="XDK52"/>
      <c r="XDL52"/>
      <c r="XDM52"/>
      <c r="XDN52"/>
      <c r="XDO52"/>
      <c r="XDP52"/>
      <c r="XDQ52"/>
      <c r="XDR52"/>
      <c r="XDS52"/>
      <c r="XDT52"/>
      <c r="XDU52"/>
      <c r="XDV52"/>
      <c r="XDW52"/>
      <c r="XDX52"/>
      <c r="XDY52"/>
      <c r="XDZ52"/>
      <c r="XEA52"/>
      <c r="XEB52"/>
      <c r="XEC52"/>
      <c r="XED52"/>
      <c r="XEE52"/>
      <c r="XEF52"/>
      <c r="XEG52"/>
      <c r="XEH52"/>
      <c r="XEI52"/>
      <c r="XEJ52"/>
      <c r="XEK52"/>
      <c r="XEL52"/>
      <c r="XEM52"/>
      <c r="XEN52"/>
      <c r="XEO52"/>
      <c r="XEP52"/>
      <c r="XEQ52"/>
      <c r="XER52"/>
      <c r="XES52"/>
      <c r="XET52"/>
      <c r="XEU52"/>
      <c r="XEV52"/>
      <c r="XEW52"/>
      <c r="XEX52"/>
      <c r="XEY52"/>
      <c r="XEZ52"/>
      <c r="XFA52"/>
      <c r="XFB52"/>
      <c r="XFC52"/>
      <c r="XFD52"/>
    </row>
    <row r="53" s="17" customFormat="1" ht="16.5" spans="1:16384">
      <c r="A53" s="8">
        <v>20</v>
      </c>
      <c r="B53" s="8" t="s">
        <v>14</v>
      </c>
      <c r="C53" s="10" t="s">
        <v>40</v>
      </c>
      <c r="D53" s="9" t="s">
        <v>41</v>
      </c>
      <c r="E53" s="21">
        <f t="shared" ref="E53:K53" si="21">E22/$L22</f>
        <v>0.551866782094271</v>
      </c>
      <c r="F53" s="21">
        <f t="shared" si="21"/>
        <v>0.202520679141199</v>
      </c>
      <c r="G53" s="21">
        <f t="shared" si="21"/>
        <v>0.0578483931497655</v>
      </c>
      <c r="H53" s="21">
        <f t="shared" si="21"/>
        <v>0.0222263782996881</v>
      </c>
      <c r="I53" s="21">
        <f t="shared" si="21"/>
        <v>0.00746493727977541</v>
      </c>
      <c r="J53" s="21">
        <f t="shared" si="21"/>
        <v>0.00936090569972357</v>
      </c>
      <c r="K53" s="21">
        <f t="shared" si="21"/>
        <v>0.148711924335578</v>
      </c>
      <c r="XBK53"/>
      <c r="XBL53"/>
      <c r="XBM53"/>
      <c r="XBN53"/>
      <c r="XBO53"/>
      <c r="XBP53"/>
      <c r="XBQ53"/>
      <c r="XBR53"/>
      <c r="XBS53"/>
      <c r="XBT53"/>
      <c r="XBU53"/>
      <c r="XBV53"/>
      <c r="XBW53"/>
      <c r="XBX53"/>
      <c r="XBY53"/>
      <c r="XBZ53"/>
      <c r="XCA53"/>
      <c r="XCB53"/>
      <c r="XCC53"/>
      <c r="XCD53"/>
      <c r="XCE53"/>
      <c r="XCF53"/>
      <c r="XCG53"/>
      <c r="XCH53"/>
      <c r="XCI53"/>
      <c r="XCJ53"/>
      <c r="XCK53"/>
      <c r="XCL53"/>
      <c r="XCM53"/>
      <c r="XCN53"/>
      <c r="XCO53"/>
      <c r="XCP53"/>
      <c r="XCQ53"/>
      <c r="XCR53"/>
      <c r="XCS53"/>
      <c r="XCT53"/>
      <c r="XCU53"/>
      <c r="XCV53"/>
      <c r="XCW53"/>
      <c r="XCX53"/>
      <c r="XCY53"/>
      <c r="XCZ53"/>
      <c r="XDA53"/>
      <c r="XDB53"/>
      <c r="XDC53"/>
      <c r="XDD53"/>
      <c r="XDE53"/>
      <c r="XDF53"/>
      <c r="XDG53"/>
      <c r="XDH53"/>
      <c r="XDI53"/>
      <c r="XDJ53"/>
      <c r="XDK53"/>
      <c r="XDL53"/>
      <c r="XDM53"/>
      <c r="XDN53"/>
      <c r="XDO53"/>
      <c r="XDP53"/>
      <c r="XDQ53"/>
      <c r="XDR53"/>
      <c r="XDS53"/>
      <c r="XDT53"/>
      <c r="XDU53"/>
      <c r="XDV53"/>
      <c r="XDW53"/>
      <c r="XDX53"/>
      <c r="XDY53"/>
      <c r="XDZ53"/>
      <c r="XEA53"/>
      <c r="XEB53"/>
      <c r="XEC53"/>
      <c r="XED53"/>
      <c r="XEE53"/>
      <c r="XEF53"/>
      <c r="XEG53"/>
      <c r="XEH53"/>
      <c r="XEI53"/>
      <c r="XEJ53"/>
      <c r="XEK53"/>
      <c r="XEL53"/>
      <c r="XEM53"/>
      <c r="XEN53"/>
      <c r="XEO53"/>
      <c r="XEP53"/>
      <c r="XEQ53"/>
      <c r="XER53"/>
      <c r="XES53"/>
      <c r="XET53"/>
      <c r="XEU53"/>
      <c r="XEV53"/>
      <c r="XEW53"/>
      <c r="XEX53"/>
      <c r="XEY53"/>
      <c r="XEZ53"/>
      <c r="XFA53"/>
      <c r="XFB53"/>
      <c r="XFC53"/>
      <c r="XFD53"/>
    </row>
    <row r="54" s="17" customFormat="1" ht="16.5" spans="1:16384">
      <c r="A54" s="2">
        <v>21</v>
      </c>
      <c r="B54" s="8" t="s">
        <v>14</v>
      </c>
      <c r="C54" s="10" t="s">
        <v>40</v>
      </c>
      <c r="D54" s="9" t="s">
        <v>42</v>
      </c>
      <c r="E54" s="21">
        <f t="shared" ref="E54:K54" si="22">E23/$L23</f>
        <v>0.603461564954836</v>
      </c>
      <c r="F54" s="21">
        <f t="shared" si="22"/>
        <v>0.172739664423196</v>
      </c>
      <c r="G54" s="21">
        <f t="shared" si="22"/>
        <v>0.0408614851730316</v>
      </c>
      <c r="H54" s="21">
        <f t="shared" si="22"/>
        <v>0.0113853960086923</v>
      </c>
      <c r="I54" s="21">
        <f t="shared" si="22"/>
        <v>0.00352865829936051</v>
      </c>
      <c r="J54" s="21">
        <f t="shared" si="22"/>
        <v>0.00540802490137665</v>
      </c>
      <c r="K54" s="21">
        <f t="shared" si="22"/>
        <v>0.162615206239507</v>
      </c>
      <c r="XBK54"/>
      <c r="XBL54"/>
      <c r="XBM54"/>
      <c r="XBN54"/>
      <c r="XBO54"/>
      <c r="XBP54"/>
      <c r="XBQ54"/>
      <c r="XBR54"/>
      <c r="XBS54"/>
      <c r="XBT54"/>
      <c r="XBU54"/>
      <c r="XBV54"/>
      <c r="XBW54"/>
      <c r="XBX54"/>
      <c r="XBY54"/>
      <c r="XBZ54"/>
      <c r="XCA54"/>
      <c r="XCB54"/>
      <c r="XCC54"/>
      <c r="XCD54"/>
      <c r="XCE54"/>
      <c r="XCF54"/>
      <c r="XCG54"/>
      <c r="XCH54"/>
      <c r="XCI54"/>
      <c r="XCJ54"/>
      <c r="XCK54"/>
      <c r="XCL54"/>
      <c r="XCM54"/>
      <c r="XCN54"/>
      <c r="XCO54"/>
      <c r="XCP54"/>
      <c r="XCQ54"/>
      <c r="XCR54"/>
      <c r="XCS54"/>
      <c r="XCT54"/>
      <c r="XCU54"/>
      <c r="XCV54"/>
      <c r="XCW54"/>
      <c r="XCX54"/>
      <c r="XCY54"/>
      <c r="XCZ54"/>
      <c r="XDA54"/>
      <c r="XDB54"/>
      <c r="XDC54"/>
      <c r="XDD54"/>
      <c r="XDE54"/>
      <c r="XDF54"/>
      <c r="XDG54"/>
      <c r="XDH54"/>
      <c r="XDI54"/>
      <c r="XDJ54"/>
      <c r="XDK54"/>
      <c r="XDL54"/>
      <c r="XDM54"/>
      <c r="XDN54"/>
      <c r="XDO54"/>
      <c r="XDP54"/>
      <c r="XDQ54"/>
      <c r="XDR54"/>
      <c r="XDS54"/>
      <c r="XDT54"/>
      <c r="XDU54"/>
      <c r="XDV54"/>
      <c r="XDW54"/>
      <c r="XDX54"/>
      <c r="XDY54"/>
      <c r="XDZ54"/>
      <c r="XEA54"/>
      <c r="XEB54"/>
      <c r="XEC54"/>
      <c r="XED54"/>
      <c r="XEE54"/>
      <c r="XEF54"/>
      <c r="XEG54"/>
      <c r="XEH54"/>
      <c r="XEI54"/>
      <c r="XEJ54"/>
      <c r="XEK54"/>
      <c r="XEL54"/>
      <c r="XEM54"/>
      <c r="XEN54"/>
      <c r="XEO54"/>
      <c r="XEP54"/>
      <c r="XEQ54"/>
      <c r="XER54"/>
      <c r="XES54"/>
      <c r="XET54"/>
      <c r="XEU54"/>
      <c r="XEV54"/>
      <c r="XEW54"/>
      <c r="XEX54"/>
      <c r="XEY54"/>
      <c r="XEZ54"/>
      <c r="XFA54"/>
      <c r="XFB54"/>
      <c r="XFC54"/>
      <c r="XFD54"/>
    </row>
    <row r="55" s="17" customFormat="1" ht="16.5" spans="1:16384">
      <c r="A55" s="8">
        <v>22</v>
      </c>
      <c r="B55" s="8" t="s">
        <v>14</v>
      </c>
      <c r="C55" s="10" t="s">
        <v>40</v>
      </c>
      <c r="D55" s="9" t="s">
        <v>43</v>
      </c>
      <c r="E55" s="21">
        <f t="shared" ref="E55:K55" si="23">E24/$L24</f>
        <v>0.466110102662478</v>
      </c>
      <c r="F55" s="21">
        <f t="shared" si="23"/>
        <v>0.253483826499897</v>
      </c>
      <c r="G55" s="21">
        <f t="shared" si="23"/>
        <v>0.143340676636247</v>
      </c>
      <c r="H55" s="21">
        <f t="shared" si="23"/>
        <v>0.00174091810960112</v>
      </c>
      <c r="I55" s="21">
        <f t="shared" si="23"/>
        <v>0.00313313321579754</v>
      </c>
      <c r="J55" s="21">
        <f t="shared" si="23"/>
        <v>0.00658833039506114</v>
      </c>
      <c r="K55" s="21">
        <f t="shared" si="23"/>
        <v>0.125603012480918</v>
      </c>
      <c r="XBK55"/>
      <c r="XBL55"/>
      <c r="XBM55"/>
      <c r="XBN55"/>
      <c r="XBO55"/>
      <c r="XBP55"/>
      <c r="XBQ55"/>
      <c r="XBR55"/>
      <c r="XBS55"/>
      <c r="XBT55"/>
      <c r="XBU55"/>
      <c r="XBV55"/>
      <c r="XBW55"/>
      <c r="XBX55"/>
      <c r="XBY55"/>
      <c r="XBZ55"/>
      <c r="XCA55"/>
      <c r="XCB55"/>
      <c r="XCC55"/>
      <c r="XCD55"/>
      <c r="XCE55"/>
      <c r="XCF55"/>
      <c r="XCG55"/>
      <c r="XCH55"/>
      <c r="XCI55"/>
      <c r="XCJ55"/>
      <c r="XCK55"/>
      <c r="XCL55"/>
      <c r="XCM55"/>
      <c r="XCN55"/>
      <c r="XCO55"/>
      <c r="XCP55"/>
      <c r="XCQ55"/>
      <c r="XCR55"/>
      <c r="XCS55"/>
      <c r="XCT55"/>
      <c r="XCU55"/>
      <c r="XCV55"/>
      <c r="XCW55"/>
      <c r="XCX55"/>
      <c r="XCY55"/>
      <c r="XCZ55"/>
      <c r="XDA55"/>
      <c r="XDB55"/>
      <c r="XDC55"/>
      <c r="XDD55"/>
      <c r="XDE55"/>
      <c r="XDF55"/>
      <c r="XDG55"/>
      <c r="XDH55"/>
      <c r="XDI55"/>
      <c r="XDJ55"/>
      <c r="XDK55"/>
      <c r="XDL55"/>
      <c r="XDM55"/>
      <c r="XDN55"/>
      <c r="XDO55"/>
      <c r="XDP55"/>
      <c r="XDQ55"/>
      <c r="XDR55"/>
      <c r="XDS55"/>
      <c r="XDT55"/>
      <c r="XDU55"/>
      <c r="XDV55"/>
      <c r="XDW55"/>
      <c r="XDX55"/>
      <c r="XDY55"/>
      <c r="XDZ55"/>
      <c r="XEA55"/>
      <c r="XEB55"/>
      <c r="XEC55"/>
      <c r="XED55"/>
      <c r="XEE55"/>
      <c r="XEF55"/>
      <c r="XEG55"/>
      <c r="XEH55"/>
      <c r="XEI55"/>
      <c r="XEJ55"/>
      <c r="XEK55"/>
      <c r="XEL55"/>
      <c r="XEM55"/>
      <c r="XEN55"/>
      <c r="XEO55"/>
      <c r="XEP55"/>
      <c r="XEQ55"/>
      <c r="XER55"/>
      <c r="XES55"/>
      <c r="XET55"/>
      <c r="XEU55"/>
      <c r="XEV55"/>
      <c r="XEW55"/>
      <c r="XEX55"/>
      <c r="XEY55"/>
      <c r="XEZ55"/>
      <c r="XFA55"/>
      <c r="XFB55"/>
      <c r="XFC55"/>
      <c r="XFD55"/>
    </row>
    <row r="56" s="17" customFormat="1" ht="16.5" spans="1:16384">
      <c r="A56" s="2">
        <v>23</v>
      </c>
      <c r="B56" s="8" t="s">
        <v>14</v>
      </c>
      <c r="C56" s="10" t="s">
        <v>44</v>
      </c>
      <c r="D56" s="9" t="s">
        <v>45</v>
      </c>
      <c r="E56" s="21">
        <f t="shared" ref="E56:K56" si="24">E25/$L25</f>
        <v>0.561928924010229</v>
      </c>
      <c r="F56" s="21">
        <f t="shared" si="24"/>
        <v>0.152689749951804</v>
      </c>
      <c r="G56" s="21">
        <f t="shared" si="24"/>
        <v>0.130143753532325</v>
      </c>
      <c r="H56" s="21">
        <f t="shared" si="24"/>
        <v>0.00237491589630035</v>
      </c>
      <c r="I56" s="21">
        <f t="shared" si="24"/>
        <v>0.00115090874360208</v>
      </c>
      <c r="J56" s="21">
        <f t="shared" si="24"/>
        <v>0.000288371172798574</v>
      </c>
      <c r="K56" s="21">
        <f t="shared" si="24"/>
        <v>0.151423376692941</v>
      </c>
      <c r="XBK56"/>
      <c r="XBL56"/>
      <c r="XBM56"/>
      <c r="XBN56"/>
      <c r="XBO56"/>
      <c r="XBP56"/>
      <c r="XBQ56"/>
      <c r="XBR56"/>
      <c r="XBS56"/>
      <c r="XBT56"/>
      <c r="XBU56"/>
      <c r="XBV56"/>
      <c r="XBW56"/>
      <c r="XBX56"/>
      <c r="XBY56"/>
      <c r="XBZ56"/>
      <c r="XCA56"/>
      <c r="XCB56"/>
      <c r="XCC56"/>
      <c r="XCD56"/>
      <c r="XCE56"/>
      <c r="XCF56"/>
      <c r="XCG56"/>
      <c r="XCH56"/>
      <c r="XCI56"/>
      <c r="XCJ56"/>
      <c r="XCK56"/>
      <c r="XCL56"/>
      <c r="XCM56"/>
      <c r="XCN56"/>
      <c r="XCO56"/>
      <c r="XCP56"/>
      <c r="XCQ56"/>
      <c r="XCR56"/>
      <c r="XCS56"/>
      <c r="XCT56"/>
      <c r="XCU56"/>
      <c r="XCV56"/>
      <c r="XCW56"/>
      <c r="XCX56"/>
      <c r="XCY56"/>
      <c r="XCZ56"/>
      <c r="XDA56"/>
      <c r="XDB56"/>
      <c r="XDC56"/>
      <c r="XDD56"/>
      <c r="XDE56"/>
      <c r="XDF56"/>
      <c r="XDG56"/>
      <c r="XDH56"/>
      <c r="XDI56"/>
      <c r="XDJ56"/>
      <c r="XDK56"/>
      <c r="XDL56"/>
      <c r="XDM56"/>
      <c r="XDN56"/>
      <c r="XDO56"/>
      <c r="XDP56"/>
      <c r="XDQ56"/>
      <c r="XDR56"/>
      <c r="XDS56"/>
      <c r="XDT56"/>
      <c r="XDU56"/>
      <c r="XDV56"/>
      <c r="XDW56"/>
      <c r="XDX56"/>
      <c r="XDY56"/>
      <c r="XDZ56"/>
      <c r="XEA56"/>
      <c r="XEB56"/>
      <c r="XEC56"/>
      <c r="XED56"/>
      <c r="XEE56"/>
      <c r="XEF56"/>
      <c r="XEG56"/>
      <c r="XEH56"/>
      <c r="XEI56"/>
      <c r="XEJ56"/>
      <c r="XEK56"/>
      <c r="XEL56"/>
      <c r="XEM56"/>
      <c r="XEN56"/>
      <c r="XEO56"/>
      <c r="XEP56"/>
      <c r="XEQ56"/>
      <c r="XER56"/>
      <c r="XES56"/>
      <c r="XET56"/>
      <c r="XEU56"/>
      <c r="XEV56"/>
      <c r="XEW56"/>
      <c r="XEX56"/>
      <c r="XEY56"/>
      <c r="XEZ56"/>
      <c r="XFA56"/>
      <c r="XFB56"/>
      <c r="XFC56"/>
      <c r="XFD56"/>
    </row>
    <row r="57" s="17" customFormat="1" ht="16.5" spans="1:16384">
      <c r="A57" s="8">
        <v>24</v>
      </c>
      <c r="B57" s="8" t="s">
        <v>14</v>
      </c>
      <c r="C57" s="10" t="s">
        <v>44</v>
      </c>
      <c r="D57" s="9" t="s">
        <v>46</v>
      </c>
      <c r="E57" s="21">
        <f t="shared" ref="E57:K57" si="25">E26/$L26</f>
        <v>0.673348618230028</v>
      </c>
      <c r="F57" s="21">
        <f t="shared" si="25"/>
        <v>0.059263987646685</v>
      </c>
      <c r="G57" s="21">
        <f t="shared" si="25"/>
        <v>0.0817488331186134</v>
      </c>
      <c r="H57" s="21">
        <f t="shared" si="25"/>
        <v>0.0020460188016627</v>
      </c>
      <c r="I57" s="21">
        <f t="shared" si="25"/>
        <v>0.00197863707837628</v>
      </c>
      <c r="J57" s="21">
        <f t="shared" si="25"/>
        <v>0.000166186192017111</v>
      </c>
      <c r="K57" s="21">
        <f t="shared" si="25"/>
        <v>0.181447718932618</v>
      </c>
      <c r="XBK57"/>
      <c r="XBL57"/>
      <c r="XBM57"/>
      <c r="XBN57"/>
      <c r="XBO57"/>
      <c r="XBP57"/>
      <c r="XBQ57"/>
      <c r="XBR57"/>
      <c r="XBS57"/>
      <c r="XBT57"/>
      <c r="XBU57"/>
      <c r="XBV57"/>
      <c r="XBW57"/>
      <c r="XBX57"/>
      <c r="XBY57"/>
      <c r="XBZ57"/>
      <c r="XCA57"/>
      <c r="XCB57"/>
      <c r="XCC57"/>
      <c r="XCD57"/>
      <c r="XCE57"/>
      <c r="XCF57"/>
      <c r="XCG57"/>
      <c r="XCH57"/>
      <c r="XCI57"/>
      <c r="XCJ57"/>
      <c r="XCK57"/>
      <c r="XCL57"/>
      <c r="XCM57"/>
      <c r="XCN57"/>
      <c r="XCO57"/>
      <c r="XCP57"/>
      <c r="XCQ57"/>
      <c r="XCR57"/>
      <c r="XCS57"/>
      <c r="XCT57"/>
      <c r="XCU57"/>
      <c r="XCV57"/>
      <c r="XCW57"/>
      <c r="XCX57"/>
      <c r="XCY57"/>
      <c r="XCZ57"/>
      <c r="XDA57"/>
      <c r="XDB57"/>
      <c r="XDC57"/>
      <c r="XDD57"/>
      <c r="XDE57"/>
      <c r="XDF57"/>
      <c r="XDG57"/>
      <c r="XDH57"/>
      <c r="XDI57"/>
      <c r="XDJ57"/>
      <c r="XDK57"/>
      <c r="XDL57"/>
      <c r="XDM57"/>
      <c r="XDN57"/>
      <c r="XDO57"/>
      <c r="XDP57"/>
      <c r="XDQ57"/>
      <c r="XDR57"/>
      <c r="XDS57"/>
      <c r="XDT57"/>
      <c r="XDU57"/>
      <c r="XDV57"/>
      <c r="XDW57"/>
      <c r="XDX57"/>
      <c r="XDY57"/>
      <c r="XDZ57"/>
      <c r="XEA57"/>
      <c r="XEB57"/>
      <c r="XEC57"/>
      <c r="XED57"/>
      <c r="XEE57"/>
      <c r="XEF57"/>
      <c r="XEG57"/>
      <c r="XEH57"/>
      <c r="XEI57"/>
      <c r="XEJ57"/>
      <c r="XEK57"/>
      <c r="XEL57"/>
      <c r="XEM57"/>
      <c r="XEN57"/>
      <c r="XEO57"/>
      <c r="XEP57"/>
      <c r="XEQ57"/>
      <c r="XER57"/>
      <c r="XES57"/>
      <c r="XET57"/>
      <c r="XEU57"/>
      <c r="XEV57"/>
      <c r="XEW57"/>
      <c r="XEX57"/>
      <c r="XEY57"/>
      <c r="XEZ57"/>
      <c r="XFA57"/>
      <c r="XFB57"/>
      <c r="XFC57"/>
      <c r="XFD57"/>
    </row>
    <row r="58" s="17" customFormat="1" ht="16.5" spans="1:16384">
      <c r="A58" s="2">
        <v>25</v>
      </c>
      <c r="B58" s="8" t="s">
        <v>14</v>
      </c>
      <c r="C58" s="9" t="s">
        <v>47</v>
      </c>
      <c r="D58" s="9" t="s">
        <v>48</v>
      </c>
      <c r="E58" s="21">
        <f t="shared" ref="E58:K58" si="26">E27/$L27</f>
        <v>0.460978096921293</v>
      </c>
      <c r="F58" s="21">
        <f t="shared" si="26"/>
        <v>0.186072802128942</v>
      </c>
      <c r="G58" s="21">
        <f t="shared" si="26"/>
        <v>0.108844202667587</v>
      </c>
      <c r="H58" s="21">
        <f t="shared" si="26"/>
        <v>0.0325664201619962</v>
      </c>
      <c r="I58" s="21">
        <f t="shared" si="26"/>
        <v>0.056714637430963</v>
      </c>
      <c r="J58" s="21">
        <f t="shared" si="26"/>
        <v>0.030603753352982</v>
      </c>
      <c r="K58" s="21">
        <f t="shared" si="26"/>
        <v>0.124220087336236</v>
      </c>
      <c r="XBK58"/>
      <c r="XBL58"/>
      <c r="XBM58"/>
      <c r="XBN58"/>
      <c r="XBO58"/>
      <c r="XBP58"/>
      <c r="XBQ58"/>
      <c r="XBR58"/>
      <c r="XBS58"/>
      <c r="XBT58"/>
      <c r="XBU58"/>
      <c r="XBV58"/>
      <c r="XBW58"/>
      <c r="XBX58"/>
      <c r="XBY58"/>
      <c r="XBZ58"/>
      <c r="XCA58"/>
      <c r="XCB58"/>
      <c r="XCC58"/>
      <c r="XCD58"/>
      <c r="XCE58"/>
      <c r="XCF58"/>
      <c r="XCG58"/>
      <c r="XCH58"/>
      <c r="XCI58"/>
      <c r="XCJ58"/>
      <c r="XCK58"/>
      <c r="XCL58"/>
      <c r="XCM58"/>
      <c r="XCN58"/>
      <c r="XCO58"/>
      <c r="XCP58"/>
      <c r="XCQ58"/>
      <c r="XCR58"/>
      <c r="XCS58"/>
      <c r="XCT58"/>
      <c r="XCU58"/>
      <c r="XCV58"/>
      <c r="XCW58"/>
      <c r="XCX58"/>
      <c r="XCY58"/>
      <c r="XCZ58"/>
      <c r="XDA58"/>
      <c r="XDB58"/>
      <c r="XDC58"/>
      <c r="XDD58"/>
      <c r="XDE58"/>
      <c r="XDF58"/>
      <c r="XDG58"/>
      <c r="XDH58"/>
      <c r="XDI58"/>
      <c r="XDJ58"/>
      <c r="XDK58"/>
      <c r="XDL58"/>
      <c r="XDM58"/>
      <c r="XDN58"/>
      <c r="XDO58"/>
      <c r="XDP58"/>
      <c r="XDQ58"/>
      <c r="XDR58"/>
      <c r="XDS58"/>
      <c r="XDT58"/>
      <c r="XDU58"/>
      <c r="XDV58"/>
      <c r="XDW58"/>
      <c r="XDX58"/>
      <c r="XDY58"/>
      <c r="XDZ58"/>
      <c r="XEA58"/>
      <c r="XEB58"/>
      <c r="XEC58"/>
      <c r="XED58"/>
      <c r="XEE58"/>
      <c r="XEF58"/>
      <c r="XEG58"/>
      <c r="XEH58"/>
      <c r="XEI58"/>
      <c r="XEJ58"/>
      <c r="XEK58"/>
      <c r="XEL58"/>
      <c r="XEM58"/>
      <c r="XEN58"/>
      <c r="XEO58"/>
      <c r="XEP58"/>
      <c r="XEQ58"/>
      <c r="XER58"/>
      <c r="XES58"/>
      <c r="XET58"/>
      <c r="XEU58"/>
      <c r="XEV58"/>
      <c r="XEW58"/>
      <c r="XEX58"/>
      <c r="XEY58"/>
      <c r="XEZ58"/>
      <c r="XFA58"/>
      <c r="XFB58"/>
      <c r="XFC58"/>
      <c r="XFD58"/>
    </row>
    <row r="59" s="17" customFormat="1" ht="16.5" spans="1:16384">
      <c r="A59" s="8">
        <v>26</v>
      </c>
      <c r="B59" s="8" t="s">
        <v>14</v>
      </c>
      <c r="C59" s="9" t="s">
        <v>49</v>
      </c>
      <c r="D59" s="5" t="s">
        <v>49</v>
      </c>
      <c r="E59" s="21">
        <f t="shared" ref="E59:K59" si="27">E28/$L28</f>
        <v>0</v>
      </c>
      <c r="F59" s="21">
        <f t="shared" si="27"/>
        <v>0.968788757761905</v>
      </c>
      <c r="G59" s="21">
        <f t="shared" si="27"/>
        <v>0</v>
      </c>
      <c r="H59" s="21">
        <f t="shared" si="27"/>
        <v>0</v>
      </c>
      <c r="I59" s="21">
        <f t="shared" si="27"/>
        <v>0</v>
      </c>
      <c r="J59" s="21">
        <f t="shared" si="27"/>
        <v>0.0312112422380952</v>
      </c>
      <c r="K59" s="21">
        <f t="shared" si="27"/>
        <v>0</v>
      </c>
      <c r="XBK59"/>
      <c r="XBL59"/>
      <c r="XBM59"/>
      <c r="XBN59"/>
      <c r="XBO59"/>
      <c r="XBP59"/>
      <c r="XBQ59"/>
      <c r="XBR59"/>
      <c r="XBS59"/>
      <c r="XBT59"/>
      <c r="XBU59"/>
      <c r="XBV59"/>
      <c r="XBW59"/>
      <c r="XBX59"/>
      <c r="XBY59"/>
      <c r="XBZ59"/>
      <c r="XCA59"/>
      <c r="XCB59"/>
      <c r="XCC59"/>
      <c r="XCD59"/>
      <c r="XCE59"/>
      <c r="XCF59"/>
      <c r="XCG59"/>
      <c r="XCH59"/>
      <c r="XCI59"/>
      <c r="XCJ59"/>
      <c r="XCK59"/>
      <c r="XCL59"/>
      <c r="XCM59"/>
      <c r="XCN59"/>
      <c r="XCO59"/>
      <c r="XCP59"/>
      <c r="XCQ59"/>
      <c r="XCR59"/>
      <c r="XCS59"/>
      <c r="XCT59"/>
      <c r="XCU59"/>
      <c r="XCV59"/>
      <c r="XCW59"/>
      <c r="XCX59"/>
      <c r="XCY59"/>
      <c r="XCZ59"/>
      <c r="XDA59"/>
      <c r="XDB59"/>
      <c r="XDC59"/>
      <c r="XDD59"/>
      <c r="XDE59"/>
      <c r="XDF59"/>
      <c r="XDG59"/>
      <c r="XDH59"/>
      <c r="XDI59"/>
      <c r="XDJ59"/>
      <c r="XDK59"/>
      <c r="XDL59"/>
      <c r="XDM59"/>
      <c r="XDN59"/>
      <c r="XDO59"/>
      <c r="XDP59"/>
      <c r="XDQ59"/>
      <c r="XDR59"/>
      <c r="XDS59"/>
      <c r="XDT59"/>
      <c r="XDU59"/>
      <c r="XDV59"/>
      <c r="XDW59"/>
      <c r="XDX59"/>
      <c r="XDY59"/>
      <c r="XDZ59"/>
      <c r="XEA59"/>
      <c r="XEB59"/>
      <c r="XEC59"/>
      <c r="XED59"/>
      <c r="XEE59"/>
      <c r="XEF59"/>
      <c r="XEG59"/>
      <c r="XEH59"/>
      <c r="XEI59"/>
      <c r="XEJ59"/>
      <c r="XEK59"/>
      <c r="XEL59"/>
      <c r="XEM59"/>
      <c r="XEN59"/>
      <c r="XEO59"/>
      <c r="XEP59"/>
      <c r="XEQ59"/>
      <c r="XER59"/>
      <c r="XES59"/>
      <c r="XET59"/>
      <c r="XEU59"/>
      <c r="XEV59"/>
      <c r="XEW59"/>
      <c r="XEX59"/>
      <c r="XEY59"/>
      <c r="XEZ59"/>
      <c r="XFA59"/>
      <c r="XFB59"/>
      <c r="XFC59"/>
      <c r="XFD59"/>
    </row>
    <row r="60" s="17" customFormat="1" spans="1:16384">
      <c r="A60" s="12" t="s">
        <v>13</v>
      </c>
      <c r="B60" s="12"/>
      <c r="C60" s="12"/>
      <c r="D60" s="12"/>
      <c r="E60" s="17"/>
      <c r="F60" s="17"/>
      <c r="G60" s="17"/>
      <c r="H60" s="17"/>
      <c r="I60" s="17"/>
      <c r="J60" s="17"/>
      <c r="K60" s="17"/>
      <c r="L60" s="17"/>
      <c r="XBK60"/>
      <c r="XBL60"/>
      <c r="XBM60"/>
      <c r="XBN60"/>
      <c r="XBO60"/>
      <c r="XBP60"/>
      <c r="XBQ60"/>
      <c r="XBR60"/>
      <c r="XBS60"/>
      <c r="XBT60"/>
      <c r="XBU60"/>
      <c r="XBV60"/>
      <c r="XBW60"/>
      <c r="XBX60"/>
      <c r="XBY60"/>
      <c r="XBZ60"/>
      <c r="XCA60"/>
      <c r="XCB60"/>
      <c r="XCC60"/>
      <c r="XCD60"/>
      <c r="XCE60"/>
      <c r="XCF60"/>
      <c r="XCG60"/>
      <c r="XCH60"/>
      <c r="XCI60"/>
      <c r="XCJ60"/>
      <c r="XCK60"/>
      <c r="XCL60"/>
      <c r="XCM60"/>
      <c r="XCN60"/>
      <c r="XCO60"/>
      <c r="XCP60"/>
      <c r="XCQ60"/>
      <c r="XCR60"/>
      <c r="XCS60"/>
      <c r="XCT60"/>
      <c r="XCU60"/>
      <c r="XCV60"/>
      <c r="XCW60"/>
      <c r="XCX60"/>
      <c r="XCY60"/>
      <c r="XCZ60"/>
      <c r="XDA60"/>
      <c r="XDB60"/>
      <c r="XDC60"/>
      <c r="XDD60"/>
      <c r="XDE60"/>
      <c r="XDF60"/>
      <c r="XDG60"/>
      <c r="XDH60"/>
      <c r="XDI60"/>
      <c r="XDJ60"/>
      <c r="XDK60"/>
      <c r="XDL60"/>
      <c r="XDM60"/>
      <c r="XDN60"/>
      <c r="XDO60"/>
      <c r="XDP60"/>
      <c r="XDQ60"/>
      <c r="XDR60"/>
      <c r="XDS60"/>
      <c r="XDT60"/>
      <c r="XDU60"/>
      <c r="XDV60"/>
      <c r="XDW60"/>
      <c r="XDX60"/>
      <c r="XDY60"/>
      <c r="XDZ60"/>
      <c r="XEA60"/>
      <c r="XEB60"/>
      <c r="XEC60"/>
      <c r="XED60"/>
      <c r="XEE60"/>
      <c r="XEF60"/>
      <c r="XEG60"/>
      <c r="XEH60"/>
      <c r="XEI60"/>
      <c r="XEJ60"/>
      <c r="XEK60"/>
      <c r="XEL60"/>
      <c r="XEM60"/>
      <c r="XEN60"/>
      <c r="XEO60"/>
      <c r="XEP60"/>
      <c r="XEQ60"/>
      <c r="XER60"/>
      <c r="XES60"/>
      <c r="XET60"/>
      <c r="XEU60"/>
      <c r="XEV60"/>
      <c r="XEW60"/>
      <c r="XEX60"/>
      <c r="XEY60"/>
      <c r="XEZ60"/>
      <c r="XFA60"/>
      <c r="XFB60"/>
      <c r="XFC60"/>
      <c r="XFD60"/>
    </row>
  </sheetData>
  <mergeCells count="5">
    <mergeCell ref="A1:D1"/>
    <mergeCell ref="A29:D29"/>
    <mergeCell ref="A30:D30"/>
    <mergeCell ref="A32:D32"/>
    <mergeCell ref="A60:D6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0"/>
  <sheetViews>
    <sheetView topLeftCell="A37" workbookViewId="0">
      <selection activeCell="J29" sqref="J29"/>
    </sheetView>
  </sheetViews>
  <sheetFormatPr defaultColWidth="9" defaultRowHeight="13.5"/>
  <cols>
    <col min="1" max="4" width="9" style="17"/>
    <col min="5" max="5" width="12.625" style="17"/>
    <col min="6" max="6" width="11.5" style="17"/>
    <col min="7" max="12" width="12.625" style="17"/>
    <col min="13" max="16286" width="9" style="17"/>
  </cols>
  <sheetData>
    <row r="1" s="15" customFormat="1" ht="25.5" customHeight="1" spans="1:12">
      <c r="A1" s="1" t="s">
        <v>0</v>
      </c>
      <c r="B1" s="1"/>
      <c r="C1" s="1"/>
      <c r="D1" s="1"/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22"/>
    </row>
    <row r="2" s="15" customFormat="1" ht="15.75" customHeight="1" spans="1:12">
      <c r="A2" s="2" t="s">
        <v>8</v>
      </c>
      <c r="B2" s="2" t="s">
        <v>9</v>
      </c>
      <c r="C2" s="2" t="s">
        <v>10</v>
      </c>
      <c r="D2" s="2" t="s">
        <v>11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22"/>
    </row>
    <row r="3" s="15" customFormat="1" ht="15.75" customHeight="1" spans="1:13">
      <c r="A3" s="2">
        <v>1</v>
      </c>
      <c r="B3" s="2" t="s">
        <v>14</v>
      </c>
      <c r="C3" s="5" t="s">
        <v>15</v>
      </c>
      <c r="D3" s="5" t="s">
        <v>16</v>
      </c>
      <c r="E3" s="18">
        <v>60.1345550170173</v>
      </c>
      <c r="F3" s="18">
        <v>1.62392164155198</v>
      </c>
      <c r="G3" s="18">
        <v>0.853432837736995</v>
      </c>
      <c r="H3" s="18">
        <v>0.42388647806235</v>
      </c>
      <c r="I3" s="18">
        <v>0.285190670124025</v>
      </c>
      <c r="J3" s="18">
        <v>0.0878482281113892</v>
      </c>
      <c r="K3" s="27">
        <f>E3*M$3</f>
        <v>11.6957155408636</v>
      </c>
      <c r="L3" s="22">
        <f t="shared" ref="L3:L29" si="0">SUM(E3:K3)</f>
        <v>75.1045504134676</v>
      </c>
      <c r="M3" s="28">
        <v>0.194492426817724</v>
      </c>
    </row>
    <row r="4" s="16" customFormat="1" ht="15.75" customHeight="1" spans="1:13">
      <c r="A4" s="8">
        <v>2</v>
      </c>
      <c r="B4" s="8" t="s">
        <v>14</v>
      </c>
      <c r="C4" s="9" t="s">
        <v>15</v>
      </c>
      <c r="D4" s="9" t="s">
        <v>17</v>
      </c>
      <c r="E4" s="18">
        <v>14.8577870910556</v>
      </c>
      <c r="F4" s="18">
        <v>1.44059673447184</v>
      </c>
      <c r="G4" s="18">
        <v>0.596129696284943</v>
      </c>
      <c r="H4" s="18">
        <v>0.109262492355947</v>
      </c>
      <c r="I4" s="18">
        <v>0.069109678837742</v>
      </c>
      <c r="J4" s="18">
        <v>0.00949710574177182</v>
      </c>
      <c r="K4" s="27">
        <f>E4*M$3</f>
        <v>2.88972706848045</v>
      </c>
      <c r="L4" s="22">
        <f t="shared" si="0"/>
        <v>19.9721098672283</v>
      </c>
      <c r="M4" s="28"/>
    </row>
    <row r="5" s="16" customFormat="1" ht="15.75" customHeight="1" spans="1:13">
      <c r="A5" s="8">
        <v>3</v>
      </c>
      <c r="B5" s="8" t="s">
        <v>14</v>
      </c>
      <c r="C5" s="9" t="s">
        <v>15</v>
      </c>
      <c r="D5" s="9" t="s">
        <v>18</v>
      </c>
      <c r="E5" s="18">
        <v>11.3424257901596</v>
      </c>
      <c r="F5" s="18">
        <v>0.558107944123362</v>
      </c>
      <c r="G5" s="18">
        <v>0.596132293158361</v>
      </c>
      <c r="H5" s="18">
        <v>0.21024622387021</v>
      </c>
      <c r="I5" s="18">
        <v>0.137985864258733</v>
      </c>
      <c r="J5" s="18">
        <v>0.0213684879189865</v>
      </c>
      <c r="K5" s="27">
        <f>E5*M$3</f>
        <v>2.20601591792808</v>
      </c>
      <c r="L5" s="22">
        <f t="shared" si="0"/>
        <v>15.0722825214173</v>
      </c>
      <c r="M5" s="28"/>
    </row>
    <row r="6" s="16" customFormat="1" ht="15.75" customHeight="1" spans="1:13">
      <c r="A6" s="8">
        <v>4</v>
      </c>
      <c r="B6" s="8" t="s">
        <v>14</v>
      </c>
      <c r="C6" s="9" t="s">
        <v>19</v>
      </c>
      <c r="D6" s="9" t="s">
        <v>20</v>
      </c>
      <c r="E6" s="18">
        <v>11.2524461775998</v>
      </c>
      <c r="F6" s="18">
        <v>0.557905558456427</v>
      </c>
      <c r="G6" s="18">
        <v>0.596519554478127</v>
      </c>
      <c r="H6" s="18">
        <v>5.92454902357869</v>
      </c>
      <c r="I6" s="18">
        <v>0.934557262008051</v>
      </c>
      <c r="J6" s="18">
        <v>0.381071900237571</v>
      </c>
      <c r="K6" s="27">
        <f>E6*M$3</f>
        <v>2.1885155647172</v>
      </c>
      <c r="L6" s="22">
        <f t="shared" si="0"/>
        <v>21.8355650410759</v>
      </c>
      <c r="M6" s="28"/>
    </row>
    <row r="7" s="16" customFormat="1" ht="15.75" customHeight="1" spans="1:13">
      <c r="A7" s="8">
        <v>5</v>
      </c>
      <c r="B7" s="8" t="s">
        <v>14</v>
      </c>
      <c r="C7" s="9" t="s">
        <v>19</v>
      </c>
      <c r="D7" s="9" t="s">
        <v>21</v>
      </c>
      <c r="E7" s="18">
        <v>67.1822911819236</v>
      </c>
      <c r="F7" s="18">
        <v>1.95995632822853</v>
      </c>
      <c r="G7" s="18">
        <v>2.6803798759377</v>
      </c>
      <c r="H7" s="18">
        <v>2.1815446138373</v>
      </c>
      <c r="I7" s="18">
        <v>0.463553368810457</v>
      </c>
      <c r="J7" s="18">
        <v>2.48058705841031</v>
      </c>
      <c r="K7" s="27">
        <f>E7*M$3</f>
        <v>13.0664468511473</v>
      </c>
      <c r="L7" s="22">
        <f t="shared" si="0"/>
        <v>90.0147592782952</v>
      </c>
      <c r="M7" s="28"/>
    </row>
    <row r="8" s="16" customFormat="1" ht="16.5" customHeight="1" spans="1:13">
      <c r="A8" s="8">
        <v>6</v>
      </c>
      <c r="B8" s="8" t="s">
        <v>14</v>
      </c>
      <c r="C8" s="9" t="s">
        <v>19</v>
      </c>
      <c r="D8" s="9" t="s">
        <v>22</v>
      </c>
      <c r="E8" s="18">
        <v>31.4115798735509</v>
      </c>
      <c r="F8" s="18">
        <v>0.943649503200106</v>
      </c>
      <c r="G8" s="18">
        <v>0.692362467192247</v>
      </c>
      <c r="H8" s="18">
        <v>0.298615578296987</v>
      </c>
      <c r="I8" s="18">
        <v>0.138254944463776</v>
      </c>
      <c r="J8" s="18">
        <v>0.0816916121975109</v>
      </c>
      <c r="K8" s="27">
        <f>E8*M$3</f>
        <v>6.10931439978568</v>
      </c>
      <c r="L8" s="22">
        <f t="shared" si="0"/>
        <v>39.6754683786872</v>
      </c>
      <c r="M8" s="28"/>
    </row>
    <row r="9" s="16" customFormat="1" ht="15.75" customHeight="1" spans="1:13">
      <c r="A9" s="8">
        <v>7</v>
      </c>
      <c r="B9" s="8" t="s">
        <v>14</v>
      </c>
      <c r="C9" s="9" t="s">
        <v>19</v>
      </c>
      <c r="D9" s="9" t="s">
        <v>23</v>
      </c>
      <c r="E9" s="18">
        <v>27.367904133208</v>
      </c>
      <c r="F9" s="18">
        <v>1.96909710756998</v>
      </c>
      <c r="G9" s="18">
        <v>0.807113288489983</v>
      </c>
      <c r="H9" s="18">
        <v>0.693309243135334</v>
      </c>
      <c r="I9" s="18">
        <v>0.138328984866124</v>
      </c>
      <c r="J9" s="18">
        <v>0.0569826344506309</v>
      </c>
      <c r="K9" s="27">
        <f>E9*M$3</f>
        <v>5.32285009178244</v>
      </c>
      <c r="L9" s="22">
        <f t="shared" si="0"/>
        <v>36.3555854835025</v>
      </c>
      <c r="M9" s="28"/>
    </row>
    <row r="10" s="16" customFormat="1" ht="15.75" customHeight="1" spans="1:13">
      <c r="A10" s="8">
        <v>9</v>
      </c>
      <c r="B10" s="8" t="s">
        <v>14</v>
      </c>
      <c r="C10" s="9" t="s">
        <v>24</v>
      </c>
      <c r="D10" s="9" t="s">
        <v>25</v>
      </c>
      <c r="E10" s="18">
        <v>60.5978590709188</v>
      </c>
      <c r="F10" s="18">
        <v>1.22411617400983</v>
      </c>
      <c r="G10" s="18">
        <v>2.66659939500248</v>
      </c>
      <c r="H10" s="18">
        <v>1.08755346714875</v>
      </c>
      <c r="I10" s="18">
        <v>1.96584844571923</v>
      </c>
      <c r="J10" s="18">
        <v>0.132959480384805</v>
      </c>
      <c r="K10" s="27">
        <f>E10*M$3</f>
        <v>11.7858246706614</v>
      </c>
      <c r="L10" s="22">
        <f t="shared" si="0"/>
        <v>79.4607607038453</v>
      </c>
      <c r="M10" s="28"/>
    </row>
    <row r="11" s="16" customFormat="1" ht="15.75" customHeight="1" spans="1:13">
      <c r="A11" s="8">
        <v>10</v>
      </c>
      <c r="B11" s="8" t="s">
        <v>14</v>
      </c>
      <c r="C11" s="9" t="s">
        <v>24</v>
      </c>
      <c r="D11" s="9" t="s">
        <v>26</v>
      </c>
      <c r="E11" s="18">
        <v>66.3679452868272</v>
      </c>
      <c r="F11" s="18">
        <v>3.06032184238244</v>
      </c>
      <c r="G11" s="18">
        <v>8.13361279432996</v>
      </c>
      <c r="H11" s="18">
        <v>3.74954343758775</v>
      </c>
      <c r="I11" s="18">
        <v>0.456141361263071</v>
      </c>
      <c r="J11" s="18">
        <v>0.670563672950846</v>
      </c>
      <c r="K11" s="27">
        <f>E11*M$3</f>
        <v>12.9080627417409</v>
      </c>
      <c r="L11" s="22">
        <f t="shared" si="0"/>
        <v>95.3461911370822</v>
      </c>
      <c r="M11" s="28"/>
    </row>
    <row r="12" s="16" customFormat="1" ht="15.75" customHeight="1" spans="1:13">
      <c r="A12" s="8">
        <v>11</v>
      </c>
      <c r="B12" s="8" t="s">
        <v>14</v>
      </c>
      <c r="C12" s="9" t="s">
        <v>24</v>
      </c>
      <c r="D12" s="9" t="s">
        <v>27</v>
      </c>
      <c r="E12" s="18">
        <v>37.3964074029875</v>
      </c>
      <c r="F12" s="18">
        <v>1.76380811391628</v>
      </c>
      <c r="G12" s="18">
        <v>2.67808876397533</v>
      </c>
      <c r="H12" s="18">
        <v>0.210041398693452</v>
      </c>
      <c r="I12" s="18">
        <v>0.806631003647115</v>
      </c>
      <c r="J12" s="18">
        <v>0.807664429111529</v>
      </c>
      <c r="K12" s="27">
        <f>E12*M$3</f>
        <v>7.27331803007133</v>
      </c>
      <c r="L12" s="22">
        <f t="shared" si="0"/>
        <v>50.9359591424025</v>
      </c>
      <c r="M12" s="28"/>
    </row>
    <row r="13" s="16" customFormat="1" ht="15.75" customHeight="1" spans="1:13">
      <c r="A13" s="8">
        <v>12</v>
      </c>
      <c r="B13" s="8" t="s">
        <v>14</v>
      </c>
      <c r="C13" s="9" t="s">
        <v>24</v>
      </c>
      <c r="D13" s="9" t="s">
        <v>28</v>
      </c>
      <c r="E13" s="18">
        <v>33.6766215186252</v>
      </c>
      <c r="F13" s="18">
        <v>3.93753705027633</v>
      </c>
      <c r="G13" s="18">
        <v>0.596215686787193</v>
      </c>
      <c r="H13" s="18">
        <v>0.234292113578617</v>
      </c>
      <c r="I13" s="18">
        <v>1.96603494849327</v>
      </c>
      <c r="J13" s="18">
        <v>1.54146863448143</v>
      </c>
      <c r="K13" s="27">
        <f>E13*M$3</f>
        <v>6.54984784617939</v>
      </c>
      <c r="L13" s="22">
        <f t="shared" si="0"/>
        <v>48.5020177984214</v>
      </c>
      <c r="M13" s="28"/>
    </row>
    <row r="14" s="16" customFormat="1" ht="15.75" customHeight="1" spans="1:13">
      <c r="A14" s="8">
        <v>13</v>
      </c>
      <c r="B14" s="8" t="s">
        <v>14</v>
      </c>
      <c r="C14" s="9" t="s">
        <v>24</v>
      </c>
      <c r="D14" s="9" t="s">
        <v>29</v>
      </c>
      <c r="E14" s="18">
        <v>40.3390366597956</v>
      </c>
      <c r="F14" s="18">
        <v>0.622956661970451</v>
      </c>
      <c r="G14" s="18">
        <v>0.596370133736004</v>
      </c>
      <c r="H14" s="18">
        <v>0.210698726450593</v>
      </c>
      <c r="I14" s="18">
        <v>0.442349662165628</v>
      </c>
      <c r="J14" s="18">
        <v>0.0733627462847927</v>
      </c>
      <c r="K14" s="27">
        <f>E14*M$3</f>
        <v>7.84563713545277</v>
      </c>
      <c r="L14" s="22">
        <f t="shared" si="0"/>
        <v>50.1304117258558</v>
      </c>
      <c r="M14" s="28"/>
    </row>
    <row r="15" s="16" customFormat="1" ht="15.75" customHeight="1" spans="1:13">
      <c r="A15" s="8">
        <v>14</v>
      </c>
      <c r="B15" s="8" t="s">
        <v>14</v>
      </c>
      <c r="C15" s="9" t="s">
        <v>30</v>
      </c>
      <c r="D15" s="9" t="s">
        <v>31</v>
      </c>
      <c r="E15" s="18">
        <v>18.614020703526</v>
      </c>
      <c r="F15" s="18">
        <v>0.939294953065895</v>
      </c>
      <c r="G15" s="18">
        <v>0.707489953062515</v>
      </c>
      <c r="H15" s="18">
        <v>1.81938215218347</v>
      </c>
      <c r="I15" s="18">
        <v>0.138473511192704</v>
      </c>
      <c r="J15" s="18">
        <v>0.00712282930632887</v>
      </c>
      <c r="K15" s="27">
        <f>E15*M$3</f>
        <v>3.62028605946412</v>
      </c>
      <c r="L15" s="22">
        <f t="shared" si="0"/>
        <v>25.846070161801</v>
      </c>
      <c r="M15" s="28"/>
    </row>
    <row r="16" s="16" customFormat="1" ht="15.75" customHeight="1" spans="1:13">
      <c r="A16" s="8">
        <v>15</v>
      </c>
      <c r="B16" s="8" t="s">
        <v>14</v>
      </c>
      <c r="C16" s="9" t="s">
        <v>30</v>
      </c>
      <c r="D16" s="9" t="s">
        <v>32</v>
      </c>
      <c r="E16" s="18">
        <v>39.3178437148314</v>
      </c>
      <c r="F16" s="18">
        <v>0.55788710008406</v>
      </c>
      <c r="G16" s="18">
        <v>3.94010552604169</v>
      </c>
      <c r="H16" s="18">
        <v>0.203942511478009</v>
      </c>
      <c r="I16" s="18">
        <v>1.36042591256541</v>
      </c>
      <c r="J16" s="18">
        <v>4.43919143453835</v>
      </c>
      <c r="K16" s="27">
        <f>E16*M$3</f>
        <v>7.64702284133754</v>
      </c>
      <c r="L16" s="22">
        <f t="shared" si="0"/>
        <v>57.4664190408765</v>
      </c>
      <c r="M16" s="28"/>
    </row>
    <row r="17" s="16" customFormat="1" ht="15.75" customHeight="1" spans="1:13">
      <c r="A17" s="8">
        <v>16</v>
      </c>
      <c r="B17" s="8" t="s">
        <v>14</v>
      </c>
      <c r="C17" s="9" t="s">
        <v>30</v>
      </c>
      <c r="D17" s="9" t="s">
        <v>33</v>
      </c>
      <c r="E17" s="18">
        <v>20.4005208289462</v>
      </c>
      <c r="F17" s="18">
        <v>1.20221072774857</v>
      </c>
      <c r="G17" s="18">
        <v>0.596382686737595</v>
      </c>
      <c r="H17" s="18">
        <v>0.210462963174839</v>
      </c>
      <c r="I17" s="18">
        <v>0.137962310749579</v>
      </c>
      <c r="J17" s="18">
        <v>0.0166199350481007</v>
      </c>
      <c r="K17" s="27">
        <f>E17*M$3</f>
        <v>3.96774680436727</v>
      </c>
      <c r="L17" s="22">
        <f t="shared" si="0"/>
        <v>26.5319062567721</v>
      </c>
      <c r="M17" s="28"/>
    </row>
    <row r="18" s="16" customFormat="1" ht="15.75" customHeight="1" spans="1:13">
      <c r="A18" s="8">
        <v>17</v>
      </c>
      <c r="B18" s="8" t="s">
        <v>14</v>
      </c>
      <c r="C18" s="9" t="s">
        <v>34</v>
      </c>
      <c r="D18" s="9" t="s">
        <v>35</v>
      </c>
      <c r="E18" s="18">
        <v>38.9820547922494</v>
      </c>
      <c r="F18" s="18">
        <v>0.557891072494166</v>
      </c>
      <c r="G18" s="18">
        <v>0.596328736515859</v>
      </c>
      <c r="H18" s="18">
        <v>0.210163979816007</v>
      </c>
      <c r="I18" s="18">
        <v>0.700530117792209</v>
      </c>
      <c r="J18" s="18">
        <v>0.246969466600097</v>
      </c>
      <c r="K18" s="27">
        <f>E18*M$3</f>
        <v>7.58171443888606</v>
      </c>
      <c r="L18" s="22">
        <f t="shared" si="0"/>
        <v>48.8756526043538</v>
      </c>
      <c r="M18" s="28"/>
    </row>
    <row r="19" s="16" customFormat="1" ht="15.75" customHeight="1" spans="1:13">
      <c r="A19" s="8">
        <v>18</v>
      </c>
      <c r="B19" s="8" t="s">
        <v>14</v>
      </c>
      <c r="C19" s="9" t="s">
        <v>34</v>
      </c>
      <c r="D19" s="9" t="s">
        <v>36</v>
      </c>
      <c r="E19" s="18">
        <v>19.216073610425</v>
      </c>
      <c r="F19" s="18">
        <v>0.558558643706438</v>
      </c>
      <c r="G19" s="18">
        <v>0.600837668806802</v>
      </c>
      <c r="H19" s="18">
        <v>0.21024622387021</v>
      </c>
      <c r="I19" s="18">
        <v>2.35450586792294</v>
      </c>
      <c r="J19" s="18">
        <v>0.453803546810655</v>
      </c>
      <c r="K19" s="27">
        <f>E19*M$3</f>
        <v>3.73738079039958</v>
      </c>
      <c r="L19" s="22">
        <f t="shared" si="0"/>
        <v>27.1314063519416</v>
      </c>
      <c r="M19" s="28"/>
    </row>
    <row r="20" s="16" customFormat="1" ht="15.75" customHeight="1" spans="1:13">
      <c r="A20" s="8">
        <v>19</v>
      </c>
      <c r="B20" s="8" t="s">
        <v>14</v>
      </c>
      <c r="C20" s="9" t="s">
        <v>34</v>
      </c>
      <c r="D20" s="9" t="s">
        <v>37</v>
      </c>
      <c r="E20" s="18">
        <v>23.742112392494</v>
      </c>
      <c r="F20" s="18">
        <v>0.557835096852305</v>
      </c>
      <c r="G20" s="18">
        <v>0.596424647061896</v>
      </c>
      <c r="H20" s="18">
        <v>0.210059874016078</v>
      </c>
      <c r="I20" s="18">
        <v>0.468122230631456</v>
      </c>
      <c r="J20" s="18">
        <v>0.149579415432906</v>
      </c>
      <c r="K20" s="27">
        <f>E20*M$3</f>
        <v>4.61766105699531</v>
      </c>
      <c r="L20" s="22">
        <f t="shared" si="0"/>
        <v>30.3417947134839</v>
      </c>
      <c r="M20" s="28"/>
    </row>
    <row r="21" s="16" customFormat="1" ht="15.75" customHeight="1" spans="1:13">
      <c r="A21" s="8">
        <v>20</v>
      </c>
      <c r="B21" s="8" t="s">
        <v>14</v>
      </c>
      <c r="C21" s="10" t="s">
        <v>38</v>
      </c>
      <c r="D21" s="9" t="s">
        <v>39</v>
      </c>
      <c r="E21" s="18">
        <v>62.8422094267059</v>
      </c>
      <c r="F21" s="18">
        <v>1.22674049570797</v>
      </c>
      <c r="G21" s="18">
        <v>0.596300843804479</v>
      </c>
      <c r="H21" s="18">
        <v>0.210021926760632</v>
      </c>
      <c r="I21" s="18">
        <v>0.138488776326416</v>
      </c>
      <c r="J21" s="18">
        <v>0.0189942114835436</v>
      </c>
      <c r="K21" s="27">
        <f>E21*M$3</f>
        <v>12.2223338179877</v>
      </c>
      <c r="L21" s="22">
        <f t="shared" si="0"/>
        <v>77.2550894987766</v>
      </c>
      <c r="M21" s="28"/>
    </row>
    <row r="22" s="16" customFormat="1" ht="15.75" customHeight="1" spans="1:13">
      <c r="A22" s="8">
        <v>21</v>
      </c>
      <c r="B22" s="8" t="s">
        <v>14</v>
      </c>
      <c r="C22" s="10" t="s">
        <v>40</v>
      </c>
      <c r="D22" s="9" t="s">
        <v>41</v>
      </c>
      <c r="E22" s="18">
        <v>29.5490856900532</v>
      </c>
      <c r="F22" s="18">
        <v>2.44354407642407</v>
      </c>
      <c r="G22" s="18">
        <v>1.0627456387763</v>
      </c>
      <c r="H22" s="18">
        <v>2.40701047907115</v>
      </c>
      <c r="I22" s="18">
        <v>0.539199153465846</v>
      </c>
      <c r="J22" s="18">
        <v>0.552712389607964</v>
      </c>
      <c r="K22" s="27">
        <f>E22*M$3</f>
        <v>5.74707338610332</v>
      </c>
      <c r="L22" s="22">
        <f t="shared" si="0"/>
        <v>42.3013708135018</v>
      </c>
      <c r="M22" s="28"/>
    </row>
    <row r="23" s="16" customFormat="1" ht="15.75" customHeight="1" spans="1:13">
      <c r="A23" s="8">
        <v>22</v>
      </c>
      <c r="B23" s="8" t="s">
        <v>14</v>
      </c>
      <c r="C23" s="10" t="s">
        <v>40</v>
      </c>
      <c r="D23" s="9" t="s">
        <v>42</v>
      </c>
      <c r="E23" s="18">
        <v>25.6816203744692</v>
      </c>
      <c r="F23" s="18">
        <v>1.65655510554381</v>
      </c>
      <c r="G23" s="18">
        <v>0.596643883291698</v>
      </c>
      <c r="H23" s="18">
        <v>0.979987268693598</v>
      </c>
      <c r="I23" s="18">
        <v>0.202579575769104</v>
      </c>
      <c r="J23" s="18">
        <v>0.253794979003021</v>
      </c>
      <c r="K23" s="27">
        <f>E23*M$3</f>
        <v>4.99488067124201</v>
      </c>
      <c r="L23" s="22">
        <f t="shared" si="0"/>
        <v>34.3660618580124</v>
      </c>
      <c r="M23" s="28"/>
    </row>
    <row r="24" s="16" customFormat="1" ht="15.75" customHeight="1" spans="1:13">
      <c r="A24" s="8">
        <v>23</v>
      </c>
      <c r="B24" s="8" t="s">
        <v>14</v>
      </c>
      <c r="C24" s="10" t="s">
        <v>40</v>
      </c>
      <c r="D24" s="9" t="s">
        <v>43</v>
      </c>
      <c r="E24" s="18">
        <v>27.7954939754424</v>
      </c>
      <c r="F24" s="18">
        <v>3.40625489292184</v>
      </c>
      <c r="G24" s="18">
        <v>2.93280756898988</v>
      </c>
      <c r="H24" s="18">
        <v>0.209973123634533</v>
      </c>
      <c r="I24" s="18">
        <v>0.252044941843599</v>
      </c>
      <c r="J24" s="18">
        <v>0.433244229336035</v>
      </c>
      <c r="K24" s="27">
        <f>E24*M$3</f>
        <v>5.40601307788121</v>
      </c>
      <c r="L24" s="22">
        <f t="shared" si="0"/>
        <v>40.4358318100495</v>
      </c>
      <c r="M24" s="28"/>
    </row>
    <row r="25" s="16" customFormat="1" ht="15.75" customHeight="1" spans="1:13">
      <c r="A25" s="8">
        <v>24</v>
      </c>
      <c r="B25" s="8" t="s">
        <v>14</v>
      </c>
      <c r="C25" s="10" t="s">
        <v>44</v>
      </c>
      <c r="D25" s="9" t="s">
        <v>45</v>
      </c>
      <c r="E25" s="18">
        <v>58.7377525269274</v>
      </c>
      <c r="F25" s="18">
        <v>3.59655603069794</v>
      </c>
      <c r="G25" s="18">
        <v>4.66753414997513</v>
      </c>
      <c r="H25" s="18">
        <v>0.502092412064873</v>
      </c>
      <c r="I25" s="18">
        <v>0.16228936934157</v>
      </c>
      <c r="J25" s="18">
        <v>0.0332398700962014</v>
      </c>
      <c r="K25" s="27">
        <f>E25*M$3</f>
        <v>11.424048034781</v>
      </c>
      <c r="L25" s="22">
        <f t="shared" si="0"/>
        <v>79.1235123938841</v>
      </c>
      <c r="M25" s="28"/>
    </row>
    <row r="26" s="16" customFormat="1" ht="15.75" customHeight="1" spans="1:13">
      <c r="A26" s="8">
        <v>25</v>
      </c>
      <c r="B26" s="8" t="s">
        <v>14</v>
      </c>
      <c r="C26" s="10" t="s">
        <v>44</v>
      </c>
      <c r="D26" s="9" t="s">
        <v>46</v>
      </c>
      <c r="E26" s="18">
        <v>34.8951262745655</v>
      </c>
      <c r="F26" s="18">
        <v>0.692080606537427</v>
      </c>
      <c r="G26" s="18">
        <v>1.45356548131151</v>
      </c>
      <c r="H26" s="18">
        <v>0.214453879349971</v>
      </c>
      <c r="I26" s="18">
        <v>0.13832611804036</v>
      </c>
      <c r="J26" s="18">
        <v>0.00949710574177182</v>
      </c>
      <c r="K26" s="27">
        <f>E26*M$3</f>
        <v>6.78683779325116</v>
      </c>
      <c r="L26" s="22">
        <f t="shared" si="0"/>
        <v>44.1898872587977</v>
      </c>
      <c r="M26" s="28"/>
    </row>
    <row r="27" s="16" customFormat="1" ht="15.75" customHeight="1" spans="1:13">
      <c r="A27" s="8">
        <v>27</v>
      </c>
      <c r="B27" s="8" t="s">
        <v>14</v>
      </c>
      <c r="C27" s="9" t="s">
        <v>47</v>
      </c>
      <c r="D27" s="9" t="s">
        <v>48</v>
      </c>
      <c r="E27" s="18">
        <v>7.36191781628154</v>
      </c>
      <c r="F27" s="18">
        <v>0.669629504221781</v>
      </c>
      <c r="G27" s="18">
        <v>0.596409035501268</v>
      </c>
      <c r="H27" s="18">
        <v>1.05191386994025</v>
      </c>
      <c r="I27" s="18">
        <v>1.22185333703129</v>
      </c>
      <c r="J27" s="18">
        <v>0.538960458053614</v>
      </c>
      <c r="K27" s="27">
        <f>E27*M$3</f>
        <v>1.43183726212123</v>
      </c>
      <c r="L27" s="22">
        <f t="shared" si="0"/>
        <v>12.872521283151</v>
      </c>
      <c r="M27" s="28"/>
    </row>
    <row r="28" s="15" customFormat="1" ht="15.75" customHeight="1" spans="1:13">
      <c r="A28" s="11">
        <v>1</v>
      </c>
      <c r="B28" s="8" t="s">
        <v>14</v>
      </c>
      <c r="C28" s="9" t="s">
        <v>49</v>
      </c>
      <c r="D28" s="5" t="s">
        <v>49</v>
      </c>
      <c r="E28" s="18">
        <v>0</v>
      </c>
      <c r="F28" s="18">
        <v>25.3297653480539</v>
      </c>
      <c r="G28" s="18">
        <v>0</v>
      </c>
      <c r="H28" s="18">
        <v>0</v>
      </c>
      <c r="I28" s="18">
        <v>0</v>
      </c>
      <c r="J28" s="18">
        <v>3.99340776418718</v>
      </c>
      <c r="K28" s="27">
        <f>E28*M$3</f>
        <v>0</v>
      </c>
      <c r="L28" s="22">
        <f t="shared" si="0"/>
        <v>29.3231731122411</v>
      </c>
      <c r="M28" s="28"/>
    </row>
    <row r="29" s="17" customFormat="1" ht="16.5" spans="1:12">
      <c r="A29" s="12" t="s">
        <v>13</v>
      </c>
      <c r="B29" s="12"/>
      <c r="C29" s="12"/>
      <c r="D29" s="12"/>
      <c r="E29" s="18">
        <f t="shared" ref="E29:K29" si="1">SUM(E3:E28)</f>
        <v>869.062691330586</v>
      </c>
      <c r="F29" s="18">
        <f t="shared" si="1"/>
        <v>63.0567783142177</v>
      </c>
      <c r="G29" s="18">
        <f t="shared" si="1"/>
        <v>40.4365326069859</v>
      </c>
      <c r="H29" s="18">
        <f t="shared" si="1"/>
        <v>23.7732534606496</v>
      </c>
      <c r="I29" s="18">
        <f t="shared" si="1"/>
        <v>15.6187874173297</v>
      </c>
      <c r="J29" s="18">
        <f t="shared" si="1"/>
        <v>17.4922036255273</v>
      </c>
      <c r="K29" s="18">
        <f t="shared" si="1"/>
        <v>169.026111893628</v>
      </c>
      <c r="L29" s="22">
        <f t="shared" si="0"/>
        <v>1198.46635864892</v>
      </c>
    </row>
    <row r="30" s="17" customFormat="1" spans="1:12">
      <c r="A30" s="19" t="s">
        <v>50</v>
      </c>
      <c r="B30" s="19"/>
      <c r="C30" s="19"/>
      <c r="D30" s="19"/>
      <c r="E30" s="20"/>
      <c r="F30" s="20"/>
      <c r="G30" s="20"/>
      <c r="H30" s="20"/>
      <c r="I30" s="20"/>
      <c r="J30" s="20"/>
      <c r="K30" s="20"/>
      <c r="L30" s="20"/>
    </row>
    <row r="31" s="17" customFormat="1" spans="16287:16384">
      <c r="XBK31"/>
      <c r="XBL31"/>
      <c r="XBM31"/>
      <c r="XBN31"/>
      <c r="XBO31"/>
      <c r="XBP31"/>
      <c r="XBQ31"/>
      <c r="XBR31"/>
      <c r="XBS31"/>
      <c r="XBT31"/>
      <c r="XBU31"/>
      <c r="XBV31"/>
      <c r="XBW31"/>
      <c r="XBX31"/>
      <c r="XBY31"/>
      <c r="XBZ31"/>
      <c r="XCA31"/>
      <c r="XCB31"/>
      <c r="XCC31"/>
      <c r="XCD31"/>
      <c r="XCE31"/>
      <c r="XCF31"/>
      <c r="XCG31"/>
      <c r="XCH31"/>
      <c r="XCI31"/>
      <c r="XCJ31"/>
      <c r="XCK31"/>
      <c r="XCL31"/>
      <c r="XCM31"/>
      <c r="XCN31"/>
      <c r="XCO31"/>
      <c r="XCP31"/>
      <c r="XCQ31"/>
      <c r="XCR31"/>
      <c r="XCS31"/>
      <c r="XCT31"/>
      <c r="XCU31"/>
      <c r="XCV31"/>
      <c r="XCW31"/>
      <c r="XCX31"/>
      <c r="XCY31"/>
      <c r="XCZ31"/>
      <c r="XDA31"/>
      <c r="XDB31"/>
      <c r="XDC31"/>
      <c r="XDD31"/>
      <c r="XDE31"/>
      <c r="XDF31"/>
      <c r="XDG31"/>
      <c r="XDH31"/>
      <c r="XDI31"/>
      <c r="XDJ31"/>
      <c r="XDK31"/>
      <c r="XDL31"/>
      <c r="XDM31"/>
      <c r="XDN31"/>
      <c r="XDO31"/>
      <c r="XDP31"/>
      <c r="XDQ31"/>
      <c r="XDR31"/>
      <c r="XDS31"/>
      <c r="XDT31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="17" customFormat="1" ht="16.5" spans="1:16384">
      <c r="A32" s="1" t="s">
        <v>0</v>
      </c>
      <c r="B32" s="1"/>
      <c r="C32" s="1"/>
      <c r="D32" s="1"/>
      <c r="E32" s="17"/>
      <c r="F32" s="17"/>
      <c r="G32" s="17"/>
      <c r="H32" s="17"/>
      <c r="I32" s="17"/>
      <c r="J32" s="17"/>
      <c r="K32" s="17"/>
      <c r="L32" s="17"/>
      <c r="XBK32"/>
      <c r="XBL32"/>
      <c r="XBM32"/>
      <c r="XBN32"/>
      <c r="XBO32"/>
      <c r="XBP32"/>
      <c r="XBQ32"/>
      <c r="XBR32"/>
      <c r="XBS32"/>
      <c r="XBT32"/>
      <c r="XBU32"/>
      <c r="XBV32"/>
      <c r="XBW32"/>
      <c r="XBX32"/>
      <c r="XBY32"/>
      <c r="XBZ32"/>
      <c r="XCA32"/>
      <c r="XCB32"/>
      <c r="XCC32"/>
      <c r="XCD32"/>
      <c r="XCE32"/>
      <c r="XCF32"/>
      <c r="XCG32"/>
      <c r="XCH32"/>
      <c r="XCI32"/>
      <c r="XCJ32"/>
      <c r="XCK32"/>
      <c r="XCL32"/>
      <c r="XCM32"/>
      <c r="XCN32"/>
      <c r="XCO32"/>
      <c r="XCP32"/>
      <c r="XCQ32"/>
      <c r="XCR32"/>
      <c r="XCS32"/>
      <c r="XCT32"/>
      <c r="XCU32"/>
      <c r="XCV32"/>
      <c r="XCW32"/>
      <c r="XCX32"/>
      <c r="XCY32"/>
      <c r="XCZ32"/>
      <c r="XDA32"/>
      <c r="XDB32"/>
      <c r="XDC32"/>
      <c r="XDD32"/>
      <c r="XDE32"/>
      <c r="XDF32"/>
      <c r="XDG32"/>
      <c r="XDH32"/>
      <c r="XDI32"/>
      <c r="XDJ32"/>
      <c r="XDK32"/>
      <c r="XDL32"/>
      <c r="XDM32"/>
      <c r="XDN32"/>
      <c r="XDO32"/>
      <c r="XDP32"/>
      <c r="XDQ32"/>
      <c r="XDR32"/>
      <c r="XDS32"/>
      <c r="XDT32"/>
      <c r="XDU32"/>
      <c r="XDV32"/>
      <c r="XDW32"/>
      <c r="XDX32"/>
      <c r="XDY32"/>
      <c r="XDZ32"/>
      <c r="XEA32"/>
      <c r="XEB32"/>
      <c r="XEC32"/>
      <c r="XED32"/>
      <c r="XEE32"/>
      <c r="XEF32"/>
      <c r="XEG32"/>
      <c r="XEH32"/>
      <c r="XEI32"/>
      <c r="XEJ32"/>
      <c r="XEK32"/>
      <c r="XEL32"/>
      <c r="XEM32"/>
      <c r="XEN32"/>
      <c r="XEO32"/>
      <c r="XEP32"/>
      <c r="XEQ32"/>
      <c r="XER32"/>
      <c r="XES32"/>
      <c r="XET32"/>
      <c r="XEU32"/>
      <c r="XEV32"/>
      <c r="XEW32"/>
      <c r="XEX32"/>
      <c r="XEY32"/>
      <c r="XEZ32"/>
      <c r="XFA32"/>
      <c r="XFB32"/>
      <c r="XFC32"/>
      <c r="XFD32"/>
    </row>
    <row r="33" s="17" customFormat="1" ht="16.5" spans="1:16384">
      <c r="A33" s="2" t="s">
        <v>8</v>
      </c>
      <c r="B33" s="2" t="s">
        <v>9</v>
      </c>
      <c r="C33" s="2" t="s">
        <v>10</v>
      </c>
      <c r="D33" s="2" t="s">
        <v>11</v>
      </c>
      <c r="E33" s="4" t="s">
        <v>1</v>
      </c>
      <c r="F33" s="4" t="s">
        <v>2</v>
      </c>
      <c r="G33" s="4" t="s">
        <v>3</v>
      </c>
      <c r="H33" s="4" t="s">
        <v>4</v>
      </c>
      <c r="I33" s="4" t="s">
        <v>5</v>
      </c>
      <c r="J33" s="4" t="s">
        <v>6</v>
      </c>
      <c r="K33" s="4" t="s">
        <v>7</v>
      </c>
      <c r="L33" s="17"/>
      <c r="XBK33"/>
      <c r="XBL33"/>
      <c r="XBM33"/>
      <c r="XBN33"/>
      <c r="XBO33"/>
      <c r="XBP33"/>
      <c r="XBQ33"/>
      <c r="XBR33"/>
      <c r="XBS33"/>
      <c r="XBT33"/>
      <c r="XBU33"/>
      <c r="XBV33"/>
      <c r="XBW33"/>
      <c r="XBX33"/>
      <c r="XBY33"/>
      <c r="XBZ33"/>
      <c r="XCA33"/>
      <c r="XCB33"/>
      <c r="XCC33"/>
      <c r="XCD33"/>
      <c r="XCE33"/>
      <c r="XCF33"/>
      <c r="XCG33"/>
      <c r="XCH33"/>
      <c r="XCI33"/>
      <c r="XCJ33"/>
      <c r="XCK33"/>
      <c r="XCL33"/>
      <c r="XCM33"/>
      <c r="XCN33"/>
      <c r="XCO33"/>
      <c r="XCP33"/>
      <c r="XCQ33"/>
      <c r="XCR33"/>
      <c r="XCS33"/>
      <c r="XCT33"/>
      <c r="XCU33"/>
      <c r="XCV33"/>
      <c r="XCW33"/>
      <c r="XCX33"/>
      <c r="XCY33"/>
      <c r="XCZ33"/>
      <c r="XDA33"/>
      <c r="XDB33"/>
      <c r="XDC33"/>
      <c r="XDD33"/>
      <c r="XDE33"/>
      <c r="XDF33"/>
      <c r="XDG33"/>
      <c r="XDH33"/>
      <c r="XDI33"/>
      <c r="XDJ33"/>
      <c r="XDK33"/>
      <c r="XDL33"/>
      <c r="XDM33"/>
      <c r="XDN33"/>
      <c r="XDO33"/>
      <c r="XDP33"/>
      <c r="XDQ33"/>
      <c r="XDR33"/>
      <c r="XDS33"/>
      <c r="XDT33"/>
      <c r="XDU33"/>
      <c r="XDV33"/>
      <c r="XDW33"/>
      <c r="XDX33"/>
      <c r="XDY33"/>
      <c r="XDZ33"/>
      <c r="XEA33"/>
      <c r="XEB33"/>
      <c r="XEC33"/>
      <c r="XED33"/>
      <c r="XEE33"/>
      <c r="XEF33"/>
      <c r="XEG33"/>
      <c r="XEH33"/>
      <c r="XEI33"/>
      <c r="XEJ33"/>
      <c r="XEK33"/>
      <c r="XEL33"/>
      <c r="XEM33"/>
      <c r="XEN33"/>
      <c r="XEO33"/>
      <c r="XEP33"/>
      <c r="XEQ33"/>
      <c r="XER33"/>
      <c r="XES33"/>
      <c r="XET33"/>
      <c r="XEU33"/>
      <c r="XEV33"/>
      <c r="XEW33"/>
      <c r="XEX33"/>
      <c r="XEY33"/>
      <c r="XEZ33"/>
      <c r="XFA33"/>
      <c r="XFB33"/>
      <c r="XFC33"/>
      <c r="XFD33"/>
    </row>
    <row r="34" s="17" customFormat="1" ht="16.5" spans="1:16384">
      <c r="A34" s="2">
        <v>1</v>
      </c>
      <c r="B34" s="2" t="s">
        <v>14</v>
      </c>
      <c r="C34" s="5" t="s">
        <v>15</v>
      </c>
      <c r="D34" s="5" t="s">
        <v>16</v>
      </c>
      <c r="E34" s="21">
        <f t="shared" ref="E34:K34" si="2">E3/$L3</f>
        <v>0.800677917462562</v>
      </c>
      <c r="F34" s="21">
        <f t="shared" si="2"/>
        <v>0.0216221471616822</v>
      </c>
      <c r="G34" s="21">
        <f t="shared" si="2"/>
        <v>0.0113632640504291</v>
      </c>
      <c r="H34" s="21">
        <f t="shared" si="2"/>
        <v>0.00564395200728529</v>
      </c>
      <c r="I34" s="21">
        <f t="shared" si="2"/>
        <v>0.00379724888244435</v>
      </c>
      <c r="J34" s="21">
        <f t="shared" si="2"/>
        <v>0.00116967916894202</v>
      </c>
      <c r="K34" s="21">
        <f t="shared" si="2"/>
        <v>0.155725791266655</v>
      </c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  <c r="XFD34"/>
    </row>
    <row r="35" s="17" customFormat="1" ht="16.5" spans="1:16384">
      <c r="A35" s="8">
        <v>2</v>
      </c>
      <c r="B35" s="8" t="s">
        <v>14</v>
      </c>
      <c r="C35" s="9" t="s">
        <v>15</v>
      </c>
      <c r="D35" s="9" t="s">
        <v>17</v>
      </c>
      <c r="E35" s="21">
        <f t="shared" ref="E35:K35" si="3">E4/$L4</f>
        <v>0.743926765365704</v>
      </c>
      <c r="F35" s="21">
        <f t="shared" si="3"/>
        <v>0.0721304230774174</v>
      </c>
      <c r="G35" s="21">
        <f t="shared" si="3"/>
        <v>0.0298481081992803</v>
      </c>
      <c r="H35" s="21">
        <f t="shared" si="3"/>
        <v>0.00547075362003856</v>
      </c>
      <c r="I35" s="21">
        <f t="shared" si="3"/>
        <v>0.00346030936626992</v>
      </c>
      <c r="J35" s="21">
        <f t="shared" si="3"/>
        <v>0.000475518400655074</v>
      </c>
      <c r="K35" s="21">
        <f t="shared" si="3"/>
        <v>0.144688121970635</v>
      </c>
      <c r="XBK35"/>
      <c r="XBL35"/>
      <c r="XBM35"/>
      <c r="XBN35"/>
      <c r="XBO35"/>
      <c r="XBP35"/>
      <c r="XBQ35"/>
      <c r="XBR35"/>
      <c r="XBS35"/>
      <c r="XBT35"/>
      <c r="XBU35"/>
      <c r="XBV35"/>
      <c r="XBW35"/>
      <c r="XBX35"/>
      <c r="XBY35"/>
      <c r="XBZ35"/>
      <c r="XCA35"/>
      <c r="XCB35"/>
      <c r="XCC35"/>
      <c r="XCD35"/>
      <c r="XCE35"/>
      <c r="XCF35"/>
      <c r="XCG35"/>
      <c r="XCH35"/>
      <c r="XCI35"/>
      <c r="XCJ35"/>
      <c r="XCK35"/>
      <c r="XCL35"/>
      <c r="XCM35"/>
      <c r="XCN35"/>
      <c r="XCO35"/>
      <c r="XCP35"/>
      <c r="XCQ35"/>
      <c r="XCR35"/>
      <c r="XCS35"/>
      <c r="XCT35"/>
      <c r="XCU35"/>
      <c r="XCV35"/>
      <c r="XCW35"/>
      <c r="XCX35"/>
      <c r="XCY35"/>
      <c r="XCZ35"/>
      <c r="XDA35"/>
      <c r="XDB35"/>
      <c r="XDC35"/>
      <c r="XDD35"/>
      <c r="XDE35"/>
      <c r="XDF35"/>
      <c r="XDG35"/>
      <c r="XDH35"/>
      <c r="XDI35"/>
      <c r="XDJ35"/>
      <c r="XDK35"/>
      <c r="XDL35"/>
      <c r="XDM35"/>
      <c r="XDN35"/>
      <c r="XDO35"/>
      <c r="XDP35"/>
      <c r="XDQ35"/>
      <c r="XDR35"/>
      <c r="XDS35"/>
      <c r="XDT35"/>
      <c r="XDU35"/>
      <c r="XDV35"/>
      <c r="XDW35"/>
      <c r="XDX35"/>
      <c r="XDY35"/>
      <c r="XDZ35"/>
      <c r="XEA35"/>
      <c r="XEB35"/>
      <c r="XEC35"/>
      <c r="XED35"/>
      <c r="XEE35"/>
      <c r="XEF35"/>
      <c r="XEG35"/>
      <c r="XEH35"/>
      <c r="XEI35"/>
      <c r="XEJ35"/>
      <c r="XEK35"/>
      <c r="XEL35"/>
      <c r="XEM35"/>
      <c r="XEN35"/>
      <c r="XEO35"/>
      <c r="XEP35"/>
      <c r="XEQ35"/>
      <c r="XER35"/>
      <c r="XES35"/>
      <c r="XET35"/>
      <c r="XEU35"/>
      <c r="XEV35"/>
      <c r="XEW35"/>
      <c r="XEX35"/>
      <c r="XEY35"/>
      <c r="XEZ35"/>
      <c r="XFA35"/>
      <c r="XFB35"/>
      <c r="XFC35"/>
      <c r="XFD35"/>
    </row>
    <row r="36" s="17" customFormat="1" ht="16.5" spans="1:16384">
      <c r="A36" s="2">
        <v>3</v>
      </c>
      <c r="B36" s="8" t="s">
        <v>14</v>
      </c>
      <c r="C36" s="9" t="s">
        <v>15</v>
      </c>
      <c r="D36" s="9" t="s">
        <v>18</v>
      </c>
      <c r="E36" s="21">
        <f t="shared" ref="E36:K36" si="4">E5/$L5</f>
        <v>0.752535375716472</v>
      </c>
      <c r="F36" s="21">
        <f t="shared" si="4"/>
        <v>0.0370287607952083</v>
      </c>
      <c r="G36" s="21">
        <f t="shared" si="4"/>
        <v>0.0395515604429039</v>
      </c>
      <c r="H36" s="21">
        <f t="shared" si="4"/>
        <v>0.0139491960538462</v>
      </c>
      <c r="I36" s="21">
        <f t="shared" si="4"/>
        <v>0.009154941467071</v>
      </c>
      <c r="J36" s="21">
        <f t="shared" si="4"/>
        <v>0.0014177340352148</v>
      </c>
      <c r="K36" s="21">
        <f t="shared" si="4"/>
        <v>0.146362431489284</v>
      </c>
      <c r="XBK36"/>
      <c r="XBL36"/>
      <c r="XBM36"/>
      <c r="XBN36"/>
      <c r="XBO36"/>
      <c r="XBP36"/>
      <c r="XBQ36"/>
      <c r="XBR36"/>
      <c r="XBS36"/>
      <c r="XBT36"/>
      <c r="XBU36"/>
      <c r="XBV36"/>
      <c r="XBW36"/>
      <c r="XBX36"/>
      <c r="XBY36"/>
      <c r="XBZ36"/>
      <c r="XCA36"/>
      <c r="XCB36"/>
      <c r="XCC36"/>
      <c r="XCD36"/>
      <c r="XCE36"/>
      <c r="XCF36"/>
      <c r="XCG36"/>
      <c r="XCH36"/>
      <c r="XCI36"/>
      <c r="XCJ36"/>
      <c r="XCK36"/>
      <c r="XCL36"/>
      <c r="XCM36"/>
      <c r="XCN36"/>
      <c r="XCO36"/>
      <c r="XCP36"/>
      <c r="XCQ36"/>
      <c r="XCR36"/>
      <c r="XCS36"/>
      <c r="XCT36"/>
      <c r="XCU36"/>
      <c r="XCV36"/>
      <c r="XCW36"/>
      <c r="XCX36"/>
      <c r="XCY36"/>
      <c r="XCZ36"/>
      <c r="XDA36"/>
      <c r="XDB36"/>
      <c r="XDC36"/>
      <c r="XDD36"/>
      <c r="XDE36"/>
      <c r="XDF36"/>
      <c r="XDG36"/>
      <c r="XDH36"/>
      <c r="XDI36"/>
      <c r="XDJ36"/>
      <c r="XDK36"/>
      <c r="XDL36"/>
      <c r="XDM36"/>
      <c r="XDN36"/>
      <c r="XDO36"/>
      <c r="XDP36"/>
      <c r="XDQ36"/>
      <c r="XDR36"/>
      <c r="XDS36"/>
      <c r="XDT36"/>
      <c r="XDU36"/>
      <c r="XDV36"/>
      <c r="XDW36"/>
      <c r="XDX36"/>
      <c r="XDY36"/>
      <c r="XDZ36"/>
      <c r="XEA36"/>
      <c r="XEB36"/>
      <c r="XEC36"/>
      <c r="XED36"/>
      <c r="XEE36"/>
      <c r="XEF36"/>
      <c r="XEG36"/>
      <c r="XEH36"/>
      <c r="XEI36"/>
      <c r="XEJ36"/>
      <c r="XEK36"/>
      <c r="XEL36"/>
      <c r="XEM36"/>
      <c r="XEN36"/>
      <c r="XEO36"/>
      <c r="XEP36"/>
      <c r="XEQ36"/>
      <c r="XER36"/>
      <c r="XES36"/>
      <c r="XET36"/>
      <c r="XEU36"/>
      <c r="XEV36"/>
      <c r="XEW36"/>
      <c r="XEX36"/>
      <c r="XEY36"/>
      <c r="XEZ36"/>
      <c r="XFA36"/>
      <c r="XFB36"/>
      <c r="XFC36"/>
      <c r="XFD36"/>
    </row>
    <row r="37" s="17" customFormat="1" ht="16.5" spans="1:16384">
      <c r="A37" s="8">
        <v>4</v>
      </c>
      <c r="B37" s="8" t="s">
        <v>14</v>
      </c>
      <c r="C37" s="9" t="s">
        <v>19</v>
      </c>
      <c r="D37" s="9" t="s">
        <v>20</v>
      </c>
      <c r="E37" s="21">
        <f t="shared" ref="E37:K37" si="5">E6/$L6</f>
        <v>0.515326539818517</v>
      </c>
      <c r="F37" s="21">
        <f t="shared" si="5"/>
        <v>0.0255503147002116</v>
      </c>
      <c r="G37" s="21">
        <f t="shared" si="5"/>
        <v>0.027318713912646</v>
      </c>
      <c r="H37" s="21">
        <f t="shared" si="5"/>
        <v>0.271325656672211</v>
      </c>
      <c r="I37" s="21">
        <f t="shared" si="5"/>
        <v>0.0427997745993755</v>
      </c>
      <c r="J37" s="21">
        <f t="shared" si="5"/>
        <v>0.017451890964155</v>
      </c>
      <c r="K37" s="21">
        <f t="shared" si="5"/>
        <v>0.100227109332884</v>
      </c>
      <c r="XBK37"/>
      <c r="XBL37"/>
      <c r="XBM37"/>
      <c r="XBN37"/>
      <c r="XBO37"/>
      <c r="XBP37"/>
      <c r="XBQ37"/>
      <c r="XBR37"/>
      <c r="XBS37"/>
      <c r="XBT37"/>
      <c r="XBU37"/>
      <c r="XBV37"/>
      <c r="XBW37"/>
      <c r="XBX37"/>
      <c r="XBY37"/>
      <c r="XBZ37"/>
      <c r="XCA37"/>
      <c r="XCB37"/>
      <c r="XCC37"/>
      <c r="XCD37"/>
      <c r="XCE37"/>
      <c r="XCF37"/>
      <c r="XCG37"/>
      <c r="XCH37"/>
      <c r="XCI37"/>
      <c r="XCJ37"/>
      <c r="XCK37"/>
      <c r="XCL37"/>
      <c r="XCM37"/>
      <c r="XCN37"/>
      <c r="XCO37"/>
      <c r="XCP37"/>
      <c r="XCQ37"/>
      <c r="XCR37"/>
      <c r="XCS37"/>
      <c r="XCT37"/>
      <c r="XCU37"/>
      <c r="XCV37"/>
      <c r="XCW37"/>
      <c r="XCX37"/>
      <c r="XCY37"/>
      <c r="XCZ37"/>
      <c r="XDA37"/>
      <c r="XDB37"/>
      <c r="XDC37"/>
      <c r="XDD37"/>
      <c r="XDE37"/>
      <c r="XDF37"/>
      <c r="XDG37"/>
      <c r="XDH37"/>
      <c r="XDI37"/>
      <c r="XDJ37"/>
      <c r="XDK37"/>
      <c r="XDL37"/>
      <c r="XDM37"/>
      <c r="XDN37"/>
      <c r="XDO37"/>
      <c r="XDP37"/>
      <c r="XDQ37"/>
      <c r="XDR37"/>
      <c r="XDS37"/>
      <c r="XDT37"/>
      <c r="XDU37"/>
      <c r="XDV37"/>
      <c r="XDW37"/>
      <c r="XDX37"/>
      <c r="XDY37"/>
      <c r="XDZ37"/>
      <c r="XEA37"/>
      <c r="XEB37"/>
      <c r="XEC37"/>
      <c r="XED37"/>
      <c r="XEE37"/>
      <c r="XEF37"/>
      <c r="XEG37"/>
      <c r="XEH37"/>
      <c r="XEI37"/>
      <c r="XEJ37"/>
      <c r="XEK37"/>
      <c r="XEL37"/>
      <c r="XEM37"/>
      <c r="XEN37"/>
      <c r="XEO37"/>
      <c r="XEP37"/>
      <c r="XEQ37"/>
      <c r="XER37"/>
      <c r="XES37"/>
      <c r="XET37"/>
      <c r="XEU37"/>
      <c r="XEV37"/>
      <c r="XEW37"/>
      <c r="XEX37"/>
      <c r="XEY37"/>
      <c r="XEZ37"/>
      <c r="XFA37"/>
      <c r="XFB37"/>
      <c r="XFC37"/>
      <c r="XFD37"/>
    </row>
    <row r="38" s="17" customFormat="1" ht="16.5" spans="1:16384">
      <c r="A38" s="2">
        <v>5</v>
      </c>
      <c r="B38" s="8" t="s">
        <v>14</v>
      </c>
      <c r="C38" s="9" t="s">
        <v>19</v>
      </c>
      <c r="D38" s="9" t="s">
        <v>21</v>
      </c>
      <c r="E38" s="21">
        <f t="shared" ref="E38:K38" si="6">E7/$L7</f>
        <v>0.746347507015141</v>
      </c>
      <c r="F38" s="21">
        <f t="shared" si="6"/>
        <v>0.0217737218200963</v>
      </c>
      <c r="G38" s="21">
        <f t="shared" si="6"/>
        <v>0.0297771154133832</v>
      </c>
      <c r="H38" s="21">
        <f t="shared" si="6"/>
        <v>0.0242354101852642</v>
      </c>
      <c r="I38" s="21">
        <f t="shared" si="6"/>
        <v>0.00514974846932942</v>
      </c>
      <c r="J38" s="21">
        <f t="shared" si="6"/>
        <v>0.0275575592080536</v>
      </c>
      <c r="K38" s="21">
        <f t="shared" si="6"/>
        <v>0.145158937888733</v>
      </c>
      <c r="XBK38"/>
      <c r="XBL38"/>
      <c r="XBM38"/>
      <c r="XBN38"/>
      <c r="XBO38"/>
      <c r="XBP38"/>
      <c r="XBQ38"/>
      <c r="XBR38"/>
      <c r="XBS38"/>
      <c r="XBT38"/>
      <c r="XBU38"/>
      <c r="XBV38"/>
      <c r="XBW38"/>
      <c r="XBX38"/>
      <c r="XBY38"/>
      <c r="XBZ38"/>
      <c r="XCA38"/>
      <c r="XCB38"/>
      <c r="XCC38"/>
      <c r="XCD38"/>
      <c r="XCE38"/>
      <c r="XCF38"/>
      <c r="XCG38"/>
      <c r="XCH38"/>
      <c r="XCI38"/>
      <c r="XCJ38"/>
      <c r="XCK38"/>
      <c r="XCL38"/>
      <c r="XCM38"/>
      <c r="XCN38"/>
      <c r="XCO38"/>
      <c r="XCP38"/>
      <c r="XCQ38"/>
      <c r="XCR38"/>
      <c r="XCS38"/>
      <c r="XCT38"/>
      <c r="XCU38"/>
      <c r="XCV38"/>
      <c r="XCW38"/>
      <c r="XCX38"/>
      <c r="XCY38"/>
      <c r="XCZ38"/>
      <c r="XDA38"/>
      <c r="XDB38"/>
      <c r="XDC38"/>
      <c r="XDD38"/>
      <c r="XDE38"/>
      <c r="XDF38"/>
      <c r="XDG38"/>
      <c r="XDH38"/>
      <c r="XDI38"/>
      <c r="XDJ38"/>
      <c r="XDK38"/>
      <c r="XDL38"/>
      <c r="XDM38"/>
      <c r="XDN38"/>
      <c r="XDO38"/>
      <c r="XDP38"/>
      <c r="XDQ38"/>
      <c r="XDR38"/>
      <c r="XDS38"/>
      <c r="XDT38"/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  <c r="XEY38"/>
      <c r="XEZ38"/>
      <c r="XFA38"/>
      <c r="XFB38"/>
      <c r="XFC38"/>
      <c r="XFD38"/>
    </row>
    <row r="39" s="17" customFormat="1" ht="16.5" spans="1:16384">
      <c r="A39" s="8">
        <v>6</v>
      </c>
      <c r="B39" s="8" t="s">
        <v>14</v>
      </c>
      <c r="C39" s="9" t="s">
        <v>19</v>
      </c>
      <c r="D39" s="9" t="s">
        <v>22</v>
      </c>
      <c r="E39" s="21">
        <f t="shared" ref="E39:K39" si="7">E8/$L8</f>
        <v>0.791712893562827</v>
      </c>
      <c r="F39" s="21">
        <f t="shared" si="7"/>
        <v>0.0237842057513558</v>
      </c>
      <c r="G39" s="21">
        <f t="shared" si="7"/>
        <v>0.017450643823128</v>
      </c>
      <c r="H39" s="21">
        <f t="shared" si="7"/>
        <v>0.0075264537634897</v>
      </c>
      <c r="I39" s="21">
        <f t="shared" si="7"/>
        <v>0.00348464555337281</v>
      </c>
      <c r="J39" s="21">
        <f t="shared" si="7"/>
        <v>0.00205899553391016</v>
      </c>
      <c r="K39" s="21">
        <f t="shared" si="7"/>
        <v>0.153982162011916</v>
      </c>
      <c r="XBK39"/>
      <c r="XBL39"/>
      <c r="XBM39"/>
      <c r="XBN39"/>
      <c r="XBO39"/>
      <c r="XBP39"/>
      <c r="XBQ39"/>
      <c r="XBR39"/>
      <c r="XBS39"/>
      <c r="XBT39"/>
      <c r="XBU39"/>
      <c r="XBV39"/>
      <c r="XBW39"/>
      <c r="XBX39"/>
      <c r="XBY39"/>
      <c r="XBZ39"/>
      <c r="XCA39"/>
      <c r="XCB39"/>
      <c r="XCC39"/>
      <c r="XCD39"/>
      <c r="XCE39"/>
      <c r="XCF39"/>
      <c r="XCG39"/>
      <c r="XCH39"/>
      <c r="XCI39"/>
      <c r="XCJ39"/>
      <c r="XCK39"/>
      <c r="XCL39"/>
      <c r="XCM39"/>
      <c r="XCN39"/>
      <c r="XCO39"/>
      <c r="XCP39"/>
      <c r="XCQ39"/>
      <c r="XCR39"/>
      <c r="XCS39"/>
      <c r="XCT39"/>
      <c r="XCU39"/>
      <c r="XCV39"/>
      <c r="XCW39"/>
      <c r="XCX39"/>
      <c r="XCY39"/>
      <c r="XCZ39"/>
      <c r="XDA39"/>
      <c r="XDB39"/>
      <c r="XDC39"/>
      <c r="XDD39"/>
      <c r="XDE39"/>
      <c r="XDF39"/>
      <c r="XDG39"/>
      <c r="XDH39"/>
      <c r="XDI39"/>
      <c r="XDJ39"/>
      <c r="XDK39"/>
      <c r="XDL39"/>
      <c r="XDM39"/>
      <c r="XDN39"/>
      <c r="XDO39"/>
      <c r="XDP39"/>
      <c r="XDQ39"/>
      <c r="XDR39"/>
      <c r="XDS39"/>
      <c r="XDT39"/>
      <c r="XDU39"/>
      <c r="XDV39"/>
      <c r="XDW39"/>
      <c r="XDX39"/>
      <c r="XDY39"/>
      <c r="XDZ39"/>
      <c r="XEA39"/>
      <c r="XEB39"/>
      <c r="XEC39"/>
      <c r="XED39"/>
      <c r="XEE39"/>
      <c r="XEF39"/>
      <c r="XEG39"/>
      <c r="XEH39"/>
      <c r="XEI39"/>
      <c r="XEJ39"/>
      <c r="XEK39"/>
      <c r="XEL39"/>
      <c r="XEM39"/>
      <c r="XEN39"/>
      <c r="XEO39"/>
      <c r="XEP39"/>
      <c r="XEQ39"/>
      <c r="XER39"/>
      <c r="XES39"/>
      <c r="XET39"/>
      <c r="XEU39"/>
      <c r="XEV39"/>
      <c r="XEW39"/>
      <c r="XEX39"/>
      <c r="XEY39"/>
      <c r="XEZ39"/>
      <c r="XFA39"/>
      <c r="XFB39"/>
      <c r="XFC39"/>
      <c r="XFD39"/>
    </row>
    <row r="40" s="17" customFormat="1" ht="16.5" spans="1:16384">
      <c r="A40" s="2">
        <v>7</v>
      </c>
      <c r="B40" s="8" t="s">
        <v>14</v>
      </c>
      <c r="C40" s="9" t="s">
        <v>19</v>
      </c>
      <c r="D40" s="9" t="s">
        <v>23</v>
      </c>
      <c r="E40" s="21">
        <f t="shared" ref="E40:K40" si="8">E9/$L9</f>
        <v>0.752784029447884</v>
      </c>
      <c r="F40" s="21">
        <f t="shared" si="8"/>
        <v>0.0541621619176927</v>
      </c>
      <c r="G40" s="21">
        <f t="shared" si="8"/>
        <v>0.0222005306132736</v>
      </c>
      <c r="H40" s="21">
        <f t="shared" si="8"/>
        <v>0.0190702263191428</v>
      </c>
      <c r="I40" s="21">
        <f t="shared" si="8"/>
        <v>0.00380488948332011</v>
      </c>
      <c r="J40" s="21">
        <f t="shared" si="8"/>
        <v>0.00156736946174305</v>
      </c>
      <c r="K40" s="21">
        <f t="shared" si="8"/>
        <v>0.146410792756944</v>
      </c>
      <c r="XBK40"/>
      <c r="XBL40"/>
      <c r="XBM40"/>
      <c r="XBN40"/>
      <c r="XBO40"/>
      <c r="XBP40"/>
      <c r="XBQ40"/>
      <c r="XBR40"/>
      <c r="XBS40"/>
      <c r="XBT40"/>
      <c r="XBU40"/>
      <c r="XBV40"/>
      <c r="XBW40"/>
      <c r="XBX40"/>
      <c r="XBY40"/>
      <c r="XBZ40"/>
      <c r="XCA40"/>
      <c r="XCB40"/>
      <c r="XCC40"/>
      <c r="XCD40"/>
      <c r="XCE40"/>
      <c r="XCF40"/>
      <c r="XCG40"/>
      <c r="XCH40"/>
      <c r="XCI40"/>
      <c r="XCJ40"/>
      <c r="XCK40"/>
      <c r="XCL40"/>
      <c r="XCM40"/>
      <c r="XCN40"/>
      <c r="XCO40"/>
      <c r="XCP40"/>
      <c r="XCQ40"/>
      <c r="XCR40"/>
      <c r="XCS40"/>
      <c r="XCT40"/>
      <c r="XCU40"/>
      <c r="XCV40"/>
      <c r="XCW40"/>
      <c r="XCX40"/>
      <c r="XCY40"/>
      <c r="XCZ40"/>
      <c r="XDA40"/>
      <c r="XDB40"/>
      <c r="XDC40"/>
      <c r="XDD40"/>
      <c r="XDE40"/>
      <c r="XDF40"/>
      <c r="XDG40"/>
      <c r="XDH40"/>
      <c r="XDI40"/>
      <c r="XDJ40"/>
      <c r="XDK40"/>
      <c r="XDL40"/>
      <c r="XDM40"/>
      <c r="XDN40"/>
      <c r="XDO40"/>
      <c r="XDP40"/>
      <c r="XDQ40"/>
      <c r="XDR40"/>
      <c r="XDS40"/>
      <c r="XDT40"/>
      <c r="XDU40"/>
      <c r="XDV40"/>
      <c r="XDW40"/>
      <c r="XDX40"/>
      <c r="XDY40"/>
      <c r="XDZ40"/>
      <c r="XEA40"/>
      <c r="XEB40"/>
      <c r="XEC40"/>
      <c r="XED40"/>
      <c r="XEE40"/>
      <c r="XEF40"/>
      <c r="XEG40"/>
      <c r="XEH40"/>
      <c r="XEI40"/>
      <c r="XEJ40"/>
      <c r="XEK40"/>
      <c r="XEL40"/>
      <c r="XEM40"/>
      <c r="XEN40"/>
      <c r="XEO40"/>
      <c r="XEP40"/>
      <c r="XEQ40"/>
      <c r="XER40"/>
      <c r="XES40"/>
      <c r="XET40"/>
      <c r="XEU40"/>
      <c r="XEV40"/>
      <c r="XEW40"/>
      <c r="XEX40"/>
      <c r="XEY40"/>
      <c r="XEZ40"/>
      <c r="XFA40"/>
      <c r="XFB40"/>
      <c r="XFC40"/>
      <c r="XFD40"/>
    </row>
    <row r="41" s="17" customFormat="1" ht="16.5" spans="1:16384">
      <c r="A41" s="8">
        <v>8</v>
      </c>
      <c r="B41" s="8" t="s">
        <v>14</v>
      </c>
      <c r="C41" s="9" t="s">
        <v>24</v>
      </c>
      <c r="D41" s="9" t="s">
        <v>25</v>
      </c>
      <c r="E41" s="21">
        <f t="shared" ref="E41:K41" si="9">E10/$L10</f>
        <v>0.76261362884217</v>
      </c>
      <c r="F41" s="21">
        <f t="shared" si="9"/>
        <v>0.0154052914063103</v>
      </c>
      <c r="G41" s="21">
        <f t="shared" si="9"/>
        <v>0.0335586945227097</v>
      </c>
      <c r="H41" s="21">
        <f t="shared" si="9"/>
        <v>0.0136866732399168</v>
      </c>
      <c r="I41" s="21">
        <f t="shared" si="9"/>
        <v>0.0247398644098822</v>
      </c>
      <c r="J41" s="21">
        <f t="shared" si="9"/>
        <v>0.00167327218122606</v>
      </c>
      <c r="K41" s="21">
        <f t="shared" si="9"/>
        <v>0.148322575397785</v>
      </c>
      <c r="XBK41"/>
      <c r="XBL41"/>
      <c r="XBM41"/>
      <c r="XBN41"/>
      <c r="XBO41"/>
      <c r="XBP41"/>
      <c r="XBQ41"/>
      <c r="XBR41"/>
      <c r="XBS41"/>
      <c r="XBT41"/>
      <c r="XBU41"/>
      <c r="XBV41"/>
      <c r="XBW41"/>
      <c r="XBX41"/>
      <c r="XBY41"/>
      <c r="XBZ41"/>
      <c r="XCA41"/>
      <c r="XCB41"/>
      <c r="XCC41"/>
      <c r="XCD41"/>
      <c r="XCE41"/>
      <c r="XCF41"/>
      <c r="XCG41"/>
      <c r="XCH41"/>
      <c r="XCI41"/>
      <c r="XCJ41"/>
      <c r="XCK41"/>
      <c r="XCL41"/>
      <c r="XCM41"/>
      <c r="XCN41"/>
      <c r="XCO41"/>
      <c r="XCP41"/>
      <c r="XCQ41"/>
      <c r="XCR41"/>
      <c r="XCS41"/>
      <c r="XCT41"/>
      <c r="XCU41"/>
      <c r="XCV41"/>
      <c r="XCW41"/>
      <c r="XCX41"/>
      <c r="XCY41"/>
      <c r="XCZ41"/>
      <c r="XDA41"/>
      <c r="XDB41"/>
      <c r="XDC41"/>
      <c r="XDD41"/>
      <c r="XDE41"/>
      <c r="XDF41"/>
      <c r="XDG41"/>
      <c r="XDH41"/>
      <c r="XDI41"/>
      <c r="XDJ41"/>
      <c r="XDK41"/>
      <c r="XDL41"/>
      <c r="XDM41"/>
      <c r="XDN41"/>
      <c r="XDO41"/>
      <c r="XDP41"/>
      <c r="XDQ41"/>
      <c r="XDR41"/>
      <c r="XDS41"/>
      <c r="XDT41"/>
      <c r="XDU41"/>
      <c r="XDV41"/>
      <c r="XDW41"/>
      <c r="XDX41"/>
      <c r="XDY41"/>
      <c r="XDZ41"/>
      <c r="XEA41"/>
      <c r="XEB41"/>
      <c r="XEC41"/>
      <c r="XED41"/>
      <c r="XEE41"/>
      <c r="XEF41"/>
      <c r="XEG41"/>
      <c r="XEH41"/>
      <c r="XEI41"/>
      <c r="XEJ41"/>
      <c r="XEK41"/>
      <c r="XEL41"/>
      <c r="XEM41"/>
      <c r="XEN41"/>
      <c r="XEO41"/>
      <c r="XEP41"/>
      <c r="XEQ41"/>
      <c r="XER41"/>
      <c r="XES41"/>
      <c r="XET41"/>
      <c r="XEU41"/>
      <c r="XEV41"/>
      <c r="XEW41"/>
      <c r="XEX41"/>
      <c r="XEY41"/>
      <c r="XEZ41"/>
      <c r="XFA41"/>
      <c r="XFB41"/>
      <c r="XFC41"/>
      <c r="XFD41"/>
    </row>
    <row r="42" s="17" customFormat="1" ht="16.5" spans="1:16384">
      <c r="A42" s="2">
        <v>9</v>
      </c>
      <c r="B42" s="8" t="s">
        <v>14</v>
      </c>
      <c r="C42" s="9" t="s">
        <v>24</v>
      </c>
      <c r="D42" s="9" t="s">
        <v>26</v>
      </c>
      <c r="E42" s="21">
        <f t="shared" ref="E42:K42" si="10">E11/$L11</f>
        <v>0.696073377398033</v>
      </c>
      <c r="F42" s="21">
        <f t="shared" si="10"/>
        <v>0.0320969490850717</v>
      </c>
      <c r="G42" s="21">
        <f t="shared" si="10"/>
        <v>0.0853061113121552</v>
      </c>
      <c r="H42" s="21">
        <f t="shared" si="10"/>
        <v>0.0393255712983533</v>
      </c>
      <c r="I42" s="21">
        <f t="shared" si="10"/>
        <v>0.00478405435836721</v>
      </c>
      <c r="J42" s="21">
        <f t="shared" si="10"/>
        <v>0.00703293613466694</v>
      </c>
      <c r="K42" s="21">
        <f t="shared" si="10"/>
        <v>0.135381000413353</v>
      </c>
      <c r="XBK42"/>
      <c r="XBL42"/>
      <c r="XBM42"/>
      <c r="XBN42"/>
      <c r="XBO42"/>
      <c r="XBP42"/>
      <c r="XBQ42"/>
      <c r="XBR42"/>
      <c r="XBS42"/>
      <c r="XBT42"/>
      <c r="XBU42"/>
      <c r="XBV42"/>
      <c r="XBW42"/>
      <c r="XBX42"/>
      <c r="XBY42"/>
      <c r="XBZ42"/>
      <c r="XCA42"/>
      <c r="XCB42"/>
      <c r="XCC42"/>
      <c r="XCD42"/>
      <c r="XCE42"/>
      <c r="XCF42"/>
      <c r="XCG42"/>
      <c r="XCH42"/>
      <c r="XCI42"/>
      <c r="XCJ42"/>
      <c r="XCK42"/>
      <c r="XCL42"/>
      <c r="XCM42"/>
      <c r="XCN42"/>
      <c r="XCO42"/>
      <c r="XCP42"/>
      <c r="XCQ42"/>
      <c r="XCR42"/>
      <c r="XCS42"/>
      <c r="XCT42"/>
      <c r="XCU42"/>
      <c r="XCV42"/>
      <c r="XCW42"/>
      <c r="XCX42"/>
      <c r="XCY42"/>
      <c r="XCZ42"/>
      <c r="XDA42"/>
      <c r="XDB42"/>
      <c r="XDC42"/>
      <c r="XDD42"/>
      <c r="XDE42"/>
      <c r="XDF42"/>
      <c r="XDG42"/>
      <c r="XDH42"/>
      <c r="XDI42"/>
      <c r="XDJ42"/>
      <c r="XDK42"/>
      <c r="XDL42"/>
      <c r="XDM42"/>
      <c r="XDN42"/>
      <c r="XDO42"/>
      <c r="XDP42"/>
      <c r="XDQ42"/>
      <c r="XDR42"/>
      <c r="XDS42"/>
      <c r="XDT42"/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  <c r="XFB42"/>
      <c r="XFC42"/>
      <c r="XFD42"/>
    </row>
    <row r="43" s="17" customFormat="1" ht="16.5" spans="1:16384">
      <c r="A43" s="8">
        <v>10</v>
      </c>
      <c r="B43" s="8" t="s">
        <v>14</v>
      </c>
      <c r="C43" s="9" t="s">
        <v>24</v>
      </c>
      <c r="D43" s="9" t="s">
        <v>27</v>
      </c>
      <c r="E43" s="21">
        <f t="shared" ref="E43:K43" si="11">E12/$L12</f>
        <v>0.734184808387287</v>
      </c>
      <c r="F43" s="21">
        <f t="shared" si="11"/>
        <v>0.0346279552523036</v>
      </c>
      <c r="G43" s="21">
        <f t="shared" si="11"/>
        <v>0.0525775662040279</v>
      </c>
      <c r="H43" s="21">
        <f t="shared" si="11"/>
        <v>0.0041236368614604</v>
      </c>
      <c r="I43" s="21">
        <f t="shared" si="11"/>
        <v>0.0158361797289809</v>
      </c>
      <c r="J43" s="21">
        <f t="shared" si="11"/>
        <v>0.0158564684499909</v>
      </c>
      <c r="K43" s="21">
        <f t="shared" si="11"/>
        <v>0.142793385115949</v>
      </c>
      <c r="XBK43"/>
      <c r="XBL43"/>
      <c r="XBM43"/>
      <c r="XBN43"/>
      <c r="XBO43"/>
      <c r="XBP43"/>
      <c r="XBQ43"/>
      <c r="XBR43"/>
      <c r="XBS43"/>
      <c r="XBT43"/>
      <c r="XBU43"/>
      <c r="XBV43"/>
      <c r="XBW43"/>
      <c r="XBX43"/>
      <c r="XBY43"/>
      <c r="XBZ43"/>
      <c r="XCA43"/>
      <c r="XCB43"/>
      <c r="XCC43"/>
      <c r="XCD43"/>
      <c r="XCE43"/>
      <c r="XCF43"/>
      <c r="XCG43"/>
      <c r="XCH43"/>
      <c r="XCI43"/>
      <c r="XCJ43"/>
      <c r="XCK43"/>
      <c r="XCL43"/>
      <c r="XCM43"/>
      <c r="XCN43"/>
      <c r="XCO43"/>
      <c r="XCP43"/>
      <c r="XCQ43"/>
      <c r="XCR43"/>
      <c r="XCS43"/>
      <c r="XCT43"/>
      <c r="XCU43"/>
      <c r="XCV43"/>
      <c r="XCW43"/>
      <c r="XCX43"/>
      <c r="XCY43"/>
      <c r="XCZ43"/>
      <c r="XDA43"/>
      <c r="XDB43"/>
      <c r="XDC43"/>
      <c r="XDD43"/>
      <c r="XDE43"/>
      <c r="XDF43"/>
      <c r="XDG43"/>
      <c r="XDH43"/>
      <c r="XDI43"/>
      <c r="XDJ43"/>
      <c r="XDK43"/>
      <c r="XDL43"/>
      <c r="XDM43"/>
      <c r="XDN43"/>
      <c r="XDO43"/>
      <c r="XDP43"/>
      <c r="XDQ43"/>
      <c r="XDR43"/>
      <c r="XDS43"/>
      <c r="XDT43"/>
      <c r="XDU43"/>
      <c r="XDV43"/>
      <c r="XDW43"/>
      <c r="XDX43"/>
      <c r="XDY43"/>
      <c r="XDZ43"/>
      <c r="XEA43"/>
      <c r="XEB43"/>
      <c r="XEC43"/>
      <c r="XED43"/>
      <c r="XEE43"/>
      <c r="XEF43"/>
      <c r="XEG43"/>
      <c r="XEH43"/>
      <c r="XEI43"/>
      <c r="XEJ43"/>
      <c r="XEK43"/>
      <c r="XEL43"/>
      <c r="XEM43"/>
      <c r="XEN43"/>
      <c r="XEO43"/>
      <c r="XEP43"/>
      <c r="XEQ43"/>
      <c r="XER43"/>
      <c r="XES43"/>
      <c r="XET43"/>
      <c r="XEU43"/>
      <c r="XEV43"/>
      <c r="XEW43"/>
      <c r="XEX43"/>
      <c r="XEY43"/>
      <c r="XEZ43"/>
      <c r="XFA43"/>
      <c r="XFB43"/>
      <c r="XFC43"/>
      <c r="XFD43"/>
    </row>
    <row r="44" s="17" customFormat="1" ht="16.5" spans="1:16384">
      <c r="A44" s="2">
        <v>11</v>
      </c>
      <c r="B44" s="8" t="s">
        <v>14</v>
      </c>
      <c r="C44" s="9" t="s">
        <v>24</v>
      </c>
      <c r="D44" s="9" t="s">
        <v>28</v>
      </c>
      <c r="E44" s="21">
        <f t="shared" ref="E44:K44" si="12">E13/$L13</f>
        <v>0.694334443127462</v>
      </c>
      <c r="F44" s="21">
        <f t="shared" si="12"/>
        <v>0.0811829533905388</v>
      </c>
      <c r="G44" s="21">
        <f t="shared" si="12"/>
        <v>0.0122925955218011</v>
      </c>
      <c r="H44" s="21">
        <f t="shared" si="12"/>
        <v>0.00483056425718937</v>
      </c>
      <c r="I44" s="21">
        <f t="shared" si="12"/>
        <v>0.0405351166350291</v>
      </c>
      <c r="J44" s="21">
        <f t="shared" si="12"/>
        <v>0.0317815362009867</v>
      </c>
      <c r="K44" s="21">
        <f t="shared" si="12"/>
        <v>0.135042790866993</v>
      </c>
      <c r="XBK44"/>
      <c r="XBL44"/>
      <c r="XBM44"/>
      <c r="XBN44"/>
      <c r="XBO44"/>
      <c r="XBP44"/>
      <c r="XBQ44"/>
      <c r="XBR44"/>
      <c r="XBS44"/>
      <c r="XBT44"/>
      <c r="XBU44"/>
      <c r="XBV44"/>
      <c r="XBW44"/>
      <c r="XBX44"/>
      <c r="XBY44"/>
      <c r="XBZ44"/>
      <c r="XCA44"/>
      <c r="XCB44"/>
      <c r="XCC44"/>
      <c r="XCD44"/>
      <c r="XCE44"/>
      <c r="XCF44"/>
      <c r="XCG44"/>
      <c r="XCH44"/>
      <c r="XCI44"/>
      <c r="XCJ44"/>
      <c r="XCK44"/>
      <c r="XCL44"/>
      <c r="XCM44"/>
      <c r="XCN44"/>
      <c r="XCO44"/>
      <c r="XCP44"/>
      <c r="XCQ44"/>
      <c r="XCR44"/>
      <c r="XCS44"/>
      <c r="XCT44"/>
      <c r="XCU44"/>
      <c r="XCV44"/>
      <c r="XCW44"/>
      <c r="XCX44"/>
      <c r="XCY44"/>
      <c r="XCZ44"/>
      <c r="XDA44"/>
      <c r="XDB44"/>
      <c r="XDC44"/>
      <c r="XDD44"/>
      <c r="XDE44"/>
      <c r="XDF44"/>
      <c r="XDG44"/>
      <c r="XDH44"/>
      <c r="XDI44"/>
      <c r="XDJ44"/>
      <c r="XDK44"/>
      <c r="XDL44"/>
      <c r="XDM44"/>
      <c r="XDN44"/>
      <c r="XDO44"/>
      <c r="XDP44"/>
      <c r="XDQ44"/>
      <c r="XDR44"/>
      <c r="XDS44"/>
      <c r="XDT44"/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  <c r="XFA44"/>
      <c r="XFB44"/>
      <c r="XFC44"/>
      <c r="XFD44"/>
    </row>
    <row r="45" s="17" customFormat="1" ht="16.5" spans="1:16384">
      <c r="A45" s="8">
        <v>12</v>
      </c>
      <c r="B45" s="8" t="s">
        <v>14</v>
      </c>
      <c r="C45" s="9" t="s">
        <v>24</v>
      </c>
      <c r="D45" s="9" t="s">
        <v>29</v>
      </c>
      <c r="E45" s="21">
        <f t="shared" ref="E45:K45" si="13">E14/$L14</f>
        <v>0.804681934000352</v>
      </c>
      <c r="F45" s="21">
        <f t="shared" si="13"/>
        <v>0.012426721435626</v>
      </c>
      <c r="G45" s="21">
        <f t="shared" si="13"/>
        <v>0.0118963741410568</v>
      </c>
      <c r="H45" s="21">
        <f t="shared" si="13"/>
        <v>0.00420301208780858</v>
      </c>
      <c r="I45" s="21">
        <f t="shared" si="13"/>
        <v>0.00882397823869212</v>
      </c>
      <c r="J45" s="21">
        <f t="shared" si="13"/>
        <v>0.00146343793635659</v>
      </c>
      <c r="K45" s="21">
        <f t="shared" si="13"/>
        <v>0.156504542160108</v>
      </c>
      <c r="XBK45"/>
      <c r="XBL45"/>
      <c r="XBM45"/>
      <c r="XBN45"/>
      <c r="XBO45"/>
      <c r="XBP45"/>
      <c r="XBQ45"/>
      <c r="XBR45"/>
      <c r="XBS45"/>
      <c r="XBT45"/>
      <c r="XBU45"/>
      <c r="XBV45"/>
      <c r="XBW45"/>
      <c r="XBX45"/>
      <c r="XBY45"/>
      <c r="XBZ45"/>
      <c r="XCA45"/>
      <c r="XCB45"/>
      <c r="XCC45"/>
      <c r="XCD45"/>
      <c r="XCE45"/>
      <c r="XCF45"/>
      <c r="XCG45"/>
      <c r="XCH45"/>
      <c r="XCI45"/>
      <c r="XCJ45"/>
      <c r="XCK45"/>
      <c r="XCL45"/>
      <c r="XCM45"/>
      <c r="XCN45"/>
      <c r="XCO45"/>
      <c r="XCP45"/>
      <c r="XCQ45"/>
      <c r="XCR45"/>
      <c r="XCS45"/>
      <c r="XCT45"/>
      <c r="XCU45"/>
      <c r="XCV45"/>
      <c r="XCW45"/>
      <c r="XCX45"/>
      <c r="XCY45"/>
      <c r="XCZ45"/>
      <c r="XDA45"/>
      <c r="XDB45"/>
      <c r="XDC45"/>
      <c r="XDD45"/>
      <c r="XDE45"/>
      <c r="XDF45"/>
      <c r="XDG45"/>
      <c r="XDH45"/>
      <c r="XDI45"/>
      <c r="XDJ45"/>
      <c r="XDK45"/>
      <c r="XDL45"/>
      <c r="XDM45"/>
      <c r="XDN45"/>
      <c r="XDO45"/>
      <c r="XDP45"/>
      <c r="XDQ45"/>
      <c r="XDR45"/>
      <c r="XDS45"/>
      <c r="XDT45"/>
      <c r="XDU45"/>
      <c r="XDV45"/>
      <c r="XDW45"/>
      <c r="XDX45"/>
      <c r="XDY45"/>
      <c r="XDZ45"/>
      <c r="XEA45"/>
      <c r="XEB45"/>
      <c r="XEC45"/>
      <c r="XED45"/>
      <c r="XEE45"/>
      <c r="XEF45"/>
      <c r="XEG45"/>
      <c r="XEH45"/>
      <c r="XEI45"/>
      <c r="XEJ45"/>
      <c r="XEK45"/>
      <c r="XEL45"/>
      <c r="XEM45"/>
      <c r="XEN45"/>
      <c r="XEO45"/>
      <c r="XEP45"/>
      <c r="XEQ45"/>
      <c r="XER45"/>
      <c r="XES45"/>
      <c r="XET45"/>
      <c r="XEU45"/>
      <c r="XEV45"/>
      <c r="XEW45"/>
      <c r="XEX45"/>
      <c r="XEY45"/>
      <c r="XEZ45"/>
      <c r="XFA45"/>
      <c r="XFB45"/>
      <c r="XFC45"/>
      <c r="XFD45"/>
    </row>
    <row r="46" s="17" customFormat="1" ht="16.5" spans="1:16384">
      <c r="A46" s="2">
        <v>13</v>
      </c>
      <c r="B46" s="8" t="s">
        <v>14</v>
      </c>
      <c r="C46" s="9" t="s">
        <v>30</v>
      </c>
      <c r="D46" s="9" t="s">
        <v>31</v>
      </c>
      <c r="E46" s="21">
        <f t="shared" ref="E46:K46" si="14">E15/$L15</f>
        <v>0.720187656653367</v>
      </c>
      <c r="F46" s="21">
        <f t="shared" si="14"/>
        <v>0.0363418866847354</v>
      </c>
      <c r="G46" s="21">
        <f t="shared" si="14"/>
        <v>0.0273732118126083</v>
      </c>
      <c r="H46" s="21">
        <f t="shared" si="14"/>
        <v>0.0703929897579714</v>
      </c>
      <c r="I46" s="21">
        <f t="shared" si="14"/>
        <v>0.00535762343465892</v>
      </c>
      <c r="J46" s="21">
        <f t="shared" si="14"/>
        <v>0.000275586549976019</v>
      </c>
      <c r="K46" s="21">
        <f t="shared" si="14"/>
        <v>0.140071045106683</v>
      </c>
      <c r="XBK46"/>
      <c r="XBL46"/>
      <c r="XBM46"/>
      <c r="XBN46"/>
      <c r="XBO46"/>
      <c r="XBP46"/>
      <c r="XBQ46"/>
      <c r="XBR46"/>
      <c r="XBS46"/>
      <c r="XBT46"/>
      <c r="XBU46"/>
      <c r="XBV46"/>
      <c r="XBW46"/>
      <c r="XBX46"/>
      <c r="XBY46"/>
      <c r="XBZ46"/>
      <c r="XCA46"/>
      <c r="XCB46"/>
      <c r="XCC46"/>
      <c r="XCD46"/>
      <c r="XCE46"/>
      <c r="XCF46"/>
      <c r="XCG46"/>
      <c r="XCH46"/>
      <c r="XCI46"/>
      <c r="XCJ46"/>
      <c r="XCK46"/>
      <c r="XCL46"/>
      <c r="XCM46"/>
      <c r="XCN46"/>
      <c r="XCO46"/>
      <c r="XCP46"/>
      <c r="XCQ46"/>
      <c r="XCR46"/>
      <c r="XCS46"/>
      <c r="XCT46"/>
      <c r="XCU46"/>
      <c r="XCV46"/>
      <c r="XCW46"/>
      <c r="XCX46"/>
      <c r="XCY46"/>
      <c r="XCZ46"/>
      <c r="XDA46"/>
      <c r="XDB46"/>
      <c r="XDC46"/>
      <c r="XDD46"/>
      <c r="XDE46"/>
      <c r="XDF46"/>
      <c r="XDG46"/>
      <c r="XDH46"/>
      <c r="XDI46"/>
      <c r="XDJ46"/>
      <c r="XDK46"/>
      <c r="XDL46"/>
      <c r="XDM46"/>
      <c r="XDN46"/>
      <c r="XDO46"/>
      <c r="XDP46"/>
      <c r="XDQ46"/>
      <c r="XDR46"/>
      <c r="XDS46"/>
      <c r="XDT46"/>
      <c r="XDU46"/>
      <c r="XDV46"/>
      <c r="XDW46"/>
      <c r="XDX46"/>
      <c r="XDY46"/>
      <c r="XDZ46"/>
      <c r="XEA46"/>
      <c r="XEB46"/>
      <c r="XEC46"/>
      <c r="XED46"/>
      <c r="XEE46"/>
      <c r="XEF46"/>
      <c r="XEG46"/>
      <c r="XEH46"/>
      <c r="XEI46"/>
      <c r="XEJ46"/>
      <c r="XEK46"/>
      <c r="XEL46"/>
      <c r="XEM46"/>
      <c r="XEN46"/>
      <c r="XEO46"/>
      <c r="XEP46"/>
      <c r="XEQ46"/>
      <c r="XER46"/>
      <c r="XES46"/>
      <c r="XET46"/>
      <c r="XEU46"/>
      <c r="XEV46"/>
      <c r="XEW46"/>
      <c r="XEX46"/>
      <c r="XEY46"/>
      <c r="XEZ46"/>
      <c r="XFA46"/>
      <c r="XFB46"/>
      <c r="XFC46"/>
      <c r="XFD46"/>
    </row>
    <row r="47" s="17" customFormat="1" ht="16.5" spans="1:16384">
      <c r="A47" s="8">
        <v>14</v>
      </c>
      <c r="B47" s="8" t="s">
        <v>14</v>
      </c>
      <c r="C47" s="9" t="s">
        <v>30</v>
      </c>
      <c r="D47" s="9" t="s">
        <v>32</v>
      </c>
      <c r="E47" s="21">
        <f t="shared" ref="E47:K47" si="15">E16/$L16</f>
        <v>0.684188163645001</v>
      </c>
      <c r="F47" s="21">
        <f t="shared" si="15"/>
        <v>0.00970805401476694</v>
      </c>
      <c r="G47" s="21">
        <f t="shared" si="15"/>
        <v>0.0685636166617421</v>
      </c>
      <c r="H47" s="21">
        <f t="shared" si="15"/>
        <v>0.00354889890273035</v>
      </c>
      <c r="I47" s="21">
        <f t="shared" si="15"/>
        <v>0.0236734067525197</v>
      </c>
      <c r="J47" s="21">
        <f t="shared" si="15"/>
        <v>0.0772484436759616</v>
      </c>
      <c r="K47" s="21">
        <f t="shared" si="15"/>
        <v>0.133069416347278</v>
      </c>
      <c r="XBK47"/>
      <c r="XBL47"/>
      <c r="XBM47"/>
      <c r="XBN47"/>
      <c r="XBO47"/>
      <c r="XBP47"/>
      <c r="XBQ47"/>
      <c r="XBR47"/>
      <c r="XBS47"/>
      <c r="XBT47"/>
      <c r="XBU47"/>
      <c r="XBV47"/>
      <c r="XBW47"/>
      <c r="XBX47"/>
      <c r="XBY47"/>
      <c r="XBZ47"/>
      <c r="XCA47"/>
      <c r="XCB47"/>
      <c r="XCC47"/>
      <c r="XCD47"/>
      <c r="XCE47"/>
      <c r="XCF47"/>
      <c r="XCG47"/>
      <c r="XCH47"/>
      <c r="XCI47"/>
      <c r="XCJ47"/>
      <c r="XCK47"/>
      <c r="XCL47"/>
      <c r="XCM47"/>
      <c r="XCN47"/>
      <c r="XCO47"/>
      <c r="XCP47"/>
      <c r="XCQ47"/>
      <c r="XCR47"/>
      <c r="XCS47"/>
      <c r="XCT47"/>
      <c r="XCU47"/>
      <c r="XCV47"/>
      <c r="XCW47"/>
      <c r="XCX47"/>
      <c r="XCY47"/>
      <c r="XCZ47"/>
      <c r="XDA47"/>
      <c r="XDB47"/>
      <c r="XDC47"/>
      <c r="XDD47"/>
      <c r="XDE47"/>
      <c r="XDF47"/>
      <c r="XDG47"/>
      <c r="XDH47"/>
      <c r="XDI47"/>
      <c r="XDJ47"/>
      <c r="XDK47"/>
      <c r="XDL47"/>
      <c r="XDM47"/>
      <c r="XDN47"/>
      <c r="XDO47"/>
      <c r="XDP47"/>
      <c r="XDQ47"/>
      <c r="XDR47"/>
      <c r="XDS47"/>
      <c r="XDT47"/>
      <c r="XDU47"/>
      <c r="XDV47"/>
      <c r="XDW47"/>
      <c r="XDX47"/>
      <c r="XDY47"/>
      <c r="XDZ47"/>
      <c r="XEA47"/>
      <c r="XEB47"/>
      <c r="XEC47"/>
      <c r="XED47"/>
      <c r="XEE47"/>
      <c r="XEF47"/>
      <c r="XEG47"/>
      <c r="XEH47"/>
      <c r="XEI47"/>
      <c r="XEJ47"/>
      <c r="XEK47"/>
      <c r="XEL47"/>
      <c r="XEM47"/>
      <c r="XEN47"/>
      <c r="XEO47"/>
      <c r="XEP47"/>
      <c r="XEQ47"/>
      <c r="XER47"/>
      <c r="XES47"/>
      <c r="XET47"/>
      <c r="XEU47"/>
      <c r="XEV47"/>
      <c r="XEW47"/>
      <c r="XEX47"/>
      <c r="XEY47"/>
      <c r="XEZ47"/>
      <c r="XFA47"/>
      <c r="XFB47"/>
      <c r="XFC47"/>
      <c r="XFD47"/>
    </row>
    <row r="48" s="17" customFormat="1" ht="16.5" spans="1:16384">
      <c r="A48" s="2">
        <v>15</v>
      </c>
      <c r="B48" s="8" t="s">
        <v>14</v>
      </c>
      <c r="C48" s="9" t="s">
        <v>30</v>
      </c>
      <c r="D48" s="9" t="s">
        <v>33</v>
      </c>
      <c r="E48" s="21">
        <f t="shared" ref="E48:K48" si="16">E17/$L17</f>
        <v>0.768905205359643</v>
      </c>
      <c r="F48" s="21">
        <f t="shared" si="16"/>
        <v>0.0453118866060259</v>
      </c>
      <c r="G48" s="21">
        <f t="shared" si="16"/>
        <v>0.0224779433850657</v>
      </c>
      <c r="H48" s="21">
        <f t="shared" si="16"/>
        <v>0.00793244786627871</v>
      </c>
      <c r="I48" s="21">
        <f t="shared" si="16"/>
        <v>0.00519986424700882</v>
      </c>
      <c r="J48" s="21">
        <f t="shared" si="16"/>
        <v>0.000626413152800076</v>
      </c>
      <c r="K48" s="21">
        <f t="shared" si="16"/>
        <v>0.149546239383177</v>
      </c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  <row r="49" s="17" customFormat="1" ht="16.5" spans="1:16384">
      <c r="A49" s="8">
        <v>16</v>
      </c>
      <c r="B49" s="8" t="s">
        <v>14</v>
      </c>
      <c r="C49" s="9" t="s">
        <v>34</v>
      </c>
      <c r="D49" s="9" t="s">
        <v>35</v>
      </c>
      <c r="E49" s="21">
        <f t="shared" ref="E49:K49" si="17">E18/$L18</f>
        <v>0.797576149167917</v>
      </c>
      <c r="F49" s="21">
        <f t="shared" si="17"/>
        <v>0.0114144986873172</v>
      </c>
      <c r="G49" s="21">
        <f t="shared" si="17"/>
        <v>0.0122009365551211</v>
      </c>
      <c r="H49" s="21">
        <f t="shared" si="17"/>
        <v>0.0042999728620971</v>
      </c>
      <c r="I49" s="21">
        <f t="shared" si="17"/>
        <v>0.0143329056588353</v>
      </c>
      <c r="J49" s="21">
        <f t="shared" si="17"/>
        <v>0.00505301624510886</v>
      </c>
      <c r="K49" s="21">
        <f t="shared" si="17"/>
        <v>0.155122520823603</v>
      </c>
      <c r="XBK49"/>
      <c r="XBL49"/>
      <c r="XBM49"/>
      <c r="XBN49"/>
      <c r="XBO49"/>
      <c r="XBP49"/>
      <c r="XBQ49"/>
      <c r="XBR49"/>
      <c r="XBS49"/>
      <c r="XBT49"/>
      <c r="XBU49"/>
      <c r="XBV49"/>
      <c r="XBW49"/>
      <c r="XBX49"/>
      <c r="XBY49"/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  <c r="XFB49"/>
      <c r="XFC49"/>
      <c r="XFD49"/>
    </row>
    <row r="50" s="17" customFormat="1" ht="16.5" spans="1:16384">
      <c r="A50" s="2">
        <v>17</v>
      </c>
      <c r="B50" s="8" t="s">
        <v>14</v>
      </c>
      <c r="C50" s="9" t="s">
        <v>34</v>
      </c>
      <c r="D50" s="9" t="s">
        <v>36</v>
      </c>
      <c r="E50" s="21">
        <f t="shared" ref="E50:K50" si="18">E19/$L19</f>
        <v>0.708259400974614</v>
      </c>
      <c r="F50" s="21">
        <f t="shared" si="18"/>
        <v>0.0205871614785079</v>
      </c>
      <c r="G50" s="21">
        <f t="shared" si="18"/>
        <v>0.0221454671760428</v>
      </c>
      <c r="H50" s="21">
        <f t="shared" si="18"/>
        <v>0.007749182668342</v>
      </c>
      <c r="I50" s="21">
        <f t="shared" si="18"/>
        <v>0.0867815636749859</v>
      </c>
      <c r="J50" s="21">
        <f t="shared" si="18"/>
        <v>0.0167261343154878</v>
      </c>
      <c r="K50" s="21">
        <f t="shared" si="18"/>
        <v>0.13775108971202</v>
      </c>
      <c r="XBK50"/>
      <c r="XBL50"/>
      <c r="XBM50"/>
      <c r="XBN50"/>
      <c r="XBO50"/>
      <c r="XBP50"/>
      <c r="XBQ50"/>
      <c r="XBR50"/>
      <c r="XBS50"/>
      <c r="XBT50"/>
      <c r="XBU50"/>
      <c r="XBV50"/>
      <c r="XBW50"/>
      <c r="XBX50"/>
      <c r="XBY50"/>
      <c r="XBZ50"/>
      <c r="XCA50"/>
      <c r="XCB50"/>
      <c r="XCC50"/>
      <c r="XCD50"/>
      <c r="XCE50"/>
      <c r="XCF50"/>
      <c r="XCG50"/>
      <c r="XCH50"/>
      <c r="XCI50"/>
      <c r="XCJ50"/>
      <c r="XCK50"/>
      <c r="XCL50"/>
      <c r="XCM50"/>
      <c r="XCN50"/>
      <c r="XCO50"/>
      <c r="XCP50"/>
      <c r="XCQ50"/>
      <c r="XCR50"/>
      <c r="XCS50"/>
      <c r="XCT50"/>
      <c r="XCU50"/>
      <c r="XCV50"/>
      <c r="XCW50"/>
      <c r="XCX50"/>
      <c r="XCY50"/>
      <c r="XCZ50"/>
      <c r="XDA50"/>
      <c r="XDB50"/>
      <c r="XDC50"/>
      <c r="XDD50"/>
      <c r="XDE50"/>
      <c r="XDF50"/>
      <c r="XDG50"/>
      <c r="XDH50"/>
      <c r="XDI50"/>
      <c r="XDJ50"/>
      <c r="XDK50"/>
      <c r="XDL50"/>
      <c r="XDM50"/>
      <c r="XDN50"/>
      <c r="XDO50"/>
      <c r="XDP50"/>
      <c r="XDQ50"/>
      <c r="XDR50"/>
      <c r="XDS50"/>
      <c r="XDT50"/>
      <c r="XDU50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  <row r="51" s="17" customFormat="1" ht="16.5" spans="1:16384">
      <c r="A51" s="8">
        <v>18</v>
      </c>
      <c r="B51" s="8" t="s">
        <v>14</v>
      </c>
      <c r="C51" s="9" t="s">
        <v>34</v>
      </c>
      <c r="D51" s="9" t="s">
        <v>37</v>
      </c>
      <c r="E51" s="21">
        <f t="shared" ref="E51:K51" si="19">E20/$L20</f>
        <v>0.782488729381026</v>
      </c>
      <c r="F51" s="21">
        <f t="shared" si="19"/>
        <v>0.0183850395838451</v>
      </c>
      <c r="G51" s="21">
        <f t="shared" si="19"/>
        <v>0.0196568677856371</v>
      </c>
      <c r="H51" s="21">
        <f t="shared" si="19"/>
        <v>0.0069231196110732</v>
      </c>
      <c r="I51" s="21">
        <f t="shared" si="19"/>
        <v>0.0154282973387669</v>
      </c>
      <c r="J51" s="21">
        <f t="shared" si="19"/>
        <v>0.00492981436481846</v>
      </c>
      <c r="K51" s="21">
        <f t="shared" si="19"/>
        <v>0.152188131934833</v>
      </c>
      <c r="XBK51"/>
      <c r="XBL51"/>
      <c r="XBM51"/>
      <c r="XBN51"/>
      <c r="XBO51"/>
      <c r="XBP51"/>
      <c r="XBQ51"/>
      <c r="XBR51"/>
      <c r="XBS51"/>
      <c r="XBT51"/>
      <c r="XBU51"/>
      <c r="XBV51"/>
      <c r="XBW51"/>
      <c r="XBX51"/>
      <c r="XBY51"/>
      <c r="XBZ51"/>
      <c r="XCA51"/>
      <c r="XCB51"/>
      <c r="XCC51"/>
      <c r="XCD51"/>
      <c r="XCE51"/>
      <c r="XCF51"/>
      <c r="XCG51"/>
      <c r="XCH51"/>
      <c r="XCI51"/>
      <c r="XCJ51"/>
      <c r="XCK51"/>
      <c r="XCL51"/>
      <c r="XCM51"/>
      <c r="XCN51"/>
      <c r="XCO51"/>
      <c r="XCP51"/>
      <c r="XCQ51"/>
      <c r="XCR51"/>
      <c r="XCS51"/>
      <c r="XCT51"/>
      <c r="XCU51"/>
      <c r="XCV51"/>
      <c r="XCW51"/>
      <c r="XCX51"/>
      <c r="XCY51"/>
      <c r="XCZ51"/>
      <c r="XDA51"/>
      <c r="XDB51"/>
      <c r="XDC51"/>
      <c r="XDD51"/>
      <c r="XDE51"/>
      <c r="XDF51"/>
      <c r="XDG51"/>
      <c r="XDH51"/>
      <c r="XDI51"/>
      <c r="XDJ51"/>
      <c r="XDK51"/>
      <c r="XDL51"/>
      <c r="XDM51"/>
      <c r="XDN51"/>
      <c r="XDO51"/>
      <c r="XDP51"/>
      <c r="XDQ51"/>
      <c r="XDR51"/>
      <c r="XDS51"/>
      <c r="XDT51"/>
      <c r="XDU51"/>
      <c r="XDV51"/>
      <c r="XDW51"/>
      <c r="XDX51"/>
      <c r="XDY51"/>
      <c r="XDZ51"/>
      <c r="XEA51"/>
      <c r="XEB51"/>
      <c r="XEC51"/>
      <c r="XED51"/>
      <c r="XEE51"/>
      <c r="XEF51"/>
      <c r="XEG51"/>
      <c r="XEH51"/>
      <c r="XEI51"/>
      <c r="XEJ51"/>
      <c r="XEK51"/>
      <c r="XEL51"/>
      <c r="XEM51"/>
      <c r="XEN51"/>
      <c r="XEO51"/>
      <c r="XEP51"/>
      <c r="XEQ51"/>
      <c r="XER51"/>
      <c r="XES51"/>
      <c r="XET51"/>
      <c r="XEU51"/>
      <c r="XEV51"/>
      <c r="XEW51"/>
      <c r="XEX51"/>
      <c r="XEY51"/>
      <c r="XEZ51"/>
      <c r="XFA51"/>
      <c r="XFB51"/>
      <c r="XFC51"/>
      <c r="XFD51"/>
    </row>
    <row r="52" s="17" customFormat="1" ht="16.5" spans="1:16384">
      <c r="A52" s="2">
        <v>19</v>
      </c>
      <c r="B52" s="8" t="s">
        <v>14</v>
      </c>
      <c r="C52" s="10" t="s">
        <v>38</v>
      </c>
      <c r="D52" s="9" t="s">
        <v>39</v>
      </c>
      <c r="E52" s="21">
        <f t="shared" ref="E52:K52" si="20">E21/$L21</f>
        <v>0.813437792052536</v>
      </c>
      <c r="F52" s="21">
        <f t="shared" si="20"/>
        <v>0.0158790896970923</v>
      </c>
      <c r="G52" s="21">
        <f t="shared" si="20"/>
        <v>0.00771859624619193</v>
      </c>
      <c r="H52" s="21">
        <f t="shared" si="20"/>
        <v>0.00271855133588264</v>
      </c>
      <c r="I52" s="21">
        <f t="shared" si="20"/>
        <v>0.00179261686479062</v>
      </c>
      <c r="J52" s="21">
        <f t="shared" si="20"/>
        <v>0.000245863561957875</v>
      </c>
      <c r="K52" s="21">
        <f t="shared" si="20"/>
        <v>0.158207490241549</v>
      </c>
      <c r="XBK52"/>
      <c r="XBL52"/>
      <c r="XBM52"/>
      <c r="XBN52"/>
      <c r="XBO52"/>
      <c r="XBP52"/>
      <c r="XBQ52"/>
      <c r="XBR52"/>
      <c r="XBS52"/>
      <c r="XBT52"/>
      <c r="XBU52"/>
      <c r="XBV52"/>
      <c r="XBW52"/>
      <c r="XBX52"/>
      <c r="XBY52"/>
      <c r="XBZ52"/>
      <c r="XCA52"/>
      <c r="XCB52"/>
      <c r="XCC52"/>
      <c r="XCD52"/>
      <c r="XCE52"/>
      <c r="XCF52"/>
      <c r="XCG52"/>
      <c r="XCH52"/>
      <c r="XCI52"/>
      <c r="XCJ52"/>
      <c r="XCK52"/>
      <c r="XCL52"/>
      <c r="XCM52"/>
      <c r="XCN52"/>
      <c r="XCO52"/>
      <c r="XCP52"/>
      <c r="XCQ52"/>
      <c r="XCR52"/>
      <c r="XCS52"/>
      <c r="XCT52"/>
      <c r="XCU52"/>
      <c r="XCV52"/>
      <c r="XCW52"/>
      <c r="XCX52"/>
      <c r="XCY52"/>
      <c r="XCZ52"/>
      <c r="XDA52"/>
      <c r="XDB52"/>
      <c r="XDC52"/>
      <c r="XDD52"/>
      <c r="XDE52"/>
      <c r="XDF52"/>
      <c r="XDG52"/>
      <c r="XDH52"/>
      <c r="XDI52"/>
      <c r="XDJ52"/>
      <c r="XDK52"/>
      <c r="XDL52"/>
      <c r="XDM52"/>
      <c r="XDN52"/>
      <c r="XDO52"/>
      <c r="XDP52"/>
      <c r="XDQ52"/>
      <c r="XDR52"/>
      <c r="XDS52"/>
      <c r="XDT52"/>
      <c r="XDU52"/>
      <c r="XDV52"/>
      <c r="XDW52"/>
      <c r="XDX52"/>
      <c r="XDY52"/>
      <c r="XDZ52"/>
      <c r="XEA52"/>
      <c r="XEB52"/>
      <c r="XEC52"/>
      <c r="XED52"/>
      <c r="XEE52"/>
      <c r="XEF52"/>
      <c r="XEG52"/>
      <c r="XEH52"/>
      <c r="XEI52"/>
      <c r="XEJ52"/>
      <c r="XEK52"/>
      <c r="XEL52"/>
      <c r="XEM52"/>
      <c r="XEN52"/>
      <c r="XEO52"/>
      <c r="XEP52"/>
      <c r="XEQ52"/>
      <c r="XER52"/>
      <c r="XES52"/>
      <c r="XET52"/>
      <c r="XEU52"/>
      <c r="XEV52"/>
      <c r="XEW52"/>
      <c r="XEX52"/>
      <c r="XEY52"/>
      <c r="XEZ52"/>
      <c r="XFA52"/>
      <c r="XFB52"/>
      <c r="XFC52"/>
      <c r="XFD52"/>
    </row>
    <row r="53" s="17" customFormat="1" ht="16.5" spans="1:16384">
      <c r="A53" s="8">
        <v>20</v>
      </c>
      <c r="B53" s="8" t="s">
        <v>14</v>
      </c>
      <c r="C53" s="10" t="s">
        <v>40</v>
      </c>
      <c r="D53" s="9" t="s">
        <v>41</v>
      </c>
      <c r="E53" s="21">
        <f t="shared" ref="E53:K53" si="21">E22/$L22</f>
        <v>0.698537307935696</v>
      </c>
      <c r="F53" s="21">
        <f t="shared" si="21"/>
        <v>0.0577651274517121</v>
      </c>
      <c r="G53" s="21">
        <f t="shared" si="21"/>
        <v>0.0251231962070858</v>
      </c>
      <c r="H53" s="21">
        <f t="shared" si="21"/>
        <v>0.0569014770155599</v>
      </c>
      <c r="I53" s="21">
        <f t="shared" si="21"/>
        <v>0.0127466118259634</v>
      </c>
      <c r="J53" s="21">
        <f t="shared" si="21"/>
        <v>0.0130660633208498</v>
      </c>
      <c r="K53" s="21">
        <f t="shared" si="21"/>
        <v>0.135860216243133</v>
      </c>
      <c r="XBK53"/>
      <c r="XBL53"/>
      <c r="XBM53"/>
      <c r="XBN53"/>
      <c r="XBO53"/>
      <c r="XBP53"/>
      <c r="XBQ53"/>
      <c r="XBR53"/>
      <c r="XBS53"/>
      <c r="XBT53"/>
      <c r="XBU53"/>
      <c r="XBV53"/>
      <c r="XBW53"/>
      <c r="XBX53"/>
      <c r="XBY53"/>
      <c r="XBZ53"/>
      <c r="XCA53"/>
      <c r="XCB53"/>
      <c r="XCC53"/>
      <c r="XCD53"/>
      <c r="XCE53"/>
      <c r="XCF53"/>
      <c r="XCG53"/>
      <c r="XCH53"/>
      <c r="XCI53"/>
      <c r="XCJ53"/>
      <c r="XCK53"/>
      <c r="XCL53"/>
      <c r="XCM53"/>
      <c r="XCN53"/>
      <c r="XCO53"/>
      <c r="XCP53"/>
      <c r="XCQ53"/>
      <c r="XCR53"/>
      <c r="XCS53"/>
      <c r="XCT53"/>
      <c r="XCU53"/>
      <c r="XCV53"/>
      <c r="XCW53"/>
      <c r="XCX53"/>
      <c r="XCY53"/>
      <c r="XCZ53"/>
      <c r="XDA53"/>
      <c r="XDB53"/>
      <c r="XDC53"/>
      <c r="XDD53"/>
      <c r="XDE53"/>
      <c r="XDF53"/>
      <c r="XDG53"/>
      <c r="XDH53"/>
      <c r="XDI53"/>
      <c r="XDJ53"/>
      <c r="XDK53"/>
      <c r="XDL53"/>
      <c r="XDM53"/>
      <c r="XDN53"/>
      <c r="XDO53"/>
      <c r="XDP53"/>
      <c r="XDQ53"/>
      <c r="XDR53"/>
      <c r="XDS53"/>
      <c r="XDT53"/>
      <c r="XDU53"/>
      <c r="XDV53"/>
      <c r="XDW53"/>
      <c r="XDX53"/>
      <c r="XDY53"/>
      <c r="XDZ53"/>
      <c r="XEA53"/>
      <c r="XEB53"/>
      <c r="XEC53"/>
      <c r="XED53"/>
      <c r="XEE53"/>
      <c r="XEF53"/>
      <c r="XEG53"/>
      <c r="XEH53"/>
      <c r="XEI53"/>
      <c r="XEJ53"/>
      <c r="XEK53"/>
      <c r="XEL53"/>
      <c r="XEM53"/>
      <c r="XEN53"/>
      <c r="XEO53"/>
      <c r="XEP53"/>
      <c r="XEQ53"/>
      <c r="XER53"/>
      <c r="XES53"/>
      <c r="XET53"/>
      <c r="XEU53"/>
      <c r="XEV53"/>
      <c r="XEW53"/>
      <c r="XEX53"/>
      <c r="XEY53"/>
      <c r="XEZ53"/>
      <c r="XFA53"/>
      <c r="XFB53"/>
      <c r="XFC53"/>
      <c r="XFD53"/>
    </row>
    <row r="54" s="17" customFormat="1" ht="16.5" spans="1:16384">
      <c r="A54" s="2">
        <v>21</v>
      </c>
      <c r="B54" s="8" t="s">
        <v>14</v>
      </c>
      <c r="C54" s="10" t="s">
        <v>40</v>
      </c>
      <c r="D54" s="9" t="s">
        <v>42</v>
      </c>
      <c r="E54" s="21">
        <f t="shared" ref="E54:K54" si="22">E23/$L23</f>
        <v>0.747295994536003</v>
      </c>
      <c r="F54" s="21">
        <f t="shared" si="22"/>
        <v>0.0482032277189068</v>
      </c>
      <c r="G54" s="21">
        <f t="shared" si="22"/>
        <v>0.0173614272638164</v>
      </c>
      <c r="H54" s="21">
        <f t="shared" si="22"/>
        <v>0.0285161352715518</v>
      </c>
      <c r="I54" s="21">
        <f t="shared" si="22"/>
        <v>0.00589475676922442</v>
      </c>
      <c r="J54" s="21">
        <f t="shared" si="22"/>
        <v>0.00738504691202634</v>
      </c>
      <c r="K54" s="21">
        <f t="shared" si="22"/>
        <v>0.145343411528472</v>
      </c>
      <c r="XBK54"/>
      <c r="XBL54"/>
      <c r="XBM54"/>
      <c r="XBN54"/>
      <c r="XBO54"/>
      <c r="XBP54"/>
      <c r="XBQ54"/>
      <c r="XBR54"/>
      <c r="XBS54"/>
      <c r="XBT54"/>
      <c r="XBU54"/>
      <c r="XBV54"/>
      <c r="XBW54"/>
      <c r="XBX54"/>
      <c r="XBY54"/>
      <c r="XBZ54"/>
      <c r="XCA54"/>
      <c r="XCB54"/>
      <c r="XCC54"/>
      <c r="XCD54"/>
      <c r="XCE54"/>
      <c r="XCF54"/>
      <c r="XCG54"/>
      <c r="XCH54"/>
      <c r="XCI54"/>
      <c r="XCJ54"/>
      <c r="XCK54"/>
      <c r="XCL54"/>
      <c r="XCM54"/>
      <c r="XCN54"/>
      <c r="XCO54"/>
      <c r="XCP54"/>
      <c r="XCQ54"/>
      <c r="XCR54"/>
      <c r="XCS54"/>
      <c r="XCT54"/>
      <c r="XCU54"/>
      <c r="XCV54"/>
      <c r="XCW54"/>
      <c r="XCX54"/>
      <c r="XCY54"/>
      <c r="XCZ54"/>
      <c r="XDA54"/>
      <c r="XDB54"/>
      <c r="XDC54"/>
      <c r="XDD54"/>
      <c r="XDE54"/>
      <c r="XDF54"/>
      <c r="XDG54"/>
      <c r="XDH54"/>
      <c r="XDI54"/>
      <c r="XDJ54"/>
      <c r="XDK54"/>
      <c r="XDL54"/>
      <c r="XDM54"/>
      <c r="XDN54"/>
      <c r="XDO54"/>
      <c r="XDP54"/>
      <c r="XDQ54"/>
      <c r="XDR54"/>
      <c r="XDS54"/>
      <c r="XDT54"/>
      <c r="XDU54"/>
      <c r="XDV54"/>
      <c r="XDW54"/>
      <c r="XDX54"/>
      <c r="XDY54"/>
      <c r="XDZ54"/>
      <c r="XEA54"/>
      <c r="XEB54"/>
      <c r="XEC54"/>
      <c r="XED54"/>
      <c r="XEE54"/>
      <c r="XEF54"/>
      <c r="XEG54"/>
      <c r="XEH54"/>
      <c r="XEI54"/>
      <c r="XEJ54"/>
      <c r="XEK54"/>
      <c r="XEL54"/>
      <c r="XEM54"/>
      <c r="XEN54"/>
      <c r="XEO54"/>
      <c r="XEP54"/>
      <c r="XEQ54"/>
      <c r="XER54"/>
      <c r="XES54"/>
      <c r="XET54"/>
      <c r="XEU54"/>
      <c r="XEV54"/>
      <c r="XEW54"/>
      <c r="XEX54"/>
      <c r="XEY54"/>
      <c r="XEZ54"/>
      <c r="XFA54"/>
      <c r="XFB54"/>
      <c r="XFC54"/>
      <c r="XFD54"/>
    </row>
    <row r="55" s="17" customFormat="1" ht="16.5" spans="1:16384">
      <c r="A55" s="8">
        <v>22</v>
      </c>
      <c r="B55" s="8" t="s">
        <v>14</v>
      </c>
      <c r="C55" s="10" t="s">
        <v>40</v>
      </c>
      <c r="D55" s="9" t="s">
        <v>43</v>
      </c>
      <c r="E55" s="21">
        <f t="shared" ref="E55:K55" si="23">E24/$L24</f>
        <v>0.687397605816888</v>
      </c>
      <c r="F55" s="21">
        <f t="shared" si="23"/>
        <v>0.0842385265851087</v>
      </c>
      <c r="G55" s="21">
        <f t="shared" si="23"/>
        <v>0.0725299180876747</v>
      </c>
      <c r="H55" s="21">
        <f t="shared" si="23"/>
        <v>0.00519274896138896</v>
      </c>
      <c r="I55" s="21">
        <f t="shared" si="23"/>
        <v>0.006233207790249</v>
      </c>
      <c r="J55" s="21">
        <f t="shared" si="23"/>
        <v>0.0107143642146706</v>
      </c>
      <c r="K55" s="21">
        <f t="shared" si="23"/>
        <v>0.13369362854402</v>
      </c>
      <c r="XBK55"/>
      <c r="XBL55"/>
      <c r="XBM55"/>
      <c r="XBN55"/>
      <c r="XBO55"/>
      <c r="XBP55"/>
      <c r="XBQ55"/>
      <c r="XBR55"/>
      <c r="XBS55"/>
      <c r="XBT55"/>
      <c r="XBU55"/>
      <c r="XBV55"/>
      <c r="XBW55"/>
      <c r="XBX55"/>
      <c r="XBY55"/>
      <c r="XBZ55"/>
      <c r="XCA55"/>
      <c r="XCB55"/>
      <c r="XCC55"/>
      <c r="XCD55"/>
      <c r="XCE55"/>
      <c r="XCF55"/>
      <c r="XCG55"/>
      <c r="XCH55"/>
      <c r="XCI55"/>
      <c r="XCJ55"/>
      <c r="XCK55"/>
      <c r="XCL55"/>
      <c r="XCM55"/>
      <c r="XCN55"/>
      <c r="XCO55"/>
      <c r="XCP55"/>
      <c r="XCQ55"/>
      <c r="XCR55"/>
      <c r="XCS55"/>
      <c r="XCT55"/>
      <c r="XCU55"/>
      <c r="XCV55"/>
      <c r="XCW55"/>
      <c r="XCX55"/>
      <c r="XCY55"/>
      <c r="XCZ55"/>
      <c r="XDA55"/>
      <c r="XDB55"/>
      <c r="XDC55"/>
      <c r="XDD55"/>
      <c r="XDE55"/>
      <c r="XDF55"/>
      <c r="XDG55"/>
      <c r="XDH55"/>
      <c r="XDI55"/>
      <c r="XDJ55"/>
      <c r="XDK55"/>
      <c r="XDL55"/>
      <c r="XDM55"/>
      <c r="XDN55"/>
      <c r="XDO55"/>
      <c r="XDP55"/>
      <c r="XDQ55"/>
      <c r="XDR55"/>
      <c r="XDS55"/>
      <c r="XDT55"/>
      <c r="XDU55"/>
      <c r="XDV55"/>
      <c r="XDW55"/>
      <c r="XDX55"/>
      <c r="XDY55"/>
      <c r="XDZ55"/>
      <c r="XEA55"/>
      <c r="XEB55"/>
      <c r="XEC55"/>
      <c r="XED55"/>
      <c r="XEE55"/>
      <c r="XEF55"/>
      <c r="XEG55"/>
      <c r="XEH55"/>
      <c r="XEI55"/>
      <c r="XEJ55"/>
      <c r="XEK55"/>
      <c r="XEL55"/>
      <c r="XEM55"/>
      <c r="XEN55"/>
      <c r="XEO55"/>
      <c r="XEP55"/>
      <c r="XEQ55"/>
      <c r="XER55"/>
      <c r="XES55"/>
      <c r="XET55"/>
      <c r="XEU55"/>
      <c r="XEV55"/>
      <c r="XEW55"/>
      <c r="XEX55"/>
      <c r="XEY55"/>
      <c r="XEZ55"/>
      <c r="XFA55"/>
      <c r="XFB55"/>
      <c r="XFC55"/>
      <c r="XFD55"/>
    </row>
    <row r="56" s="17" customFormat="1" ht="16.5" spans="1:16384">
      <c r="A56" s="2">
        <v>23</v>
      </c>
      <c r="B56" s="8" t="s">
        <v>14</v>
      </c>
      <c r="C56" s="10" t="s">
        <v>44</v>
      </c>
      <c r="D56" s="9" t="s">
        <v>45</v>
      </c>
      <c r="E56" s="21">
        <f t="shared" ref="E56:K56" si="24">E25/$L25</f>
        <v>0.742355220968016</v>
      </c>
      <c r="F56" s="21">
        <f t="shared" si="24"/>
        <v>0.0454549592388411</v>
      </c>
      <c r="G56" s="21">
        <f t="shared" si="24"/>
        <v>0.0589904822063474</v>
      </c>
      <c r="H56" s="21">
        <f t="shared" si="24"/>
        <v>0.00634567901340642</v>
      </c>
      <c r="I56" s="21">
        <f t="shared" si="24"/>
        <v>0.00205108904333871</v>
      </c>
      <c r="J56" s="21">
        <f t="shared" si="24"/>
        <v>0.000420101043173239</v>
      </c>
      <c r="K56" s="21">
        <f t="shared" si="24"/>
        <v>0.144382468486877</v>
      </c>
      <c r="XBK56"/>
      <c r="XBL56"/>
      <c r="XBM56"/>
      <c r="XBN56"/>
      <c r="XBO56"/>
      <c r="XBP56"/>
      <c r="XBQ56"/>
      <c r="XBR56"/>
      <c r="XBS56"/>
      <c r="XBT56"/>
      <c r="XBU56"/>
      <c r="XBV56"/>
      <c r="XBW56"/>
      <c r="XBX56"/>
      <c r="XBY56"/>
      <c r="XBZ56"/>
      <c r="XCA56"/>
      <c r="XCB56"/>
      <c r="XCC56"/>
      <c r="XCD56"/>
      <c r="XCE56"/>
      <c r="XCF56"/>
      <c r="XCG56"/>
      <c r="XCH56"/>
      <c r="XCI56"/>
      <c r="XCJ56"/>
      <c r="XCK56"/>
      <c r="XCL56"/>
      <c r="XCM56"/>
      <c r="XCN56"/>
      <c r="XCO56"/>
      <c r="XCP56"/>
      <c r="XCQ56"/>
      <c r="XCR56"/>
      <c r="XCS56"/>
      <c r="XCT56"/>
      <c r="XCU56"/>
      <c r="XCV56"/>
      <c r="XCW56"/>
      <c r="XCX56"/>
      <c r="XCY56"/>
      <c r="XCZ56"/>
      <c r="XDA56"/>
      <c r="XDB56"/>
      <c r="XDC56"/>
      <c r="XDD56"/>
      <c r="XDE56"/>
      <c r="XDF56"/>
      <c r="XDG56"/>
      <c r="XDH56"/>
      <c r="XDI56"/>
      <c r="XDJ56"/>
      <c r="XDK56"/>
      <c r="XDL56"/>
      <c r="XDM56"/>
      <c r="XDN56"/>
      <c r="XDO56"/>
      <c r="XDP56"/>
      <c r="XDQ56"/>
      <c r="XDR56"/>
      <c r="XDS56"/>
      <c r="XDT56"/>
      <c r="XDU56"/>
      <c r="XDV56"/>
      <c r="XDW56"/>
      <c r="XDX56"/>
      <c r="XDY56"/>
      <c r="XDZ56"/>
      <c r="XEA56"/>
      <c r="XEB56"/>
      <c r="XEC56"/>
      <c r="XED56"/>
      <c r="XEE56"/>
      <c r="XEF56"/>
      <c r="XEG56"/>
      <c r="XEH56"/>
      <c r="XEI56"/>
      <c r="XEJ56"/>
      <c r="XEK56"/>
      <c r="XEL56"/>
      <c r="XEM56"/>
      <c r="XEN56"/>
      <c r="XEO56"/>
      <c r="XEP56"/>
      <c r="XEQ56"/>
      <c r="XER56"/>
      <c r="XES56"/>
      <c r="XET56"/>
      <c r="XEU56"/>
      <c r="XEV56"/>
      <c r="XEW56"/>
      <c r="XEX56"/>
      <c r="XEY56"/>
      <c r="XEZ56"/>
      <c r="XFA56"/>
      <c r="XFB56"/>
      <c r="XFC56"/>
      <c r="XFD56"/>
    </row>
    <row r="57" s="17" customFormat="1" ht="16.5" spans="1:16384">
      <c r="A57" s="8">
        <v>24</v>
      </c>
      <c r="B57" s="8" t="s">
        <v>14</v>
      </c>
      <c r="C57" s="10" t="s">
        <v>44</v>
      </c>
      <c r="D57" s="9" t="s">
        <v>46</v>
      </c>
      <c r="E57" s="21">
        <f t="shared" ref="E57:K57" si="25">E26/$L26</f>
        <v>0.789663165923065</v>
      </c>
      <c r="F57" s="21">
        <f t="shared" si="25"/>
        <v>0.0156615155518335</v>
      </c>
      <c r="G57" s="21">
        <f t="shared" si="25"/>
        <v>0.0328936227603098</v>
      </c>
      <c r="H57" s="21">
        <f t="shared" si="25"/>
        <v>0.00485300806707253</v>
      </c>
      <c r="I57" s="21">
        <f t="shared" si="25"/>
        <v>0.003130266371359</v>
      </c>
      <c r="J57" s="21">
        <f t="shared" si="25"/>
        <v>0.000214915817416598</v>
      </c>
      <c r="K57" s="21">
        <f t="shared" si="25"/>
        <v>0.153583505508944</v>
      </c>
      <c r="XBK57"/>
      <c r="XBL57"/>
      <c r="XBM57"/>
      <c r="XBN57"/>
      <c r="XBO57"/>
      <c r="XBP57"/>
      <c r="XBQ57"/>
      <c r="XBR57"/>
      <c r="XBS57"/>
      <c r="XBT57"/>
      <c r="XBU57"/>
      <c r="XBV57"/>
      <c r="XBW57"/>
      <c r="XBX57"/>
      <c r="XBY57"/>
      <c r="XBZ57"/>
      <c r="XCA57"/>
      <c r="XCB57"/>
      <c r="XCC57"/>
      <c r="XCD57"/>
      <c r="XCE57"/>
      <c r="XCF57"/>
      <c r="XCG57"/>
      <c r="XCH57"/>
      <c r="XCI57"/>
      <c r="XCJ57"/>
      <c r="XCK57"/>
      <c r="XCL57"/>
      <c r="XCM57"/>
      <c r="XCN57"/>
      <c r="XCO57"/>
      <c r="XCP57"/>
      <c r="XCQ57"/>
      <c r="XCR57"/>
      <c r="XCS57"/>
      <c r="XCT57"/>
      <c r="XCU57"/>
      <c r="XCV57"/>
      <c r="XCW57"/>
      <c r="XCX57"/>
      <c r="XCY57"/>
      <c r="XCZ57"/>
      <c r="XDA57"/>
      <c r="XDB57"/>
      <c r="XDC57"/>
      <c r="XDD57"/>
      <c r="XDE57"/>
      <c r="XDF57"/>
      <c r="XDG57"/>
      <c r="XDH57"/>
      <c r="XDI57"/>
      <c r="XDJ57"/>
      <c r="XDK57"/>
      <c r="XDL57"/>
      <c r="XDM57"/>
      <c r="XDN57"/>
      <c r="XDO57"/>
      <c r="XDP57"/>
      <c r="XDQ57"/>
      <c r="XDR57"/>
      <c r="XDS57"/>
      <c r="XDT57"/>
      <c r="XDU57"/>
      <c r="XDV57"/>
      <c r="XDW57"/>
      <c r="XDX57"/>
      <c r="XDY57"/>
      <c r="XDZ57"/>
      <c r="XEA57"/>
      <c r="XEB57"/>
      <c r="XEC57"/>
      <c r="XED57"/>
      <c r="XEE57"/>
      <c r="XEF57"/>
      <c r="XEG57"/>
      <c r="XEH57"/>
      <c r="XEI57"/>
      <c r="XEJ57"/>
      <c r="XEK57"/>
      <c r="XEL57"/>
      <c r="XEM57"/>
      <c r="XEN57"/>
      <c r="XEO57"/>
      <c r="XEP57"/>
      <c r="XEQ57"/>
      <c r="XER57"/>
      <c r="XES57"/>
      <c r="XET57"/>
      <c r="XEU57"/>
      <c r="XEV57"/>
      <c r="XEW57"/>
      <c r="XEX57"/>
      <c r="XEY57"/>
      <c r="XEZ57"/>
      <c r="XFA57"/>
      <c r="XFB57"/>
      <c r="XFC57"/>
      <c r="XFD57"/>
    </row>
    <row r="58" s="17" customFormat="1" ht="16.5" spans="1:16384">
      <c r="A58" s="2">
        <v>25</v>
      </c>
      <c r="B58" s="8" t="s">
        <v>14</v>
      </c>
      <c r="C58" s="9" t="s">
        <v>47</v>
      </c>
      <c r="D58" s="9" t="s">
        <v>48</v>
      </c>
      <c r="E58" s="21">
        <f t="shared" ref="E58:K58" si="26">E27/$L27</f>
        <v>0.571909547037817</v>
      </c>
      <c r="F58" s="21">
        <f t="shared" si="26"/>
        <v>0.0520200735731755</v>
      </c>
      <c r="G58" s="21">
        <f t="shared" si="26"/>
        <v>0.046331951789578</v>
      </c>
      <c r="H58" s="21">
        <f t="shared" si="26"/>
        <v>0.0817177805964955</v>
      </c>
      <c r="I58" s="21">
        <f t="shared" si="26"/>
        <v>0.0949195041246963</v>
      </c>
      <c r="J58" s="21">
        <f t="shared" si="26"/>
        <v>0.041869067154627</v>
      </c>
      <c r="K58" s="21">
        <f t="shared" si="26"/>
        <v>0.11123207572361</v>
      </c>
      <c r="XBK58"/>
      <c r="XBL58"/>
      <c r="XBM58"/>
      <c r="XBN58"/>
      <c r="XBO58"/>
      <c r="XBP58"/>
      <c r="XBQ58"/>
      <c r="XBR58"/>
      <c r="XBS58"/>
      <c r="XBT58"/>
      <c r="XBU58"/>
      <c r="XBV58"/>
      <c r="XBW58"/>
      <c r="XBX58"/>
      <c r="XBY58"/>
      <c r="XBZ58"/>
      <c r="XCA58"/>
      <c r="XCB58"/>
      <c r="XCC58"/>
      <c r="XCD58"/>
      <c r="XCE58"/>
      <c r="XCF58"/>
      <c r="XCG58"/>
      <c r="XCH58"/>
      <c r="XCI58"/>
      <c r="XCJ58"/>
      <c r="XCK58"/>
      <c r="XCL58"/>
      <c r="XCM58"/>
      <c r="XCN58"/>
      <c r="XCO58"/>
      <c r="XCP58"/>
      <c r="XCQ58"/>
      <c r="XCR58"/>
      <c r="XCS58"/>
      <c r="XCT58"/>
      <c r="XCU58"/>
      <c r="XCV58"/>
      <c r="XCW58"/>
      <c r="XCX58"/>
      <c r="XCY58"/>
      <c r="XCZ58"/>
      <c r="XDA58"/>
      <c r="XDB58"/>
      <c r="XDC58"/>
      <c r="XDD58"/>
      <c r="XDE58"/>
      <c r="XDF58"/>
      <c r="XDG58"/>
      <c r="XDH58"/>
      <c r="XDI58"/>
      <c r="XDJ58"/>
      <c r="XDK58"/>
      <c r="XDL58"/>
      <c r="XDM58"/>
      <c r="XDN58"/>
      <c r="XDO58"/>
      <c r="XDP58"/>
      <c r="XDQ58"/>
      <c r="XDR58"/>
      <c r="XDS58"/>
      <c r="XDT58"/>
      <c r="XDU58"/>
      <c r="XDV58"/>
      <c r="XDW58"/>
      <c r="XDX58"/>
      <c r="XDY58"/>
      <c r="XDZ58"/>
      <c r="XEA58"/>
      <c r="XEB58"/>
      <c r="XEC58"/>
      <c r="XED58"/>
      <c r="XEE58"/>
      <c r="XEF58"/>
      <c r="XEG58"/>
      <c r="XEH58"/>
      <c r="XEI58"/>
      <c r="XEJ58"/>
      <c r="XEK58"/>
      <c r="XEL58"/>
      <c r="XEM58"/>
      <c r="XEN58"/>
      <c r="XEO58"/>
      <c r="XEP58"/>
      <c r="XEQ58"/>
      <c r="XER58"/>
      <c r="XES58"/>
      <c r="XET58"/>
      <c r="XEU58"/>
      <c r="XEV58"/>
      <c r="XEW58"/>
      <c r="XEX58"/>
      <c r="XEY58"/>
      <c r="XEZ58"/>
      <c r="XFA58"/>
      <c r="XFB58"/>
      <c r="XFC58"/>
      <c r="XFD58"/>
    </row>
    <row r="59" s="17" customFormat="1" ht="16.5" spans="1:16384">
      <c r="A59" s="8">
        <v>26</v>
      </c>
      <c r="B59" s="8" t="s">
        <v>14</v>
      </c>
      <c r="C59" s="9" t="s">
        <v>49</v>
      </c>
      <c r="D59" s="5" t="s">
        <v>49</v>
      </c>
      <c r="E59" s="21">
        <f t="shared" ref="E59:K59" si="27">E28/$L28</f>
        <v>0</v>
      </c>
      <c r="F59" s="21">
        <f t="shared" si="27"/>
        <v>0.863813928018584</v>
      </c>
      <c r="G59" s="21">
        <f t="shared" si="27"/>
        <v>0</v>
      </c>
      <c r="H59" s="21">
        <f t="shared" si="27"/>
        <v>0</v>
      </c>
      <c r="I59" s="21">
        <f t="shared" si="27"/>
        <v>0</v>
      </c>
      <c r="J59" s="21">
        <f t="shared" si="27"/>
        <v>0.136186071981416</v>
      </c>
      <c r="K59" s="21">
        <f t="shared" si="27"/>
        <v>0</v>
      </c>
      <c r="XBK59"/>
      <c r="XBL59"/>
      <c r="XBM59"/>
      <c r="XBN59"/>
      <c r="XBO59"/>
      <c r="XBP59"/>
      <c r="XBQ59"/>
      <c r="XBR59"/>
      <c r="XBS59"/>
      <c r="XBT59"/>
      <c r="XBU59"/>
      <c r="XBV59"/>
      <c r="XBW59"/>
      <c r="XBX59"/>
      <c r="XBY59"/>
      <c r="XBZ59"/>
      <c r="XCA59"/>
      <c r="XCB59"/>
      <c r="XCC59"/>
      <c r="XCD59"/>
      <c r="XCE59"/>
      <c r="XCF59"/>
      <c r="XCG59"/>
      <c r="XCH59"/>
      <c r="XCI59"/>
      <c r="XCJ59"/>
      <c r="XCK59"/>
      <c r="XCL59"/>
      <c r="XCM59"/>
      <c r="XCN59"/>
      <c r="XCO59"/>
      <c r="XCP59"/>
      <c r="XCQ59"/>
      <c r="XCR59"/>
      <c r="XCS59"/>
      <c r="XCT59"/>
      <c r="XCU59"/>
      <c r="XCV59"/>
      <c r="XCW59"/>
      <c r="XCX59"/>
      <c r="XCY59"/>
      <c r="XCZ59"/>
      <c r="XDA59"/>
      <c r="XDB59"/>
      <c r="XDC59"/>
      <c r="XDD59"/>
      <c r="XDE59"/>
      <c r="XDF59"/>
      <c r="XDG59"/>
      <c r="XDH59"/>
      <c r="XDI59"/>
      <c r="XDJ59"/>
      <c r="XDK59"/>
      <c r="XDL59"/>
      <c r="XDM59"/>
      <c r="XDN59"/>
      <c r="XDO59"/>
      <c r="XDP59"/>
      <c r="XDQ59"/>
      <c r="XDR59"/>
      <c r="XDS59"/>
      <c r="XDT59"/>
      <c r="XDU59"/>
      <c r="XDV59"/>
      <c r="XDW59"/>
      <c r="XDX59"/>
      <c r="XDY59"/>
      <c r="XDZ59"/>
      <c r="XEA59"/>
      <c r="XEB59"/>
      <c r="XEC59"/>
      <c r="XED59"/>
      <c r="XEE59"/>
      <c r="XEF59"/>
      <c r="XEG59"/>
      <c r="XEH59"/>
      <c r="XEI59"/>
      <c r="XEJ59"/>
      <c r="XEK59"/>
      <c r="XEL59"/>
      <c r="XEM59"/>
      <c r="XEN59"/>
      <c r="XEO59"/>
      <c r="XEP59"/>
      <c r="XEQ59"/>
      <c r="XER59"/>
      <c r="XES59"/>
      <c r="XET59"/>
      <c r="XEU59"/>
      <c r="XEV59"/>
      <c r="XEW59"/>
      <c r="XEX59"/>
      <c r="XEY59"/>
      <c r="XEZ59"/>
      <c r="XFA59"/>
      <c r="XFB59"/>
      <c r="XFC59"/>
      <c r="XFD59"/>
    </row>
    <row r="60" s="17" customFormat="1" spans="1:16384">
      <c r="A60" s="12" t="s">
        <v>13</v>
      </c>
      <c r="B60" s="12"/>
      <c r="C60" s="12"/>
      <c r="D60" s="12"/>
      <c r="E60" s="17"/>
      <c r="F60" s="17"/>
      <c r="G60" s="17"/>
      <c r="H60" s="17"/>
      <c r="I60" s="17"/>
      <c r="J60" s="17"/>
      <c r="K60" s="17"/>
      <c r="L60" s="17"/>
      <c r="XBK60"/>
      <c r="XBL60"/>
      <c r="XBM60"/>
      <c r="XBN60"/>
      <c r="XBO60"/>
      <c r="XBP60"/>
      <c r="XBQ60"/>
      <c r="XBR60"/>
      <c r="XBS60"/>
      <c r="XBT60"/>
      <c r="XBU60"/>
      <c r="XBV60"/>
      <c r="XBW60"/>
      <c r="XBX60"/>
      <c r="XBY60"/>
      <c r="XBZ60"/>
      <c r="XCA60"/>
      <c r="XCB60"/>
      <c r="XCC60"/>
      <c r="XCD60"/>
      <c r="XCE60"/>
      <c r="XCF60"/>
      <c r="XCG60"/>
      <c r="XCH60"/>
      <c r="XCI60"/>
      <c r="XCJ60"/>
      <c r="XCK60"/>
      <c r="XCL60"/>
      <c r="XCM60"/>
      <c r="XCN60"/>
      <c r="XCO60"/>
      <c r="XCP60"/>
      <c r="XCQ60"/>
      <c r="XCR60"/>
      <c r="XCS60"/>
      <c r="XCT60"/>
      <c r="XCU60"/>
      <c r="XCV60"/>
      <c r="XCW60"/>
      <c r="XCX60"/>
      <c r="XCY60"/>
      <c r="XCZ60"/>
      <c r="XDA60"/>
      <c r="XDB60"/>
      <c r="XDC60"/>
      <c r="XDD60"/>
      <c r="XDE60"/>
      <c r="XDF60"/>
      <c r="XDG60"/>
      <c r="XDH60"/>
      <c r="XDI60"/>
      <c r="XDJ60"/>
      <c r="XDK60"/>
      <c r="XDL60"/>
      <c r="XDM60"/>
      <c r="XDN60"/>
      <c r="XDO60"/>
      <c r="XDP60"/>
      <c r="XDQ60"/>
      <c r="XDR60"/>
      <c r="XDS60"/>
      <c r="XDT60"/>
      <c r="XDU60"/>
      <c r="XDV60"/>
      <c r="XDW60"/>
      <c r="XDX60"/>
      <c r="XDY60"/>
      <c r="XDZ60"/>
      <c r="XEA60"/>
      <c r="XEB60"/>
      <c r="XEC60"/>
      <c r="XED60"/>
      <c r="XEE60"/>
      <c r="XEF60"/>
      <c r="XEG60"/>
      <c r="XEH60"/>
      <c r="XEI60"/>
      <c r="XEJ60"/>
      <c r="XEK60"/>
      <c r="XEL60"/>
      <c r="XEM60"/>
      <c r="XEN60"/>
      <c r="XEO60"/>
      <c r="XEP60"/>
      <c r="XEQ60"/>
      <c r="XER60"/>
      <c r="XES60"/>
      <c r="XET60"/>
      <c r="XEU60"/>
      <c r="XEV60"/>
      <c r="XEW60"/>
      <c r="XEX60"/>
      <c r="XEY60"/>
      <c r="XEZ60"/>
      <c r="XFA60"/>
      <c r="XFB60"/>
      <c r="XFC60"/>
      <c r="XFD60"/>
    </row>
  </sheetData>
  <mergeCells count="5">
    <mergeCell ref="A1:D1"/>
    <mergeCell ref="A29:D29"/>
    <mergeCell ref="A30:D30"/>
    <mergeCell ref="A32:D32"/>
    <mergeCell ref="A60:D6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0"/>
  <sheetViews>
    <sheetView topLeftCell="A10" workbookViewId="0">
      <selection activeCell="J3" sqref="J3:J28"/>
    </sheetView>
  </sheetViews>
  <sheetFormatPr defaultColWidth="9" defaultRowHeight="13.5"/>
  <cols>
    <col min="1" max="4" width="9" style="17"/>
    <col min="5" max="5" width="12.625" style="17"/>
    <col min="6" max="6" width="11.5" style="17"/>
    <col min="7" max="12" width="12.625" style="17"/>
    <col min="13" max="16286" width="9" style="17"/>
  </cols>
  <sheetData>
    <row r="1" s="15" customFormat="1" ht="25.5" customHeight="1" spans="1:12">
      <c r="A1" s="1" t="s">
        <v>0</v>
      </c>
      <c r="B1" s="1"/>
      <c r="C1" s="1"/>
      <c r="D1" s="1"/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22"/>
    </row>
    <row r="2" s="15" customFormat="1" ht="15.75" customHeight="1" spans="1:12">
      <c r="A2" s="2" t="s">
        <v>8</v>
      </c>
      <c r="B2" s="2" t="s">
        <v>9</v>
      </c>
      <c r="C2" s="2" t="s">
        <v>10</v>
      </c>
      <c r="D2" s="2" t="s">
        <v>11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22"/>
    </row>
    <row r="3" s="15" customFormat="1" ht="15.75" customHeight="1" spans="1:13">
      <c r="A3" s="2">
        <v>1</v>
      </c>
      <c r="B3" s="2" t="s">
        <v>14</v>
      </c>
      <c r="C3" s="5" t="s">
        <v>15</v>
      </c>
      <c r="D3" s="5" t="s">
        <v>16</v>
      </c>
      <c r="E3" s="18">
        <v>48.824865765361</v>
      </c>
      <c r="F3" s="18">
        <v>1.41610015196045</v>
      </c>
      <c r="G3" s="18">
        <v>0.618090302836972</v>
      </c>
      <c r="H3" s="18">
        <v>0.368987720686788</v>
      </c>
      <c r="I3" s="18">
        <v>0.35148334440975</v>
      </c>
      <c r="J3" s="18">
        <v>0.0597688218657868</v>
      </c>
      <c r="K3" s="27">
        <f>E3*M$3</f>
        <v>9.53362755773127</v>
      </c>
      <c r="L3" s="22">
        <f t="shared" ref="L3:L29" si="0">SUM(E3:K3)</f>
        <v>61.172923664852</v>
      </c>
      <c r="M3" s="28">
        <v>0.195261725931768</v>
      </c>
    </row>
    <row r="4" s="16" customFormat="1" ht="15.75" customHeight="1" spans="1:13">
      <c r="A4" s="8">
        <v>2</v>
      </c>
      <c r="B4" s="8" t="s">
        <v>14</v>
      </c>
      <c r="C4" s="9" t="s">
        <v>15</v>
      </c>
      <c r="D4" s="9" t="s">
        <v>17</v>
      </c>
      <c r="E4" s="18">
        <v>12.0634377370186</v>
      </c>
      <c r="F4" s="18">
        <v>1.25623626313006</v>
      </c>
      <c r="G4" s="18">
        <v>0.431741044185627</v>
      </c>
      <c r="H4" s="18">
        <v>0.0951115926020366</v>
      </c>
      <c r="I4" s="18">
        <v>0.085174248647088</v>
      </c>
      <c r="J4" s="18">
        <v>0.00646149425576075</v>
      </c>
      <c r="K4" s="27">
        <f>E4*M$3</f>
        <v>2.35552767320067</v>
      </c>
      <c r="L4" s="22">
        <f t="shared" si="0"/>
        <v>16.2936900530398</v>
      </c>
      <c r="M4" s="28"/>
    </row>
    <row r="5" s="16" customFormat="1" ht="15.75" customHeight="1" spans="1:13">
      <c r="A5" s="8">
        <v>3</v>
      </c>
      <c r="B5" s="8" t="s">
        <v>14</v>
      </c>
      <c r="C5" s="9" t="s">
        <v>15</v>
      </c>
      <c r="D5" s="9" t="s">
        <v>18</v>
      </c>
      <c r="E5" s="18">
        <v>9.20922116246465</v>
      </c>
      <c r="F5" s="18">
        <v>0.486684039587096</v>
      </c>
      <c r="G5" s="18">
        <v>0.431742924945549</v>
      </c>
      <c r="H5" s="18">
        <v>0.18301663049856</v>
      </c>
      <c r="I5" s="18">
        <v>0.17006072824836</v>
      </c>
      <c r="J5" s="18">
        <v>0.0145383620754616</v>
      </c>
      <c r="K5" s="27">
        <f>E5*M$3</f>
        <v>1.79820841867021</v>
      </c>
      <c r="L5" s="22">
        <f t="shared" si="0"/>
        <v>12.2934722664899</v>
      </c>
      <c r="M5" s="28"/>
    </row>
    <row r="6" s="16" customFormat="1" ht="15.75" customHeight="1" spans="1:13">
      <c r="A6" s="8">
        <v>4</v>
      </c>
      <c r="B6" s="8" t="s">
        <v>14</v>
      </c>
      <c r="C6" s="9" t="s">
        <v>19</v>
      </c>
      <c r="D6" s="9" t="s">
        <v>20</v>
      </c>
      <c r="E6" s="18">
        <v>9.13616429019533</v>
      </c>
      <c r="F6" s="18">
        <v>0.486507554240533</v>
      </c>
      <c r="G6" s="18">
        <v>0.432023395131165</v>
      </c>
      <c r="H6" s="18">
        <v>5.15724363348501</v>
      </c>
      <c r="I6" s="18">
        <v>1.15179543513874</v>
      </c>
      <c r="J6" s="18">
        <v>0.259267819203782</v>
      </c>
      <c r="K6" s="27">
        <f>E6*M$3</f>
        <v>1.78394320769972</v>
      </c>
      <c r="L6" s="22">
        <f t="shared" si="0"/>
        <v>18.4069453350943</v>
      </c>
      <c r="M6" s="28"/>
    </row>
    <row r="7" s="16" customFormat="1" ht="15.75" customHeight="1" spans="1:13">
      <c r="A7" s="8">
        <v>5</v>
      </c>
      <c r="B7" s="8" t="s">
        <v>14</v>
      </c>
      <c r="C7" s="9" t="s">
        <v>19</v>
      </c>
      <c r="D7" s="9" t="s">
        <v>21</v>
      </c>
      <c r="E7" s="18">
        <v>54.5471126848544</v>
      </c>
      <c r="F7" s="18">
        <v>1.70913077529266</v>
      </c>
      <c r="G7" s="18">
        <v>1.94123864934644</v>
      </c>
      <c r="H7" s="18">
        <v>1.89900649418206</v>
      </c>
      <c r="I7" s="18">
        <v>0.571306516833282</v>
      </c>
      <c r="J7" s="18">
        <v>1.68770354512683</v>
      </c>
      <c r="K7" s="27">
        <f>E7*M$3</f>
        <v>10.6509633674393</v>
      </c>
      <c r="L7" s="22">
        <f t="shared" si="0"/>
        <v>73.006462033075</v>
      </c>
      <c r="M7" s="28"/>
    </row>
    <row r="8" s="16" customFormat="1" ht="16.5" customHeight="1" spans="1:13">
      <c r="A8" s="8">
        <v>6</v>
      </c>
      <c r="B8" s="8" t="s">
        <v>14</v>
      </c>
      <c r="C8" s="9" t="s">
        <v>19</v>
      </c>
      <c r="D8" s="9" t="s">
        <v>22</v>
      </c>
      <c r="E8" s="18">
        <v>25.5039082000362</v>
      </c>
      <c r="F8" s="18">
        <v>0.822885889741558</v>
      </c>
      <c r="G8" s="18">
        <v>0.501436677963509</v>
      </c>
      <c r="H8" s="18">
        <v>0.25994101557815</v>
      </c>
      <c r="I8" s="18">
        <v>0.170392356244261</v>
      </c>
      <c r="J8" s="18">
        <v>0.0555800785323859</v>
      </c>
      <c r="K8" s="27">
        <f>E8*M$3</f>
        <v>4.97993713314443</v>
      </c>
      <c r="L8" s="22">
        <f t="shared" si="0"/>
        <v>32.2940813512405</v>
      </c>
      <c r="M8" s="28"/>
    </row>
    <row r="9" s="16" customFormat="1" ht="15.75" customHeight="1" spans="1:13">
      <c r="A9" s="8">
        <v>7</v>
      </c>
      <c r="B9" s="8" t="s">
        <v>14</v>
      </c>
      <c r="C9" s="9" t="s">
        <v>19</v>
      </c>
      <c r="D9" s="9" t="s">
        <v>23</v>
      </c>
      <c r="E9" s="18">
        <v>22.2207388947172</v>
      </c>
      <c r="F9" s="18">
        <v>1.71710176273642</v>
      </c>
      <c r="G9" s="18">
        <v>0.584543826822206</v>
      </c>
      <c r="H9" s="18">
        <v>0.60351676827483</v>
      </c>
      <c r="I9" s="18">
        <v>0.170483607364879</v>
      </c>
      <c r="J9" s="18">
        <v>0.0387689655345645</v>
      </c>
      <c r="K9" s="27">
        <f>E9*M$3</f>
        <v>4.33885982806164</v>
      </c>
      <c r="L9" s="22">
        <f t="shared" si="0"/>
        <v>29.6740136535117</v>
      </c>
      <c r="M9" s="28"/>
    </row>
    <row r="10" s="16" customFormat="1" ht="15.75" customHeight="1" spans="1:13">
      <c r="A10" s="8">
        <v>9</v>
      </c>
      <c r="B10" s="8" t="s">
        <v>14</v>
      </c>
      <c r="C10" s="9" t="s">
        <v>24</v>
      </c>
      <c r="D10" s="9" t="s">
        <v>25</v>
      </c>
      <c r="E10" s="18">
        <v>49.2010348121576</v>
      </c>
      <c r="F10" s="18">
        <v>1.06745981805864</v>
      </c>
      <c r="G10" s="18">
        <v>1.9312582721476</v>
      </c>
      <c r="H10" s="18">
        <v>0.946701288520941</v>
      </c>
      <c r="I10" s="18">
        <v>2.42281062702232</v>
      </c>
      <c r="J10" s="18">
        <v>0.0904609195806499</v>
      </c>
      <c r="K10" s="27">
        <f>E10*M$3</f>
        <v>9.60707897505088</v>
      </c>
      <c r="L10" s="22">
        <f t="shared" si="0"/>
        <v>65.2668047125386</v>
      </c>
      <c r="M10" s="28"/>
    </row>
    <row r="11" s="16" customFormat="1" ht="15.75" customHeight="1" spans="1:13">
      <c r="A11" s="8">
        <v>10</v>
      </c>
      <c r="B11" s="8" t="s">
        <v>14</v>
      </c>
      <c r="C11" s="9" t="s">
        <v>24</v>
      </c>
      <c r="D11" s="9" t="s">
        <v>26</v>
      </c>
      <c r="E11" s="18">
        <v>53.8859233070764</v>
      </c>
      <c r="F11" s="18">
        <v>2.66867693314557</v>
      </c>
      <c r="G11" s="18">
        <v>5.89068872547339</v>
      </c>
      <c r="H11" s="18">
        <v>3.26392927883891</v>
      </c>
      <c r="I11" s="18">
        <v>0.562171585454171</v>
      </c>
      <c r="J11" s="18">
        <v>0.456227764405766</v>
      </c>
      <c r="K11" s="27">
        <f>E11*M$3</f>
        <v>10.5218583883666</v>
      </c>
      <c r="L11" s="22">
        <f t="shared" si="0"/>
        <v>77.2494759827608</v>
      </c>
      <c r="M11" s="28"/>
    </row>
    <row r="12" s="16" customFormat="1" ht="15.75" customHeight="1" spans="1:13">
      <c r="A12" s="8">
        <v>11</v>
      </c>
      <c r="B12" s="8" t="s">
        <v>14</v>
      </c>
      <c r="C12" s="9" t="s">
        <v>24</v>
      </c>
      <c r="D12" s="9" t="s">
        <v>27</v>
      </c>
      <c r="E12" s="18">
        <v>30.3631509544041</v>
      </c>
      <c r="F12" s="18">
        <v>1.53808464290115</v>
      </c>
      <c r="G12" s="18">
        <v>1.93957933413845</v>
      </c>
      <c r="H12" s="18">
        <v>0.182838332819765</v>
      </c>
      <c r="I12" s="18">
        <v>0.994132671812807</v>
      </c>
      <c r="J12" s="18">
        <v>0.549506261295223</v>
      </c>
      <c r="K12" s="27">
        <f>E12*M$3</f>
        <v>5.92876126008375</v>
      </c>
      <c r="L12" s="22">
        <f t="shared" si="0"/>
        <v>41.4960534574552</v>
      </c>
      <c r="M12" s="28"/>
    </row>
    <row r="13" s="16" customFormat="1" ht="15.75" customHeight="1" spans="1:13">
      <c r="A13" s="8">
        <v>12</v>
      </c>
      <c r="B13" s="8" t="s">
        <v>14</v>
      </c>
      <c r="C13" s="9" t="s">
        <v>24</v>
      </c>
      <c r="D13" s="9" t="s">
        <v>28</v>
      </c>
      <c r="E13" s="18">
        <v>27.3429565515608</v>
      </c>
      <c r="F13" s="18">
        <v>3.43363046133019</v>
      </c>
      <c r="G13" s="18">
        <v>0.431803321957499</v>
      </c>
      <c r="H13" s="18">
        <v>0.203948267846251</v>
      </c>
      <c r="I13" s="18">
        <v>2.42304048243356</v>
      </c>
      <c r="J13" s="18">
        <v>1.04876064329035</v>
      </c>
      <c r="K13" s="27">
        <f>E13*M$3</f>
        <v>5.3390328883351</v>
      </c>
      <c r="L13" s="22">
        <f t="shared" si="0"/>
        <v>40.2231726167537</v>
      </c>
      <c r="M13" s="28"/>
    </row>
    <row r="14" s="16" customFormat="1" ht="15.75" customHeight="1" spans="1:13">
      <c r="A14" s="8">
        <v>13</v>
      </c>
      <c r="B14" s="8" t="s">
        <v>14</v>
      </c>
      <c r="C14" s="9" t="s">
        <v>24</v>
      </c>
      <c r="D14" s="9" t="s">
        <v>29</v>
      </c>
      <c r="E14" s="18">
        <v>32.7523509479889</v>
      </c>
      <c r="F14" s="18">
        <v>0.543233738074974</v>
      </c>
      <c r="G14" s="18">
        <v>0.431915178634606</v>
      </c>
      <c r="H14" s="18">
        <v>0.183410528167822</v>
      </c>
      <c r="I14" s="18">
        <v>0.545174000919746</v>
      </c>
      <c r="J14" s="18">
        <v>0.0499134132645325</v>
      </c>
      <c r="K14" s="27">
        <f>E14*M$3</f>
        <v>6.39528057442728</v>
      </c>
      <c r="L14" s="22">
        <f t="shared" si="0"/>
        <v>40.9012783814779</v>
      </c>
      <c r="M14" s="28"/>
    </row>
    <row r="15" s="16" customFormat="1" ht="15.75" customHeight="1" spans="1:13">
      <c r="A15" s="8">
        <v>14</v>
      </c>
      <c r="B15" s="8" t="s">
        <v>14</v>
      </c>
      <c r="C15" s="9" t="s">
        <v>30</v>
      </c>
      <c r="D15" s="9" t="s">
        <v>31</v>
      </c>
      <c r="E15" s="18">
        <v>15.1132250325312</v>
      </c>
      <c r="F15" s="18">
        <v>0.819088613475887</v>
      </c>
      <c r="G15" s="18">
        <v>0.512392610181338</v>
      </c>
      <c r="H15" s="18">
        <v>1.58374873494704</v>
      </c>
      <c r="I15" s="18">
        <v>0.170661728888278</v>
      </c>
      <c r="J15" s="18">
        <v>0.00484612069182056</v>
      </c>
      <c r="K15" s="27">
        <f>E15*M$3</f>
        <v>2.95103440424724</v>
      </c>
      <c r="L15" s="22">
        <f t="shared" si="0"/>
        <v>21.1549972449628</v>
      </c>
      <c r="M15" s="28"/>
    </row>
    <row r="16" s="16" customFormat="1" ht="15.75" customHeight="1" spans="1:13">
      <c r="A16" s="8">
        <v>15</v>
      </c>
      <c r="B16" s="8" t="s">
        <v>14</v>
      </c>
      <c r="C16" s="9" t="s">
        <v>30</v>
      </c>
      <c r="D16" s="9" t="s">
        <v>32</v>
      </c>
      <c r="E16" s="18">
        <v>31.9232168761678</v>
      </c>
      <c r="F16" s="18">
        <v>0.486491458079705</v>
      </c>
      <c r="G16" s="18">
        <v>2.85358250833001</v>
      </c>
      <c r="H16" s="18">
        <v>0.177529330035248</v>
      </c>
      <c r="I16" s="18">
        <v>1.67665740734866</v>
      </c>
      <c r="J16" s="18">
        <v>3.02026856754156</v>
      </c>
      <c r="K16" s="27">
        <f>E16*M$3</f>
        <v>6.23338242453466</v>
      </c>
      <c r="L16" s="22">
        <f t="shared" si="0"/>
        <v>46.3711285720376</v>
      </c>
      <c r="M16" s="28"/>
    </row>
    <row r="17" s="16" customFormat="1" ht="15.75" customHeight="1" spans="1:13">
      <c r="A17" s="8">
        <v>16</v>
      </c>
      <c r="B17" s="8" t="s">
        <v>14</v>
      </c>
      <c r="C17" s="9" t="s">
        <v>30</v>
      </c>
      <c r="D17" s="9" t="s">
        <v>33</v>
      </c>
      <c r="E17" s="18">
        <v>16.5637326281849</v>
      </c>
      <c r="F17" s="18">
        <v>1.04835772286783</v>
      </c>
      <c r="G17" s="18">
        <v>0.431924270022014</v>
      </c>
      <c r="H17" s="18">
        <v>0.183205299272247</v>
      </c>
      <c r="I17" s="18">
        <v>0.170031699717495</v>
      </c>
      <c r="J17" s="18">
        <v>0.0113076149475813</v>
      </c>
      <c r="K17" s="27">
        <f>E17*M$3</f>
        <v>3.23426302085172</v>
      </c>
      <c r="L17" s="22">
        <f t="shared" si="0"/>
        <v>21.6428222558638</v>
      </c>
      <c r="M17" s="28"/>
    </row>
    <row r="18" s="16" customFormat="1" ht="15.75" customHeight="1" spans="1:13">
      <c r="A18" s="8">
        <v>17</v>
      </c>
      <c r="B18" s="8" t="s">
        <v>14</v>
      </c>
      <c r="C18" s="9" t="s">
        <v>34</v>
      </c>
      <c r="D18" s="9" t="s">
        <v>35</v>
      </c>
      <c r="E18" s="18">
        <v>31.6505808008543</v>
      </c>
      <c r="F18" s="18">
        <v>0.486494922120341</v>
      </c>
      <c r="G18" s="18">
        <v>0.431885197106822</v>
      </c>
      <c r="H18" s="18">
        <v>0.182945038108448</v>
      </c>
      <c r="I18" s="18">
        <v>0.863368596715604</v>
      </c>
      <c r="J18" s="18">
        <v>0.168029274725871</v>
      </c>
      <c r="K18" s="27">
        <f>E18*M$3</f>
        <v>6.18014703391768</v>
      </c>
      <c r="L18" s="22">
        <f t="shared" si="0"/>
        <v>39.9634508635491</v>
      </c>
      <c r="M18" s="28"/>
    </row>
    <row r="19" s="16" customFormat="1" ht="15.75" customHeight="1" spans="1:13">
      <c r="A19" s="8">
        <v>18</v>
      </c>
      <c r="B19" s="8" t="s">
        <v>14</v>
      </c>
      <c r="C19" s="9" t="s">
        <v>34</v>
      </c>
      <c r="D19" s="9" t="s">
        <v>36</v>
      </c>
      <c r="E19" s="18">
        <v>15.6020480121752</v>
      </c>
      <c r="F19" s="18">
        <v>0.487077060858414</v>
      </c>
      <c r="G19" s="18">
        <v>0.435150746780971</v>
      </c>
      <c r="H19" s="18">
        <v>0.18301663049856</v>
      </c>
      <c r="I19" s="18">
        <v>2.90181160740651</v>
      </c>
      <c r="J19" s="18">
        <v>0.308751854584895</v>
      </c>
      <c r="K19" s="27">
        <f>E19*M$3</f>
        <v>3.04648282292763</v>
      </c>
      <c r="L19" s="22">
        <f t="shared" si="0"/>
        <v>22.9643387352322</v>
      </c>
      <c r="M19" s="28"/>
    </row>
    <row r="20" s="16" customFormat="1" ht="15.75" customHeight="1" spans="1:13">
      <c r="A20" s="8">
        <v>19</v>
      </c>
      <c r="B20" s="8" t="s">
        <v>14</v>
      </c>
      <c r="C20" s="9" t="s">
        <v>34</v>
      </c>
      <c r="D20" s="9" t="s">
        <v>37</v>
      </c>
      <c r="E20" s="18">
        <v>19.2768608701202</v>
      </c>
      <c r="F20" s="18">
        <v>0.486446109965297</v>
      </c>
      <c r="G20" s="18">
        <v>0.43195465937242</v>
      </c>
      <c r="H20" s="18">
        <v>0.1828544153502</v>
      </c>
      <c r="I20" s="18">
        <v>0.576937412234917</v>
      </c>
      <c r="J20" s="18">
        <v>0.101768534528231</v>
      </c>
      <c r="K20" s="27">
        <f>E20*M$3</f>
        <v>3.76403312404623</v>
      </c>
      <c r="L20" s="22">
        <f t="shared" si="0"/>
        <v>24.8208551256175</v>
      </c>
      <c r="M20" s="28"/>
    </row>
    <row r="21" s="16" customFormat="1" ht="15.75" customHeight="1" spans="1:13">
      <c r="A21" s="8">
        <v>20</v>
      </c>
      <c r="B21" s="8" t="s">
        <v>14</v>
      </c>
      <c r="C21" s="10" t="s">
        <v>38</v>
      </c>
      <c r="D21" s="9" t="s">
        <v>39</v>
      </c>
      <c r="E21" s="18">
        <v>51.0232833483068</v>
      </c>
      <c r="F21" s="18">
        <v>1.06974829199755</v>
      </c>
      <c r="G21" s="18">
        <v>0.431864996086118</v>
      </c>
      <c r="H21" s="18">
        <v>0.182821382752988</v>
      </c>
      <c r="I21" s="18">
        <v>0.170680542407836</v>
      </c>
      <c r="J21" s="18">
        <v>0.0129229885115215</v>
      </c>
      <c r="K21" s="27">
        <f>E21*M$3</f>
        <v>9.96289436929601</v>
      </c>
      <c r="L21" s="22">
        <f t="shared" si="0"/>
        <v>62.8542159193588</v>
      </c>
      <c r="M21" s="28"/>
    </row>
    <row r="22" s="16" customFormat="1" ht="15.75" customHeight="1" spans="1:13">
      <c r="A22" s="8">
        <v>21</v>
      </c>
      <c r="B22" s="8" t="s">
        <v>14</v>
      </c>
      <c r="C22" s="10" t="s">
        <v>40</v>
      </c>
      <c r="D22" s="9" t="s">
        <v>41</v>
      </c>
      <c r="E22" s="18">
        <v>23.9916989806896</v>
      </c>
      <c r="F22" s="18">
        <v>2.1308313464184</v>
      </c>
      <c r="G22" s="18">
        <v>0.769683031475226</v>
      </c>
      <c r="H22" s="18">
        <v>2.09527162650146</v>
      </c>
      <c r="I22" s="18">
        <v>0.664536191456273</v>
      </c>
      <c r="J22" s="18">
        <v>0.376045926795522</v>
      </c>
      <c r="K22" s="27">
        <f>E22*M$3</f>
        <v>4.68466055100488</v>
      </c>
      <c r="L22" s="22">
        <f t="shared" si="0"/>
        <v>34.7127276543414</v>
      </c>
      <c r="M22" s="28"/>
    </row>
    <row r="23" s="16" customFormat="1" ht="15.75" customHeight="1" spans="1:13">
      <c r="A23" s="8">
        <v>22</v>
      </c>
      <c r="B23" s="8" t="s">
        <v>14</v>
      </c>
      <c r="C23" s="10" t="s">
        <v>40</v>
      </c>
      <c r="D23" s="9" t="s">
        <v>42</v>
      </c>
      <c r="E23" s="18">
        <v>20.8515996678712</v>
      </c>
      <c r="F23" s="18">
        <v>1.44455734603642</v>
      </c>
      <c r="G23" s="18">
        <v>0.43211343904632</v>
      </c>
      <c r="H23" s="18">
        <v>0.853066297916051</v>
      </c>
      <c r="I23" s="18">
        <v>0.24966927133159</v>
      </c>
      <c r="J23" s="18">
        <v>0.172673111530818</v>
      </c>
      <c r="K23" s="27">
        <f>E23*M$3</f>
        <v>4.0715193395868</v>
      </c>
      <c r="L23" s="22">
        <f t="shared" si="0"/>
        <v>28.0751984733192</v>
      </c>
      <c r="M23" s="28"/>
    </row>
    <row r="24" s="16" customFormat="1" ht="15.75" customHeight="1" spans="1:13">
      <c r="A24" s="8">
        <v>23</v>
      </c>
      <c r="B24" s="8" t="s">
        <v>14</v>
      </c>
      <c r="C24" s="10" t="s">
        <v>40</v>
      </c>
      <c r="D24" s="9" t="s">
        <v>43</v>
      </c>
      <c r="E24" s="18">
        <v>22.5679106106104</v>
      </c>
      <c r="F24" s="18">
        <v>2.97033917650899</v>
      </c>
      <c r="G24" s="18">
        <v>2.12405691265205</v>
      </c>
      <c r="H24" s="18">
        <v>0.182778900260166</v>
      </c>
      <c r="I24" s="18">
        <v>0.310632879617776</v>
      </c>
      <c r="J24" s="18">
        <v>0.294764023410148</v>
      </c>
      <c r="K24" s="27">
        <f>E24*M$3</f>
        <v>4.40664917650164</v>
      </c>
      <c r="L24" s="22">
        <f t="shared" si="0"/>
        <v>32.8571316795612</v>
      </c>
      <c r="M24" s="28"/>
    </row>
    <row r="25" s="16" customFormat="1" ht="15.75" customHeight="1" spans="1:13">
      <c r="A25" s="8">
        <v>24</v>
      </c>
      <c r="B25" s="8" t="s">
        <v>14</v>
      </c>
      <c r="C25" s="10" t="s">
        <v>44</v>
      </c>
      <c r="D25" s="9" t="s">
        <v>45</v>
      </c>
      <c r="E25" s="18">
        <v>47.6907641816698</v>
      </c>
      <c r="F25" s="18">
        <v>3.1362865124072</v>
      </c>
      <c r="G25" s="18">
        <v>3.3804155039428</v>
      </c>
      <c r="H25" s="18">
        <v>0.437064979163356</v>
      </c>
      <c r="I25" s="18">
        <v>0.200013591866514</v>
      </c>
      <c r="J25" s="18">
        <v>0.0226152298951627</v>
      </c>
      <c r="K25" s="27">
        <f>E25*M$3</f>
        <v>9.31218092511777</v>
      </c>
      <c r="L25" s="22">
        <f t="shared" si="0"/>
        <v>64.1793409240626</v>
      </c>
      <c r="M25" s="28"/>
    </row>
    <row r="26" s="16" customFormat="1" ht="15.75" customHeight="1" spans="1:13">
      <c r="A26" s="8">
        <v>25</v>
      </c>
      <c r="B26" s="8" t="s">
        <v>14</v>
      </c>
      <c r="C26" s="10" t="s">
        <v>44</v>
      </c>
      <c r="D26" s="9" t="s">
        <v>46</v>
      </c>
      <c r="E26" s="18">
        <v>28.3322934000068</v>
      </c>
      <c r="F26" s="18">
        <v>0.603511540833887</v>
      </c>
      <c r="G26" s="18">
        <v>1.05273044205744</v>
      </c>
      <c r="H26" s="18">
        <v>0.186679340410915</v>
      </c>
      <c r="I26" s="18">
        <v>0.170480074144431</v>
      </c>
      <c r="J26" s="18">
        <v>0.00646149425576075</v>
      </c>
      <c r="K26" s="27">
        <f>E26*M$3</f>
        <v>5.53221250889056</v>
      </c>
      <c r="L26" s="22">
        <f t="shared" si="0"/>
        <v>35.8843688005998</v>
      </c>
      <c r="M26" s="28"/>
    </row>
    <row r="27" s="16" customFormat="1" ht="15.75" customHeight="1" spans="1:13">
      <c r="A27" s="8">
        <v>27</v>
      </c>
      <c r="B27" s="8" t="s">
        <v>14</v>
      </c>
      <c r="C27" s="9" t="s">
        <v>47</v>
      </c>
      <c r="D27" s="9" t="s">
        <v>48</v>
      </c>
      <c r="E27" s="18">
        <v>5.97733946902655</v>
      </c>
      <c r="F27" s="18">
        <v>0.583933619961743</v>
      </c>
      <c r="G27" s="18">
        <v>0.431943352853841</v>
      </c>
      <c r="H27" s="18">
        <v>0.915677478088788</v>
      </c>
      <c r="I27" s="18">
        <v>1.50587358657703</v>
      </c>
      <c r="J27" s="18">
        <v>0.366689599809162</v>
      </c>
      <c r="K27" s="27">
        <f>E27*M$3</f>
        <v>1.1671456212022</v>
      </c>
      <c r="L27" s="22">
        <f t="shared" si="0"/>
        <v>10.9486027275193</v>
      </c>
      <c r="M27" s="28"/>
    </row>
    <row r="28" s="15" customFormat="1" ht="15.75" customHeight="1" spans="1:13">
      <c r="A28" s="11">
        <v>1</v>
      </c>
      <c r="B28" s="8" t="s">
        <v>14</v>
      </c>
      <c r="C28" s="9" t="s">
        <v>49</v>
      </c>
      <c r="D28" s="5" t="s">
        <v>49</v>
      </c>
      <c r="E28" s="18">
        <v>0</v>
      </c>
      <c r="F28" s="18">
        <v>22.0881867946665</v>
      </c>
      <c r="G28" s="18">
        <v>0</v>
      </c>
      <c r="H28" s="18">
        <v>0</v>
      </c>
      <c r="I28" s="18">
        <v>0</v>
      </c>
      <c r="J28" s="18">
        <v>2.7169731527483</v>
      </c>
      <c r="K28" s="27">
        <f>E28*M$3</f>
        <v>0</v>
      </c>
      <c r="L28" s="22">
        <f t="shared" si="0"/>
        <v>24.8051599474148</v>
      </c>
      <c r="M28" s="28"/>
    </row>
    <row r="29" s="17" customFormat="1" ht="16.5" spans="1:12">
      <c r="A29" s="12" t="s">
        <v>13</v>
      </c>
      <c r="B29" s="12"/>
      <c r="C29" s="12"/>
      <c r="D29" s="12"/>
      <c r="E29" s="18">
        <f t="shared" ref="E29:K29" si="1">SUM(E3:E28)</f>
        <v>705.61541918605</v>
      </c>
      <c r="F29" s="18">
        <f t="shared" si="1"/>
        <v>54.9870825463975</v>
      </c>
      <c r="G29" s="18">
        <f t="shared" si="1"/>
        <v>29.2857593234904</v>
      </c>
      <c r="H29" s="18">
        <f t="shared" si="1"/>
        <v>20.6943110048066</v>
      </c>
      <c r="I29" s="18">
        <f t="shared" si="1"/>
        <v>19.2493801942419</v>
      </c>
      <c r="J29" s="18">
        <f t="shared" si="1"/>
        <v>11.9010755824074</v>
      </c>
      <c r="K29" s="18">
        <f t="shared" si="1"/>
        <v>137.779684594336</v>
      </c>
      <c r="L29" s="22">
        <f t="shared" si="0"/>
        <v>979.512712431729</v>
      </c>
    </row>
    <row r="30" s="17" customFormat="1" spans="1:12">
      <c r="A30" s="19" t="s">
        <v>50</v>
      </c>
      <c r="B30" s="19"/>
      <c r="C30" s="19"/>
      <c r="D30" s="19"/>
      <c r="E30" s="20"/>
      <c r="F30" s="20"/>
      <c r="G30" s="20"/>
      <c r="H30" s="20"/>
      <c r="I30" s="20"/>
      <c r="J30" s="20"/>
      <c r="K30" s="20"/>
      <c r="L30" s="20"/>
    </row>
    <row r="31" s="17" customFormat="1" spans="16287:16384">
      <c r="XBK31"/>
      <c r="XBL31"/>
      <c r="XBM31"/>
      <c r="XBN31"/>
      <c r="XBO31"/>
      <c r="XBP31"/>
      <c r="XBQ31"/>
      <c r="XBR31"/>
      <c r="XBS31"/>
      <c r="XBT31"/>
      <c r="XBU31"/>
      <c r="XBV31"/>
      <c r="XBW31"/>
      <c r="XBX31"/>
      <c r="XBY31"/>
      <c r="XBZ31"/>
      <c r="XCA31"/>
      <c r="XCB31"/>
      <c r="XCC31"/>
      <c r="XCD31"/>
      <c r="XCE31"/>
      <c r="XCF31"/>
      <c r="XCG31"/>
      <c r="XCH31"/>
      <c r="XCI31"/>
      <c r="XCJ31"/>
      <c r="XCK31"/>
      <c r="XCL31"/>
      <c r="XCM31"/>
      <c r="XCN31"/>
      <c r="XCO31"/>
      <c r="XCP31"/>
      <c r="XCQ31"/>
      <c r="XCR31"/>
      <c r="XCS31"/>
      <c r="XCT31"/>
      <c r="XCU31"/>
      <c r="XCV31"/>
      <c r="XCW31"/>
      <c r="XCX31"/>
      <c r="XCY31"/>
      <c r="XCZ31"/>
      <c r="XDA31"/>
      <c r="XDB31"/>
      <c r="XDC31"/>
      <c r="XDD31"/>
      <c r="XDE31"/>
      <c r="XDF31"/>
      <c r="XDG31"/>
      <c r="XDH31"/>
      <c r="XDI31"/>
      <c r="XDJ31"/>
      <c r="XDK31"/>
      <c r="XDL31"/>
      <c r="XDM31"/>
      <c r="XDN31"/>
      <c r="XDO31"/>
      <c r="XDP31"/>
      <c r="XDQ31"/>
      <c r="XDR31"/>
      <c r="XDS31"/>
      <c r="XDT31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="17" customFormat="1" ht="16.5" spans="1:16384">
      <c r="A32" s="1" t="s">
        <v>0</v>
      </c>
      <c r="B32" s="1"/>
      <c r="C32" s="1"/>
      <c r="D32" s="1"/>
      <c r="E32" s="17"/>
      <c r="F32" s="17"/>
      <c r="G32" s="17"/>
      <c r="H32" s="17"/>
      <c r="I32" s="17"/>
      <c r="J32" s="17"/>
      <c r="K32" s="17"/>
      <c r="L32" s="17"/>
      <c r="XBK32"/>
      <c r="XBL32"/>
      <c r="XBM32"/>
      <c r="XBN32"/>
      <c r="XBO32"/>
      <c r="XBP32"/>
      <c r="XBQ32"/>
      <c r="XBR32"/>
      <c r="XBS32"/>
      <c r="XBT32"/>
      <c r="XBU32"/>
      <c r="XBV32"/>
      <c r="XBW32"/>
      <c r="XBX32"/>
      <c r="XBY32"/>
      <c r="XBZ32"/>
      <c r="XCA32"/>
      <c r="XCB32"/>
      <c r="XCC32"/>
      <c r="XCD32"/>
      <c r="XCE32"/>
      <c r="XCF32"/>
      <c r="XCG32"/>
      <c r="XCH32"/>
      <c r="XCI32"/>
      <c r="XCJ32"/>
      <c r="XCK32"/>
      <c r="XCL32"/>
      <c r="XCM32"/>
      <c r="XCN32"/>
      <c r="XCO32"/>
      <c r="XCP32"/>
      <c r="XCQ32"/>
      <c r="XCR32"/>
      <c r="XCS32"/>
      <c r="XCT32"/>
      <c r="XCU32"/>
      <c r="XCV32"/>
      <c r="XCW32"/>
      <c r="XCX32"/>
      <c r="XCY32"/>
      <c r="XCZ32"/>
      <c r="XDA32"/>
      <c r="XDB32"/>
      <c r="XDC32"/>
      <c r="XDD32"/>
      <c r="XDE32"/>
      <c r="XDF32"/>
      <c r="XDG32"/>
      <c r="XDH32"/>
      <c r="XDI32"/>
      <c r="XDJ32"/>
      <c r="XDK32"/>
      <c r="XDL32"/>
      <c r="XDM32"/>
      <c r="XDN32"/>
      <c r="XDO32"/>
      <c r="XDP32"/>
      <c r="XDQ32"/>
      <c r="XDR32"/>
      <c r="XDS32"/>
      <c r="XDT32"/>
      <c r="XDU32"/>
      <c r="XDV32"/>
      <c r="XDW32"/>
      <c r="XDX32"/>
      <c r="XDY32"/>
      <c r="XDZ32"/>
      <c r="XEA32"/>
      <c r="XEB32"/>
      <c r="XEC32"/>
      <c r="XED32"/>
      <c r="XEE32"/>
      <c r="XEF32"/>
      <c r="XEG32"/>
      <c r="XEH32"/>
      <c r="XEI32"/>
      <c r="XEJ32"/>
      <c r="XEK32"/>
      <c r="XEL32"/>
      <c r="XEM32"/>
      <c r="XEN32"/>
      <c r="XEO32"/>
      <c r="XEP32"/>
      <c r="XEQ32"/>
      <c r="XER32"/>
      <c r="XES32"/>
      <c r="XET32"/>
      <c r="XEU32"/>
      <c r="XEV32"/>
      <c r="XEW32"/>
      <c r="XEX32"/>
      <c r="XEY32"/>
      <c r="XEZ32"/>
      <c r="XFA32"/>
      <c r="XFB32"/>
      <c r="XFC32"/>
      <c r="XFD32"/>
    </row>
    <row r="33" s="17" customFormat="1" ht="16.5" spans="1:16384">
      <c r="A33" s="2" t="s">
        <v>8</v>
      </c>
      <c r="B33" s="2" t="s">
        <v>9</v>
      </c>
      <c r="C33" s="2" t="s">
        <v>10</v>
      </c>
      <c r="D33" s="2" t="s">
        <v>11</v>
      </c>
      <c r="E33" s="4" t="s">
        <v>1</v>
      </c>
      <c r="F33" s="4" t="s">
        <v>2</v>
      </c>
      <c r="G33" s="4" t="s">
        <v>3</v>
      </c>
      <c r="H33" s="4" t="s">
        <v>4</v>
      </c>
      <c r="I33" s="4" t="s">
        <v>5</v>
      </c>
      <c r="J33" s="4" t="s">
        <v>6</v>
      </c>
      <c r="K33" s="4" t="s">
        <v>7</v>
      </c>
      <c r="L33" s="17"/>
      <c r="XBK33"/>
      <c r="XBL33"/>
      <c r="XBM33"/>
      <c r="XBN33"/>
      <c r="XBO33"/>
      <c r="XBP33"/>
      <c r="XBQ33"/>
      <c r="XBR33"/>
      <c r="XBS33"/>
      <c r="XBT33"/>
      <c r="XBU33"/>
      <c r="XBV33"/>
      <c r="XBW33"/>
      <c r="XBX33"/>
      <c r="XBY33"/>
      <c r="XBZ33"/>
      <c r="XCA33"/>
      <c r="XCB33"/>
      <c r="XCC33"/>
      <c r="XCD33"/>
      <c r="XCE33"/>
      <c r="XCF33"/>
      <c r="XCG33"/>
      <c r="XCH33"/>
      <c r="XCI33"/>
      <c r="XCJ33"/>
      <c r="XCK33"/>
      <c r="XCL33"/>
      <c r="XCM33"/>
      <c r="XCN33"/>
      <c r="XCO33"/>
      <c r="XCP33"/>
      <c r="XCQ33"/>
      <c r="XCR33"/>
      <c r="XCS33"/>
      <c r="XCT33"/>
      <c r="XCU33"/>
      <c r="XCV33"/>
      <c r="XCW33"/>
      <c r="XCX33"/>
      <c r="XCY33"/>
      <c r="XCZ33"/>
      <c r="XDA33"/>
      <c r="XDB33"/>
      <c r="XDC33"/>
      <c r="XDD33"/>
      <c r="XDE33"/>
      <c r="XDF33"/>
      <c r="XDG33"/>
      <c r="XDH33"/>
      <c r="XDI33"/>
      <c r="XDJ33"/>
      <c r="XDK33"/>
      <c r="XDL33"/>
      <c r="XDM33"/>
      <c r="XDN33"/>
      <c r="XDO33"/>
      <c r="XDP33"/>
      <c r="XDQ33"/>
      <c r="XDR33"/>
      <c r="XDS33"/>
      <c r="XDT33"/>
      <c r="XDU33"/>
      <c r="XDV33"/>
      <c r="XDW33"/>
      <c r="XDX33"/>
      <c r="XDY33"/>
      <c r="XDZ33"/>
      <c r="XEA33"/>
      <c r="XEB33"/>
      <c r="XEC33"/>
      <c r="XED33"/>
      <c r="XEE33"/>
      <c r="XEF33"/>
      <c r="XEG33"/>
      <c r="XEH33"/>
      <c r="XEI33"/>
      <c r="XEJ33"/>
      <c r="XEK33"/>
      <c r="XEL33"/>
      <c r="XEM33"/>
      <c r="XEN33"/>
      <c r="XEO33"/>
      <c r="XEP33"/>
      <c r="XEQ33"/>
      <c r="XER33"/>
      <c r="XES33"/>
      <c r="XET33"/>
      <c r="XEU33"/>
      <c r="XEV33"/>
      <c r="XEW33"/>
      <c r="XEX33"/>
      <c r="XEY33"/>
      <c r="XEZ33"/>
      <c r="XFA33"/>
      <c r="XFB33"/>
      <c r="XFC33"/>
      <c r="XFD33"/>
    </row>
    <row r="34" s="17" customFormat="1" ht="16.5" spans="1:16384">
      <c r="A34" s="2">
        <v>1</v>
      </c>
      <c r="B34" s="2" t="s">
        <v>14</v>
      </c>
      <c r="C34" s="5" t="s">
        <v>15</v>
      </c>
      <c r="D34" s="5" t="s">
        <v>16</v>
      </c>
      <c r="E34" s="21">
        <f t="shared" ref="E34:K34" si="2">E3/$L3</f>
        <v>0.798145042614894</v>
      </c>
      <c r="F34" s="21">
        <f t="shared" si="2"/>
        <v>0.023149133098801</v>
      </c>
      <c r="G34" s="21">
        <f t="shared" si="2"/>
        <v>0.0101039849954418</v>
      </c>
      <c r="H34" s="21">
        <f t="shared" si="2"/>
        <v>0.00603187976936267</v>
      </c>
      <c r="I34" s="21">
        <f t="shared" si="2"/>
        <v>0.00574573395143612</v>
      </c>
      <c r="J34" s="21">
        <f t="shared" si="2"/>
        <v>0.00097704700519534</v>
      </c>
      <c r="K34" s="21">
        <f t="shared" si="2"/>
        <v>0.155847178564869</v>
      </c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  <c r="XFD34"/>
    </row>
    <row r="35" s="17" customFormat="1" ht="16.5" spans="1:16384">
      <c r="A35" s="8">
        <v>2</v>
      </c>
      <c r="B35" s="8" t="s">
        <v>14</v>
      </c>
      <c r="C35" s="9" t="s">
        <v>15</v>
      </c>
      <c r="D35" s="9" t="s">
        <v>17</v>
      </c>
      <c r="E35" s="21">
        <f t="shared" ref="E35:K35" si="3">E4/$L4</f>
        <v>0.740374813670153</v>
      </c>
      <c r="F35" s="21">
        <f t="shared" si="3"/>
        <v>0.0770995556587067</v>
      </c>
      <c r="G35" s="21">
        <f t="shared" si="3"/>
        <v>0.02649743813588</v>
      </c>
      <c r="H35" s="21">
        <f t="shared" si="3"/>
        <v>0.00583732673767733</v>
      </c>
      <c r="I35" s="21">
        <f t="shared" si="3"/>
        <v>0.00522743763811792</v>
      </c>
      <c r="J35" s="21">
        <f t="shared" si="3"/>
        <v>0.000396564205819986</v>
      </c>
      <c r="K35" s="21">
        <f t="shared" si="3"/>
        <v>0.144566863953645</v>
      </c>
      <c r="XBK35"/>
      <c r="XBL35"/>
      <c r="XBM35"/>
      <c r="XBN35"/>
      <c r="XBO35"/>
      <c r="XBP35"/>
      <c r="XBQ35"/>
      <c r="XBR35"/>
      <c r="XBS35"/>
      <c r="XBT35"/>
      <c r="XBU35"/>
      <c r="XBV35"/>
      <c r="XBW35"/>
      <c r="XBX35"/>
      <c r="XBY35"/>
      <c r="XBZ35"/>
      <c r="XCA35"/>
      <c r="XCB35"/>
      <c r="XCC35"/>
      <c r="XCD35"/>
      <c r="XCE35"/>
      <c r="XCF35"/>
      <c r="XCG35"/>
      <c r="XCH35"/>
      <c r="XCI35"/>
      <c r="XCJ35"/>
      <c r="XCK35"/>
      <c r="XCL35"/>
      <c r="XCM35"/>
      <c r="XCN35"/>
      <c r="XCO35"/>
      <c r="XCP35"/>
      <c r="XCQ35"/>
      <c r="XCR35"/>
      <c r="XCS35"/>
      <c r="XCT35"/>
      <c r="XCU35"/>
      <c r="XCV35"/>
      <c r="XCW35"/>
      <c r="XCX35"/>
      <c r="XCY35"/>
      <c r="XCZ35"/>
      <c r="XDA35"/>
      <c r="XDB35"/>
      <c r="XDC35"/>
      <c r="XDD35"/>
      <c r="XDE35"/>
      <c r="XDF35"/>
      <c r="XDG35"/>
      <c r="XDH35"/>
      <c r="XDI35"/>
      <c r="XDJ35"/>
      <c r="XDK35"/>
      <c r="XDL35"/>
      <c r="XDM35"/>
      <c r="XDN35"/>
      <c r="XDO35"/>
      <c r="XDP35"/>
      <c r="XDQ35"/>
      <c r="XDR35"/>
      <c r="XDS35"/>
      <c r="XDT35"/>
      <c r="XDU35"/>
      <c r="XDV35"/>
      <c r="XDW35"/>
      <c r="XDX35"/>
      <c r="XDY35"/>
      <c r="XDZ35"/>
      <c r="XEA35"/>
      <c r="XEB35"/>
      <c r="XEC35"/>
      <c r="XED35"/>
      <c r="XEE35"/>
      <c r="XEF35"/>
      <c r="XEG35"/>
      <c r="XEH35"/>
      <c r="XEI35"/>
      <c r="XEJ35"/>
      <c r="XEK35"/>
      <c r="XEL35"/>
      <c r="XEM35"/>
      <c r="XEN35"/>
      <c r="XEO35"/>
      <c r="XEP35"/>
      <c r="XEQ35"/>
      <c r="XER35"/>
      <c r="XES35"/>
      <c r="XET35"/>
      <c r="XEU35"/>
      <c r="XEV35"/>
      <c r="XEW35"/>
      <c r="XEX35"/>
      <c r="XEY35"/>
      <c r="XEZ35"/>
      <c r="XFA35"/>
      <c r="XFB35"/>
      <c r="XFC35"/>
      <c r="XFD35"/>
    </row>
    <row r="36" s="17" customFormat="1" ht="16.5" spans="1:16384">
      <c r="A36" s="2">
        <v>3</v>
      </c>
      <c r="B36" s="8" t="s">
        <v>14</v>
      </c>
      <c r="C36" s="9" t="s">
        <v>15</v>
      </c>
      <c r="D36" s="9" t="s">
        <v>18</v>
      </c>
      <c r="E36" s="21">
        <f t="shared" ref="E36:K36" si="4">E5/$L5</f>
        <v>0.749114730389686</v>
      </c>
      <c r="F36" s="21">
        <f t="shared" si="4"/>
        <v>0.039588818279903</v>
      </c>
      <c r="G36" s="21">
        <f t="shared" si="4"/>
        <v>0.0351196891802826</v>
      </c>
      <c r="H36" s="21">
        <f t="shared" si="4"/>
        <v>0.0148873016940409</v>
      </c>
      <c r="I36" s="21">
        <f t="shared" si="4"/>
        <v>0.0138334170006565</v>
      </c>
      <c r="J36" s="21">
        <f t="shared" si="4"/>
        <v>0.00118260827863019</v>
      </c>
      <c r="K36" s="21">
        <f t="shared" si="4"/>
        <v>0.146273435176801</v>
      </c>
      <c r="XBK36"/>
      <c r="XBL36"/>
      <c r="XBM36"/>
      <c r="XBN36"/>
      <c r="XBO36"/>
      <c r="XBP36"/>
      <c r="XBQ36"/>
      <c r="XBR36"/>
      <c r="XBS36"/>
      <c r="XBT36"/>
      <c r="XBU36"/>
      <c r="XBV36"/>
      <c r="XBW36"/>
      <c r="XBX36"/>
      <c r="XBY36"/>
      <c r="XBZ36"/>
      <c r="XCA36"/>
      <c r="XCB36"/>
      <c r="XCC36"/>
      <c r="XCD36"/>
      <c r="XCE36"/>
      <c r="XCF36"/>
      <c r="XCG36"/>
      <c r="XCH36"/>
      <c r="XCI36"/>
      <c r="XCJ36"/>
      <c r="XCK36"/>
      <c r="XCL36"/>
      <c r="XCM36"/>
      <c r="XCN36"/>
      <c r="XCO36"/>
      <c r="XCP36"/>
      <c r="XCQ36"/>
      <c r="XCR36"/>
      <c r="XCS36"/>
      <c r="XCT36"/>
      <c r="XCU36"/>
      <c r="XCV36"/>
      <c r="XCW36"/>
      <c r="XCX36"/>
      <c r="XCY36"/>
      <c r="XCZ36"/>
      <c r="XDA36"/>
      <c r="XDB36"/>
      <c r="XDC36"/>
      <c r="XDD36"/>
      <c r="XDE36"/>
      <c r="XDF36"/>
      <c r="XDG36"/>
      <c r="XDH36"/>
      <c r="XDI36"/>
      <c r="XDJ36"/>
      <c r="XDK36"/>
      <c r="XDL36"/>
      <c r="XDM36"/>
      <c r="XDN36"/>
      <c r="XDO36"/>
      <c r="XDP36"/>
      <c r="XDQ36"/>
      <c r="XDR36"/>
      <c r="XDS36"/>
      <c r="XDT36"/>
      <c r="XDU36"/>
      <c r="XDV36"/>
      <c r="XDW36"/>
      <c r="XDX36"/>
      <c r="XDY36"/>
      <c r="XDZ36"/>
      <c r="XEA36"/>
      <c r="XEB36"/>
      <c r="XEC36"/>
      <c r="XED36"/>
      <c r="XEE36"/>
      <c r="XEF36"/>
      <c r="XEG36"/>
      <c r="XEH36"/>
      <c r="XEI36"/>
      <c r="XEJ36"/>
      <c r="XEK36"/>
      <c r="XEL36"/>
      <c r="XEM36"/>
      <c r="XEN36"/>
      <c r="XEO36"/>
      <c r="XEP36"/>
      <c r="XEQ36"/>
      <c r="XER36"/>
      <c r="XES36"/>
      <c r="XET36"/>
      <c r="XEU36"/>
      <c r="XEV36"/>
      <c r="XEW36"/>
      <c r="XEX36"/>
      <c r="XEY36"/>
      <c r="XEZ36"/>
      <c r="XFA36"/>
      <c r="XFB36"/>
      <c r="XFC36"/>
      <c r="XFD36"/>
    </row>
    <row r="37" s="17" customFormat="1" ht="16.5" spans="1:16384">
      <c r="A37" s="8">
        <v>4</v>
      </c>
      <c r="B37" s="8" t="s">
        <v>14</v>
      </c>
      <c r="C37" s="9" t="s">
        <v>19</v>
      </c>
      <c r="D37" s="9" t="s">
        <v>20</v>
      </c>
      <c r="E37" s="21">
        <f t="shared" ref="E37:K37" si="5">E6/$L6</f>
        <v>0.496343316279454</v>
      </c>
      <c r="F37" s="21">
        <f t="shared" si="5"/>
        <v>0.02643065133208</v>
      </c>
      <c r="G37" s="21">
        <f t="shared" si="5"/>
        <v>0.0234706730131631</v>
      </c>
      <c r="H37" s="21">
        <f t="shared" si="5"/>
        <v>0.280179222548802</v>
      </c>
      <c r="I37" s="21">
        <f t="shared" si="5"/>
        <v>0.0625739585884874</v>
      </c>
      <c r="J37" s="21">
        <f t="shared" si="5"/>
        <v>0.0140853256465899</v>
      </c>
      <c r="K37" s="21">
        <f t="shared" si="5"/>
        <v>0.0969168525914235</v>
      </c>
      <c r="XBK37"/>
      <c r="XBL37"/>
      <c r="XBM37"/>
      <c r="XBN37"/>
      <c r="XBO37"/>
      <c r="XBP37"/>
      <c r="XBQ37"/>
      <c r="XBR37"/>
      <c r="XBS37"/>
      <c r="XBT37"/>
      <c r="XBU37"/>
      <c r="XBV37"/>
      <c r="XBW37"/>
      <c r="XBX37"/>
      <c r="XBY37"/>
      <c r="XBZ37"/>
      <c r="XCA37"/>
      <c r="XCB37"/>
      <c r="XCC37"/>
      <c r="XCD37"/>
      <c r="XCE37"/>
      <c r="XCF37"/>
      <c r="XCG37"/>
      <c r="XCH37"/>
      <c r="XCI37"/>
      <c r="XCJ37"/>
      <c r="XCK37"/>
      <c r="XCL37"/>
      <c r="XCM37"/>
      <c r="XCN37"/>
      <c r="XCO37"/>
      <c r="XCP37"/>
      <c r="XCQ37"/>
      <c r="XCR37"/>
      <c r="XCS37"/>
      <c r="XCT37"/>
      <c r="XCU37"/>
      <c r="XCV37"/>
      <c r="XCW37"/>
      <c r="XCX37"/>
      <c r="XCY37"/>
      <c r="XCZ37"/>
      <c r="XDA37"/>
      <c r="XDB37"/>
      <c r="XDC37"/>
      <c r="XDD37"/>
      <c r="XDE37"/>
      <c r="XDF37"/>
      <c r="XDG37"/>
      <c r="XDH37"/>
      <c r="XDI37"/>
      <c r="XDJ37"/>
      <c r="XDK37"/>
      <c r="XDL37"/>
      <c r="XDM37"/>
      <c r="XDN37"/>
      <c r="XDO37"/>
      <c r="XDP37"/>
      <c r="XDQ37"/>
      <c r="XDR37"/>
      <c r="XDS37"/>
      <c r="XDT37"/>
      <c r="XDU37"/>
      <c r="XDV37"/>
      <c r="XDW37"/>
      <c r="XDX37"/>
      <c r="XDY37"/>
      <c r="XDZ37"/>
      <c r="XEA37"/>
      <c r="XEB37"/>
      <c r="XEC37"/>
      <c r="XED37"/>
      <c r="XEE37"/>
      <c r="XEF37"/>
      <c r="XEG37"/>
      <c r="XEH37"/>
      <c r="XEI37"/>
      <c r="XEJ37"/>
      <c r="XEK37"/>
      <c r="XEL37"/>
      <c r="XEM37"/>
      <c r="XEN37"/>
      <c r="XEO37"/>
      <c r="XEP37"/>
      <c r="XEQ37"/>
      <c r="XER37"/>
      <c r="XES37"/>
      <c r="XET37"/>
      <c r="XEU37"/>
      <c r="XEV37"/>
      <c r="XEW37"/>
      <c r="XEX37"/>
      <c r="XEY37"/>
      <c r="XEZ37"/>
      <c r="XFA37"/>
      <c r="XFB37"/>
      <c r="XFC37"/>
      <c r="XFD37"/>
    </row>
    <row r="38" s="17" customFormat="1" ht="16.5" spans="1:16384">
      <c r="A38" s="2">
        <v>5</v>
      </c>
      <c r="B38" s="8" t="s">
        <v>14</v>
      </c>
      <c r="C38" s="9" t="s">
        <v>19</v>
      </c>
      <c r="D38" s="9" t="s">
        <v>21</v>
      </c>
      <c r="E38" s="21">
        <f t="shared" ref="E38:K38" si="6">E7/$L7</f>
        <v>0.74715458283874</v>
      </c>
      <c r="F38" s="21">
        <f t="shared" si="6"/>
        <v>0.0234106780098227</v>
      </c>
      <c r="G38" s="21">
        <f t="shared" si="6"/>
        <v>0.0265899564954535</v>
      </c>
      <c r="H38" s="21">
        <f t="shared" si="6"/>
        <v>0.0260114850288421</v>
      </c>
      <c r="I38" s="21">
        <f t="shared" si="6"/>
        <v>0.00782542395458715</v>
      </c>
      <c r="J38" s="21">
        <f t="shared" si="6"/>
        <v>0.0231171802896329</v>
      </c>
      <c r="K38" s="21">
        <f t="shared" si="6"/>
        <v>0.145890693382922</v>
      </c>
      <c r="XBK38"/>
      <c r="XBL38"/>
      <c r="XBM38"/>
      <c r="XBN38"/>
      <c r="XBO38"/>
      <c r="XBP38"/>
      <c r="XBQ38"/>
      <c r="XBR38"/>
      <c r="XBS38"/>
      <c r="XBT38"/>
      <c r="XBU38"/>
      <c r="XBV38"/>
      <c r="XBW38"/>
      <c r="XBX38"/>
      <c r="XBY38"/>
      <c r="XBZ38"/>
      <c r="XCA38"/>
      <c r="XCB38"/>
      <c r="XCC38"/>
      <c r="XCD38"/>
      <c r="XCE38"/>
      <c r="XCF38"/>
      <c r="XCG38"/>
      <c r="XCH38"/>
      <c r="XCI38"/>
      <c r="XCJ38"/>
      <c r="XCK38"/>
      <c r="XCL38"/>
      <c r="XCM38"/>
      <c r="XCN38"/>
      <c r="XCO38"/>
      <c r="XCP38"/>
      <c r="XCQ38"/>
      <c r="XCR38"/>
      <c r="XCS38"/>
      <c r="XCT38"/>
      <c r="XCU38"/>
      <c r="XCV38"/>
      <c r="XCW38"/>
      <c r="XCX38"/>
      <c r="XCY38"/>
      <c r="XCZ38"/>
      <c r="XDA38"/>
      <c r="XDB38"/>
      <c r="XDC38"/>
      <c r="XDD38"/>
      <c r="XDE38"/>
      <c r="XDF38"/>
      <c r="XDG38"/>
      <c r="XDH38"/>
      <c r="XDI38"/>
      <c r="XDJ38"/>
      <c r="XDK38"/>
      <c r="XDL38"/>
      <c r="XDM38"/>
      <c r="XDN38"/>
      <c r="XDO38"/>
      <c r="XDP38"/>
      <c r="XDQ38"/>
      <c r="XDR38"/>
      <c r="XDS38"/>
      <c r="XDT38"/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  <c r="XEY38"/>
      <c r="XEZ38"/>
      <c r="XFA38"/>
      <c r="XFB38"/>
      <c r="XFC38"/>
      <c r="XFD38"/>
    </row>
    <row r="39" s="17" customFormat="1" ht="16.5" spans="1:16384">
      <c r="A39" s="8">
        <v>6</v>
      </c>
      <c r="B39" s="8" t="s">
        <v>14</v>
      </c>
      <c r="C39" s="9" t="s">
        <v>19</v>
      </c>
      <c r="D39" s="9" t="s">
        <v>22</v>
      </c>
      <c r="E39" s="21">
        <f t="shared" ref="E39:K39" si="7">E8/$L8</f>
        <v>0.789739392882793</v>
      </c>
      <c r="F39" s="21">
        <f t="shared" si="7"/>
        <v>0.0254810124738213</v>
      </c>
      <c r="G39" s="21">
        <f t="shared" si="7"/>
        <v>0.0155272005575798</v>
      </c>
      <c r="H39" s="21">
        <f t="shared" si="7"/>
        <v>0.00804918439236436</v>
      </c>
      <c r="I39" s="21">
        <f t="shared" si="7"/>
        <v>0.00527627197042767</v>
      </c>
      <c r="J39" s="21">
        <f t="shared" si="7"/>
        <v>0.00172106083241321</v>
      </c>
      <c r="K39" s="21">
        <f t="shared" si="7"/>
        <v>0.154205876890601</v>
      </c>
      <c r="XBK39"/>
      <c r="XBL39"/>
      <c r="XBM39"/>
      <c r="XBN39"/>
      <c r="XBO39"/>
      <c r="XBP39"/>
      <c r="XBQ39"/>
      <c r="XBR39"/>
      <c r="XBS39"/>
      <c r="XBT39"/>
      <c r="XBU39"/>
      <c r="XBV39"/>
      <c r="XBW39"/>
      <c r="XBX39"/>
      <c r="XBY39"/>
      <c r="XBZ39"/>
      <c r="XCA39"/>
      <c r="XCB39"/>
      <c r="XCC39"/>
      <c r="XCD39"/>
      <c r="XCE39"/>
      <c r="XCF39"/>
      <c r="XCG39"/>
      <c r="XCH39"/>
      <c r="XCI39"/>
      <c r="XCJ39"/>
      <c r="XCK39"/>
      <c r="XCL39"/>
      <c r="XCM39"/>
      <c r="XCN39"/>
      <c r="XCO39"/>
      <c r="XCP39"/>
      <c r="XCQ39"/>
      <c r="XCR39"/>
      <c r="XCS39"/>
      <c r="XCT39"/>
      <c r="XCU39"/>
      <c r="XCV39"/>
      <c r="XCW39"/>
      <c r="XCX39"/>
      <c r="XCY39"/>
      <c r="XCZ39"/>
      <c r="XDA39"/>
      <c r="XDB39"/>
      <c r="XDC39"/>
      <c r="XDD39"/>
      <c r="XDE39"/>
      <c r="XDF39"/>
      <c r="XDG39"/>
      <c r="XDH39"/>
      <c r="XDI39"/>
      <c r="XDJ39"/>
      <c r="XDK39"/>
      <c r="XDL39"/>
      <c r="XDM39"/>
      <c r="XDN39"/>
      <c r="XDO39"/>
      <c r="XDP39"/>
      <c r="XDQ39"/>
      <c r="XDR39"/>
      <c r="XDS39"/>
      <c r="XDT39"/>
      <c r="XDU39"/>
      <c r="XDV39"/>
      <c r="XDW39"/>
      <c r="XDX39"/>
      <c r="XDY39"/>
      <c r="XDZ39"/>
      <c r="XEA39"/>
      <c r="XEB39"/>
      <c r="XEC39"/>
      <c r="XED39"/>
      <c r="XEE39"/>
      <c r="XEF39"/>
      <c r="XEG39"/>
      <c r="XEH39"/>
      <c r="XEI39"/>
      <c r="XEJ39"/>
      <c r="XEK39"/>
      <c r="XEL39"/>
      <c r="XEM39"/>
      <c r="XEN39"/>
      <c r="XEO39"/>
      <c r="XEP39"/>
      <c r="XEQ39"/>
      <c r="XER39"/>
      <c r="XES39"/>
      <c r="XET39"/>
      <c r="XEU39"/>
      <c r="XEV39"/>
      <c r="XEW39"/>
      <c r="XEX39"/>
      <c r="XEY39"/>
      <c r="XEZ39"/>
      <c r="XFA39"/>
      <c r="XFB39"/>
      <c r="XFC39"/>
      <c r="XFD39"/>
    </row>
    <row r="40" s="17" customFormat="1" ht="16.5" spans="1:16384">
      <c r="A40" s="2">
        <v>7</v>
      </c>
      <c r="B40" s="8" t="s">
        <v>14</v>
      </c>
      <c r="C40" s="9" t="s">
        <v>19</v>
      </c>
      <c r="D40" s="9" t="s">
        <v>23</v>
      </c>
      <c r="E40" s="21">
        <f t="shared" ref="E40:K40" si="8">E9/$L9</f>
        <v>0.748828222369154</v>
      </c>
      <c r="F40" s="21">
        <f t="shared" si="8"/>
        <v>0.0578655042349895</v>
      </c>
      <c r="G40" s="21">
        <f t="shared" si="8"/>
        <v>0.0196988460559338</v>
      </c>
      <c r="H40" s="21">
        <f t="shared" si="8"/>
        <v>0.0203382250652637</v>
      </c>
      <c r="I40" s="21">
        <f t="shared" si="8"/>
        <v>0.00574521564071274</v>
      </c>
      <c r="J40" s="21">
        <f t="shared" si="8"/>
        <v>0.00130649550772773</v>
      </c>
      <c r="K40" s="21">
        <f t="shared" si="8"/>
        <v>0.146217491126219</v>
      </c>
      <c r="XBK40"/>
      <c r="XBL40"/>
      <c r="XBM40"/>
      <c r="XBN40"/>
      <c r="XBO40"/>
      <c r="XBP40"/>
      <c r="XBQ40"/>
      <c r="XBR40"/>
      <c r="XBS40"/>
      <c r="XBT40"/>
      <c r="XBU40"/>
      <c r="XBV40"/>
      <c r="XBW40"/>
      <c r="XBX40"/>
      <c r="XBY40"/>
      <c r="XBZ40"/>
      <c r="XCA40"/>
      <c r="XCB40"/>
      <c r="XCC40"/>
      <c r="XCD40"/>
      <c r="XCE40"/>
      <c r="XCF40"/>
      <c r="XCG40"/>
      <c r="XCH40"/>
      <c r="XCI40"/>
      <c r="XCJ40"/>
      <c r="XCK40"/>
      <c r="XCL40"/>
      <c r="XCM40"/>
      <c r="XCN40"/>
      <c r="XCO40"/>
      <c r="XCP40"/>
      <c r="XCQ40"/>
      <c r="XCR40"/>
      <c r="XCS40"/>
      <c r="XCT40"/>
      <c r="XCU40"/>
      <c r="XCV40"/>
      <c r="XCW40"/>
      <c r="XCX40"/>
      <c r="XCY40"/>
      <c r="XCZ40"/>
      <c r="XDA40"/>
      <c r="XDB40"/>
      <c r="XDC40"/>
      <c r="XDD40"/>
      <c r="XDE40"/>
      <c r="XDF40"/>
      <c r="XDG40"/>
      <c r="XDH40"/>
      <c r="XDI40"/>
      <c r="XDJ40"/>
      <c r="XDK40"/>
      <c r="XDL40"/>
      <c r="XDM40"/>
      <c r="XDN40"/>
      <c r="XDO40"/>
      <c r="XDP40"/>
      <c r="XDQ40"/>
      <c r="XDR40"/>
      <c r="XDS40"/>
      <c r="XDT40"/>
      <c r="XDU40"/>
      <c r="XDV40"/>
      <c r="XDW40"/>
      <c r="XDX40"/>
      <c r="XDY40"/>
      <c r="XDZ40"/>
      <c r="XEA40"/>
      <c r="XEB40"/>
      <c r="XEC40"/>
      <c r="XED40"/>
      <c r="XEE40"/>
      <c r="XEF40"/>
      <c r="XEG40"/>
      <c r="XEH40"/>
      <c r="XEI40"/>
      <c r="XEJ40"/>
      <c r="XEK40"/>
      <c r="XEL40"/>
      <c r="XEM40"/>
      <c r="XEN40"/>
      <c r="XEO40"/>
      <c r="XEP40"/>
      <c r="XEQ40"/>
      <c r="XER40"/>
      <c r="XES40"/>
      <c r="XET40"/>
      <c r="XEU40"/>
      <c r="XEV40"/>
      <c r="XEW40"/>
      <c r="XEX40"/>
      <c r="XEY40"/>
      <c r="XEZ40"/>
      <c r="XFA40"/>
      <c r="XFB40"/>
      <c r="XFC40"/>
      <c r="XFD40"/>
    </row>
    <row r="41" s="17" customFormat="1" ht="16.5" spans="1:16384">
      <c r="A41" s="8">
        <v>8</v>
      </c>
      <c r="B41" s="8" t="s">
        <v>14</v>
      </c>
      <c r="C41" s="9" t="s">
        <v>24</v>
      </c>
      <c r="D41" s="9" t="s">
        <v>25</v>
      </c>
      <c r="E41" s="21">
        <f t="shared" ref="E41:K41" si="9">E10/$L10</f>
        <v>0.753844699903095</v>
      </c>
      <c r="F41" s="21">
        <f t="shared" si="9"/>
        <v>0.016355325234017</v>
      </c>
      <c r="G41" s="21">
        <f t="shared" si="9"/>
        <v>0.0295902071604952</v>
      </c>
      <c r="H41" s="21">
        <f t="shared" si="9"/>
        <v>0.0145050963148969</v>
      </c>
      <c r="I41" s="21">
        <f t="shared" si="9"/>
        <v>0.0371216369131805</v>
      </c>
      <c r="J41" s="21">
        <f t="shared" si="9"/>
        <v>0.00138601728672143</v>
      </c>
      <c r="K41" s="21">
        <f t="shared" si="9"/>
        <v>0.147197017187594</v>
      </c>
      <c r="XBK41"/>
      <c r="XBL41"/>
      <c r="XBM41"/>
      <c r="XBN41"/>
      <c r="XBO41"/>
      <c r="XBP41"/>
      <c r="XBQ41"/>
      <c r="XBR41"/>
      <c r="XBS41"/>
      <c r="XBT41"/>
      <c r="XBU41"/>
      <c r="XBV41"/>
      <c r="XBW41"/>
      <c r="XBX41"/>
      <c r="XBY41"/>
      <c r="XBZ41"/>
      <c r="XCA41"/>
      <c r="XCB41"/>
      <c r="XCC41"/>
      <c r="XCD41"/>
      <c r="XCE41"/>
      <c r="XCF41"/>
      <c r="XCG41"/>
      <c r="XCH41"/>
      <c r="XCI41"/>
      <c r="XCJ41"/>
      <c r="XCK41"/>
      <c r="XCL41"/>
      <c r="XCM41"/>
      <c r="XCN41"/>
      <c r="XCO41"/>
      <c r="XCP41"/>
      <c r="XCQ41"/>
      <c r="XCR41"/>
      <c r="XCS41"/>
      <c r="XCT41"/>
      <c r="XCU41"/>
      <c r="XCV41"/>
      <c r="XCW41"/>
      <c r="XCX41"/>
      <c r="XCY41"/>
      <c r="XCZ41"/>
      <c r="XDA41"/>
      <c r="XDB41"/>
      <c r="XDC41"/>
      <c r="XDD41"/>
      <c r="XDE41"/>
      <c r="XDF41"/>
      <c r="XDG41"/>
      <c r="XDH41"/>
      <c r="XDI41"/>
      <c r="XDJ41"/>
      <c r="XDK41"/>
      <c r="XDL41"/>
      <c r="XDM41"/>
      <c r="XDN41"/>
      <c r="XDO41"/>
      <c r="XDP41"/>
      <c r="XDQ41"/>
      <c r="XDR41"/>
      <c r="XDS41"/>
      <c r="XDT41"/>
      <c r="XDU41"/>
      <c r="XDV41"/>
      <c r="XDW41"/>
      <c r="XDX41"/>
      <c r="XDY41"/>
      <c r="XDZ41"/>
      <c r="XEA41"/>
      <c r="XEB41"/>
      <c r="XEC41"/>
      <c r="XED41"/>
      <c r="XEE41"/>
      <c r="XEF41"/>
      <c r="XEG41"/>
      <c r="XEH41"/>
      <c r="XEI41"/>
      <c r="XEJ41"/>
      <c r="XEK41"/>
      <c r="XEL41"/>
      <c r="XEM41"/>
      <c r="XEN41"/>
      <c r="XEO41"/>
      <c r="XEP41"/>
      <c r="XEQ41"/>
      <c r="XER41"/>
      <c r="XES41"/>
      <c r="XET41"/>
      <c r="XEU41"/>
      <c r="XEV41"/>
      <c r="XEW41"/>
      <c r="XEX41"/>
      <c r="XEY41"/>
      <c r="XEZ41"/>
      <c r="XFA41"/>
      <c r="XFB41"/>
      <c r="XFC41"/>
      <c r="XFD41"/>
    </row>
    <row r="42" s="17" customFormat="1" ht="16.5" spans="1:16384">
      <c r="A42" s="2">
        <v>9</v>
      </c>
      <c r="B42" s="8" t="s">
        <v>14</v>
      </c>
      <c r="C42" s="9" t="s">
        <v>24</v>
      </c>
      <c r="D42" s="9" t="s">
        <v>26</v>
      </c>
      <c r="E42" s="21">
        <f t="shared" ref="E42:K42" si="10">E11/$L11</f>
        <v>0.697557137074971</v>
      </c>
      <c r="F42" s="21">
        <f t="shared" si="10"/>
        <v>0.0345462140576995</v>
      </c>
      <c r="G42" s="21">
        <f t="shared" si="10"/>
        <v>0.0762553875030553</v>
      </c>
      <c r="H42" s="21">
        <f t="shared" si="10"/>
        <v>0.042251798310804</v>
      </c>
      <c r="I42" s="21">
        <f t="shared" si="10"/>
        <v>0.00727735144222372</v>
      </c>
      <c r="J42" s="21">
        <f t="shared" si="10"/>
        <v>0.0059059010899644</v>
      </c>
      <c r="K42" s="21">
        <f t="shared" si="10"/>
        <v>0.136206210521282</v>
      </c>
      <c r="XBK42"/>
      <c r="XBL42"/>
      <c r="XBM42"/>
      <c r="XBN42"/>
      <c r="XBO42"/>
      <c r="XBP42"/>
      <c r="XBQ42"/>
      <c r="XBR42"/>
      <c r="XBS42"/>
      <c r="XBT42"/>
      <c r="XBU42"/>
      <c r="XBV42"/>
      <c r="XBW42"/>
      <c r="XBX42"/>
      <c r="XBY42"/>
      <c r="XBZ42"/>
      <c r="XCA42"/>
      <c r="XCB42"/>
      <c r="XCC42"/>
      <c r="XCD42"/>
      <c r="XCE42"/>
      <c r="XCF42"/>
      <c r="XCG42"/>
      <c r="XCH42"/>
      <c r="XCI42"/>
      <c r="XCJ42"/>
      <c r="XCK42"/>
      <c r="XCL42"/>
      <c r="XCM42"/>
      <c r="XCN42"/>
      <c r="XCO42"/>
      <c r="XCP42"/>
      <c r="XCQ42"/>
      <c r="XCR42"/>
      <c r="XCS42"/>
      <c r="XCT42"/>
      <c r="XCU42"/>
      <c r="XCV42"/>
      <c r="XCW42"/>
      <c r="XCX42"/>
      <c r="XCY42"/>
      <c r="XCZ42"/>
      <c r="XDA42"/>
      <c r="XDB42"/>
      <c r="XDC42"/>
      <c r="XDD42"/>
      <c r="XDE42"/>
      <c r="XDF42"/>
      <c r="XDG42"/>
      <c r="XDH42"/>
      <c r="XDI42"/>
      <c r="XDJ42"/>
      <c r="XDK42"/>
      <c r="XDL42"/>
      <c r="XDM42"/>
      <c r="XDN42"/>
      <c r="XDO42"/>
      <c r="XDP42"/>
      <c r="XDQ42"/>
      <c r="XDR42"/>
      <c r="XDS42"/>
      <c r="XDT42"/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  <c r="XFB42"/>
      <c r="XFC42"/>
      <c r="XFD42"/>
    </row>
    <row r="43" s="17" customFormat="1" ht="16.5" spans="1:16384">
      <c r="A43" s="8">
        <v>10</v>
      </c>
      <c r="B43" s="8" t="s">
        <v>14</v>
      </c>
      <c r="C43" s="9" t="s">
        <v>24</v>
      </c>
      <c r="D43" s="9" t="s">
        <v>27</v>
      </c>
      <c r="E43" s="21">
        <f t="shared" ref="E43:K43" si="11">E12/$L12</f>
        <v>0.731711775567636</v>
      </c>
      <c r="F43" s="21">
        <f t="shared" si="11"/>
        <v>0.037065805413956</v>
      </c>
      <c r="G43" s="21">
        <f t="shared" si="11"/>
        <v>0.0467412964012842</v>
      </c>
      <c r="H43" s="21">
        <f t="shared" si="11"/>
        <v>0.00440616197410735</v>
      </c>
      <c r="I43" s="21">
        <f t="shared" si="11"/>
        <v>0.0239572824155932</v>
      </c>
      <c r="J43" s="21">
        <f t="shared" si="11"/>
        <v>0.0132423740454888</v>
      </c>
      <c r="K43" s="21">
        <f t="shared" si="11"/>
        <v>0.142875304181935</v>
      </c>
      <c r="XBK43"/>
      <c r="XBL43"/>
      <c r="XBM43"/>
      <c r="XBN43"/>
      <c r="XBO43"/>
      <c r="XBP43"/>
      <c r="XBQ43"/>
      <c r="XBR43"/>
      <c r="XBS43"/>
      <c r="XBT43"/>
      <c r="XBU43"/>
      <c r="XBV43"/>
      <c r="XBW43"/>
      <c r="XBX43"/>
      <c r="XBY43"/>
      <c r="XBZ43"/>
      <c r="XCA43"/>
      <c r="XCB43"/>
      <c r="XCC43"/>
      <c r="XCD43"/>
      <c r="XCE43"/>
      <c r="XCF43"/>
      <c r="XCG43"/>
      <c r="XCH43"/>
      <c r="XCI43"/>
      <c r="XCJ43"/>
      <c r="XCK43"/>
      <c r="XCL43"/>
      <c r="XCM43"/>
      <c r="XCN43"/>
      <c r="XCO43"/>
      <c r="XCP43"/>
      <c r="XCQ43"/>
      <c r="XCR43"/>
      <c r="XCS43"/>
      <c r="XCT43"/>
      <c r="XCU43"/>
      <c r="XCV43"/>
      <c r="XCW43"/>
      <c r="XCX43"/>
      <c r="XCY43"/>
      <c r="XCZ43"/>
      <c r="XDA43"/>
      <c r="XDB43"/>
      <c r="XDC43"/>
      <c r="XDD43"/>
      <c r="XDE43"/>
      <c r="XDF43"/>
      <c r="XDG43"/>
      <c r="XDH43"/>
      <c r="XDI43"/>
      <c r="XDJ43"/>
      <c r="XDK43"/>
      <c r="XDL43"/>
      <c r="XDM43"/>
      <c r="XDN43"/>
      <c r="XDO43"/>
      <c r="XDP43"/>
      <c r="XDQ43"/>
      <c r="XDR43"/>
      <c r="XDS43"/>
      <c r="XDT43"/>
      <c r="XDU43"/>
      <c r="XDV43"/>
      <c r="XDW43"/>
      <c r="XDX43"/>
      <c r="XDY43"/>
      <c r="XDZ43"/>
      <c r="XEA43"/>
      <c r="XEB43"/>
      <c r="XEC43"/>
      <c r="XED43"/>
      <c r="XEE43"/>
      <c r="XEF43"/>
      <c r="XEG43"/>
      <c r="XEH43"/>
      <c r="XEI43"/>
      <c r="XEJ43"/>
      <c r="XEK43"/>
      <c r="XEL43"/>
      <c r="XEM43"/>
      <c r="XEN43"/>
      <c r="XEO43"/>
      <c r="XEP43"/>
      <c r="XEQ43"/>
      <c r="XER43"/>
      <c r="XES43"/>
      <c r="XET43"/>
      <c r="XEU43"/>
      <c r="XEV43"/>
      <c r="XEW43"/>
      <c r="XEX43"/>
      <c r="XEY43"/>
      <c r="XEZ43"/>
      <c r="XFA43"/>
      <c r="XFB43"/>
      <c r="XFC43"/>
      <c r="XFD43"/>
    </row>
    <row r="44" s="17" customFormat="1" ht="16.5" spans="1:16384">
      <c r="A44" s="2">
        <v>11</v>
      </c>
      <c r="B44" s="8" t="s">
        <v>14</v>
      </c>
      <c r="C44" s="9" t="s">
        <v>24</v>
      </c>
      <c r="D44" s="9" t="s">
        <v>28</v>
      </c>
      <c r="E44" s="21">
        <f t="shared" ref="E44:K44" si="12">E13/$L13</f>
        <v>0.679781200058096</v>
      </c>
      <c r="F44" s="21">
        <f t="shared" si="12"/>
        <v>0.0853644861395149</v>
      </c>
      <c r="G44" s="21">
        <f t="shared" si="12"/>
        <v>0.010735188048733</v>
      </c>
      <c r="H44" s="21">
        <f t="shared" si="12"/>
        <v>0.00507041723907434</v>
      </c>
      <c r="I44" s="21">
        <f t="shared" si="12"/>
        <v>0.0602399145766119</v>
      </c>
      <c r="J44" s="21">
        <f t="shared" si="12"/>
        <v>0.026073543558658</v>
      </c>
      <c r="K44" s="21">
        <f t="shared" si="12"/>
        <v>0.132735250379312</v>
      </c>
      <c r="XBK44"/>
      <c r="XBL44"/>
      <c r="XBM44"/>
      <c r="XBN44"/>
      <c r="XBO44"/>
      <c r="XBP44"/>
      <c r="XBQ44"/>
      <c r="XBR44"/>
      <c r="XBS44"/>
      <c r="XBT44"/>
      <c r="XBU44"/>
      <c r="XBV44"/>
      <c r="XBW44"/>
      <c r="XBX44"/>
      <c r="XBY44"/>
      <c r="XBZ44"/>
      <c r="XCA44"/>
      <c r="XCB44"/>
      <c r="XCC44"/>
      <c r="XCD44"/>
      <c r="XCE44"/>
      <c r="XCF44"/>
      <c r="XCG44"/>
      <c r="XCH44"/>
      <c r="XCI44"/>
      <c r="XCJ44"/>
      <c r="XCK44"/>
      <c r="XCL44"/>
      <c r="XCM44"/>
      <c r="XCN44"/>
      <c r="XCO44"/>
      <c r="XCP44"/>
      <c r="XCQ44"/>
      <c r="XCR44"/>
      <c r="XCS44"/>
      <c r="XCT44"/>
      <c r="XCU44"/>
      <c r="XCV44"/>
      <c r="XCW44"/>
      <c r="XCX44"/>
      <c r="XCY44"/>
      <c r="XCZ44"/>
      <c r="XDA44"/>
      <c r="XDB44"/>
      <c r="XDC44"/>
      <c r="XDD44"/>
      <c r="XDE44"/>
      <c r="XDF44"/>
      <c r="XDG44"/>
      <c r="XDH44"/>
      <c r="XDI44"/>
      <c r="XDJ44"/>
      <c r="XDK44"/>
      <c r="XDL44"/>
      <c r="XDM44"/>
      <c r="XDN44"/>
      <c r="XDO44"/>
      <c r="XDP44"/>
      <c r="XDQ44"/>
      <c r="XDR44"/>
      <c r="XDS44"/>
      <c r="XDT44"/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  <c r="XFA44"/>
      <c r="XFB44"/>
      <c r="XFC44"/>
      <c r="XFD44"/>
    </row>
    <row r="45" s="17" customFormat="1" ht="16.5" spans="1:16384">
      <c r="A45" s="8">
        <v>12</v>
      </c>
      <c r="B45" s="8" t="s">
        <v>14</v>
      </c>
      <c r="C45" s="9" t="s">
        <v>24</v>
      </c>
      <c r="D45" s="9" t="s">
        <v>29</v>
      </c>
      <c r="E45" s="21">
        <f t="shared" ref="E45:K45" si="13">E14/$L14</f>
        <v>0.800765947766092</v>
      </c>
      <c r="F45" s="21">
        <f t="shared" si="13"/>
        <v>0.0132815833531741</v>
      </c>
      <c r="G45" s="21">
        <f t="shared" si="13"/>
        <v>0.0105599432518031</v>
      </c>
      <c r="H45" s="21">
        <f t="shared" si="13"/>
        <v>0.00448422483173239</v>
      </c>
      <c r="I45" s="21">
        <f t="shared" si="13"/>
        <v>0.013329021059807</v>
      </c>
      <c r="J45" s="21">
        <f t="shared" si="13"/>
        <v>0.00122033870919633</v>
      </c>
      <c r="K45" s="21">
        <f t="shared" si="13"/>
        <v>0.156358941028195</v>
      </c>
      <c r="XBK45"/>
      <c r="XBL45"/>
      <c r="XBM45"/>
      <c r="XBN45"/>
      <c r="XBO45"/>
      <c r="XBP45"/>
      <c r="XBQ45"/>
      <c r="XBR45"/>
      <c r="XBS45"/>
      <c r="XBT45"/>
      <c r="XBU45"/>
      <c r="XBV45"/>
      <c r="XBW45"/>
      <c r="XBX45"/>
      <c r="XBY45"/>
      <c r="XBZ45"/>
      <c r="XCA45"/>
      <c r="XCB45"/>
      <c r="XCC45"/>
      <c r="XCD45"/>
      <c r="XCE45"/>
      <c r="XCF45"/>
      <c r="XCG45"/>
      <c r="XCH45"/>
      <c r="XCI45"/>
      <c r="XCJ45"/>
      <c r="XCK45"/>
      <c r="XCL45"/>
      <c r="XCM45"/>
      <c r="XCN45"/>
      <c r="XCO45"/>
      <c r="XCP45"/>
      <c r="XCQ45"/>
      <c r="XCR45"/>
      <c r="XCS45"/>
      <c r="XCT45"/>
      <c r="XCU45"/>
      <c r="XCV45"/>
      <c r="XCW45"/>
      <c r="XCX45"/>
      <c r="XCY45"/>
      <c r="XCZ45"/>
      <c r="XDA45"/>
      <c r="XDB45"/>
      <c r="XDC45"/>
      <c r="XDD45"/>
      <c r="XDE45"/>
      <c r="XDF45"/>
      <c r="XDG45"/>
      <c r="XDH45"/>
      <c r="XDI45"/>
      <c r="XDJ45"/>
      <c r="XDK45"/>
      <c r="XDL45"/>
      <c r="XDM45"/>
      <c r="XDN45"/>
      <c r="XDO45"/>
      <c r="XDP45"/>
      <c r="XDQ45"/>
      <c r="XDR45"/>
      <c r="XDS45"/>
      <c r="XDT45"/>
      <c r="XDU45"/>
      <c r="XDV45"/>
      <c r="XDW45"/>
      <c r="XDX45"/>
      <c r="XDY45"/>
      <c r="XDZ45"/>
      <c r="XEA45"/>
      <c r="XEB45"/>
      <c r="XEC45"/>
      <c r="XED45"/>
      <c r="XEE45"/>
      <c r="XEF45"/>
      <c r="XEG45"/>
      <c r="XEH45"/>
      <c r="XEI45"/>
      <c r="XEJ45"/>
      <c r="XEK45"/>
      <c r="XEL45"/>
      <c r="XEM45"/>
      <c r="XEN45"/>
      <c r="XEO45"/>
      <c r="XEP45"/>
      <c r="XEQ45"/>
      <c r="XER45"/>
      <c r="XES45"/>
      <c r="XET45"/>
      <c r="XEU45"/>
      <c r="XEV45"/>
      <c r="XEW45"/>
      <c r="XEX45"/>
      <c r="XEY45"/>
      <c r="XEZ45"/>
      <c r="XFA45"/>
      <c r="XFB45"/>
      <c r="XFC45"/>
      <c r="XFD45"/>
    </row>
    <row r="46" s="17" customFormat="1" ht="16.5" spans="1:16384">
      <c r="A46" s="2">
        <v>13</v>
      </c>
      <c r="B46" s="8" t="s">
        <v>14</v>
      </c>
      <c r="C46" s="9" t="s">
        <v>30</v>
      </c>
      <c r="D46" s="9" t="s">
        <v>31</v>
      </c>
      <c r="E46" s="21">
        <f t="shared" ref="E46:K46" si="14">E15/$L15</f>
        <v>0.714404490699227</v>
      </c>
      <c r="F46" s="21">
        <f t="shared" si="14"/>
        <v>0.0387184457644361</v>
      </c>
      <c r="G46" s="21">
        <f t="shared" si="14"/>
        <v>0.0242208781333377</v>
      </c>
      <c r="H46" s="21">
        <f t="shared" si="14"/>
        <v>0.0748640482722892</v>
      </c>
      <c r="I46" s="21">
        <f t="shared" si="14"/>
        <v>0.00806720638684622</v>
      </c>
      <c r="J46" s="21">
        <f t="shared" si="14"/>
        <v>0.00022907687652734</v>
      </c>
      <c r="K46" s="21">
        <f t="shared" si="14"/>
        <v>0.139495853867337</v>
      </c>
      <c r="XBK46"/>
      <c r="XBL46"/>
      <c r="XBM46"/>
      <c r="XBN46"/>
      <c r="XBO46"/>
      <c r="XBP46"/>
      <c r="XBQ46"/>
      <c r="XBR46"/>
      <c r="XBS46"/>
      <c r="XBT46"/>
      <c r="XBU46"/>
      <c r="XBV46"/>
      <c r="XBW46"/>
      <c r="XBX46"/>
      <c r="XBY46"/>
      <c r="XBZ46"/>
      <c r="XCA46"/>
      <c r="XCB46"/>
      <c r="XCC46"/>
      <c r="XCD46"/>
      <c r="XCE46"/>
      <c r="XCF46"/>
      <c r="XCG46"/>
      <c r="XCH46"/>
      <c r="XCI46"/>
      <c r="XCJ46"/>
      <c r="XCK46"/>
      <c r="XCL46"/>
      <c r="XCM46"/>
      <c r="XCN46"/>
      <c r="XCO46"/>
      <c r="XCP46"/>
      <c r="XCQ46"/>
      <c r="XCR46"/>
      <c r="XCS46"/>
      <c r="XCT46"/>
      <c r="XCU46"/>
      <c r="XCV46"/>
      <c r="XCW46"/>
      <c r="XCX46"/>
      <c r="XCY46"/>
      <c r="XCZ46"/>
      <c r="XDA46"/>
      <c r="XDB46"/>
      <c r="XDC46"/>
      <c r="XDD46"/>
      <c r="XDE46"/>
      <c r="XDF46"/>
      <c r="XDG46"/>
      <c r="XDH46"/>
      <c r="XDI46"/>
      <c r="XDJ46"/>
      <c r="XDK46"/>
      <c r="XDL46"/>
      <c r="XDM46"/>
      <c r="XDN46"/>
      <c r="XDO46"/>
      <c r="XDP46"/>
      <c r="XDQ46"/>
      <c r="XDR46"/>
      <c r="XDS46"/>
      <c r="XDT46"/>
      <c r="XDU46"/>
      <c r="XDV46"/>
      <c r="XDW46"/>
      <c r="XDX46"/>
      <c r="XDY46"/>
      <c r="XDZ46"/>
      <c r="XEA46"/>
      <c r="XEB46"/>
      <c r="XEC46"/>
      <c r="XED46"/>
      <c r="XEE46"/>
      <c r="XEF46"/>
      <c r="XEG46"/>
      <c r="XEH46"/>
      <c r="XEI46"/>
      <c r="XEJ46"/>
      <c r="XEK46"/>
      <c r="XEL46"/>
      <c r="XEM46"/>
      <c r="XEN46"/>
      <c r="XEO46"/>
      <c r="XEP46"/>
      <c r="XEQ46"/>
      <c r="XER46"/>
      <c r="XES46"/>
      <c r="XET46"/>
      <c r="XEU46"/>
      <c r="XEV46"/>
      <c r="XEW46"/>
      <c r="XEX46"/>
      <c r="XEY46"/>
      <c r="XEZ46"/>
      <c r="XFA46"/>
      <c r="XFB46"/>
      <c r="XFC46"/>
      <c r="XFD46"/>
    </row>
    <row r="47" s="17" customFormat="1" ht="16.5" spans="1:16384">
      <c r="A47" s="8">
        <v>14</v>
      </c>
      <c r="B47" s="8" t="s">
        <v>14</v>
      </c>
      <c r="C47" s="9" t="s">
        <v>30</v>
      </c>
      <c r="D47" s="9" t="s">
        <v>32</v>
      </c>
      <c r="E47" s="21">
        <f t="shared" ref="E47:K47" si="15">E16/$L16</f>
        <v>0.688428724062107</v>
      </c>
      <c r="F47" s="21">
        <f t="shared" si="15"/>
        <v>0.0104912576652936</v>
      </c>
      <c r="G47" s="21">
        <f t="shared" si="15"/>
        <v>0.0615379137019916</v>
      </c>
      <c r="H47" s="21">
        <f t="shared" si="15"/>
        <v>0.00382844531720758</v>
      </c>
      <c r="I47" s="21">
        <f t="shared" si="15"/>
        <v>0.0361573560743506</v>
      </c>
      <c r="J47" s="21">
        <f t="shared" si="15"/>
        <v>0.0651325223376776</v>
      </c>
      <c r="K47" s="21">
        <f t="shared" si="15"/>
        <v>0.134423780841372</v>
      </c>
      <c r="XBK47"/>
      <c r="XBL47"/>
      <c r="XBM47"/>
      <c r="XBN47"/>
      <c r="XBO47"/>
      <c r="XBP47"/>
      <c r="XBQ47"/>
      <c r="XBR47"/>
      <c r="XBS47"/>
      <c r="XBT47"/>
      <c r="XBU47"/>
      <c r="XBV47"/>
      <c r="XBW47"/>
      <c r="XBX47"/>
      <c r="XBY47"/>
      <c r="XBZ47"/>
      <c r="XCA47"/>
      <c r="XCB47"/>
      <c r="XCC47"/>
      <c r="XCD47"/>
      <c r="XCE47"/>
      <c r="XCF47"/>
      <c r="XCG47"/>
      <c r="XCH47"/>
      <c r="XCI47"/>
      <c r="XCJ47"/>
      <c r="XCK47"/>
      <c r="XCL47"/>
      <c r="XCM47"/>
      <c r="XCN47"/>
      <c r="XCO47"/>
      <c r="XCP47"/>
      <c r="XCQ47"/>
      <c r="XCR47"/>
      <c r="XCS47"/>
      <c r="XCT47"/>
      <c r="XCU47"/>
      <c r="XCV47"/>
      <c r="XCW47"/>
      <c r="XCX47"/>
      <c r="XCY47"/>
      <c r="XCZ47"/>
      <c r="XDA47"/>
      <c r="XDB47"/>
      <c r="XDC47"/>
      <c r="XDD47"/>
      <c r="XDE47"/>
      <c r="XDF47"/>
      <c r="XDG47"/>
      <c r="XDH47"/>
      <c r="XDI47"/>
      <c r="XDJ47"/>
      <c r="XDK47"/>
      <c r="XDL47"/>
      <c r="XDM47"/>
      <c r="XDN47"/>
      <c r="XDO47"/>
      <c r="XDP47"/>
      <c r="XDQ47"/>
      <c r="XDR47"/>
      <c r="XDS47"/>
      <c r="XDT47"/>
      <c r="XDU47"/>
      <c r="XDV47"/>
      <c r="XDW47"/>
      <c r="XDX47"/>
      <c r="XDY47"/>
      <c r="XDZ47"/>
      <c r="XEA47"/>
      <c r="XEB47"/>
      <c r="XEC47"/>
      <c r="XED47"/>
      <c r="XEE47"/>
      <c r="XEF47"/>
      <c r="XEG47"/>
      <c r="XEH47"/>
      <c r="XEI47"/>
      <c r="XEJ47"/>
      <c r="XEK47"/>
      <c r="XEL47"/>
      <c r="XEM47"/>
      <c r="XEN47"/>
      <c r="XEO47"/>
      <c r="XEP47"/>
      <c r="XEQ47"/>
      <c r="XER47"/>
      <c r="XES47"/>
      <c r="XET47"/>
      <c r="XEU47"/>
      <c r="XEV47"/>
      <c r="XEW47"/>
      <c r="XEX47"/>
      <c r="XEY47"/>
      <c r="XEZ47"/>
      <c r="XFA47"/>
      <c r="XFB47"/>
      <c r="XFC47"/>
      <c r="XFD47"/>
    </row>
    <row r="48" s="17" customFormat="1" ht="16.5" spans="1:16384">
      <c r="A48" s="2">
        <v>15</v>
      </c>
      <c r="B48" s="8" t="s">
        <v>14</v>
      </c>
      <c r="C48" s="9" t="s">
        <v>30</v>
      </c>
      <c r="D48" s="9" t="s">
        <v>33</v>
      </c>
      <c r="E48" s="21">
        <f t="shared" ref="E48:K48" si="16">E17/$L17</f>
        <v>0.765322213173803</v>
      </c>
      <c r="F48" s="21">
        <f t="shared" si="16"/>
        <v>0.0484390487744173</v>
      </c>
      <c r="G48" s="21">
        <f t="shared" si="16"/>
        <v>0.0199569291340916</v>
      </c>
      <c r="H48" s="21">
        <f t="shared" si="16"/>
        <v>0.00846494496449558</v>
      </c>
      <c r="I48" s="21">
        <f t="shared" si="16"/>
        <v>0.00785626281579</v>
      </c>
      <c r="J48" s="21">
        <f t="shared" si="16"/>
        <v>0.000522464899166174</v>
      </c>
      <c r="K48" s="21">
        <f t="shared" si="16"/>
        <v>0.149438136238237</v>
      </c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  <row r="49" s="17" customFormat="1" ht="16.5" spans="1:16384">
      <c r="A49" s="8">
        <v>16</v>
      </c>
      <c r="B49" s="8" t="s">
        <v>14</v>
      </c>
      <c r="C49" s="9" t="s">
        <v>34</v>
      </c>
      <c r="D49" s="9" t="s">
        <v>35</v>
      </c>
      <c r="E49" s="21">
        <f t="shared" ref="E49:K49" si="17">E18/$L18</f>
        <v>0.791988182124758</v>
      </c>
      <c r="F49" s="21">
        <f t="shared" si="17"/>
        <v>0.0121734963224629</v>
      </c>
      <c r="G49" s="21">
        <f t="shared" si="17"/>
        <v>0.0108070045948096</v>
      </c>
      <c r="H49" s="21">
        <f t="shared" si="17"/>
        <v>0.00457780882669753</v>
      </c>
      <c r="I49" s="21">
        <f t="shared" si="17"/>
        <v>0.0216039550654293</v>
      </c>
      <c r="J49" s="21">
        <f t="shared" si="17"/>
        <v>0.00420457370659979</v>
      </c>
      <c r="K49" s="21">
        <f t="shared" si="17"/>
        <v>0.154644979359243</v>
      </c>
      <c r="XBK49"/>
      <c r="XBL49"/>
      <c r="XBM49"/>
      <c r="XBN49"/>
      <c r="XBO49"/>
      <c r="XBP49"/>
      <c r="XBQ49"/>
      <c r="XBR49"/>
      <c r="XBS49"/>
      <c r="XBT49"/>
      <c r="XBU49"/>
      <c r="XBV49"/>
      <c r="XBW49"/>
      <c r="XBX49"/>
      <c r="XBY49"/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  <c r="XFB49"/>
      <c r="XFC49"/>
      <c r="XFD49"/>
    </row>
    <row r="50" s="17" customFormat="1" ht="16.5" spans="1:16384">
      <c r="A50" s="2">
        <v>17</v>
      </c>
      <c r="B50" s="8" t="s">
        <v>14</v>
      </c>
      <c r="C50" s="9" t="s">
        <v>34</v>
      </c>
      <c r="D50" s="9" t="s">
        <v>36</v>
      </c>
      <c r="E50" s="21">
        <f t="shared" ref="E50:K50" si="18">E19/$L19</f>
        <v>0.679403321474192</v>
      </c>
      <c r="F50" s="21">
        <f t="shared" si="18"/>
        <v>0.0212101496356668</v>
      </c>
      <c r="G50" s="21">
        <f t="shared" si="18"/>
        <v>0.0189489778825356</v>
      </c>
      <c r="H50" s="21">
        <f t="shared" si="18"/>
        <v>0.00796960159004159</v>
      </c>
      <c r="I50" s="21">
        <f t="shared" si="18"/>
        <v>0.126361644498586</v>
      </c>
      <c r="J50" s="21">
        <f t="shared" si="18"/>
        <v>0.0134448397641515</v>
      </c>
      <c r="K50" s="21">
        <f t="shared" si="18"/>
        <v>0.132661465154826</v>
      </c>
      <c r="XBK50"/>
      <c r="XBL50"/>
      <c r="XBM50"/>
      <c r="XBN50"/>
      <c r="XBO50"/>
      <c r="XBP50"/>
      <c r="XBQ50"/>
      <c r="XBR50"/>
      <c r="XBS50"/>
      <c r="XBT50"/>
      <c r="XBU50"/>
      <c r="XBV50"/>
      <c r="XBW50"/>
      <c r="XBX50"/>
      <c r="XBY50"/>
      <c r="XBZ50"/>
      <c r="XCA50"/>
      <c r="XCB50"/>
      <c r="XCC50"/>
      <c r="XCD50"/>
      <c r="XCE50"/>
      <c r="XCF50"/>
      <c r="XCG50"/>
      <c r="XCH50"/>
      <c r="XCI50"/>
      <c r="XCJ50"/>
      <c r="XCK50"/>
      <c r="XCL50"/>
      <c r="XCM50"/>
      <c r="XCN50"/>
      <c r="XCO50"/>
      <c r="XCP50"/>
      <c r="XCQ50"/>
      <c r="XCR50"/>
      <c r="XCS50"/>
      <c r="XCT50"/>
      <c r="XCU50"/>
      <c r="XCV50"/>
      <c r="XCW50"/>
      <c r="XCX50"/>
      <c r="XCY50"/>
      <c r="XCZ50"/>
      <c r="XDA50"/>
      <c r="XDB50"/>
      <c r="XDC50"/>
      <c r="XDD50"/>
      <c r="XDE50"/>
      <c r="XDF50"/>
      <c r="XDG50"/>
      <c r="XDH50"/>
      <c r="XDI50"/>
      <c r="XDJ50"/>
      <c r="XDK50"/>
      <c r="XDL50"/>
      <c r="XDM50"/>
      <c r="XDN50"/>
      <c r="XDO50"/>
      <c r="XDP50"/>
      <c r="XDQ50"/>
      <c r="XDR50"/>
      <c r="XDS50"/>
      <c r="XDT50"/>
      <c r="XDU50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  <row r="51" s="17" customFormat="1" ht="16.5" spans="1:16384">
      <c r="A51" s="8">
        <v>18</v>
      </c>
      <c r="B51" s="8" t="s">
        <v>14</v>
      </c>
      <c r="C51" s="9" t="s">
        <v>34</v>
      </c>
      <c r="D51" s="9" t="s">
        <v>37</v>
      </c>
      <c r="E51" s="21">
        <f t="shared" ref="E51:K51" si="19">E20/$L20</f>
        <v>0.776639675489046</v>
      </c>
      <c r="F51" s="21">
        <f t="shared" si="19"/>
        <v>0.0195982816669051</v>
      </c>
      <c r="G51" s="21">
        <f t="shared" si="19"/>
        <v>0.0174028919304477</v>
      </c>
      <c r="H51" s="21">
        <f t="shared" si="19"/>
        <v>0.00736696678759777</v>
      </c>
      <c r="I51" s="21">
        <f t="shared" si="19"/>
        <v>0.0232440586480626</v>
      </c>
      <c r="J51" s="21">
        <f t="shared" si="19"/>
        <v>0.00410012201486145</v>
      </c>
      <c r="K51" s="21">
        <f t="shared" si="19"/>
        <v>0.151648003463079</v>
      </c>
      <c r="XBK51"/>
      <c r="XBL51"/>
      <c r="XBM51"/>
      <c r="XBN51"/>
      <c r="XBO51"/>
      <c r="XBP51"/>
      <c r="XBQ51"/>
      <c r="XBR51"/>
      <c r="XBS51"/>
      <c r="XBT51"/>
      <c r="XBU51"/>
      <c r="XBV51"/>
      <c r="XBW51"/>
      <c r="XBX51"/>
      <c r="XBY51"/>
      <c r="XBZ51"/>
      <c r="XCA51"/>
      <c r="XCB51"/>
      <c r="XCC51"/>
      <c r="XCD51"/>
      <c r="XCE51"/>
      <c r="XCF51"/>
      <c r="XCG51"/>
      <c r="XCH51"/>
      <c r="XCI51"/>
      <c r="XCJ51"/>
      <c r="XCK51"/>
      <c r="XCL51"/>
      <c r="XCM51"/>
      <c r="XCN51"/>
      <c r="XCO51"/>
      <c r="XCP51"/>
      <c r="XCQ51"/>
      <c r="XCR51"/>
      <c r="XCS51"/>
      <c r="XCT51"/>
      <c r="XCU51"/>
      <c r="XCV51"/>
      <c r="XCW51"/>
      <c r="XCX51"/>
      <c r="XCY51"/>
      <c r="XCZ51"/>
      <c r="XDA51"/>
      <c r="XDB51"/>
      <c r="XDC51"/>
      <c r="XDD51"/>
      <c r="XDE51"/>
      <c r="XDF51"/>
      <c r="XDG51"/>
      <c r="XDH51"/>
      <c r="XDI51"/>
      <c r="XDJ51"/>
      <c r="XDK51"/>
      <c r="XDL51"/>
      <c r="XDM51"/>
      <c r="XDN51"/>
      <c r="XDO51"/>
      <c r="XDP51"/>
      <c r="XDQ51"/>
      <c r="XDR51"/>
      <c r="XDS51"/>
      <c r="XDT51"/>
      <c r="XDU51"/>
      <c r="XDV51"/>
      <c r="XDW51"/>
      <c r="XDX51"/>
      <c r="XDY51"/>
      <c r="XDZ51"/>
      <c r="XEA51"/>
      <c r="XEB51"/>
      <c r="XEC51"/>
      <c r="XED51"/>
      <c r="XEE51"/>
      <c r="XEF51"/>
      <c r="XEG51"/>
      <c r="XEH51"/>
      <c r="XEI51"/>
      <c r="XEJ51"/>
      <c r="XEK51"/>
      <c r="XEL51"/>
      <c r="XEM51"/>
      <c r="XEN51"/>
      <c r="XEO51"/>
      <c r="XEP51"/>
      <c r="XEQ51"/>
      <c r="XER51"/>
      <c r="XES51"/>
      <c r="XET51"/>
      <c r="XEU51"/>
      <c r="XEV51"/>
      <c r="XEW51"/>
      <c r="XEX51"/>
      <c r="XEY51"/>
      <c r="XEZ51"/>
      <c r="XFA51"/>
      <c r="XFB51"/>
      <c r="XFC51"/>
      <c r="XFD51"/>
    </row>
    <row r="52" s="17" customFormat="1" ht="16.5" spans="1:16384">
      <c r="A52" s="2">
        <v>19</v>
      </c>
      <c r="B52" s="8" t="s">
        <v>14</v>
      </c>
      <c r="C52" s="10" t="s">
        <v>38</v>
      </c>
      <c r="D52" s="9" t="s">
        <v>39</v>
      </c>
      <c r="E52" s="21">
        <f t="shared" ref="E52:K52" si="20">E21/$L21</f>
        <v>0.811771853359352</v>
      </c>
      <c r="F52" s="21">
        <f t="shared" si="20"/>
        <v>0.0170195153395919</v>
      </c>
      <c r="G52" s="21">
        <f t="shared" si="20"/>
        <v>0.00687089942606548</v>
      </c>
      <c r="H52" s="21">
        <f t="shared" si="20"/>
        <v>0.00290865743974192</v>
      </c>
      <c r="I52" s="21">
        <f t="shared" si="20"/>
        <v>0.0027154987125576</v>
      </c>
      <c r="J52" s="21">
        <f t="shared" si="20"/>
        <v>0.000205602572914147</v>
      </c>
      <c r="K52" s="21">
        <f t="shared" si="20"/>
        <v>0.158507973149777</v>
      </c>
      <c r="XBK52"/>
      <c r="XBL52"/>
      <c r="XBM52"/>
      <c r="XBN52"/>
      <c r="XBO52"/>
      <c r="XBP52"/>
      <c r="XBQ52"/>
      <c r="XBR52"/>
      <c r="XBS52"/>
      <c r="XBT52"/>
      <c r="XBU52"/>
      <c r="XBV52"/>
      <c r="XBW52"/>
      <c r="XBX52"/>
      <c r="XBY52"/>
      <c r="XBZ52"/>
      <c r="XCA52"/>
      <c r="XCB52"/>
      <c r="XCC52"/>
      <c r="XCD52"/>
      <c r="XCE52"/>
      <c r="XCF52"/>
      <c r="XCG52"/>
      <c r="XCH52"/>
      <c r="XCI52"/>
      <c r="XCJ52"/>
      <c r="XCK52"/>
      <c r="XCL52"/>
      <c r="XCM52"/>
      <c r="XCN52"/>
      <c r="XCO52"/>
      <c r="XCP52"/>
      <c r="XCQ52"/>
      <c r="XCR52"/>
      <c r="XCS52"/>
      <c r="XCT52"/>
      <c r="XCU52"/>
      <c r="XCV52"/>
      <c r="XCW52"/>
      <c r="XCX52"/>
      <c r="XCY52"/>
      <c r="XCZ52"/>
      <c r="XDA52"/>
      <c r="XDB52"/>
      <c r="XDC52"/>
      <c r="XDD52"/>
      <c r="XDE52"/>
      <c r="XDF52"/>
      <c r="XDG52"/>
      <c r="XDH52"/>
      <c r="XDI52"/>
      <c r="XDJ52"/>
      <c r="XDK52"/>
      <c r="XDL52"/>
      <c r="XDM52"/>
      <c r="XDN52"/>
      <c r="XDO52"/>
      <c r="XDP52"/>
      <c r="XDQ52"/>
      <c r="XDR52"/>
      <c r="XDS52"/>
      <c r="XDT52"/>
      <c r="XDU52"/>
      <c r="XDV52"/>
      <c r="XDW52"/>
      <c r="XDX52"/>
      <c r="XDY52"/>
      <c r="XDZ52"/>
      <c r="XEA52"/>
      <c r="XEB52"/>
      <c r="XEC52"/>
      <c r="XED52"/>
      <c r="XEE52"/>
      <c r="XEF52"/>
      <c r="XEG52"/>
      <c r="XEH52"/>
      <c r="XEI52"/>
      <c r="XEJ52"/>
      <c r="XEK52"/>
      <c r="XEL52"/>
      <c r="XEM52"/>
      <c r="XEN52"/>
      <c r="XEO52"/>
      <c r="XEP52"/>
      <c r="XEQ52"/>
      <c r="XER52"/>
      <c r="XES52"/>
      <c r="XET52"/>
      <c r="XEU52"/>
      <c r="XEV52"/>
      <c r="XEW52"/>
      <c r="XEX52"/>
      <c r="XEY52"/>
      <c r="XEZ52"/>
      <c r="XFA52"/>
      <c r="XFB52"/>
      <c r="XFC52"/>
      <c r="XFD52"/>
    </row>
    <row r="53" s="17" customFormat="1" ht="16.5" spans="1:16384">
      <c r="A53" s="8">
        <v>20</v>
      </c>
      <c r="B53" s="8" t="s">
        <v>14</v>
      </c>
      <c r="C53" s="10" t="s">
        <v>40</v>
      </c>
      <c r="D53" s="9" t="s">
        <v>41</v>
      </c>
      <c r="E53" s="21">
        <f t="shared" ref="E53:K53" si="21">E22/$L22</f>
        <v>0.691149921135312</v>
      </c>
      <c r="F53" s="21">
        <f t="shared" si="21"/>
        <v>0.0613847280351046</v>
      </c>
      <c r="G53" s="21">
        <f t="shared" si="21"/>
        <v>0.0221729343524799</v>
      </c>
      <c r="H53" s="21">
        <f t="shared" si="21"/>
        <v>0.0603603279859056</v>
      </c>
      <c r="I53" s="21">
        <f t="shared" si="21"/>
        <v>0.0191438770837463</v>
      </c>
      <c r="J53" s="21">
        <f t="shared" si="21"/>
        <v>0.0108330849289653</v>
      </c>
      <c r="K53" s="21">
        <f t="shared" si="21"/>
        <v>0.134955126478486</v>
      </c>
      <c r="XBK53"/>
      <c r="XBL53"/>
      <c r="XBM53"/>
      <c r="XBN53"/>
      <c r="XBO53"/>
      <c r="XBP53"/>
      <c r="XBQ53"/>
      <c r="XBR53"/>
      <c r="XBS53"/>
      <c r="XBT53"/>
      <c r="XBU53"/>
      <c r="XBV53"/>
      <c r="XBW53"/>
      <c r="XBX53"/>
      <c r="XBY53"/>
      <c r="XBZ53"/>
      <c r="XCA53"/>
      <c r="XCB53"/>
      <c r="XCC53"/>
      <c r="XCD53"/>
      <c r="XCE53"/>
      <c r="XCF53"/>
      <c r="XCG53"/>
      <c r="XCH53"/>
      <c r="XCI53"/>
      <c r="XCJ53"/>
      <c r="XCK53"/>
      <c r="XCL53"/>
      <c r="XCM53"/>
      <c r="XCN53"/>
      <c r="XCO53"/>
      <c r="XCP53"/>
      <c r="XCQ53"/>
      <c r="XCR53"/>
      <c r="XCS53"/>
      <c r="XCT53"/>
      <c r="XCU53"/>
      <c r="XCV53"/>
      <c r="XCW53"/>
      <c r="XCX53"/>
      <c r="XCY53"/>
      <c r="XCZ53"/>
      <c r="XDA53"/>
      <c r="XDB53"/>
      <c r="XDC53"/>
      <c r="XDD53"/>
      <c r="XDE53"/>
      <c r="XDF53"/>
      <c r="XDG53"/>
      <c r="XDH53"/>
      <c r="XDI53"/>
      <c r="XDJ53"/>
      <c r="XDK53"/>
      <c r="XDL53"/>
      <c r="XDM53"/>
      <c r="XDN53"/>
      <c r="XDO53"/>
      <c r="XDP53"/>
      <c r="XDQ53"/>
      <c r="XDR53"/>
      <c r="XDS53"/>
      <c r="XDT53"/>
      <c r="XDU53"/>
      <c r="XDV53"/>
      <c r="XDW53"/>
      <c r="XDX53"/>
      <c r="XDY53"/>
      <c r="XDZ53"/>
      <c r="XEA53"/>
      <c r="XEB53"/>
      <c r="XEC53"/>
      <c r="XED53"/>
      <c r="XEE53"/>
      <c r="XEF53"/>
      <c r="XEG53"/>
      <c r="XEH53"/>
      <c r="XEI53"/>
      <c r="XEJ53"/>
      <c r="XEK53"/>
      <c r="XEL53"/>
      <c r="XEM53"/>
      <c r="XEN53"/>
      <c r="XEO53"/>
      <c r="XEP53"/>
      <c r="XEQ53"/>
      <c r="XER53"/>
      <c r="XES53"/>
      <c r="XET53"/>
      <c r="XEU53"/>
      <c r="XEV53"/>
      <c r="XEW53"/>
      <c r="XEX53"/>
      <c r="XEY53"/>
      <c r="XEZ53"/>
      <c r="XFA53"/>
      <c r="XFB53"/>
      <c r="XFC53"/>
      <c r="XFD53"/>
    </row>
    <row r="54" s="17" customFormat="1" ht="16.5" spans="1:16384">
      <c r="A54" s="2">
        <v>21</v>
      </c>
      <c r="B54" s="8" t="s">
        <v>14</v>
      </c>
      <c r="C54" s="10" t="s">
        <v>40</v>
      </c>
      <c r="D54" s="9" t="s">
        <v>42</v>
      </c>
      <c r="E54" s="21">
        <f t="shared" ref="E54:K54" si="22">E23/$L23</f>
        <v>0.742705334307331</v>
      </c>
      <c r="F54" s="21">
        <f t="shared" si="22"/>
        <v>0.0514531481374649</v>
      </c>
      <c r="G54" s="21">
        <f t="shared" si="22"/>
        <v>0.0153912870627423</v>
      </c>
      <c r="H54" s="21">
        <f t="shared" si="22"/>
        <v>0.0303850495919645</v>
      </c>
      <c r="I54" s="21">
        <f t="shared" si="22"/>
        <v>0.00889287644996914</v>
      </c>
      <c r="J54" s="21">
        <f t="shared" si="22"/>
        <v>0.00615037901494855</v>
      </c>
      <c r="K54" s="21">
        <f t="shared" si="22"/>
        <v>0.14502192543558</v>
      </c>
      <c r="XBK54"/>
      <c r="XBL54"/>
      <c r="XBM54"/>
      <c r="XBN54"/>
      <c r="XBO54"/>
      <c r="XBP54"/>
      <c r="XBQ54"/>
      <c r="XBR54"/>
      <c r="XBS54"/>
      <c r="XBT54"/>
      <c r="XBU54"/>
      <c r="XBV54"/>
      <c r="XBW54"/>
      <c r="XBX54"/>
      <c r="XBY54"/>
      <c r="XBZ54"/>
      <c r="XCA54"/>
      <c r="XCB54"/>
      <c r="XCC54"/>
      <c r="XCD54"/>
      <c r="XCE54"/>
      <c r="XCF54"/>
      <c r="XCG54"/>
      <c r="XCH54"/>
      <c r="XCI54"/>
      <c r="XCJ54"/>
      <c r="XCK54"/>
      <c r="XCL54"/>
      <c r="XCM54"/>
      <c r="XCN54"/>
      <c r="XCO54"/>
      <c r="XCP54"/>
      <c r="XCQ54"/>
      <c r="XCR54"/>
      <c r="XCS54"/>
      <c r="XCT54"/>
      <c r="XCU54"/>
      <c r="XCV54"/>
      <c r="XCW54"/>
      <c r="XCX54"/>
      <c r="XCY54"/>
      <c r="XCZ54"/>
      <c r="XDA54"/>
      <c r="XDB54"/>
      <c r="XDC54"/>
      <c r="XDD54"/>
      <c r="XDE54"/>
      <c r="XDF54"/>
      <c r="XDG54"/>
      <c r="XDH54"/>
      <c r="XDI54"/>
      <c r="XDJ54"/>
      <c r="XDK54"/>
      <c r="XDL54"/>
      <c r="XDM54"/>
      <c r="XDN54"/>
      <c r="XDO54"/>
      <c r="XDP54"/>
      <c r="XDQ54"/>
      <c r="XDR54"/>
      <c r="XDS54"/>
      <c r="XDT54"/>
      <c r="XDU54"/>
      <c r="XDV54"/>
      <c r="XDW54"/>
      <c r="XDX54"/>
      <c r="XDY54"/>
      <c r="XDZ54"/>
      <c r="XEA54"/>
      <c r="XEB54"/>
      <c r="XEC54"/>
      <c r="XED54"/>
      <c r="XEE54"/>
      <c r="XEF54"/>
      <c r="XEG54"/>
      <c r="XEH54"/>
      <c r="XEI54"/>
      <c r="XEJ54"/>
      <c r="XEK54"/>
      <c r="XEL54"/>
      <c r="XEM54"/>
      <c r="XEN54"/>
      <c r="XEO54"/>
      <c r="XEP54"/>
      <c r="XEQ54"/>
      <c r="XER54"/>
      <c r="XES54"/>
      <c r="XET54"/>
      <c r="XEU54"/>
      <c r="XEV54"/>
      <c r="XEW54"/>
      <c r="XEX54"/>
      <c r="XEY54"/>
      <c r="XEZ54"/>
      <c r="XFA54"/>
      <c r="XFB54"/>
      <c r="XFC54"/>
      <c r="XFD54"/>
    </row>
    <row r="55" s="17" customFormat="1" ht="16.5" spans="1:16384">
      <c r="A55" s="8">
        <v>22</v>
      </c>
      <c r="B55" s="8" t="s">
        <v>14</v>
      </c>
      <c r="C55" s="10" t="s">
        <v>40</v>
      </c>
      <c r="D55" s="9" t="s">
        <v>43</v>
      </c>
      <c r="E55" s="21">
        <f t="shared" ref="E55:K55" si="23">E24/$L24</f>
        <v>0.686849687023922</v>
      </c>
      <c r="F55" s="21">
        <f t="shared" si="23"/>
        <v>0.0904016578646362</v>
      </c>
      <c r="G55" s="21">
        <f t="shared" si="23"/>
        <v>0.0646452323765474</v>
      </c>
      <c r="H55" s="21">
        <f t="shared" si="23"/>
        <v>0.00556283798728128</v>
      </c>
      <c r="I55" s="21">
        <f t="shared" si="23"/>
        <v>0.00945404737842669</v>
      </c>
      <c r="J55" s="21">
        <f t="shared" si="23"/>
        <v>0.00897108202520022</v>
      </c>
      <c r="K55" s="21">
        <f t="shared" si="23"/>
        <v>0.134115455343986</v>
      </c>
      <c r="XBK55"/>
      <c r="XBL55"/>
      <c r="XBM55"/>
      <c r="XBN55"/>
      <c r="XBO55"/>
      <c r="XBP55"/>
      <c r="XBQ55"/>
      <c r="XBR55"/>
      <c r="XBS55"/>
      <c r="XBT55"/>
      <c r="XBU55"/>
      <c r="XBV55"/>
      <c r="XBW55"/>
      <c r="XBX55"/>
      <c r="XBY55"/>
      <c r="XBZ55"/>
      <c r="XCA55"/>
      <c r="XCB55"/>
      <c r="XCC55"/>
      <c r="XCD55"/>
      <c r="XCE55"/>
      <c r="XCF55"/>
      <c r="XCG55"/>
      <c r="XCH55"/>
      <c r="XCI55"/>
      <c r="XCJ55"/>
      <c r="XCK55"/>
      <c r="XCL55"/>
      <c r="XCM55"/>
      <c r="XCN55"/>
      <c r="XCO55"/>
      <c r="XCP55"/>
      <c r="XCQ55"/>
      <c r="XCR55"/>
      <c r="XCS55"/>
      <c r="XCT55"/>
      <c r="XCU55"/>
      <c r="XCV55"/>
      <c r="XCW55"/>
      <c r="XCX55"/>
      <c r="XCY55"/>
      <c r="XCZ55"/>
      <c r="XDA55"/>
      <c r="XDB55"/>
      <c r="XDC55"/>
      <c r="XDD55"/>
      <c r="XDE55"/>
      <c r="XDF55"/>
      <c r="XDG55"/>
      <c r="XDH55"/>
      <c r="XDI55"/>
      <c r="XDJ55"/>
      <c r="XDK55"/>
      <c r="XDL55"/>
      <c r="XDM55"/>
      <c r="XDN55"/>
      <c r="XDO55"/>
      <c r="XDP55"/>
      <c r="XDQ55"/>
      <c r="XDR55"/>
      <c r="XDS55"/>
      <c r="XDT55"/>
      <c r="XDU55"/>
      <c r="XDV55"/>
      <c r="XDW55"/>
      <c r="XDX55"/>
      <c r="XDY55"/>
      <c r="XDZ55"/>
      <c r="XEA55"/>
      <c r="XEB55"/>
      <c r="XEC55"/>
      <c r="XED55"/>
      <c r="XEE55"/>
      <c r="XEF55"/>
      <c r="XEG55"/>
      <c r="XEH55"/>
      <c r="XEI55"/>
      <c r="XEJ55"/>
      <c r="XEK55"/>
      <c r="XEL55"/>
      <c r="XEM55"/>
      <c r="XEN55"/>
      <c r="XEO55"/>
      <c r="XEP55"/>
      <c r="XEQ55"/>
      <c r="XER55"/>
      <c r="XES55"/>
      <c r="XET55"/>
      <c r="XEU55"/>
      <c r="XEV55"/>
      <c r="XEW55"/>
      <c r="XEX55"/>
      <c r="XEY55"/>
      <c r="XEZ55"/>
      <c r="XFA55"/>
      <c r="XFB55"/>
      <c r="XFC55"/>
      <c r="XFD55"/>
    </row>
    <row r="56" s="17" customFormat="1" ht="16.5" spans="1:16384">
      <c r="A56" s="2">
        <v>23</v>
      </c>
      <c r="B56" s="8" t="s">
        <v>14</v>
      </c>
      <c r="C56" s="10" t="s">
        <v>44</v>
      </c>
      <c r="D56" s="9" t="s">
        <v>45</v>
      </c>
      <c r="E56" s="21">
        <f t="shared" ref="E56:K56" si="24">E25/$L25</f>
        <v>0.743085913551181</v>
      </c>
      <c r="F56" s="21">
        <f t="shared" si="24"/>
        <v>0.0488675400409311</v>
      </c>
      <c r="G56" s="21">
        <f t="shared" si="24"/>
        <v>0.0526713963601236</v>
      </c>
      <c r="H56" s="21">
        <f t="shared" si="24"/>
        <v>0.0068100571440971</v>
      </c>
      <c r="I56" s="21">
        <f t="shared" si="24"/>
        <v>0.00311647936838696</v>
      </c>
      <c r="J56" s="21">
        <f t="shared" si="24"/>
        <v>0.000352375539691521</v>
      </c>
      <c r="K56" s="21">
        <f t="shared" si="24"/>
        <v>0.145096237995588</v>
      </c>
      <c r="XBK56"/>
      <c r="XBL56"/>
      <c r="XBM56"/>
      <c r="XBN56"/>
      <c r="XBO56"/>
      <c r="XBP56"/>
      <c r="XBQ56"/>
      <c r="XBR56"/>
      <c r="XBS56"/>
      <c r="XBT56"/>
      <c r="XBU56"/>
      <c r="XBV56"/>
      <c r="XBW56"/>
      <c r="XBX56"/>
      <c r="XBY56"/>
      <c r="XBZ56"/>
      <c r="XCA56"/>
      <c r="XCB56"/>
      <c r="XCC56"/>
      <c r="XCD56"/>
      <c r="XCE56"/>
      <c r="XCF56"/>
      <c r="XCG56"/>
      <c r="XCH56"/>
      <c r="XCI56"/>
      <c r="XCJ56"/>
      <c r="XCK56"/>
      <c r="XCL56"/>
      <c r="XCM56"/>
      <c r="XCN56"/>
      <c r="XCO56"/>
      <c r="XCP56"/>
      <c r="XCQ56"/>
      <c r="XCR56"/>
      <c r="XCS56"/>
      <c r="XCT56"/>
      <c r="XCU56"/>
      <c r="XCV56"/>
      <c r="XCW56"/>
      <c r="XCX56"/>
      <c r="XCY56"/>
      <c r="XCZ56"/>
      <c r="XDA56"/>
      <c r="XDB56"/>
      <c r="XDC56"/>
      <c r="XDD56"/>
      <c r="XDE56"/>
      <c r="XDF56"/>
      <c r="XDG56"/>
      <c r="XDH56"/>
      <c r="XDI56"/>
      <c r="XDJ56"/>
      <c r="XDK56"/>
      <c r="XDL56"/>
      <c r="XDM56"/>
      <c r="XDN56"/>
      <c r="XDO56"/>
      <c r="XDP56"/>
      <c r="XDQ56"/>
      <c r="XDR56"/>
      <c r="XDS56"/>
      <c r="XDT56"/>
      <c r="XDU56"/>
      <c r="XDV56"/>
      <c r="XDW56"/>
      <c r="XDX56"/>
      <c r="XDY56"/>
      <c r="XDZ56"/>
      <c r="XEA56"/>
      <c r="XEB56"/>
      <c r="XEC56"/>
      <c r="XED56"/>
      <c r="XEE56"/>
      <c r="XEF56"/>
      <c r="XEG56"/>
      <c r="XEH56"/>
      <c r="XEI56"/>
      <c r="XEJ56"/>
      <c r="XEK56"/>
      <c r="XEL56"/>
      <c r="XEM56"/>
      <c r="XEN56"/>
      <c r="XEO56"/>
      <c r="XEP56"/>
      <c r="XEQ56"/>
      <c r="XER56"/>
      <c r="XES56"/>
      <c r="XET56"/>
      <c r="XEU56"/>
      <c r="XEV56"/>
      <c r="XEW56"/>
      <c r="XEX56"/>
      <c r="XEY56"/>
      <c r="XEZ56"/>
      <c r="XFA56"/>
      <c r="XFB56"/>
      <c r="XFC56"/>
      <c r="XFD56"/>
    </row>
    <row r="57" s="17" customFormat="1" ht="16.5" spans="1:16384">
      <c r="A57" s="8">
        <v>24</v>
      </c>
      <c r="B57" s="8" t="s">
        <v>14</v>
      </c>
      <c r="C57" s="10" t="s">
        <v>44</v>
      </c>
      <c r="D57" s="9" t="s">
        <v>46</v>
      </c>
      <c r="E57" s="21">
        <f t="shared" ref="E57:K57" si="25">E26/$L26</f>
        <v>0.789544148245774</v>
      </c>
      <c r="F57" s="21">
        <f t="shared" si="25"/>
        <v>0.0168182292459273</v>
      </c>
      <c r="G57" s="21">
        <f t="shared" si="25"/>
        <v>0.0293367412398193</v>
      </c>
      <c r="H57" s="21">
        <f t="shared" si="25"/>
        <v>0.00520224673445544</v>
      </c>
      <c r="I57" s="21">
        <f t="shared" si="25"/>
        <v>0.00475081713410496</v>
      </c>
      <c r="J57" s="21">
        <f t="shared" si="25"/>
        <v>0.000180064314121439</v>
      </c>
      <c r="K57" s="21">
        <f t="shared" si="25"/>
        <v>0.154167753085797</v>
      </c>
      <c r="XBK57"/>
      <c r="XBL57"/>
      <c r="XBM57"/>
      <c r="XBN57"/>
      <c r="XBO57"/>
      <c r="XBP57"/>
      <c r="XBQ57"/>
      <c r="XBR57"/>
      <c r="XBS57"/>
      <c r="XBT57"/>
      <c r="XBU57"/>
      <c r="XBV57"/>
      <c r="XBW57"/>
      <c r="XBX57"/>
      <c r="XBY57"/>
      <c r="XBZ57"/>
      <c r="XCA57"/>
      <c r="XCB57"/>
      <c r="XCC57"/>
      <c r="XCD57"/>
      <c r="XCE57"/>
      <c r="XCF57"/>
      <c r="XCG57"/>
      <c r="XCH57"/>
      <c r="XCI57"/>
      <c r="XCJ57"/>
      <c r="XCK57"/>
      <c r="XCL57"/>
      <c r="XCM57"/>
      <c r="XCN57"/>
      <c r="XCO57"/>
      <c r="XCP57"/>
      <c r="XCQ57"/>
      <c r="XCR57"/>
      <c r="XCS57"/>
      <c r="XCT57"/>
      <c r="XCU57"/>
      <c r="XCV57"/>
      <c r="XCW57"/>
      <c r="XCX57"/>
      <c r="XCY57"/>
      <c r="XCZ57"/>
      <c r="XDA57"/>
      <c r="XDB57"/>
      <c r="XDC57"/>
      <c r="XDD57"/>
      <c r="XDE57"/>
      <c r="XDF57"/>
      <c r="XDG57"/>
      <c r="XDH57"/>
      <c r="XDI57"/>
      <c r="XDJ57"/>
      <c r="XDK57"/>
      <c r="XDL57"/>
      <c r="XDM57"/>
      <c r="XDN57"/>
      <c r="XDO57"/>
      <c r="XDP57"/>
      <c r="XDQ57"/>
      <c r="XDR57"/>
      <c r="XDS57"/>
      <c r="XDT57"/>
      <c r="XDU57"/>
      <c r="XDV57"/>
      <c r="XDW57"/>
      <c r="XDX57"/>
      <c r="XDY57"/>
      <c r="XDZ57"/>
      <c r="XEA57"/>
      <c r="XEB57"/>
      <c r="XEC57"/>
      <c r="XED57"/>
      <c r="XEE57"/>
      <c r="XEF57"/>
      <c r="XEG57"/>
      <c r="XEH57"/>
      <c r="XEI57"/>
      <c r="XEJ57"/>
      <c r="XEK57"/>
      <c r="XEL57"/>
      <c r="XEM57"/>
      <c r="XEN57"/>
      <c r="XEO57"/>
      <c r="XEP57"/>
      <c r="XEQ57"/>
      <c r="XER57"/>
      <c r="XES57"/>
      <c r="XET57"/>
      <c r="XEU57"/>
      <c r="XEV57"/>
      <c r="XEW57"/>
      <c r="XEX57"/>
      <c r="XEY57"/>
      <c r="XEZ57"/>
      <c r="XFA57"/>
      <c r="XFB57"/>
      <c r="XFC57"/>
      <c r="XFD57"/>
    </row>
    <row r="58" s="17" customFormat="1" ht="16.5" spans="1:16384">
      <c r="A58" s="2">
        <v>25</v>
      </c>
      <c r="B58" s="8" t="s">
        <v>14</v>
      </c>
      <c r="C58" s="9" t="s">
        <v>47</v>
      </c>
      <c r="D58" s="9" t="s">
        <v>48</v>
      </c>
      <c r="E58" s="21">
        <f t="shared" ref="E58:K58" si="26">E27/$L27</f>
        <v>0.545945415847678</v>
      </c>
      <c r="F58" s="21">
        <f t="shared" si="26"/>
        <v>0.0533340769132143</v>
      </c>
      <c r="G58" s="21">
        <f t="shared" si="26"/>
        <v>0.0394519157927021</v>
      </c>
      <c r="H58" s="21">
        <f t="shared" si="26"/>
        <v>0.0836341861036964</v>
      </c>
      <c r="I58" s="21">
        <f t="shared" si="26"/>
        <v>0.137540252765955</v>
      </c>
      <c r="J58" s="21">
        <f t="shared" si="26"/>
        <v>0.0334919084138004</v>
      </c>
      <c r="K58" s="21">
        <f t="shared" si="26"/>
        <v>0.106602244162954</v>
      </c>
      <c r="XBK58"/>
      <c r="XBL58"/>
      <c r="XBM58"/>
      <c r="XBN58"/>
      <c r="XBO58"/>
      <c r="XBP58"/>
      <c r="XBQ58"/>
      <c r="XBR58"/>
      <c r="XBS58"/>
      <c r="XBT58"/>
      <c r="XBU58"/>
      <c r="XBV58"/>
      <c r="XBW58"/>
      <c r="XBX58"/>
      <c r="XBY58"/>
      <c r="XBZ58"/>
      <c r="XCA58"/>
      <c r="XCB58"/>
      <c r="XCC58"/>
      <c r="XCD58"/>
      <c r="XCE58"/>
      <c r="XCF58"/>
      <c r="XCG58"/>
      <c r="XCH58"/>
      <c r="XCI58"/>
      <c r="XCJ58"/>
      <c r="XCK58"/>
      <c r="XCL58"/>
      <c r="XCM58"/>
      <c r="XCN58"/>
      <c r="XCO58"/>
      <c r="XCP58"/>
      <c r="XCQ58"/>
      <c r="XCR58"/>
      <c r="XCS58"/>
      <c r="XCT58"/>
      <c r="XCU58"/>
      <c r="XCV58"/>
      <c r="XCW58"/>
      <c r="XCX58"/>
      <c r="XCY58"/>
      <c r="XCZ58"/>
      <c r="XDA58"/>
      <c r="XDB58"/>
      <c r="XDC58"/>
      <c r="XDD58"/>
      <c r="XDE58"/>
      <c r="XDF58"/>
      <c r="XDG58"/>
      <c r="XDH58"/>
      <c r="XDI58"/>
      <c r="XDJ58"/>
      <c r="XDK58"/>
      <c r="XDL58"/>
      <c r="XDM58"/>
      <c r="XDN58"/>
      <c r="XDO58"/>
      <c r="XDP58"/>
      <c r="XDQ58"/>
      <c r="XDR58"/>
      <c r="XDS58"/>
      <c r="XDT58"/>
      <c r="XDU58"/>
      <c r="XDV58"/>
      <c r="XDW58"/>
      <c r="XDX58"/>
      <c r="XDY58"/>
      <c r="XDZ58"/>
      <c r="XEA58"/>
      <c r="XEB58"/>
      <c r="XEC58"/>
      <c r="XED58"/>
      <c r="XEE58"/>
      <c r="XEF58"/>
      <c r="XEG58"/>
      <c r="XEH58"/>
      <c r="XEI58"/>
      <c r="XEJ58"/>
      <c r="XEK58"/>
      <c r="XEL58"/>
      <c r="XEM58"/>
      <c r="XEN58"/>
      <c r="XEO58"/>
      <c r="XEP58"/>
      <c r="XEQ58"/>
      <c r="XER58"/>
      <c r="XES58"/>
      <c r="XET58"/>
      <c r="XEU58"/>
      <c r="XEV58"/>
      <c r="XEW58"/>
      <c r="XEX58"/>
      <c r="XEY58"/>
      <c r="XEZ58"/>
      <c r="XFA58"/>
      <c r="XFB58"/>
      <c r="XFC58"/>
      <c r="XFD58"/>
    </row>
    <row r="59" s="17" customFormat="1" ht="16.5" spans="1:16384">
      <c r="A59" s="8">
        <v>26</v>
      </c>
      <c r="B59" s="8" t="s">
        <v>14</v>
      </c>
      <c r="C59" s="9" t="s">
        <v>49</v>
      </c>
      <c r="D59" s="5" t="s">
        <v>49</v>
      </c>
      <c r="E59" s="21">
        <f t="shared" ref="E59:K59" si="27">E28/$L28</f>
        <v>0</v>
      </c>
      <c r="F59" s="21">
        <f t="shared" si="27"/>
        <v>0.890467420548463</v>
      </c>
      <c r="G59" s="21">
        <f t="shared" si="27"/>
        <v>0</v>
      </c>
      <c r="H59" s="21">
        <f t="shared" si="27"/>
        <v>0</v>
      </c>
      <c r="I59" s="21">
        <f t="shared" si="27"/>
        <v>0</v>
      </c>
      <c r="J59" s="21">
        <f t="shared" si="27"/>
        <v>0.109532579451537</v>
      </c>
      <c r="K59" s="21">
        <f t="shared" si="27"/>
        <v>0</v>
      </c>
      <c r="XBK59"/>
      <c r="XBL59"/>
      <c r="XBM59"/>
      <c r="XBN59"/>
      <c r="XBO59"/>
      <c r="XBP59"/>
      <c r="XBQ59"/>
      <c r="XBR59"/>
      <c r="XBS59"/>
      <c r="XBT59"/>
      <c r="XBU59"/>
      <c r="XBV59"/>
      <c r="XBW59"/>
      <c r="XBX59"/>
      <c r="XBY59"/>
      <c r="XBZ59"/>
      <c r="XCA59"/>
      <c r="XCB59"/>
      <c r="XCC59"/>
      <c r="XCD59"/>
      <c r="XCE59"/>
      <c r="XCF59"/>
      <c r="XCG59"/>
      <c r="XCH59"/>
      <c r="XCI59"/>
      <c r="XCJ59"/>
      <c r="XCK59"/>
      <c r="XCL59"/>
      <c r="XCM59"/>
      <c r="XCN59"/>
      <c r="XCO59"/>
      <c r="XCP59"/>
      <c r="XCQ59"/>
      <c r="XCR59"/>
      <c r="XCS59"/>
      <c r="XCT59"/>
      <c r="XCU59"/>
      <c r="XCV59"/>
      <c r="XCW59"/>
      <c r="XCX59"/>
      <c r="XCY59"/>
      <c r="XCZ59"/>
      <c r="XDA59"/>
      <c r="XDB59"/>
      <c r="XDC59"/>
      <c r="XDD59"/>
      <c r="XDE59"/>
      <c r="XDF59"/>
      <c r="XDG59"/>
      <c r="XDH59"/>
      <c r="XDI59"/>
      <c r="XDJ59"/>
      <c r="XDK59"/>
      <c r="XDL59"/>
      <c r="XDM59"/>
      <c r="XDN59"/>
      <c r="XDO59"/>
      <c r="XDP59"/>
      <c r="XDQ59"/>
      <c r="XDR59"/>
      <c r="XDS59"/>
      <c r="XDT59"/>
      <c r="XDU59"/>
      <c r="XDV59"/>
      <c r="XDW59"/>
      <c r="XDX59"/>
      <c r="XDY59"/>
      <c r="XDZ59"/>
      <c r="XEA59"/>
      <c r="XEB59"/>
      <c r="XEC59"/>
      <c r="XED59"/>
      <c r="XEE59"/>
      <c r="XEF59"/>
      <c r="XEG59"/>
      <c r="XEH59"/>
      <c r="XEI59"/>
      <c r="XEJ59"/>
      <c r="XEK59"/>
      <c r="XEL59"/>
      <c r="XEM59"/>
      <c r="XEN59"/>
      <c r="XEO59"/>
      <c r="XEP59"/>
      <c r="XEQ59"/>
      <c r="XER59"/>
      <c r="XES59"/>
      <c r="XET59"/>
      <c r="XEU59"/>
      <c r="XEV59"/>
      <c r="XEW59"/>
      <c r="XEX59"/>
      <c r="XEY59"/>
      <c r="XEZ59"/>
      <c r="XFA59"/>
      <c r="XFB59"/>
      <c r="XFC59"/>
      <c r="XFD59"/>
    </row>
    <row r="60" s="17" customFormat="1" spans="1:16384">
      <c r="A60" s="12" t="s">
        <v>13</v>
      </c>
      <c r="B60" s="12"/>
      <c r="C60" s="12"/>
      <c r="D60" s="12"/>
      <c r="E60" s="17"/>
      <c r="F60" s="17"/>
      <c r="G60" s="17"/>
      <c r="H60" s="17"/>
      <c r="I60" s="17"/>
      <c r="J60" s="17"/>
      <c r="K60" s="17"/>
      <c r="L60" s="17"/>
      <c r="XBK60"/>
      <c r="XBL60"/>
      <c r="XBM60"/>
      <c r="XBN60"/>
      <c r="XBO60"/>
      <c r="XBP60"/>
      <c r="XBQ60"/>
      <c r="XBR60"/>
      <c r="XBS60"/>
      <c r="XBT60"/>
      <c r="XBU60"/>
      <c r="XBV60"/>
      <c r="XBW60"/>
      <c r="XBX60"/>
      <c r="XBY60"/>
      <c r="XBZ60"/>
      <c r="XCA60"/>
      <c r="XCB60"/>
      <c r="XCC60"/>
      <c r="XCD60"/>
      <c r="XCE60"/>
      <c r="XCF60"/>
      <c r="XCG60"/>
      <c r="XCH60"/>
      <c r="XCI60"/>
      <c r="XCJ60"/>
      <c r="XCK60"/>
      <c r="XCL60"/>
      <c r="XCM60"/>
      <c r="XCN60"/>
      <c r="XCO60"/>
      <c r="XCP60"/>
      <c r="XCQ60"/>
      <c r="XCR60"/>
      <c r="XCS60"/>
      <c r="XCT60"/>
      <c r="XCU60"/>
      <c r="XCV60"/>
      <c r="XCW60"/>
      <c r="XCX60"/>
      <c r="XCY60"/>
      <c r="XCZ60"/>
      <c r="XDA60"/>
      <c r="XDB60"/>
      <c r="XDC60"/>
      <c r="XDD60"/>
      <c r="XDE60"/>
      <c r="XDF60"/>
      <c r="XDG60"/>
      <c r="XDH60"/>
      <c r="XDI60"/>
      <c r="XDJ60"/>
      <c r="XDK60"/>
      <c r="XDL60"/>
      <c r="XDM60"/>
      <c r="XDN60"/>
      <c r="XDO60"/>
      <c r="XDP60"/>
      <c r="XDQ60"/>
      <c r="XDR60"/>
      <c r="XDS60"/>
      <c r="XDT60"/>
      <c r="XDU60"/>
      <c r="XDV60"/>
      <c r="XDW60"/>
      <c r="XDX60"/>
      <c r="XDY60"/>
      <c r="XDZ60"/>
      <c r="XEA60"/>
      <c r="XEB60"/>
      <c r="XEC60"/>
      <c r="XED60"/>
      <c r="XEE60"/>
      <c r="XEF60"/>
      <c r="XEG60"/>
      <c r="XEH60"/>
      <c r="XEI60"/>
      <c r="XEJ60"/>
      <c r="XEK60"/>
      <c r="XEL60"/>
      <c r="XEM60"/>
      <c r="XEN60"/>
      <c r="XEO60"/>
      <c r="XEP60"/>
      <c r="XEQ60"/>
      <c r="XER60"/>
      <c r="XES60"/>
      <c r="XET60"/>
      <c r="XEU60"/>
      <c r="XEV60"/>
      <c r="XEW60"/>
      <c r="XEX60"/>
      <c r="XEY60"/>
      <c r="XEZ60"/>
      <c r="XFA60"/>
      <c r="XFB60"/>
      <c r="XFC60"/>
      <c r="XFD60"/>
    </row>
  </sheetData>
  <mergeCells count="5">
    <mergeCell ref="A1:D1"/>
    <mergeCell ref="A29:D29"/>
    <mergeCell ref="A30:D30"/>
    <mergeCell ref="A32:D32"/>
    <mergeCell ref="A60:D6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0"/>
  <sheetViews>
    <sheetView workbookViewId="0">
      <selection activeCell="K16" sqref="K16"/>
    </sheetView>
  </sheetViews>
  <sheetFormatPr defaultColWidth="9" defaultRowHeight="13.5"/>
  <cols>
    <col min="1" max="4" width="9" style="17"/>
    <col min="5" max="5" width="12.625" style="17"/>
    <col min="6" max="6" width="11.5" style="17"/>
    <col min="7" max="12" width="12.625" style="17"/>
    <col min="13" max="16286" width="9" style="17"/>
  </cols>
  <sheetData>
    <row r="1" s="15" customFormat="1" ht="25.5" customHeight="1" spans="1:12">
      <c r="A1" s="1" t="s">
        <v>0</v>
      </c>
      <c r="B1" s="1"/>
      <c r="C1" s="1"/>
      <c r="D1" s="1"/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22"/>
    </row>
    <row r="2" s="15" customFormat="1" ht="15.75" customHeight="1" spans="1:12">
      <c r="A2" s="2" t="s">
        <v>8</v>
      </c>
      <c r="B2" s="2" t="s">
        <v>9</v>
      </c>
      <c r="C2" s="2" t="s">
        <v>10</v>
      </c>
      <c r="D2" s="2" t="s">
        <v>11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22"/>
    </row>
    <row r="3" s="15" customFormat="1" ht="15.75" customHeight="1" spans="1:13">
      <c r="A3" s="2">
        <v>1</v>
      </c>
      <c r="B3" s="2" t="s">
        <v>14</v>
      </c>
      <c r="C3" s="5" t="s">
        <v>15</v>
      </c>
      <c r="D3" s="5" t="s">
        <v>16</v>
      </c>
      <c r="E3" s="18">
        <v>53.4225531797859</v>
      </c>
      <c r="F3" s="18">
        <v>1.87343305155523</v>
      </c>
      <c r="G3" s="18">
        <v>0.572692453917229</v>
      </c>
      <c r="H3" s="18">
        <v>0.712169281140394</v>
      </c>
      <c r="I3" s="18">
        <v>0.364643028914864</v>
      </c>
      <c r="J3" s="18">
        <v>0.0469955005790904</v>
      </c>
      <c r="K3" s="27">
        <f>E3*M$3</f>
        <v>6.62393577017705</v>
      </c>
      <c r="L3" s="22">
        <f>SUM(E3:K3)</f>
        <v>63.6164222660698</v>
      </c>
      <c r="M3" s="28">
        <v>0.123991373978049</v>
      </c>
    </row>
    <row r="4" s="16" customFormat="1" ht="15.75" customHeight="1" spans="1:13">
      <c r="A4" s="8">
        <v>2</v>
      </c>
      <c r="B4" s="8" t="s">
        <v>14</v>
      </c>
      <c r="C4" s="9" t="s">
        <v>15</v>
      </c>
      <c r="D4" s="9" t="s">
        <v>17</v>
      </c>
      <c r="E4" s="18">
        <v>13.1994145592536</v>
      </c>
      <c r="F4" s="18">
        <v>1.66194074102171</v>
      </c>
      <c r="G4" s="18">
        <v>0.400030281848103</v>
      </c>
      <c r="H4" s="18">
        <v>0.183571297184187</v>
      </c>
      <c r="I4" s="18">
        <v>0.0883632084028853</v>
      </c>
      <c r="J4" s="18">
        <v>0.00508059465719897</v>
      </c>
      <c r="K4" s="27">
        <f t="shared" ref="K4:K28" si="0">E4*M$3</f>
        <v>1.63661354690772</v>
      </c>
      <c r="L4" s="22">
        <f t="shared" ref="L4:L29" si="1">SUM(E4:K4)</f>
        <v>17.1750142292754</v>
      </c>
      <c r="M4" s="28"/>
    </row>
    <row r="5" s="16" customFormat="1" ht="15.75" customHeight="1" spans="1:13">
      <c r="A5" s="8">
        <v>3</v>
      </c>
      <c r="B5" s="8" t="s">
        <v>14</v>
      </c>
      <c r="C5" s="9" t="s">
        <v>15</v>
      </c>
      <c r="D5" s="9" t="s">
        <v>18</v>
      </c>
      <c r="E5" s="18">
        <v>10.0764251899944</v>
      </c>
      <c r="F5" s="18">
        <v>0.643859803393587</v>
      </c>
      <c r="G5" s="18">
        <v>0.400032024468898</v>
      </c>
      <c r="H5" s="18">
        <v>0.353233494969155</v>
      </c>
      <c r="I5" s="18">
        <v>0.176427873565633</v>
      </c>
      <c r="J5" s="18">
        <v>0.0114313379786976</v>
      </c>
      <c r="K5" s="27">
        <f t="shared" si="0"/>
        <v>1.24938980409443</v>
      </c>
      <c r="L5" s="22">
        <f t="shared" si="1"/>
        <v>12.9107995284648</v>
      </c>
      <c r="M5" s="28"/>
    </row>
    <row r="6" s="16" customFormat="1" ht="15.75" customHeight="1" spans="1:13">
      <c r="A6" s="8">
        <v>4</v>
      </c>
      <c r="B6" s="8" t="s">
        <v>14</v>
      </c>
      <c r="C6" s="9" t="s">
        <v>19</v>
      </c>
      <c r="D6" s="9" t="s">
        <v>20</v>
      </c>
      <c r="E6" s="18">
        <v>9.99648877680047</v>
      </c>
      <c r="F6" s="18">
        <v>0.64362632168616</v>
      </c>
      <c r="G6" s="18">
        <v>0.400291894520433</v>
      </c>
      <c r="H6" s="18">
        <v>9.95380140100255</v>
      </c>
      <c r="I6" s="18">
        <v>1.19491914151609</v>
      </c>
      <c r="J6" s="18">
        <v>0.203859145406805</v>
      </c>
      <c r="K6" s="27">
        <f t="shared" si="0"/>
        <v>1.23947837839164</v>
      </c>
      <c r="L6" s="22">
        <f t="shared" si="1"/>
        <v>23.6324650593242</v>
      </c>
      <c r="M6" s="28"/>
    </row>
    <row r="7" s="16" customFormat="1" ht="15.75" customHeight="1" spans="1:13">
      <c r="A7" s="8">
        <v>5</v>
      </c>
      <c r="B7" s="8" t="s">
        <v>14</v>
      </c>
      <c r="C7" s="9" t="s">
        <v>19</v>
      </c>
      <c r="D7" s="9" t="s">
        <v>21</v>
      </c>
      <c r="E7" s="18">
        <v>59.6836464889534</v>
      </c>
      <c r="F7" s="18">
        <v>2.26109860904309</v>
      </c>
      <c r="G7" s="18">
        <v>1.79865744638031</v>
      </c>
      <c r="H7" s="18">
        <v>3.66520080214421</v>
      </c>
      <c r="I7" s="18">
        <v>0.592696473531988</v>
      </c>
      <c r="J7" s="18">
        <v>1.3270208522839</v>
      </c>
      <c r="K7" s="27">
        <f t="shared" si="0"/>
        <v>7.4002573321855</v>
      </c>
      <c r="L7" s="22">
        <f t="shared" si="1"/>
        <v>76.7285780045224</v>
      </c>
      <c r="M7" s="28"/>
    </row>
    <row r="8" s="16" customFormat="1" ht="16.5" customHeight="1" spans="1:13">
      <c r="A8" s="8">
        <v>6</v>
      </c>
      <c r="B8" s="8" t="s">
        <v>14</v>
      </c>
      <c r="C8" s="9" t="s">
        <v>19</v>
      </c>
      <c r="D8" s="9" t="s">
        <v>22</v>
      </c>
      <c r="E8" s="18">
        <v>27.9055327802956</v>
      </c>
      <c r="F8" s="18">
        <v>1.0886388377023</v>
      </c>
      <c r="G8" s="18">
        <v>0.464606870984625</v>
      </c>
      <c r="H8" s="18">
        <v>0.501702348952511</v>
      </c>
      <c r="I8" s="18">
        <v>0.176771917853426</v>
      </c>
      <c r="J8" s="18">
        <v>0.0437019424394881</v>
      </c>
      <c r="K8" s="27">
        <f t="shared" si="0"/>
        <v>3.46004535101834</v>
      </c>
      <c r="L8" s="22">
        <f t="shared" si="1"/>
        <v>33.6410000492463</v>
      </c>
      <c r="M8" s="28"/>
    </row>
    <row r="9" s="16" customFormat="1" ht="15.75" customHeight="1" spans="1:13">
      <c r="A9" s="8">
        <v>7</v>
      </c>
      <c r="B9" s="8" t="s">
        <v>14</v>
      </c>
      <c r="C9" s="9" t="s">
        <v>19</v>
      </c>
      <c r="D9" s="9" t="s">
        <v>23</v>
      </c>
      <c r="E9" s="18">
        <v>24.3131975211564</v>
      </c>
      <c r="F9" s="18">
        <v>2.27164384576947</v>
      </c>
      <c r="G9" s="18">
        <v>0.541609918596756</v>
      </c>
      <c r="H9" s="18">
        <v>1.16482494923807</v>
      </c>
      <c r="I9" s="18">
        <v>0.176866585454447</v>
      </c>
      <c r="J9" s="18">
        <v>0.0304835679431938</v>
      </c>
      <c r="K9" s="27">
        <f t="shared" si="0"/>
        <v>3.01462676644788</v>
      </c>
      <c r="L9" s="22">
        <f t="shared" si="1"/>
        <v>31.5132531546062</v>
      </c>
      <c r="M9" s="28"/>
    </row>
    <row r="10" s="16" customFormat="1" ht="15.75" customHeight="1" spans="1:13">
      <c r="A10" s="8">
        <v>9</v>
      </c>
      <c r="B10" s="8" t="s">
        <v>14</v>
      </c>
      <c r="C10" s="9" t="s">
        <v>24</v>
      </c>
      <c r="D10" s="9" t="s">
        <v>25</v>
      </c>
      <c r="E10" s="18">
        <v>53.8341449085508</v>
      </c>
      <c r="F10" s="18">
        <v>1.41219849569936</v>
      </c>
      <c r="G10" s="18">
        <v>1.78941011361551</v>
      </c>
      <c r="H10" s="18">
        <v>1.82719244652843</v>
      </c>
      <c r="I10" s="18">
        <v>2.51352167770038</v>
      </c>
      <c r="J10" s="18">
        <v>0.0711283252007852</v>
      </c>
      <c r="K10" s="27">
        <f t="shared" si="0"/>
        <v>6.67496959414462</v>
      </c>
      <c r="L10" s="22">
        <f t="shared" si="1"/>
        <v>68.1225655614399</v>
      </c>
      <c r="M10" s="28"/>
    </row>
    <row r="11" s="16" customFormat="1" ht="15.75" customHeight="1" spans="1:13">
      <c r="A11" s="8">
        <v>10</v>
      </c>
      <c r="B11" s="8" t="s">
        <v>14</v>
      </c>
      <c r="C11" s="9" t="s">
        <v>24</v>
      </c>
      <c r="D11" s="9" t="s">
        <v>26</v>
      </c>
      <c r="E11" s="18">
        <v>58.960194941416</v>
      </c>
      <c r="F11" s="18">
        <v>3.53053247226655</v>
      </c>
      <c r="G11" s="18">
        <v>5.4580260618386</v>
      </c>
      <c r="H11" s="18">
        <v>6.29958678266395</v>
      </c>
      <c r="I11" s="18">
        <v>0.583219526473225</v>
      </c>
      <c r="J11" s="18">
        <v>0.358726364298666</v>
      </c>
      <c r="K11" s="27">
        <f t="shared" si="0"/>
        <v>7.3105555807998</v>
      </c>
      <c r="L11" s="22">
        <f t="shared" si="1"/>
        <v>82.5008417297568</v>
      </c>
      <c r="M11" s="28"/>
    </row>
    <row r="12" s="16" customFormat="1" ht="15.75" customHeight="1" spans="1:13">
      <c r="A12" s="8">
        <v>11</v>
      </c>
      <c r="B12" s="8" t="s">
        <v>14</v>
      </c>
      <c r="C12" s="9" t="s">
        <v>24</v>
      </c>
      <c r="D12" s="9" t="s">
        <v>27</v>
      </c>
      <c r="E12" s="18">
        <v>33.2223554768749</v>
      </c>
      <c r="F12" s="18">
        <v>2.0348127228935</v>
      </c>
      <c r="G12" s="18">
        <v>1.79712000550164</v>
      </c>
      <c r="H12" s="18">
        <v>0.352889369344865</v>
      </c>
      <c r="I12" s="18">
        <v>1.03135341790321</v>
      </c>
      <c r="J12" s="18">
        <v>0.432070116404552</v>
      </c>
      <c r="K12" s="27">
        <f t="shared" si="0"/>
        <v>4.11928550236489</v>
      </c>
      <c r="L12" s="22">
        <f t="shared" si="1"/>
        <v>42.9898866112876</v>
      </c>
      <c r="M12" s="28"/>
    </row>
    <row r="13" s="16" customFormat="1" ht="15.75" customHeight="1" spans="1:13">
      <c r="A13" s="8">
        <v>12</v>
      </c>
      <c r="B13" s="8" t="s">
        <v>14</v>
      </c>
      <c r="C13" s="9" t="s">
        <v>24</v>
      </c>
      <c r="D13" s="9" t="s">
        <v>28</v>
      </c>
      <c r="E13" s="18">
        <v>29.917758657816</v>
      </c>
      <c r="F13" s="18">
        <v>4.54252955497352</v>
      </c>
      <c r="G13" s="18">
        <v>0.400087985406684</v>
      </c>
      <c r="H13" s="18">
        <v>0.393632858653265</v>
      </c>
      <c r="I13" s="18">
        <v>2.51376013899507</v>
      </c>
      <c r="J13" s="18">
        <v>0.824627788878871</v>
      </c>
      <c r="K13" s="27">
        <f t="shared" si="0"/>
        <v>3.70954400232628</v>
      </c>
      <c r="L13" s="22">
        <f t="shared" si="1"/>
        <v>42.3019409870497</v>
      </c>
      <c r="M13" s="28"/>
    </row>
    <row r="14" s="16" customFormat="1" ht="15.75" customHeight="1" spans="1:13">
      <c r="A14" s="8">
        <v>13</v>
      </c>
      <c r="B14" s="8" t="s">
        <v>14</v>
      </c>
      <c r="C14" s="9" t="s">
        <v>24</v>
      </c>
      <c r="D14" s="9" t="s">
        <v>29</v>
      </c>
      <c r="E14" s="18">
        <v>35.8365390842158</v>
      </c>
      <c r="F14" s="18">
        <v>0.718672361005425</v>
      </c>
      <c r="G14" s="18">
        <v>0.400191626370804</v>
      </c>
      <c r="H14" s="18">
        <v>0.353993742002414</v>
      </c>
      <c r="I14" s="18">
        <v>0.565585545212242</v>
      </c>
      <c r="J14" s="18">
        <v>0.0392463121867299</v>
      </c>
      <c r="K14" s="27">
        <f t="shared" si="0"/>
        <v>4.44342171966998</v>
      </c>
      <c r="L14" s="22">
        <f t="shared" si="1"/>
        <v>42.3576503906634</v>
      </c>
      <c r="M14" s="28"/>
    </row>
    <row r="15" s="16" customFormat="1" ht="15.75" customHeight="1" spans="1:13">
      <c r="A15" s="8">
        <v>14</v>
      </c>
      <c r="B15" s="8" t="s">
        <v>14</v>
      </c>
      <c r="C15" s="9" t="s">
        <v>30</v>
      </c>
      <c r="D15" s="9" t="s">
        <v>31</v>
      </c>
      <c r="E15" s="18">
        <v>16.536390942651</v>
      </c>
      <c r="F15" s="18">
        <v>1.0836152220688</v>
      </c>
      <c r="G15" s="18">
        <v>0.474758105647232</v>
      </c>
      <c r="H15" s="18">
        <v>3.05673369285815</v>
      </c>
      <c r="I15" s="18">
        <v>0.17705137592273</v>
      </c>
      <c r="J15" s="18">
        <v>0.00381044599289923</v>
      </c>
      <c r="K15" s="27">
        <f t="shared" si="0"/>
        <v>2.05036983361747</v>
      </c>
      <c r="L15" s="22">
        <f t="shared" si="1"/>
        <v>23.3827296187583</v>
      </c>
      <c r="M15" s="28"/>
    </row>
    <row r="16" s="16" customFormat="1" ht="15.75" customHeight="1" spans="1:13">
      <c r="A16" s="8">
        <v>15</v>
      </c>
      <c r="B16" s="8" t="s">
        <v>14</v>
      </c>
      <c r="C16" s="9" t="s">
        <v>30</v>
      </c>
      <c r="D16" s="9" t="s">
        <v>32</v>
      </c>
      <c r="E16" s="18">
        <v>34.9293280074275</v>
      </c>
      <c r="F16" s="18">
        <v>0.643605027232052</v>
      </c>
      <c r="G16" s="18">
        <v>2.64399095350609</v>
      </c>
      <c r="H16" s="18">
        <v>0.342642663330951</v>
      </c>
      <c r="I16" s="18">
        <v>1.73943216710555</v>
      </c>
      <c r="J16" s="18">
        <v>2.37480058639331</v>
      </c>
      <c r="K16" s="27">
        <f t="shared" si="0"/>
        <v>4.33093537177089</v>
      </c>
      <c r="L16" s="22">
        <f t="shared" si="1"/>
        <v>47.0047347767663</v>
      </c>
      <c r="M16" s="28"/>
    </row>
    <row r="17" s="16" customFormat="1" ht="15.75" customHeight="1" spans="1:13">
      <c r="A17" s="8">
        <v>16</v>
      </c>
      <c r="B17" s="8" t="s">
        <v>14</v>
      </c>
      <c r="C17" s="9" t="s">
        <v>30</v>
      </c>
      <c r="D17" s="9" t="s">
        <v>33</v>
      </c>
      <c r="E17" s="18">
        <v>18.1234883765465</v>
      </c>
      <c r="F17" s="18">
        <v>1.38692733360334</v>
      </c>
      <c r="G17" s="18">
        <v>0.400200050008807</v>
      </c>
      <c r="H17" s="18">
        <v>0.353597637452487</v>
      </c>
      <c r="I17" s="18">
        <v>0.176397758194343</v>
      </c>
      <c r="J17" s="18">
        <v>0.00889104065009818</v>
      </c>
      <c r="K17" s="27">
        <f t="shared" si="0"/>
        <v>2.2471562250832</v>
      </c>
      <c r="L17" s="22">
        <f t="shared" si="1"/>
        <v>22.6966584215388</v>
      </c>
      <c r="M17" s="28"/>
    </row>
    <row r="18" s="16" customFormat="1" ht="15.75" customHeight="1" spans="1:13">
      <c r="A18" s="8">
        <v>17</v>
      </c>
      <c r="B18" s="8" t="s">
        <v>14</v>
      </c>
      <c r="C18" s="9" t="s">
        <v>34</v>
      </c>
      <c r="D18" s="9" t="s">
        <v>35</v>
      </c>
      <c r="E18" s="18">
        <v>34.6310186315829</v>
      </c>
      <c r="F18" s="18">
        <v>0.643609609992819</v>
      </c>
      <c r="G18" s="18">
        <v>0.400163846943364</v>
      </c>
      <c r="H18" s="18">
        <v>0.353095317197531</v>
      </c>
      <c r="I18" s="18">
        <v>0.895693480739566</v>
      </c>
      <c r="J18" s="18">
        <v>0.13211938316964</v>
      </c>
      <c r="K18" s="27">
        <f t="shared" si="0"/>
        <v>4.29394758238938</v>
      </c>
      <c r="L18" s="22">
        <f t="shared" si="1"/>
        <v>41.3496478520152</v>
      </c>
      <c r="M18" s="28"/>
    </row>
    <row r="19" s="16" customFormat="1" ht="15.75" customHeight="1" spans="1:13">
      <c r="A19" s="8">
        <v>18</v>
      </c>
      <c r="B19" s="8" t="s">
        <v>14</v>
      </c>
      <c r="C19" s="9" t="s">
        <v>34</v>
      </c>
      <c r="D19" s="9" t="s">
        <v>36</v>
      </c>
      <c r="E19" s="18">
        <v>17.0712448785744</v>
      </c>
      <c r="F19" s="18">
        <v>0.644379751815759</v>
      </c>
      <c r="G19" s="18">
        <v>0.403189546663443</v>
      </c>
      <c r="H19" s="18">
        <v>0.353233494969155</v>
      </c>
      <c r="I19" s="18">
        <v>3.01045665660755</v>
      </c>
      <c r="J19" s="18">
        <v>0.242767842965389</v>
      </c>
      <c r="K19" s="27">
        <f t="shared" si="0"/>
        <v>2.11668710801018</v>
      </c>
      <c r="L19" s="22">
        <f t="shared" si="1"/>
        <v>23.8419592796059</v>
      </c>
      <c r="M19" s="28"/>
    </row>
    <row r="20" s="16" customFormat="1" ht="15.75" customHeight="1" spans="1:13">
      <c r="A20" s="8">
        <v>19</v>
      </c>
      <c r="B20" s="8" t="s">
        <v>14</v>
      </c>
      <c r="C20" s="9" t="s">
        <v>34</v>
      </c>
      <c r="D20" s="9" t="s">
        <v>37</v>
      </c>
      <c r="E20" s="18">
        <v>21.0921035589194</v>
      </c>
      <c r="F20" s="18">
        <v>0.643545033836642</v>
      </c>
      <c r="G20" s="18">
        <v>0.40022820730488</v>
      </c>
      <c r="H20" s="18">
        <v>0.35292040963021</v>
      </c>
      <c r="I20" s="18">
        <v>0.598538192029925</v>
      </c>
      <c r="J20" s="18">
        <v>0.0800193658508835</v>
      </c>
      <c r="K20" s="27">
        <f t="shared" si="0"/>
        <v>2.61523890035772</v>
      </c>
      <c r="L20" s="22">
        <f t="shared" si="1"/>
        <v>25.7825936679297</v>
      </c>
      <c r="M20" s="28"/>
    </row>
    <row r="21" s="16" customFormat="1" ht="15.75" customHeight="1" spans="1:13">
      <c r="A21" s="8">
        <v>20</v>
      </c>
      <c r="B21" s="8" t="s">
        <v>14</v>
      </c>
      <c r="C21" s="10" t="s">
        <v>38</v>
      </c>
      <c r="D21" s="9" t="s">
        <v>39</v>
      </c>
      <c r="E21" s="18">
        <v>55.8279889837614</v>
      </c>
      <c r="F21" s="18">
        <v>1.41522603771951</v>
      </c>
      <c r="G21" s="18">
        <v>0.400145129658745</v>
      </c>
      <c r="H21" s="18">
        <v>0.352856654660352</v>
      </c>
      <c r="I21" s="18">
        <v>0.177070893828386</v>
      </c>
      <c r="J21" s="18">
        <v>0.0101611893143979</v>
      </c>
      <c r="K21" s="27">
        <f t="shared" si="0"/>
        <v>6.92218906052797</v>
      </c>
      <c r="L21" s="22">
        <f t="shared" si="1"/>
        <v>65.1056379494708</v>
      </c>
      <c r="M21" s="28"/>
    </row>
    <row r="22" s="16" customFormat="1" ht="15.75" customHeight="1" spans="1:13">
      <c r="A22" s="8">
        <v>21</v>
      </c>
      <c r="B22" s="8" t="s">
        <v>14</v>
      </c>
      <c r="C22" s="10" t="s">
        <v>40</v>
      </c>
      <c r="D22" s="9" t="s">
        <v>41</v>
      </c>
      <c r="E22" s="18">
        <v>26.2509234706102</v>
      </c>
      <c r="F22" s="18">
        <v>2.8189883788542</v>
      </c>
      <c r="G22" s="18">
        <v>0.713150913403445</v>
      </c>
      <c r="H22" s="18">
        <v>4.04400473073205</v>
      </c>
      <c r="I22" s="18">
        <v>0.689416706453306</v>
      </c>
      <c r="J22" s="18">
        <v>0.295680356727923</v>
      </c>
      <c r="K22" s="27">
        <f t="shared" si="0"/>
        <v>3.25488806931358</v>
      </c>
      <c r="L22" s="22">
        <f t="shared" si="1"/>
        <v>38.0670526260947</v>
      </c>
      <c r="M22" s="28"/>
    </row>
    <row r="23" s="16" customFormat="1" ht="15.75" customHeight="1" spans="1:13">
      <c r="A23" s="8">
        <v>22</v>
      </c>
      <c r="B23" s="8" t="s">
        <v>14</v>
      </c>
      <c r="C23" s="10" t="s">
        <v>40</v>
      </c>
      <c r="D23" s="9" t="s">
        <v>42</v>
      </c>
      <c r="E23" s="18">
        <v>22.8151306650545</v>
      </c>
      <c r="F23" s="18">
        <v>1.91108056388877</v>
      </c>
      <c r="G23" s="18">
        <v>0.400375324838776</v>
      </c>
      <c r="H23" s="18">
        <v>1.64647108316015</v>
      </c>
      <c r="I23" s="18">
        <v>0.259016994043352</v>
      </c>
      <c r="J23" s="18">
        <v>0.135770775792806</v>
      </c>
      <c r="K23" s="27">
        <f t="shared" si="0"/>
        <v>2.82887939864883</v>
      </c>
      <c r="L23" s="22">
        <f t="shared" si="1"/>
        <v>29.9967248054272</v>
      </c>
      <c r="M23" s="28"/>
    </row>
    <row r="24" s="16" customFormat="1" ht="15.75" customHeight="1" spans="1:13">
      <c r="A24" s="8">
        <v>23</v>
      </c>
      <c r="B24" s="8" t="s">
        <v>14</v>
      </c>
      <c r="C24" s="10" t="s">
        <v>40</v>
      </c>
      <c r="D24" s="9" t="s">
        <v>43</v>
      </c>
      <c r="E24" s="18">
        <v>24.693061329568</v>
      </c>
      <c r="F24" s="18">
        <v>3.92961725192776</v>
      </c>
      <c r="G24" s="18">
        <v>1.96804796966278</v>
      </c>
      <c r="H24" s="18">
        <v>0.352774660803435</v>
      </c>
      <c r="I24" s="18">
        <v>0.322263105509559</v>
      </c>
      <c r="J24" s="18">
        <v>0.231769380764659</v>
      </c>
      <c r="K24" s="27">
        <f t="shared" si="0"/>
        <v>3.06172660197737</v>
      </c>
      <c r="L24" s="22">
        <f t="shared" si="1"/>
        <v>34.5592603002136</v>
      </c>
      <c r="M24" s="28"/>
    </row>
    <row r="25" s="16" customFormat="1" ht="15.75" customHeight="1" spans="1:13">
      <c r="A25" s="8">
        <v>24</v>
      </c>
      <c r="B25" s="8" t="s">
        <v>14</v>
      </c>
      <c r="C25" s="10" t="s">
        <v>44</v>
      </c>
      <c r="D25" s="9" t="s">
        <v>45</v>
      </c>
      <c r="E25" s="18">
        <v>52.1816567386736</v>
      </c>
      <c r="F25" s="18">
        <v>4.14915767317469</v>
      </c>
      <c r="G25" s="18">
        <v>3.13212881892352</v>
      </c>
      <c r="H25" s="18">
        <v>0.843562629789033</v>
      </c>
      <c r="I25" s="18">
        <v>0.207502185017686</v>
      </c>
      <c r="J25" s="18">
        <v>0.0177820813001964</v>
      </c>
      <c r="K25" s="27">
        <f t="shared" si="0"/>
        <v>6.47007531547907</v>
      </c>
      <c r="L25" s="22">
        <f t="shared" si="1"/>
        <v>67.0018654423578</v>
      </c>
      <c r="M25" s="28"/>
    </row>
    <row r="26" s="16" customFormat="1" ht="15.75" customHeight="1" spans="1:13">
      <c r="A26" s="8">
        <v>25</v>
      </c>
      <c r="B26" s="8" t="s">
        <v>14</v>
      </c>
      <c r="C26" s="10" t="s">
        <v>44</v>
      </c>
      <c r="D26" s="9" t="s">
        <v>46</v>
      </c>
      <c r="E26" s="18">
        <v>31.0002583138892</v>
      </c>
      <c r="F26" s="18">
        <v>0.798417022996555</v>
      </c>
      <c r="G26" s="18">
        <v>0.975408896415352</v>
      </c>
      <c r="H26" s="18">
        <v>0.360302753210196</v>
      </c>
      <c r="I26" s="18">
        <v>0.176862919948736</v>
      </c>
      <c r="J26" s="18">
        <v>0.00508059465719897</v>
      </c>
      <c r="K26" s="27">
        <f t="shared" si="0"/>
        <v>3.84376462201356</v>
      </c>
      <c r="L26" s="22">
        <f t="shared" si="1"/>
        <v>37.1600951231308</v>
      </c>
      <c r="M26" s="28"/>
    </row>
    <row r="27" s="16" customFormat="1" ht="15.75" customHeight="1" spans="1:13">
      <c r="A27" s="8">
        <v>27</v>
      </c>
      <c r="B27" s="8" t="s">
        <v>14</v>
      </c>
      <c r="C27" s="9" t="s">
        <v>47</v>
      </c>
      <c r="D27" s="9" t="s">
        <v>48</v>
      </c>
      <c r="E27" s="18">
        <v>6.54020713937631</v>
      </c>
      <c r="F27" s="18">
        <v>0.772516366187903</v>
      </c>
      <c r="G27" s="18">
        <v>0.400217731233923</v>
      </c>
      <c r="H27" s="18">
        <v>1.76731456026008</v>
      </c>
      <c r="I27" s="18">
        <v>1.56225412812792</v>
      </c>
      <c r="J27" s="18">
        <v>0.288323590163359</v>
      </c>
      <c r="K27" s="27">
        <f t="shared" si="0"/>
        <v>0.810929269312315</v>
      </c>
      <c r="L27" s="22">
        <f t="shared" si="1"/>
        <v>12.1417627846618</v>
      </c>
      <c r="M27" s="28"/>
    </row>
    <row r="28" s="15" customFormat="1" ht="15.75" customHeight="1" spans="1:13">
      <c r="A28" s="11">
        <v>1</v>
      </c>
      <c r="B28" s="8" t="s">
        <v>14</v>
      </c>
      <c r="C28" s="9" t="s">
        <v>49</v>
      </c>
      <c r="D28" s="5" t="s">
        <v>49</v>
      </c>
      <c r="E28" s="18">
        <v>0</v>
      </c>
      <c r="F28" s="18">
        <v>29.2216190590522</v>
      </c>
      <c r="G28" s="18">
        <v>0</v>
      </c>
      <c r="H28" s="18">
        <v>0</v>
      </c>
      <c r="I28" s="18">
        <v>0</v>
      </c>
      <c r="J28" s="18">
        <v>2.13632307593546</v>
      </c>
      <c r="K28" s="27">
        <f t="shared" si="0"/>
        <v>0</v>
      </c>
      <c r="L28" s="22">
        <f t="shared" si="1"/>
        <v>31.3579421349877</v>
      </c>
      <c r="M28" s="28"/>
    </row>
    <row r="29" s="17" customFormat="1" ht="16.5" spans="1:12">
      <c r="A29" s="12" t="s">
        <v>13</v>
      </c>
      <c r="B29" s="12"/>
      <c r="C29" s="12"/>
      <c r="D29" s="12"/>
      <c r="E29" s="18">
        <f t="shared" ref="E29:K29" si="2">SUM(E3:E28)</f>
        <v>772.061052601748</v>
      </c>
      <c r="F29" s="18">
        <f t="shared" si="2"/>
        <v>72.7452911493609</v>
      </c>
      <c r="G29" s="18">
        <f t="shared" si="2"/>
        <v>27.13476217766</v>
      </c>
      <c r="H29" s="18">
        <f t="shared" si="2"/>
        <v>39.9413090618778</v>
      </c>
      <c r="I29" s="18">
        <f t="shared" si="2"/>
        <v>19.9700850990521</v>
      </c>
      <c r="J29" s="18">
        <f t="shared" si="2"/>
        <v>9.3576715579362</v>
      </c>
      <c r="K29" s="18">
        <f t="shared" si="2"/>
        <v>95.7289107070297</v>
      </c>
      <c r="L29" s="22">
        <f t="shared" si="1"/>
        <v>1036.93908235466</v>
      </c>
    </row>
    <row r="30" s="17" customFormat="1" spans="1:12">
      <c r="A30" s="19" t="s">
        <v>50</v>
      </c>
      <c r="B30" s="19"/>
      <c r="C30" s="19"/>
      <c r="D30" s="19"/>
      <c r="E30" s="20"/>
      <c r="F30" s="20"/>
      <c r="G30" s="20"/>
      <c r="H30" s="20"/>
      <c r="I30" s="20"/>
      <c r="J30" s="20"/>
      <c r="K30" s="20"/>
      <c r="L30" s="20"/>
    </row>
    <row r="32" ht="16.5" spans="1:4">
      <c r="A32" s="1" t="s">
        <v>0</v>
      </c>
      <c r="B32" s="1"/>
      <c r="C32" s="1"/>
      <c r="D32" s="1"/>
    </row>
    <row r="33" ht="16.5" spans="1:11">
      <c r="A33" s="2" t="s">
        <v>8</v>
      </c>
      <c r="B33" s="2" t="s">
        <v>9</v>
      </c>
      <c r="C33" s="2" t="s">
        <v>10</v>
      </c>
      <c r="D33" s="2" t="s">
        <v>11</v>
      </c>
      <c r="E33" s="4" t="s">
        <v>1</v>
      </c>
      <c r="F33" s="4" t="s">
        <v>2</v>
      </c>
      <c r="G33" s="4" t="s">
        <v>3</v>
      </c>
      <c r="H33" s="4" t="s">
        <v>4</v>
      </c>
      <c r="I33" s="4" t="s">
        <v>5</v>
      </c>
      <c r="J33" s="4" t="s">
        <v>6</v>
      </c>
      <c r="K33" s="4" t="s">
        <v>7</v>
      </c>
    </row>
    <row r="34" ht="16.5" spans="1:11">
      <c r="A34" s="2">
        <v>1</v>
      </c>
      <c r="B34" s="2" t="s">
        <v>14</v>
      </c>
      <c r="C34" s="5" t="s">
        <v>15</v>
      </c>
      <c r="D34" s="5" t="s">
        <v>16</v>
      </c>
      <c r="E34" s="21">
        <f t="shared" ref="E34:K34" si="3">E3/$L3</f>
        <v>0.839760415264333</v>
      </c>
      <c r="F34" s="21">
        <f t="shared" si="3"/>
        <v>0.0294488904723339</v>
      </c>
      <c r="G34" s="21">
        <f t="shared" si="3"/>
        <v>0.009002273839324</v>
      </c>
      <c r="H34" s="21">
        <f t="shared" si="3"/>
        <v>0.0111947395935253</v>
      </c>
      <c r="I34" s="21">
        <f t="shared" si="3"/>
        <v>0.00573190091372599</v>
      </c>
      <c r="J34" s="21">
        <f t="shared" si="3"/>
        <v>0.000738732215756116</v>
      </c>
      <c r="K34" s="21">
        <f t="shared" si="3"/>
        <v>0.104123047701002</v>
      </c>
    </row>
    <row r="35" ht="16.5" spans="1:11">
      <c r="A35" s="8">
        <v>2</v>
      </c>
      <c r="B35" s="8" t="s">
        <v>14</v>
      </c>
      <c r="C35" s="9" t="s">
        <v>15</v>
      </c>
      <c r="D35" s="9" t="s">
        <v>17</v>
      </c>
      <c r="E35" s="21">
        <f t="shared" ref="E35:J35" si="4">E4/$L4</f>
        <v>0.768524228454771</v>
      </c>
      <c r="F35" s="21">
        <f t="shared" si="4"/>
        <v>0.0967650284789211</v>
      </c>
      <c r="G35" s="21">
        <f t="shared" si="4"/>
        <v>0.0232914090496785</v>
      </c>
      <c r="H35" s="21">
        <f t="shared" si="4"/>
        <v>0.0106882762793456</v>
      </c>
      <c r="I35" s="21">
        <f t="shared" si="4"/>
        <v>0.00514486958923546</v>
      </c>
      <c r="J35" s="21">
        <f t="shared" si="4"/>
        <v>0.000295813126520671</v>
      </c>
      <c r="K35" s="21">
        <f t="shared" ref="K35:K59" si="5">K4/$L4</f>
        <v>0.0952903750215273</v>
      </c>
    </row>
    <row r="36" ht="16.5" spans="1:11">
      <c r="A36" s="2">
        <v>3</v>
      </c>
      <c r="B36" s="8" t="s">
        <v>14</v>
      </c>
      <c r="C36" s="9" t="s">
        <v>15</v>
      </c>
      <c r="D36" s="9" t="s">
        <v>18</v>
      </c>
      <c r="E36" s="21">
        <f t="shared" ref="E36:J36" si="6">E5/$L5</f>
        <v>0.780464847880151</v>
      </c>
      <c r="F36" s="21">
        <f t="shared" si="6"/>
        <v>0.0498698629758793</v>
      </c>
      <c r="G36" s="21">
        <f t="shared" si="6"/>
        <v>0.0309842952473188</v>
      </c>
      <c r="H36" s="21">
        <f t="shared" si="6"/>
        <v>0.0273595368118273</v>
      </c>
      <c r="I36" s="21">
        <f t="shared" si="6"/>
        <v>0.0136651392639672</v>
      </c>
      <c r="J36" s="21">
        <f t="shared" si="6"/>
        <v>0.000885408990627932</v>
      </c>
      <c r="K36" s="21">
        <f t="shared" si="5"/>
        <v>0.096770908830229</v>
      </c>
    </row>
    <row r="37" ht="16.5" spans="1:11">
      <c r="A37" s="8">
        <v>4</v>
      </c>
      <c r="B37" s="8" t="s">
        <v>14</v>
      </c>
      <c r="C37" s="9" t="s">
        <v>19</v>
      </c>
      <c r="D37" s="9" t="s">
        <v>20</v>
      </c>
      <c r="E37" s="21">
        <f t="shared" ref="E37:J37" si="7">E6/$L6</f>
        <v>0.422998140553957</v>
      </c>
      <c r="F37" s="21">
        <f t="shared" si="7"/>
        <v>0.0272348364874539</v>
      </c>
      <c r="G37" s="21">
        <f t="shared" si="7"/>
        <v>0.0169382200932314</v>
      </c>
      <c r="H37" s="21">
        <f t="shared" si="7"/>
        <v>0.421191838262141</v>
      </c>
      <c r="I37" s="21">
        <f t="shared" si="7"/>
        <v>0.0505626111586966</v>
      </c>
      <c r="J37" s="21">
        <f t="shared" si="7"/>
        <v>0.0086262328070754</v>
      </c>
      <c r="K37" s="21">
        <f t="shared" si="5"/>
        <v>0.0524481206374451</v>
      </c>
    </row>
    <row r="38" ht="16.5" spans="1:11">
      <c r="A38" s="2">
        <v>5</v>
      </c>
      <c r="B38" s="8" t="s">
        <v>14</v>
      </c>
      <c r="C38" s="9" t="s">
        <v>19</v>
      </c>
      <c r="D38" s="9" t="s">
        <v>21</v>
      </c>
      <c r="E38" s="21">
        <f t="shared" ref="E38:J38" si="8">E7/$L7</f>
        <v>0.77785419775974</v>
      </c>
      <c r="F38" s="21">
        <f t="shared" si="8"/>
        <v>0.0294687933472431</v>
      </c>
      <c r="G38" s="21">
        <f t="shared" si="8"/>
        <v>0.0234418191130076</v>
      </c>
      <c r="H38" s="21">
        <f t="shared" si="8"/>
        <v>0.0477683921358243</v>
      </c>
      <c r="I38" s="21">
        <f t="shared" si="8"/>
        <v>0.00772458566216429</v>
      </c>
      <c r="J38" s="21">
        <f t="shared" si="8"/>
        <v>0.0172950012471974</v>
      </c>
      <c r="K38" s="21">
        <f t="shared" si="5"/>
        <v>0.0964472107348234</v>
      </c>
    </row>
    <row r="39" ht="16.5" spans="1:11">
      <c r="A39" s="8">
        <v>6</v>
      </c>
      <c r="B39" s="8" t="s">
        <v>14</v>
      </c>
      <c r="C39" s="9" t="s">
        <v>19</v>
      </c>
      <c r="D39" s="9" t="s">
        <v>22</v>
      </c>
      <c r="E39" s="21">
        <f t="shared" ref="E39:J39" si="9">E8/$L8</f>
        <v>0.829509608496933</v>
      </c>
      <c r="F39" s="21">
        <f t="shared" si="9"/>
        <v>0.0323604778724969</v>
      </c>
      <c r="G39" s="21">
        <f t="shared" si="9"/>
        <v>0.0138107330431467</v>
      </c>
      <c r="H39" s="21">
        <f t="shared" si="9"/>
        <v>0.0149134195837841</v>
      </c>
      <c r="I39" s="21">
        <f t="shared" si="9"/>
        <v>0.00525465704332968</v>
      </c>
      <c r="J39" s="21">
        <f t="shared" si="9"/>
        <v>0.00129906787478118</v>
      </c>
      <c r="K39" s="21">
        <f t="shared" si="5"/>
        <v>0.102852036085528</v>
      </c>
    </row>
    <row r="40" ht="16.5" spans="1:11">
      <c r="A40" s="2">
        <v>7</v>
      </c>
      <c r="B40" s="8" t="s">
        <v>14</v>
      </c>
      <c r="C40" s="9" t="s">
        <v>19</v>
      </c>
      <c r="D40" s="9" t="s">
        <v>23</v>
      </c>
      <c r="E40" s="21">
        <f t="shared" ref="E40:J40" si="10">E9/$L9</f>
        <v>0.771522933601116</v>
      </c>
      <c r="F40" s="21">
        <f t="shared" si="10"/>
        <v>0.072085348809424</v>
      </c>
      <c r="G40" s="21">
        <f t="shared" si="10"/>
        <v>0.0171867346078039</v>
      </c>
      <c r="H40" s="21">
        <f t="shared" si="10"/>
        <v>0.0369630181791565</v>
      </c>
      <c r="I40" s="21">
        <f t="shared" si="10"/>
        <v>0.00561245088175211</v>
      </c>
      <c r="J40" s="21">
        <f t="shared" si="10"/>
        <v>0.000967325327970403</v>
      </c>
      <c r="K40" s="21">
        <f t="shared" si="5"/>
        <v>0.0956621885927775</v>
      </c>
    </row>
    <row r="41" ht="16.5" spans="1:11">
      <c r="A41" s="8">
        <v>8</v>
      </c>
      <c r="B41" s="8" t="s">
        <v>14</v>
      </c>
      <c r="C41" s="9" t="s">
        <v>24</v>
      </c>
      <c r="D41" s="9" t="s">
        <v>25</v>
      </c>
      <c r="E41" s="21">
        <f t="shared" ref="E41:J41" si="11">E10/$L10</f>
        <v>0.790254219947099</v>
      </c>
      <c r="F41" s="21">
        <f t="shared" si="11"/>
        <v>0.0207302599962372</v>
      </c>
      <c r="G41" s="21">
        <f t="shared" si="11"/>
        <v>0.0262675091413232</v>
      </c>
      <c r="H41" s="21">
        <f t="shared" si="11"/>
        <v>0.0268221320126366</v>
      </c>
      <c r="I41" s="21">
        <f t="shared" si="11"/>
        <v>0.0368970495603756</v>
      </c>
      <c r="J41" s="21">
        <f t="shared" si="11"/>
        <v>0.00104412281913596</v>
      </c>
      <c r="K41" s="21">
        <f t="shared" si="5"/>
        <v>0.0979847065231923</v>
      </c>
    </row>
    <row r="42" ht="16.5" spans="1:11">
      <c r="A42" s="2">
        <v>9</v>
      </c>
      <c r="B42" s="8" t="s">
        <v>14</v>
      </c>
      <c r="C42" s="9" t="s">
        <v>24</v>
      </c>
      <c r="D42" s="9" t="s">
        <v>26</v>
      </c>
      <c r="E42" s="21">
        <f t="shared" ref="E42:J42" si="12">E11/$L11</f>
        <v>0.71466173805291</v>
      </c>
      <c r="F42" s="21">
        <f t="shared" si="12"/>
        <v>0.0427938963802492</v>
      </c>
      <c r="G42" s="21">
        <f t="shared" si="12"/>
        <v>0.0661572166707964</v>
      </c>
      <c r="H42" s="21">
        <f t="shared" si="12"/>
        <v>0.0763578486059468</v>
      </c>
      <c r="I42" s="21">
        <f t="shared" si="12"/>
        <v>0.00706925546752169</v>
      </c>
      <c r="J42" s="21">
        <f t="shared" si="12"/>
        <v>0.00434815399185532</v>
      </c>
      <c r="K42" s="21">
        <f t="shared" si="5"/>
        <v>0.0886118908307209</v>
      </c>
    </row>
    <row r="43" ht="16.5" spans="1:11">
      <c r="A43" s="8">
        <v>10</v>
      </c>
      <c r="B43" s="8" t="s">
        <v>14</v>
      </c>
      <c r="C43" s="9" t="s">
        <v>24</v>
      </c>
      <c r="D43" s="9" t="s">
        <v>27</v>
      </c>
      <c r="E43" s="21">
        <f t="shared" ref="E43:J43" si="13">E12/$L12</f>
        <v>0.7727946755773</v>
      </c>
      <c r="F43" s="21">
        <f t="shared" si="13"/>
        <v>0.0473323584519349</v>
      </c>
      <c r="G43" s="21">
        <f t="shared" si="13"/>
        <v>0.0418033204355971</v>
      </c>
      <c r="H43" s="21">
        <f t="shared" si="13"/>
        <v>0.00820866015618216</v>
      </c>
      <c r="I43" s="21">
        <f t="shared" si="13"/>
        <v>0.0239906056796255</v>
      </c>
      <c r="J43" s="21">
        <f t="shared" si="13"/>
        <v>0.0100505060716096</v>
      </c>
      <c r="K43" s="21">
        <f t="shared" si="5"/>
        <v>0.0958198736277503</v>
      </c>
    </row>
    <row r="44" ht="16.5" spans="1:11">
      <c r="A44" s="2">
        <v>11</v>
      </c>
      <c r="B44" s="8" t="s">
        <v>14</v>
      </c>
      <c r="C44" s="9" t="s">
        <v>24</v>
      </c>
      <c r="D44" s="9" t="s">
        <v>28</v>
      </c>
      <c r="E44" s="21">
        <f t="shared" ref="E44:J44" si="14">E13/$L13</f>
        <v>0.707243165673533</v>
      </c>
      <c r="F44" s="21">
        <f t="shared" si="14"/>
        <v>0.107383478133171</v>
      </c>
      <c r="G44" s="21">
        <f t="shared" si="14"/>
        <v>0.00945791082090458</v>
      </c>
      <c r="H44" s="21">
        <f t="shared" si="14"/>
        <v>0.00930531435363147</v>
      </c>
      <c r="I44" s="21">
        <f t="shared" si="14"/>
        <v>0.0594242268874762</v>
      </c>
      <c r="J44" s="21">
        <f t="shared" si="14"/>
        <v>0.0194938522828379</v>
      </c>
      <c r="K44" s="21">
        <f t="shared" si="5"/>
        <v>0.0876920518484464</v>
      </c>
    </row>
    <row r="45" ht="16.5" spans="1:11">
      <c r="A45" s="8">
        <v>12</v>
      </c>
      <c r="B45" s="8" t="s">
        <v>14</v>
      </c>
      <c r="C45" s="9" t="s">
        <v>24</v>
      </c>
      <c r="D45" s="9" t="s">
        <v>29</v>
      </c>
      <c r="E45" s="21">
        <f t="shared" ref="E45:J45" si="15">E14/$L14</f>
        <v>0.846046434438559</v>
      </c>
      <c r="F45" s="21">
        <f t="shared" si="15"/>
        <v>0.0169667664371638</v>
      </c>
      <c r="G45" s="21">
        <f t="shared" si="15"/>
        <v>0.0094479184440083</v>
      </c>
      <c r="H45" s="21">
        <f t="shared" si="15"/>
        <v>0.00835725633356761</v>
      </c>
      <c r="I45" s="21">
        <f t="shared" si="15"/>
        <v>0.0133526184761398</v>
      </c>
      <c r="J45" s="21">
        <f t="shared" si="15"/>
        <v>0.000926546015295048</v>
      </c>
      <c r="K45" s="21">
        <f t="shared" si="5"/>
        <v>0.104902459855266</v>
      </c>
    </row>
    <row r="46" ht="16.5" spans="1:11">
      <c r="A46" s="2">
        <v>13</v>
      </c>
      <c r="B46" s="8" t="s">
        <v>14</v>
      </c>
      <c r="C46" s="9" t="s">
        <v>30</v>
      </c>
      <c r="D46" s="9" t="s">
        <v>31</v>
      </c>
      <c r="E46" s="21">
        <f t="shared" ref="E46:J46" si="16">E15/$L15</f>
        <v>0.707205326848797</v>
      </c>
      <c r="F46" s="21">
        <f t="shared" si="16"/>
        <v>0.0463425459617637</v>
      </c>
      <c r="G46" s="21">
        <f t="shared" si="16"/>
        <v>0.0203037931579369</v>
      </c>
      <c r="H46" s="21">
        <f t="shared" si="16"/>
        <v>0.130726127475124</v>
      </c>
      <c r="I46" s="21">
        <f t="shared" si="16"/>
        <v>0.0075718865508625</v>
      </c>
      <c r="J46" s="21">
        <f t="shared" si="16"/>
        <v>0.000162959844937966</v>
      </c>
      <c r="K46" s="21">
        <f t="shared" si="5"/>
        <v>0.0876873601605777</v>
      </c>
    </row>
    <row r="47" ht="16.5" spans="1:11">
      <c r="A47" s="8">
        <v>14</v>
      </c>
      <c r="B47" s="8" t="s">
        <v>14</v>
      </c>
      <c r="C47" s="9" t="s">
        <v>30</v>
      </c>
      <c r="D47" s="9" t="s">
        <v>32</v>
      </c>
      <c r="E47" s="21">
        <f t="shared" ref="E47:J47" si="17">E16/$L16</f>
        <v>0.743102331569638</v>
      </c>
      <c r="F47" s="21">
        <f t="shared" si="17"/>
        <v>0.0136923446178059</v>
      </c>
      <c r="G47" s="21">
        <f t="shared" si="17"/>
        <v>0.0562494601036015</v>
      </c>
      <c r="H47" s="21">
        <f t="shared" si="17"/>
        <v>0.00728953508531046</v>
      </c>
      <c r="I47" s="21">
        <f t="shared" si="17"/>
        <v>0.0370054671165876</v>
      </c>
      <c r="J47" s="21">
        <f t="shared" si="17"/>
        <v>0.0505225824094456</v>
      </c>
      <c r="K47" s="21">
        <f t="shared" si="5"/>
        <v>0.0921382790976113</v>
      </c>
    </row>
    <row r="48" ht="16.5" spans="1:11">
      <c r="A48" s="2">
        <v>15</v>
      </c>
      <c r="B48" s="8" t="s">
        <v>14</v>
      </c>
      <c r="C48" s="9" t="s">
        <v>30</v>
      </c>
      <c r="D48" s="9" t="s">
        <v>33</v>
      </c>
      <c r="E48" s="21">
        <f t="shared" ref="E48:J48" si="18">E17/$L17</f>
        <v>0.798509103848855</v>
      </c>
      <c r="F48" s="21">
        <f t="shared" si="18"/>
        <v>0.0611071157632247</v>
      </c>
      <c r="G48" s="21">
        <f t="shared" si="18"/>
        <v>0.0176325537696344</v>
      </c>
      <c r="H48" s="21">
        <f t="shared" si="18"/>
        <v>0.0155792817993387</v>
      </c>
      <c r="I48" s="21">
        <f t="shared" si="18"/>
        <v>0.00777197043362754</v>
      </c>
      <c r="J48" s="21">
        <f t="shared" si="18"/>
        <v>0.000391733465119285</v>
      </c>
      <c r="K48" s="21">
        <f t="shared" si="5"/>
        <v>0.0990082409202003</v>
      </c>
    </row>
    <row r="49" ht="16.5" spans="1:11">
      <c r="A49" s="8">
        <v>16</v>
      </c>
      <c r="B49" s="8" t="s">
        <v>14</v>
      </c>
      <c r="C49" s="9" t="s">
        <v>34</v>
      </c>
      <c r="D49" s="9" t="s">
        <v>35</v>
      </c>
      <c r="E49" s="21">
        <f t="shared" ref="E49:J49" si="19">E18/$L18</f>
        <v>0.837516652028637</v>
      </c>
      <c r="F49" s="21">
        <f t="shared" si="19"/>
        <v>0.0155650566190119</v>
      </c>
      <c r="G49" s="21">
        <f t="shared" si="19"/>
        <v>0.00967756360043249</v>
      </c>
      <c r="H49" s="21">
        <f t="shared" si="19"/>
        <v>0.008539258144621</v>
      </c>
      <c r="I49" s="21">
        <f t="shared" si="19"/>
        <v>0.0216614536584479</v>
      </c>
      <c r="J49" s="21">
        <f t="shared" si="19"/>
        <v>0.00319517553432323</v>
      </c>
      <c r="K49" s="21">
        <f t="shared" si="5"/>
        <v>0.103844840414526</v>
      </c>
    </row>
    <row r="50" ht="16.5" spans="1:11">
      <c r="A50" s="2">
        <v>17</v>
      </c>
      <c r="B50" s="8" t="s">
        <v>14</v>
      </c>
      <c r="C50" s="9" t="s">
        <v>34</v>
      </c>
      <c r="D50" s="9" t="s">
        <v>36</v>
      </c>
      <c r="E50" s="21">
        <f t="shared" ref="E50:J50" si="20">E19/$L19</f>
        <v>0.716016862472244</v>
      </c>
      <c r="F50" s="21">
        <f t="shared" si="20"/>
        <v>0.0270271307931875</v>
      </c>
      <c r="G50" s="21">
        <f t="shared" si="20"/>
        <v>0.0169109233823886</v>
      </c>
      <c r="H50" s="21">
        <f t="shared" si="20"/>
        <v>0.0148156236166088</v>
      </c>
      <c r="I50" s="21">
        <f t="shared" si="20"/>
        <v>0.126267167110828</v>
      </c>
      <c r="J50" s="21">
        <f t="shared" si="20"/>
        <v>0.0101823780553576</v>
      </c>
      <c r="K50" s="21">
        <f t="shared" si="5"/>
        <v>0.0887799145693854</v>
      </c>
    </row>
    <row r="51" ht="16.5" spans="1:11">
      <c r="A51" s="8">
        <v>18</v>
      </c>
      <c r="B51" s="8" t="s">
        <v>14</v>
      </c>
      <c r="C51" s="9" t="s">
        <v>34</v>
      </c>
      <c r="D51" s="9" t="s">
        <v>37</v>
      </c>
      <c r="E51" s="21">
        <f t="shared" ref="E51:J51" si="21">E20/$L20</f>
        <v>0.818075319751688</v>
      </c>
      <c r="F51" s="21">
        <f t="shared" si="21"/>
        <v>0.0249604458777602</v>
      </c>
      <c r="G51" s="21">
        <f t="shared" si="21"/>
        <v>0.0155231941541519</v>
      </c>
      <c r="H51" s="21">
        <f t="shared" si="21"/>
        <v>0.0136883206622148</v>
      </c>
      <c r="I51" s="21">
        <f t="shared" si="21"/>
        <v>0.0232148169318757</v>
      </c>
      <c r="J51" s="21">
        <f t="shared" si="21"/>
        <v>0.00310361970876567</v>
      </c>
      <c r="K51" s="21">
        <f t="shared" si="5"/>
        <v>0.101434282913544</v>
      </c>
    </row>
    <row r="52" ht="16.5" spans="1:11">
      <c r="A52" s="2">
        <v>19</v>
      </c>
      <c r="B52" s="8" t="s">
        <v>14</v>
      </c>
      <c r="C52" s="10" t="s">
        <v>38</v>
      </c>
      <c r="D52" s="9" t="s">
        <v>39</v>
      </c>
      <c r="E52" s="21">
        <f t="shared" ref="E52:J52" si="22">E21/$L21</f>
        <v>0.857498532263675</v>
      </c>
      <c r="F52" s="21">
        <f t="shared" si="22"/>
        <v>0.0217373806983949</v>
      </c>
      <c r="G52" s="21">
        <f t="shared" si="22"/>
        <v>0.00614609029665453</v>
      </c>
      <c r="H52" s="21">
        <f t="shared" si="22"/>
        <v>0.00541975573504415</v>
      </c>
      <c r="I52" s="21">
        <f t="shared" si="22"/>
        <v>0.00271974746589247</v>
      </c>
      <c r="J52" s="21">
        <f t="shared" si="22"/>
        <v>0.000156072340805325</v>
      </c>
      <c r="K52" s="21">
        <f t="shared" si="5"/>
        <v>0.106322421199534</v>
      </c>
    </row>
    <row r="53" ht="16.5" spans="1:11">
      <c r="A53" s="8">
        <v>20</v>
      </c>
      <c r="B53" s="8" t="s">
        <v>14</v>
      </c>
      <c r="C53" s="10" t="s">
        <v>40</v>
      </c>
      <c r="D53" s="9" t="s">
        <v>41</v>
      </c>
      <c r="E53" s="21">
        <f t="shared" ref="E53:J53" si="23">E22/$L22</f>
        <v>0.689596952210988</v>
      </c>
      <c r="F53" s="21">
        <f t="shared" si="23"/>
        <v>0.0740532346053449</v>
      </c>
      <c r="G53" s="21">
        <f t="shared" si="23"/>
        <v>0.0187340722279766</v>
      </c>
      <c r="H53" s="21">
        <f t="shared" si="23"/>
        <v>0.106233723174037</v>
      </c>
      <c r="I53" s="21">
        <f t="shared" si="23"/>
        <v>0.0181105879991538</v>
      </c>
      <c r="J53" s="21">
        <f t="shared" si="23"/>
        <v>0.00776735618678385</v>
      </c>
      <c r="K53" s="21">
        <f t="shared" si="5"/>
        <v>0.0855040735957155</v>
      </c>
    </row>
    <row r="54" ht="16.5" spans="1:11">
      <c r="A54" s="2">
        <v>21</v>
      </c>
      <c r="B54" s="8" t="s">
        <v>14</v>
      </c>
      <c r="C54" s="10" t="s">
        <v>40</v>
      </c>
      <c r="D54" s="9" t="s">
        <v>42</v>
      </c>
      <c r="E54" s="21">
        <f t="shared" ref="E54:J54" si="24">E23/$L23</f>
        <v>0.760587391225013</v>
      </c>
      <c r="F54" s="21">
        <f t="shared" si="24"/>
        <v>0.0637096408452901</v>
      </c>
      <c r="G54" s="21">
        <f t="shared" si="24"/>
        <v>0.0133473013282549</v>
      </c>
      <c r="H54" s="21">
        <f t="shared" si="24"/>
        <v>0.0548883617741581</v>
      </c>
      <c r="I54" s="21">
        <f t="shared" si="24"/>
        <v>0.00863484249442089</v>
      </c>
      <c r="J54" s="21">
        <f t="shared" si="24"/>
        <v>0.0045261866644935</v>
      </c>
      <c r="K54" s="21">
        <f t="shared" si="5"/>
        <v>0.0943062756683694</v>
      </c>
    </row>
    <row r="55" ht="16.5" spans="1:11">
      <c r="A55" s="8">
        <v>22</v>
      </c>
      <c r="B55" s="8" t="s">
        <v>14</v>
      </c>
      <c r="C55" s="10" t="s">
        <v>40</v>
      </c>
      <c r="D55" s="9" t="s">
        <v>43</v>
      </c>
      <c r="E55" s="21">
        <f t="shared" ref="E55:J55" si="25">E24/$L24</f>
        <v>0.714513595344962</v>
      </c>
      <c r="F55" s="21">
        <f t="shared" si="25"/>
        <v>0.113706636594403</v>
      </c>
      <c r="G55" s="21">
        <f t="shared" si="25"/>
        <v>0.0569470513132082</v>
      </c>
      <c r="H55" s="21">
        <f t="shared" si="25"/>
        <v>0.010207818620506</v>
      </c>
      <c r="I55" s="21">
        <f t="shared" si="25"/>
        <v>0.00932494222127687</v>
      </c>
      <c r="J55" s="21">
        <f t="shared" si="25"/>
        <v>0.00670643349282643</v>
      </c>
      <c r="K55" s="21">
        <f t="shared" si="5"/>
        <v>0.0885935224128177</v>
      </c>
    </row>
    <row r="56" ht="16.5" spans="1:11">
      <c r="A56" s="2">
        <v>23</v>
      </c>
      <c r="B56" s="8" t="s">
        <v>14</v>
      </c>
      <c r="C56" s="10" t="s">
        <v>44</v>
      </c>
      <c r="D56" s="9" t="s">
        <v>45</v>
      </c>
      <c r="E56" s="21">
        <f t="shared" ref="E56:J56" si="26">E25/$L25</f>
        <v>0.778809013661953</v>
      </c>
      <c r="F56" s="21">
        <f t="shared" si="26"/>
        <v>0.0619260022953277</v>
      </c>
      <c r="G56" s="21">
        <f t="shared" si="26"/>
        <v>0.0467468897805258</v>
      </c>
      <c r="H56" s="21">
        <f t="shared" si="26"/>
        <v>0.0125901364718682</v>
      </c>
      <c r="I56" s="21">
        <f t="shared" si="26"/>
        <v>0.0030969613106698</v>
      </c>
      <c r="J56" s="21">
        <f t="shared" si="26"/>
        <v>0.000265396809220102</v>
      </c>
      <c r="K56" s="21">
        <f t="shared" si="5"/>
        <v>0.0965655996704349</v>
      </c>
    </row>
    <row r="57" ht="16.5" spans="1:11">
      <c r="A57" s="8">
        <v>24</v>
      </c>
      <c r="B57" s="8" t="s">
        <v>14</v>
      </c>
      <c r="C57" s="10" t="s">
        <v>44</v>
      </c>
      <c r="D57" s="9" t="s">
        <v>46</v>
      </c>
      <c r="E57" s="21">
        <f t="shared" ref="E57:J57" si="27">E26/$L26</f>
        <v>0.834235171120234</v>
      </c>
      <c r="F57" s="21">
        <f t="shared" si="27"/>
        <v>0.02148587134535</v>
      </c>
      <c r="G57" s="21">
        <f t="shared" si="27"/>
        <v>0.026248826683121</v>
      </c>
      <c r="H57" s="21">
        <f t="shared" si="27"/>
        <v>0.00969595885092125</v>
      </c>
      <c r="I57" s="21">
        <f t="shared" si="27"/>
        <v>0.00475948512410145</v>
      </c>
      <c r="J57" s="21">
        <f t="shared" si="27"/>
        <v>0.000136721788261421</v>
      </c>
      <c r="K57" s="21">
        <f t="shared" si="5"/>
        <v>0.103437965088011</v>
      </c>
    </row>
    <row r="58" ht="16.5" spans="1:11">
      <c r="A58" s="2">
        <v>25</v>
      </c>
      <c r="B58" s="8" t="s">
        <v>14</v>
      </c>
      <c r="C58" s="9" t="s">
        <v>47</v>
      </c>
      <c r="D58" s="9" t="s">
        <v>48</v>
      </c>
      <c r="E58" s="21">
        <f t="shared" ref="E58:J58" si="28">E27/$L27</f>
        <v>0.538653839262803</v>
      </c>
      <c r="F58" s="21">
        <f t="shared" si="28"/>
        <v>0.0636247289531789</v>
      </c>
      <c r="G58" s="21">
        <f t="shared" si="28"/>
        <v>0.0329620779397454</v>
      </c>
      <c r="H58" s="21">
        <f t="shared" si="28"/>
        <v>0.145556670114875</v>
      </c>
      <c r="I58" s="21">
        <f t="shared" si="28"/>
        <v>0.128667818325478</v>
      </c>
      <c r="J58" s="21">
        <f t="shared" si="28"/>
        <v>0.0237464357751731</v>
      </c>
      <c r="K58" s="21">
        <f t="shared" si="5"/>
        <v>0.0667884296287462</v>
      </c>
    </row>
    <row r="59" ht="16.5" spans="1:11">
      <c r="A59" s="8">
        <v>26</v>
      </c>
      <c r="B59" s="8" t="s">
        <v>14</v>
      </c>
      <c r="C59" s="9" t="s">
        <v>49</v>
      </c>
      <c r="D59" s="5" t="s">
        <v>49</v>
      </c>
      <c r="E59" s="21">
        <f t="shared" ref="E59:J59" si="29">E28/$L28</f>
        <v>0</v>
      </c>
      <c r="F59" s="21">
        <f t="shared" si="29"/>
        <v>0.931872982393451</v>
      </c>
      <c r="G59" s="21">
        <f t="shared" si="29"/>
        <v>0</v>
      </c>
      <c r="H59" s="21">
        <f t="shared" si="29"/>
        <v>0</v>
      </c>
      <c r="I59" s="21">
        <f t="shared" si="29"/>
        <v>0</v>
      </c>
      <c r="J59" s="21">
        <f t="shared" si="29"/>
        <v>0.0681270176065494</v>
      </c>
      <c r="K59" s="21">
        <f t="shared" si="5"/>
        <v>0</v>
      </c>
    </row>
    <row r="60" spans="1:4">
      <c r="A60" s="12" t="s">
        <v>13</v>
      </c>
      <c r="B60" s="12"/>
      <c r="C60" s="12"/>
      <c r="D60" s="12"/>
    </row>
  </sheetData>
  <mergeCells count="5">
    <mergeCell ref="A1:D1"/>
    <mergeCell ref="A29:D29"/>
    <mergeCell ref="A30:D30"/>
    <mergeCell ref="A32:D32"/>
    <mergeCell ref="A60:D6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"/>
  <sheetViews>
    <sheetView workbookViewId="0">
      <selection activeCell="R48" sqref="R48"/>
    </sheetView>
  </sheetViews>
  <sheetFormatPr defaultColWidth="9" defaultRowHeight="13.5"/>
  <cols>
    <col min="1" max="4" width="9" style="17"/>
    <col min="5" max="5" width="12.625" style="17"/>
    <col min="6" max="6" width="11.5" style="17"/>
    <col min="7" max="11" width="12.625" style="17"/>
    <col min="12" max="16285" width="9" style="17"/>
  </cols>
  <sheetData>
    <row r="1" s="15" customFormat="1" ht="25.5" customHeight="1" spans="1:11">
      <c r="A1" s="1" t="s">
        <v>0</v>
      </c>
      <c r="B1" s="1"/>
      <c r="C1" s="1"/>
      <c r="D1" s="1"/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22"/>
    </row>
    <row r="2" s="15" customFormat="1" ht="15.75" customHeight="1" spans="1:11">
      <c r="A2" s="2" t="s">
        <v>8</v>
      </c>
      <c r="B2" s="2" t="s">
        <v>9</v>
      </c>
      <c r="C2" s="2" t="s">
        <v>10</v>
      </c>
      <c r="D2" s="2" t="s">
        <v>11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22"/>
    </row>
    <row r="3" s="15" customFormat="1" ht="15.75" customHeight="1" spans="1:11">
      <c r="A3" s="2">
        <v>1</v>
      </c>
      <c r="B3" s="2" t="s">
        <v>14</v>
      </c>
      <c r="C3" s="5" t="s">
        <v>15</v>
      </c>
      <c r="D3" s="5" t="s">
        <v>16</v>
      </c>
      <c r="E3" s="18">
        <v>52.0125543041274</v>
      </c>
      <c r="F3" s="18">
        <v>1.58249782159991</v>
      </c>
      <c r="G3" s="18">
        <v>0.871459408508114</v>
      </c>
      <c r="H3" s="18">
        <v>0.533699963619186</v>
      </c>
      <c r="I3" s="18">
        <v>0.418332598009042</v>
      </c>
      <c r="J3" s="18">
        <v>0.0721274380460232</v>
      </c>
      <c r="K3" s="22">
        <f t="shared" ref="K3:K29" si="0">SUM(E3:J3)</f>
        <v>55.4906715339097</v>
      </c>
    </row>
    <row r="4" s="16" customFormat="1" ht="15.75" customHeight="1" spans="1:11">
      <c r="A4" s="8">
        <v>2</v>
      </c>
      <c r="B4" s="8" t="s">
        <v>14</v>
      </c>
      <c r="C4" s="9" t="s">
        <v>15</v>
      </c>
      <c r="D4" s="9" t="s">
        <v>17</v>
      </c>
      <c r="E4" s="18">
        <v>12.8510381043645</v>
      </c>
      <c r="F4" s="18">
        <v>1.40384925957812</v>
      </c>
      <c r="G4" s="18">
        <v>0.608721400849934</v>
      </c>
      <c r="H4" s="18">
        <v>0.137568408555681</v>
      </c>
      <c r="I4" s="18">
        <v>0.101373693196872</v>
      </c>
      <c r="J4" s="18">
        <v>0.00779756086984036</v>
      </c>
      <c r="K4" s="22">
        <f t="shared" si="0"/>
        <v>15.1103484274149</v>
      </c>
    </row>
    <row r="5" s="16" customFormat="1" ht="15.75" customHeight="1" spans="1:11">
      <c r="A5" s="8">
        <v>3</v>
      </c>
      <c r="B5" s="8" t="s">
        <v>14</v>
      </c>
      <c r="C5" s="9" t="s">
        <v>15</v>
      </c>
      <c r="D5" s="9" t="s">
        <v>18</v>
      </c>
      <c r="E5" s="18">
        <v>9.81047481243127</v>
      </c>
      <c r="F5" s="18">
        <v>0.543871442558488</v>
      </c>
      <c r="G5" s="18">
        <v>0.608724052575616</v>
      </c>
      <c r="H5" s="18">
        <v>0.264713332077787</v>
      </c>
      <c r="I5" s="18">
        <v>0.202404886032126</v>
      </c>
      <c r="J5" s="18">
        <v>0.0175445119571407</v>
      </c>
      <c r="K5" s="22">
        <f t="shared" si="0"/>
        <v>11.4477330376324</v>
      </c>
    </row>
    <row r="6" s="16" customFormat="1" ht="15.75" customHeight="1" spans="1:11">
      <c r="A6" s="8">
        <v>4</v>
      </c>
      <c r="B6" s="8" t="s">
        <v>14</v>
      </c>
      <c r="C6" s="9" t="s">
        <v>19</v>
      </c>
      <c r="D6" s="9" t="s">
        <v>20</v>
      </c>
      <c r="E6" s="18">
        <v>9.73264818707075</v>
      </c>
      <c r="F6" s="18">
        <v>0.543674219448178</v>
      </c>
      <c r="G6" s="18">
        <v>0.609119493793411</v>
      </c>
      <c r="H6" s="18">
        <v>7.45938302348711</v>
      </c>
      <c r="I6" s="18">
        <v>1.37085749416005</v>
      </c>
      <c r="J6" s="18">
        <v>0.312877566985353</v>
      </c>
      <c r="K6" s="22">
        <f t="shared" si="0"/>
        <v>20.0285599849449</v>
      </c>
    </row>
    <row r="7" s="16" customFormat="1" ht="15.75" customHeight="1" spans="1:11">
      <c r="A7" s="8">
        <v>5</v>
      </c>
      <c r="B7" s="8" t="s">
        <v>14</v>
      </c>
      <c r="C7" s="9" t="s">
        <v>19</v>
      </c>
      <c r="D7" s="9" t="s">
        <v>21</v>
      </c>
      <c r="E7" s="18">
        <v>58.1083965348484</v>
      </c>
      <c r="F7" s="18">
        <v>1.90996076441741</v>
      </c>
      <c r="G7" s="18">
        <v>2.73699599778181</v>
      </c>
      <c r="H7" s="18">
        <v>2.74670304738369</v>
      </c>
      <c r="I7" s="18">
        <v>0.679964337564022</v>
      </c>
      <c r="J7" s="18">
        <v>2.0366761313204</v>
      </c>
      <c r="K7" s="22">
        <f t="shared" si="0"/>
        <v>68.2186968133157</v>
      </c>
    </row>
    <row r="8" s="16" customFormat="1" ht="16.5" customHeight="1" spans="1:11">
      <c r="A8" s="8">
        <v>6</v>
      </c>
      <c r="B8" s="8" t="s">
        <v>14</v>
      </c>
      <c r="C8" s="9" t="s">
        <v>19</v>
      </c>
      <c r="D8" s="9" t="s">
        <v>22</v>
      </c>
      <c r="E8" s="18">
        <v>27.1690129491963</v>
      </c>
      <c r="F8" s="18">
        <v>0.919578411271641</v>
      </c>
      <c r="G8" s="18">
        <v>0.706986841205324</v>
      </c>
      <c r="H8" s="18">
        <v>0.375975954698376</v>
      </c>
      <c r="I8" s="18">
        <v>0.202799586956947</v>
      </c>
      <c r="J8" s="18">
        <v>0.0670725730538874</v>
      </c>
      <c r="K8" s="22">
        <f t="shared" si="0"/>
        <v>29.4414263163825</v>
      </c>
    </row>
    <row r="9" s="16" customFormat="1" ht="15.75" customHeight="1" spans="1:11">
      <c r="A9" s="8">
        <v>7</v>
      </c>
      <c r="B9" s="8" t="s">
        <v>14</v>
      </c>
      <c r="C9" s="9" t="s">
        <v>19</v>
      </c>
      <c r="D9" s="9" t="s">
        <v>23</v>
      </c>
      <c r="E9" s="18">
        <v>23.671491366583</v>
      </c>
      <c r="F9" s="18">
        <v>1.91886837610596</v>
      </c>
      <c r="G9" s="18">
        <v>0.824161478074362</v>
      </c>
      <c r="H9" s="18">
        <v>0.872920314725743</v>
      </c>
      <c r="I9" s="18">
        <v>0.202908193293397</v>
      </c>
      <c r="J9" s="18">
        <v>0.0467853652190422</v>
      </c>
      <c r="K9" s="22">
        <f t="shared" si="0"/>
        <v>27.5371350940015</v>
      </c>
    </row>
    <row r="10" s="16" customFormat="1" ht="15.75" customHeight="1" spans="1:11">
      <c r="A10" s="8">
        <v>9</v>
      </c>
      <c r="B10" s="8" t="s">
        <v>14</v>
      </c>
      <c r="C10" s="9" t="s">
        <v>24</v>
      </c>
      <c r="D10" s="9" t="s">
        <v>25</v>
      </c>
      <c r="E10" s="18">
        <v>52.4132827581095</v>
      </c>
      <c r="F10" s="18">
        <v>1.19289079546007</v>
      </c>
      <c r="G10" s="18">
        <v>2.722924439677</v>
      </c>
      <c r="H10" s="18">
        <v>1.36929880024583</v>
      </c>
      <c r="I10" s="18">
        <v>2.88360936643587</v>
      </c>
      <c r="J10" s="18">
        <v>0.109165852177764</v>
      </c>
      <c r="K10" s="22">
        <f t="shared" si="0"/>
        <v>60.691172012106</v>
      </c>
    </row>
    <row r="11" s="16" customFormat="1" ht="15.75" customHeight="1" spans="1:11">
      <c r="A11" s="8">
        <v>10</v>
      </c>
      <c r="B11" s="8" t="s">
        <v>14</v>
      </c>
      <c r="C11" s="9" t="s">
        <v>24</v>
      </c>
      <c r="D11" s="9" t="s">
        <v>26</v>
      </c>
      <c r="E11" s="18">
        <v>57.4040392800377</v>
      </c>
      <c r="F11" s="18">
        <v>2.98225759485318</v>
      </c>
      <c r="G11" s="18">
        <v>8.30541441735006</v>
      </c>
      <c r="H11" s="18">
        <v>4.72091302694207</v>
      </c>
      <c r="I11" s="18">
        <v>0.669092017048025</v>
      </c>
      <c r="J11" s="18">
        <v>0.550563634765053</v>
      </c>
      <c r="K11" s="22">
        <f t="shared" si="0"/>
        <v>74.6322799709961</v>
      </c>
    </row>
    <row r="12" s="16" customFormat="1" ht="15.75" customHeight="1" spans="1:11">
      <c r="A12" s="8">
        <v>11</v>
      </c>
      <c r="B12" s="8" t="s">
        <v>14</v>
      </c>
      <c r="C12" s="9" t="s">
        <v>24</v>
      </c>
      <c r="D12" s="9" t="s">
        <v>27</v>
      </c>
      <c r="E12" s="18">
        <v>32.3455070096839</v>
      </c>
      <c r="F12" s="18">
        <v>1.71881599861259</v>
      </c>
      <c r="G12" s="18">
        <v>2.73465649197974</v>
      </c>
      <c r="H12" s="18">
        <v>0.264455444187888</v>
      </c>
      <c r="I12" s="18">
        <v>1.18320856444424</v>
      </c>
      <c r="J12" s="18">
        <v>0.663129664935906</v>
      </c>
      <c r="K12" s="22">
        <f t="shared" si="0"/>
        <v>38.9097731738443</v>
      </c>
    </row>
    <row r="13" s="16" customFormat="1" ht="15.75" customHeight="1" spans="1:11">
      <c r="A13" s="8">
        <v>12</v>
      </c>
      <c r="B13" s="8" t="s">
        <v>14</v>
      </c>
      <c r="C13" s="9" t="s">
        <v>24</v>
      </c>
      <c r="D13" s="9" t="s">
        <v>28</v>
      </c>
      <c r="E13" s="18">
        <v>29.1281294926246</v>
      </c>
      <c r="F13" s="18">
        <v>3.83709635064419</v>
      </c>
      <c r="G13" s="18">
        <v>0.608809207680085</v>
      </c>
      <c r="H13" s="18">
        <v>0.294988632486592</v>
      </c>
      <c r="I13" s="18">
        <v>2.88388293846391</v>
      </c>
      <c r="J13" s="18">
        <v>1.2656166871399</v>
      </c>
      <c r="K13" s="22">
        <f t="shared" si="0"/>
        <v>38.0185233090393</v>
      </c>
    </row>
    <row r="14" s="16" customFormat="1" ht="15.75" customHeight="1" spans="1:11">
      <c r="A14" s="8">
        <v>13</v>
      </c>
      <c r="B14" s="8" t="s">
        <v>14</v>
      </c>
      <c r="C14" s="9" t="s">
        <v>24</v>
      </c>
      <c r="D14" s="9" t="s">
        <v>29</v>
      </c>
      <c r="E14" s="18">
        <v>34.8906936161755</v>
      </c>
      <c r="F14" s="18">
        <v>0.607065966297017</v>
      </c>
      <c r="G14" s="18">
        <v>0.608966916922928</v>
      </c>
      <c r="H14" s="18">
        <v>0.265283061529389</v>
      </c>
      <c r="I14" s="18">
        <v>0.648861631138543</v>
      </c>
      <c r="J14" s="18">
        <v>0.0602341908459789</v>
      </c>
      <c r="K14" s="22">
        <f t="shared" si="0"/>
        <v>37.0811053829094</v>
      </c>
    </row>
    <row r="15" s="16" customFormat="1" ht="15.75" customHeight="1" spans="1:11">
      <c r="A15" s="8">
        <v>14</v>
      </c>
      <c r="B15" s="8" t="s">
        <v>14</v>
      </c>
      <c r="C15" s="9" t="s">
        <v>30</v>
      </c>
      <c r="D15" s="9" t="s">
        <v>31</v>
      </c>
      <c r="E15" s="18">
        <v>16.0999405813566</v>
      </c>
      <c r="F15" s="18">
        <v>0.915334939219103</v>
      </c>
      <c r="G15" s="18">
        <v>0.722433856255361</v>
      </c>
      <c r="H15" s="18">
        <v>2.29071753566739</v>
      </c>
      <c r="I15" s="18">
        <v>0.203120192071803</v>
      </c>
      <c r="J15" s="18">
        <v>0.00584817065238028</v>
      </c>
      <c r="K15" s="22">
        <f t="shared" si="0"/>
        <v>20.2373952752226</v>
      </c>
    </row>
    <row r="16" s="16" customFormat="1" ht="15.75" customHeight="1" spans="1:11">
      <c r="A16" s="8">
        <v>15</v>
      </c>
      <c r="B16" s="8" t="s">
        <v>14</v>
      </c>
      <c r="C16" s="9" t="s">
        <v>30</v>
      </c>
      <c r="D16" s="9" t="s">
        <v>32</v>
      </c>
      <c r="E16" s="18">
        <v>34.0074268573226</v>
      </c>
      <c r="F16" s="18">
        <v>0.54365623192137</v>
      </c>
      <c r="G16" s="18">
        <v>4.02333010795397</v>
      </c>
      <c r="H16" s="18">
        <v>0.256776558322318</v>
      </c>
      <c r="I16" s="18">
        <v>1.99554391507552</v>
      </c>
      <c r="J16" s="18">
        <v>3.64478045889682</v>
      </c>
      <c r="K16" s="22">
        <f t="shared" si="0"/>
        <v>44.4715141294926</v>
      </c>
    </row>
    <row r="17" s="16" customFormat="1" ht="15.75" customHeight="1" spans="1:11">
      <c r="A17" s="8">
        <v>16</v>
      </c>
      <c r="B17" s="8" t="s">
        <v>14</v>
      </c>
      <c r="C17" s="9" t="s">
        <v>30</v>
      </c>
      <c r="D17" s="9" t="s">
        <v>33</v>
      </c>
      <c r="E17" s="18">
        <v>17.6451492348746</v>
      </c>
      <c r="F17" s="18">
        <v>1.17154412447385</v>
      </c>
      <c r="G17" s="18">
        <v>0.608979735074348</v>
      </c>
      <c r="H17" s="18">
        <v>0.264986220610406</v>
      </c>
      <c r="I17" s="18">
        <v>0.202370336512423</v>
      </c>
      <c r="J17" s="18">
        <v>0.0136457315222206</v>
      </c>
      <c r="K17" s="22">
        <f t="shared" si="0"/>
        <v>19.9066753830679</v>
      </c>
    </row>
    <row r="18" s="16" customFormat="1" ht="15.75" customHeight="1" spans="1:11">
      <c r="A18" s="8">
        <v>17</v>
      </c>
      <c r="B18" s="8" t="s">
        <v>14</v>
      </c>
      <c r="C18" s="9" t="s">
        <v>34</v>
      </c>
      <c r="D18" s="9" t="s">
        <v>35</v>
      </c>
      <c r="E18" s="18">
        <v>33.7169908581609</v>
      </c>
      <c r="F18" s="18">
        <v>0.543660103001217</v>
      </c>
      <c r="G18" s="18">
        <v>0.608924645293122</v>
      </c>
      <c r="H18" s="18">
        <v>0.264609781596685</v>
      </c>
      <c r="I18" s="18">
        <v>1.02757423316881</v>
      </c>
      <c r="J18" s="18">
        <v>0.202773297588554</v>
      </c>
      <c r="K18" s="22">
        <f t="shared" si="0"/>
        <v>36.3645329188093</v>
      </c>
    </row>
    <row r="19" s="16" customFormat="1" ht="15.75" customHeight="1" spans="1:11">
      <c r="A19" s="8">
        <v>18</v>
      </c>
      <c r="B19" s="8" t="s">
        <v>14</v>
      </c>
      <c r="C19" s="9" t="s">
        <v>34</v>
      </c>
      <c r="D19" s="9" t="s">
        <v>36</v>
      </c>
      <c r="E19" s="18">
        <v>16.6206779428483</v>
      </c>
      <c r="F19" s="18">
        <v>0.544310645467154</v>
      </c>
      <c r="G19" s="18">
        <v>0.613528817166432</v>
      </c>
      <c r="H19" s="18">
        <v>0.264713332077787</v>
      </c>
      <c r="I19" s="18">
        <v>3.45371241046346</v>
      </c>
      <c r="J19" s="18">
        <v>0.372593595924874</v>
      </c>
      <c r="K19" s="22">
        <f t="shared" si="0"/>
        <v>21.869536743948</v>
      </c>
    </row>
    <row r="20" s="16" customFormat="1" ht="15.75" customHeight="1" spans="1:11">
      <c r="A20" s="8">
        <v>19</v>
      </c>
      <c r="B20" s="8" t="s">
        <v>14</v>
      </c>
      <c r="C20" s="9" t="s">
        <v>34</v>
      </c>
      <c r="D20" s="9" t="s">
        <v>37</v>
      </c>
      <c r="E20" s="18">
        <v>20.5354127882019</v>
      </c>
      <c r="F20" s="18">
        <v>0.543605555214525</v>
      </c>
      <c r="G20" s="18">
        <v>0.609022581702436</v>
      </c>
      <c r="H20" s="18">
        <v>0.264478705790991</v>
      </c>
      <c r="I20" s="18">
        <v>0.686666183156276</v>
      </c>
      <c r="J20" s="18">
        <v>0.122811583699985</v>
      </c>
      <c r="K20" s="22">
        <f t="shared" si="0"/>
        <v>22.7619973977661</v>
      </c>
    </row>
    <row r="21" s="16" customFormat="1" ht="15.75" customHeight="1" spans="1:11">
      <c r="A21" s="8">
        <v>20</v>
      </c>
      <c r="B21" s="8" t="s">
        <v>14</v>
      </c>
      <c r="C21" s="10" t="s">
        <v>38</v>
      </c>
      <c r="D21" s="9" t="s">
        <v>39</v>
      </c>
      <c r="E21" s="18">
        <v>54.3545026561337</v>
      </c>
      <c r="F21" s="18">
        <v>1.19544817462433</v>
      </c>
      <c r="G21" s="18">
        <v>0.608896163420048</v>
      </c>
      <c r="H21" s="18">
        <v>0.264430927789334</v>
      </c>
      <c r="I21" s="18">
        <v>0.203142583768705</v>
      </c>
      <c r="J21" s="18">
        <v>0.0155951217396807</v>
      </c>
      <c r="K21" s="22">
        <f t="shared" si="0"/>
        <v>56.6420156274758</v>
      </c>
    </row>
    <row r="22" s="16" customFormat="1" ht="15.75" customHeight="1" spans="1:11">
      <c r="A22" s="8">
        <v>21</v>
      </c>
      <c r="B22" s="8" t="s">
        <v>14</v>
      </c>
      <c r="C22" s="10" t="s">
        <v>40</v>
      </c>
      <c r="D22" s="9" t="s">
        <v>41</v>
      </c>
      <c r="E22" s="18">
        <v>25.5580742828525</v>
      </c>
      <c r="F22" s="18">
        <v>2.38121291014317</v>
      </c>
      <c r="G22" s="18">
        <v>1.08519340340638</v>
      </c>
      <c r="H22" s="18">
        <v>3.03057887334239</v>
      </c>
      <c r="I22" s="18">
        <v>0.790925532786711</v>
      </c>
      <c r="J22" s="18">
        <v>0.453802307636407</v>
      </c>
      <c r="K22" s="22">
        <f t="shared" si="0"/>
        <v>33.2997873101676</v>
      </c>
    </row>
    <row r="23" s="16" customFormat="1" ht="15.75" customHeight="1" spans="1:11">
      <c r="A23" s="8">
        <v>22</v>
      </c>
      <c r="B23" s="8" t="s">
        <v>14</v>
      </c>
      <c r="C23" s="10" t="s">
        <v>40</v>
      </c>
      <c r="D23" s="9" t="s">
        <v>42</v>
      </c>
      <c r="E23" s="18">
        <v>22.2129634777718</v>
      </c>
      <c r="F23" s="18">
        <v>1.61429885457892</v>
      </c>
      <c r="G23" s="18">
        <v>0.609246448732973</v>
      </c>
      <c r="H23" s="18">
        <v>1.23386613330965</v>
      </c>
      <c r="I23" s="18">
        <v>0.297154322047787</v>
      </c>
      <c r="J23" s="18">
        <v>0.208377357380745</v>
      </c>
      <c r="K23" s="22">
        <f t="shared" si="0"/>
        <v>26.1759065938219</v>
      </c>
    </row>
    <row r="24" s="16" customFormat="1" ht="15.75" customHeight="1" spans="1:11">
      <c r="A24" s="8">
        <v>23</v>
      </c>
      <c r="B24" s="8" t="s">
        <v>14</v>
      </c>
      <c r="C24" s="10" t="s">
        <v>40</v>
      </c>
      <c r="D24" s="9" t="s">
        <v>43</v>
      </c>
      <c r="E24" s="18">
        <v>24.0413293055653</v>
      </c>
      <c r="F24" s="18">
        <v>3.31936640902898</v>
      </c>
      <c r="G24" s="18">
        <v>2.99475557574887</v>
      </c>
      <c r="H24" s="18">
        <v>0.264369481557922</v>
      </c>
      <c r="I24" s="18">
        <v>0.369712709362536</v>
      </c>
      <c r="J24" s="18">
        <v>0.3557134501405</v>
      </c>
      <c r="K24" s="22">
        <f t="shared" si="0"/>
        <v>31.3452469314041</v>
      </c>
    </row>
    <row r="25" s="16" customFormat="1" ht="15.75" customHeight="1" spans="1:11">
      <c r="A25" s="8">
        <v>24</v>
      </c>
      <c r="B25" s="8" t="s">
        <v>14</v>
      </c>
      <c r="C25" s="10" t="s">
        <v>44</v>
      </c>
      <c r="D25" s="9" t="s">
        <v>45</v>
      </c>
      <c r="E25" s="18">
        <v>50.8044092476389</v>
      </c>
      <c r="F25" s="18">
        <v>3.50481324850263</v>
      </c>
      <c r="G25" s="18">
        <v>4.76612378815246</v>
      </c>
      <c r="H25" s="18">
        <v>0.632166195245032</v>
      </c>
      <c r="I25" s="18">
        <v>0.238054539008529</v>
      </c>
      <c r="J25" s="18">
        <v>0.0272914630444413</v>
      </c>
      <c r="K25" s="22">
        <f t="shared" si="0"/>
        <v>59.972858481592</v>
      </c>
    </row>
    <row r="26" s="16" customFormat="1" ht="15.75" customHeight="1" spans="1:11">
      <c r="A26" s="8">
        <v>25</v>
      </c>
      <c r="B26" s="8" t="s">
        <v>14</v>
      </c>
      <c r="C26" s="10" t="s">
        <v>44</v>
      </c>
      <c r="D26" s="9" t="s">
        <v>46</v>
      </c>
      <c r="E26" s="18">
        <v>30.1820583821</v>
      </c>
      <c r="F26" s="18">
        <v>0.674426662095793</v>
      </c>
      <c r="G26" s="18">
        <v>1.48426830859994</v>
      </c>
      <c r="H26" s="18">
        <v>0.270011037224542</v>
      </c>
      <c r="I26" s="18">
        <v>0.202903988083355</v>
      </c>
      <c r="J26" s="18">
        <v>0.00779756086984036</v>
      </c>
      <c r="K26" s="22">
        <f t="shared" si="0"/>
        <v>32.8214659389735</v>
      </c>
    </row>
    <row r="27" s="16" customFormat="1" ht="15.75" customHeight="1" spans="1:11">
      <c r="A27" s="8">
        <v>27</v>
      </c>
      <c r="B27" s="8" t="s">
        <v>14</v>
      </c>
      <c r="C27" s="9" t="s">
        <v>47</v>
      </c>
      <c r="D27" s="9" t="s">
        <v>48</v>
      </c>
      <c r="E27" s="18">
        <v>6.36758931854584</v>
      </c>
      <c r="F27" s="18">
        <v>0.652548253927606</v>
      </c>
      <c r="G27" s="18">
        <v>0.609006640387796</v>
      </c>
      <c r="H27" s="18">
        <v>1.3244262866886</v>
      </c>
      <c r="I27" s="18">
        <v>1.79227841024404</v>
      </c>
      <c r="J27" s="18">
        <v>0.442511338967786</v>
      </c>
      <c r="K27" s="22">
        <f t="shared" si="0"/>
        <v>11.1883602487617</v>
      </c>
    </row>
    <row r="28" s="15" customFormat="1" ht="15.75" customHeight="1" spans="1:11">
      <c r="A28" s="11">
        <v>1</v>
      </c>
      <c r="B28" s="8" t="s">
        <v>14</v>
      </c>
      <c r="C28" s="9" t="s">
        <v>49</v>
      </c>
      <c r="D28" s="5" t="s">
        <v>49</v>
      </c>
      <c r="E28" s="18">
        <v>0</v>
      </c>
      <c r="F28" s="18">
        <v>24.6836407984708</v>
      </c>
      <c r="G28" s="18">
        <v>0</v>
      </c>
      <c r="H28" s="18">
        <v>0</v>
      </c>
      <c r="I28" s="18">
        <v>0</v>
      </c>
      <c r="J28" s="18">
        <v>3.27877155061908</v>
      </c>
      <c r="K28" s="22">
        <f t="shared" si="0"/>
        <v>27.9624123490899</v>
      </c>
    </row>
    <row r="29" s="17" customFormat="1" ht="16.5" spans="1:11">
      <c r="A29" s="12" t="s">
        <v>13</v>
      </c>
      <c r="B29" s="12"/>
      <c r="C29" s="12"/>
      <c r="D29" s="12"/>
      <c r="E29" s="18">
        <f>SUM(E3:E28)</f>
        <v>751.683793348626</v>
      </c>
      <c r="F29" s="18">
        <f>SUM(F3:F28)</f>
        <v>61.4482939115162</v>
      </c>
      <c r="G29" s="18">
        <f>SUM(G3:G28)</f>
        <v>41.2906502182925</v>
      </c>
      <c r="H29" s="18">
        <f>SUM(H3:H28)</f>
        <v>29.9320340791624</v>
      </c>
      <c r="I29" s="18">
        <f>SUM(I3:I28)</f>
        <v>22.910454662493</v>
      </c>
      <c r="J29" s="18">
        <f>SUM(J3:J28)</f>
        <v>14.3619041659996</v>
      </c>
      <c r="K29" s="22">
        <f t="shared" si="0"/>
        <v>921.627130386089</v>
      </c>
    </row>
    <row r="30" s="17" customFormat="1" spans="1:11">
      <c r="A30" s="19" t="s">
        <v>50</v>
      </c>
      <c r="B30" s="19"/>
      <c r="C30" s="19"/>
      <c r="D30" s="19"/>
      <c r="E30" s="20"/>
      <c r="F30" s="20"/>
      <c r="G30" s="20"/>
      <c r="H30" s="20"/>
      <c r="I30" s="20"/>
      <c r="J30" s="20"/>
      <c r="K30" s="20"/>
    </row>
    <row r="32" ht="16.5" spans="1:4">
      <c r="A32" s="1" t="s">
        <v>0</v>
      </c>
      <c r="B32" s="1"/>
      <c r="C32" s="1"/>
      <c r="D32" s="1"/>
    </row>
    <row r="33" ht="16.5" spans="1:10">
      <c r="A33" s="2" t="s">
        <v>8</v>
      </c>
      <c r="B33" s="2" t="s">
        <v>9</v>
      </c>
      <c r="C33" s="2" t="s">
        <v>10</v>
      </c>
      <c r="D33" s="2" t="s">
        <v>11</v>
      </c>
      <c r="E33" s="4" t="s">
        <v>1</v>
      </c>
      <c r="F33" s="4" t="s">
        <v>2</v>
      </c>
      <c r="G33" s="4" t="s">
        <v>3</v>
      </c>
      <c r="H33" s="4" t="s">
        <v>4</v>
      </c>
      <c r="I33" s="4" t="s">
        <v>5</v>
      </c>
      <c r="J33" s="4" t="s">
        <v>6</v>
      </c>
    </row>
    <row r="34" ht="16.5" spans="1:10">
      <c r="A34" s="2">
        <v>1</v>
      </c>
      <c r="B34" s="2" t="s">
        <v>14</v>
      </c>
      <c r="C34" s="5" t="s">
        <v>15</v>
      </c>
      <c r="D34" s="5" t="s">
        <v>16</v>
      </c>
      <c r="E34" s="21">
        <f t="shared" ref="E34:J34" si="1">E3/$K3</f>
        <v>0.937320685916428</v>
      </c>
      <c r="F34" s="21">
        <f t="shared" si="1"/>
        <v>0.0285182676268905</v>
      </c>
      <c r="G34" s="21">
        <f t="shared" si="1"/>
        <v>0.0157046109628638</v>
      </c>
      <c r="H34" s="21">
        <f t="shared" si="1"/>
        <v>0.00961783213045185</v>
      </c>
      <c r="I34" s="21">
        <f t="shared" si="1"/>
        <v>0.0075387914120557</v>
      </c>
      <c r="J34" s="21">
        <f t="shared" si="1"/>
        <v>0.00129981195131054</v>
      </c>
    </row>
    <row r="35" ht="16.5" spans="1:10">
      <c r="A35" s="8">
        <v>2</v>
      </c>
      <c r="B35" s="8" t="s">
        <v>14</v>
      </c>
      <c r="C35" s="9" t="s">
        <v>15</v>
      </c>
      <c r="D35" s="9" t="s">
        <v>17</v>
      </c>
      <c r="E35" s="21">
        <f t="shared" ref="E35:J35" si="2">E4/$K4</f>
        <v>0.850479270289271</v>
      </c>
      <c r="F35" s="21">
        <f t="shared" si="2"/>
        <v>0.0929064783861035</v>
      </c>
      <c r="G35" s="21">
        <f t="shared" si="2"/>
        <v>0.0402850671362098</v>
      </c>
      <c r="H35" s="21">
        <f t="shared" si="2"/>
        <v>0.00910425124983144</v>
      </c>
      <c r="I35" s="21">
        <f t="shared" si="2"/>
        <v>0.00670889183554154</v>
      </c>
      <c r="J35" s="21">
        <f t="shared" si="2"/>
        <v>0.000516041103042543</v>
      </c>
    </row>
    <row r="36" ht="16.5" spans="1:10">
      <c r="A36" s="2">
        <v>3</v>
      </c>
      <c r="B36" s="8" t="s">
        <v>14</v>
      </c>
      <c r="C36" s="9" t="s">
        <v>15</v>
      </c>
      <c r="D36" s="9" t="s">
        <v>18</v>
      </c>
      <c r="E36" s="21">
        <f t="shared" ref="E36:J36" si="3">E5/$K5</f>
        <v>0.856979698965817</v>
      </c>
      <c r="F36" s="21">
        <f t="shared" si="3"/>
        <v>0.0475090955362608</v>
      </c>
      <c r="G36" s="21">
        <f t="shared" si="3"/>
        <v>0.05317420056657</v>
      </c>
      <c r="H36" s="21">
        <f t="shared" si="3"/>
        <v>0.0231236465077923</v>
      </c>
      <c r="I36" s="21">
        <f t="shared" si="3"/>
        <v>0.0176807832054395</v>
      </c>
      <c r="J36" s="21">
        <f t="shared" si="3"/>
        <v>0.00153257521812102</v>
      </c>
    </row>
    <row r="37" ht="16.5" spans="1:10">
      <c r="A37" s="8">
        <v>4</v>
      </c>
      <c r="B37" s="8" t="s">
        <v>14</v>
      </c>
      <c r="C37" s="9" t="s">
        <v>19</v>
      </c>
      <c r="D37" s="9" t="s">
        <v>20</v>
      </c>
      <c r="E37" s="21">
        <f t="shared" ref="E37:J37" si="4">E6/$K6</f>
        <v>0.485938489556245</v>
      </c>
      <c r="F37" s="21">
        <f t="shared" si="4"/>
        <v>0.0271449480070883</v>
      </c>
      <c r="G37" s="21">
        <f t="shared" si="4"/>
        <v>0.0304125455974507</v>
      </c>
      <c r="H37" s="21">
        <f t="shared" si="4"/>
        <v>0.372437310974639</v>
      </c>
      <c r="I37" s="21">
        <f t="shared" si="4"/>
        <v>0.0684451351065929</v>
      </c>
      <c r="J37" s="21">
        <f t="shared" si="4"/>
        <v>0.0156215707579845</v>
      </c>
    </row>
    <row r="38" ht="16.5" spans="1:10">
      <c r="A38" s="2">
        <v>5</v>
      </c>
      <c r="B38" s="8" t="s">
        <v>14</v>
      </c>
      <c r="C38" s="9" t="s">
        <v>19</v>
      </c>
      <c r="D38" s="9" t="s">
        <v>21</v>
      </c>
      <c r="E38" s="21">
        <f t="shared" ref="E38:J38" si="5">E7/$K7</f>
        <v>0.851795757603891</v>
      </c>
      <c r="F38" s="21">
        <f t="shared" si="5"/>
        <v>0.0279976143438231</v>
      </c>
      <c r="G38" s="21">
        <f t="shared" si="5"/>
        <v>0.0401209071066214</v>
      </c>
      <c r="H38" s="21">
        <f t="shared" si="5"/>
        <v>0.0402632002030205</v>
      </c>
      <c r="I38" s="21">
        <f t="shared" si="5"/>
        <v>0.00996741904092337</v>
      </c>
      <c r="J38" s="21">
        <f t="shared" si="5"/>
        <v>0.0298551017017208</v>
      </c>
    </row>
    <row r="39" ht="16.5" spans="1:10">
      <c r="A39" s="8">
        <v>6</v>
      </c>
      <c r="B39" s="8" t="s">
        <v>14</v>
      </c>
      <c r="C39" s="9" t="s">
        <v>19</v>
      </c>
      <c r="D39" s="9" t="s">
        <v>22</v>
      </c>
      <c r="E39" s="21">
        <f t="shared" ref="E39:J39" si="6">E8/$K8</f>
        <v>0.922815785391426</v>
      </c>
      <c r="F39" s="21">
        <f t="shared" si="6"/>
        <v>0.0312341664900911</v>
      </c>
      <c r="G39" s="21">
        <f t="shared" si="6"/>
        <v>0.0240133352782547</v>
      </c>
      <c r="H39" s="21">
        <f t="shared" si="6"/>
        <v>0.0127703036754428</v>
      </c>
      <c r="I39" s="21">
        <f t="shared" si="6"/>
        <v>0.00688823920341456</v>
      </c>
      <c r="J39" s="21">
        <f t="shared" si="6"/>
        <v>0.00227816996137057</v>
      </c>
    </row>
    <row r="40" ht="16.5" spans="1:10">
      <c r="A40" s="2">
        <v>7</v>
      </c>
      <c r="B40" s="8" t="s">
        <v>14</v>
      </c>
      <c r="C40" s="9" t="s">
        <v>19</v>
      </c>
      <c r="D40" s="9" t="s">
        <v>23</v>
      </c>
      <c r="E40" s="21">
        <f t="shared" ref="E40:J40" si="7">E9/$K9</f>
        <v>0.859620700765616</v>
      </c>
      <c r="F40" s="21">
        <f t="shared" si="7"/>
        <v>0.0696829343196255</v>
      </c>
      <c r="G40" s="21">
        <f t="shared" si="7"/>
        <v>0.0299290930324081</v>
      </c>
      <c r="H40" s="21">
        <f t="shared" si="7"/>
        <v>0.0316997506002683</v>
      </c>
      <c r="I40" s="21">
        <f t="shared" si="7"/>
        <v>0.00736852953659646</v>
      </c>
      <c r="J40" s="21">
        <f t="shared" si="7"/>
        <v>0.00169899174548603</v>
      </c>
    </row>
    <row r="41" ht="16.5" spans="1:10">
      <c r="A41" s="8">
        <v>8</v>
      </c>
      <c r="B41" s="8" t="s">
        <v>14</v>
      </c>
      <c r="C41" s="9" t="s">
        <v>24</v>
      </c>
      <c r="D41" s="9" t="s">
        <v>25</v>
      </c>
      <c r="E41" s="21">
        <f t="shared" ref="E41:J41" si="8">E10/$K10</f>
        <v>0.863606370093737</v>
      </c>
      <c r="F41" s="21">
        <f t="shared" si="8"/>
        <v>0.0196550957233471</v>
      </c>
      <c r="G41" s="21">
        <f t="shared" si="8"/>
        <v>0.0448652472740823</v>
      </c>
      <c r="H41" s="21">
        <f t="shared" si="8"/>
        <v>0.0225617458824604</v>
      </c>
      <c r="I41" s="21">
        <f t="shared" si="8"/>
        <v>0.0475128304633939</v>
      </c>
      <c r="J41" s="21">
        <f t="shared" si="8"/>
        <v>0.00179871056297922</v>
      </c>
    </row>
    <row r="42" ht="16.5" spans="1:10">
      <c r="A42" s="2">
        <v>9</v>
      </c>
      <c r="B42" s="8" t="s">
        <v>14</v>
      </c>
      <c r="C42" s="9" t="s">
        <v>24</v>
      </c>
      <c r="D42" s="9" t="s">
        <v>26</v>
      </c>
      <c r="E42" s="21">
        <f t="shared" ref="E42:J42" si="9">E11/$K11</f>
        <v>0.769158322676813</v>
      </c>
      <c r="F42" s="21">
        <f t="shared" si="9"/>
        <v>0.039959352655609</v>
      </c>
      <c r="G42" s="21">
        <f t="shared" si="9"/>
        <v>0.111284479324198</v>
      </c>
      <c r="H42" s="21">
        <f t="shared" si="9"/>
        <v>0.0632556452620331</v>
      </c>
      <c r="I42" s="21">
        <f t="shared" si="9"/>
        <v>0.0089651825900006</v>
      </c>
      <c r="J42" s="21">
        <f t="shared" si="9"/>
        <v>0.00737701749134577</v>
      </c>
    </row>
    <row r="43" ht="16.5" spans="1:10">
      <c r="A43" s="8">
        <v>10</v>
      </c>
      <c r="B43" s="8" t="s">
        <v>14</v>
      </c>
      <c r="C43" s="9" t="s">
        <v>24</v>
      </c>
      <c r="D43" s="9" t="s">
        <v>27</v>
      </c>
      <c r="E43" s="21">
        <f t="shared" ref="E43:J43" si="10">E12/$K12</f>
        <v>0.831295182965164</v>
      </c>
      <c r="F43" s="21">
        <f t="shared" si="10"/>
        <v>0.0441744029432689</v>
      </c>
      <c r="G43" s="21">
        <f t="shared" si="10"/>
        <v>0.0702819952139432</v>
      </c>
      <c r="H43" s="21">
        <f t="shared" si="10"/>
        <v>0.00679663289236697</v>
      </c>
      <c r="I43" s="21">
        <f t="shared" si="10"/>
        <v>0.0304090326910364</v>
      </c>
      <c r="J43" s="21">
        <f t="shared" si="10"/>
        <v>0.0170427532942205</v>
      </c>
    </row>
    <row r="44" ht="16.5" spans="1:10">
      <c r="A44" s="2">
        <v>11</v>
      </c>
      <c r="B44" s="8" t="s">
        <v>14</v>
      </c>
      <c r="C44" s="9" t="s">
        <v>24</v>
      </c>
      <c r="D44" s="9" t="s">
        <v>28</v>
      </c>
      <c r="E44" s="21">
        <f t="shared" ref="E44:J44" si="11">E13/$K13</f>
        <v>0.766156256408284</v>
      </c>
      <c r="F44" s="21">
        <f t="shared" si="11"/>
        <v>0.100927022321561</v>
      </c>
      <c r="G44" s="21">
        <f t="shared" si="11"/>
        <v>0.016013489075609</v>
      </c>
      <c r="H44" s="21">
        <f t="shared" si="11"/>
        <v>0.00775907654510231</v>
      </c>
      <c r="I44" s="21">
        <f t="shared" si="11"/>
        <v>0.0758546804940801</v>
      </c>
      <c r="J44" s="21">
        <f t="shared" si="11"/>
        <v>0.0332894751553643</v>
      </c>
    </row>
    <row r="45" ht="16.5" spans="1:10">
      <c r="A45" s="8">
        <v>12</v>
      </c>
      <c r="B45" s="8" t="s">
        <v>14</v>
      </c>
      <c r="C45" s="9" t="s">
        <v>24</v>
      </c>
      <c r="D45" s="9" t="s">
        <v>29</v>
      </c>
      <c r="E45" s="21">
        <f t="shared" ref="E45:J45" si="12">E14/$K14</f>
        <v>0.940929167452936</v>
      </c>
      <c r="F45" s="21">
        <f t="shared" si="12"/>
        <v>0.0163713017729189</v>
      </c>
      <c r="G45" s="21">
        <f t="shared" si="12"/>
        <v>0.01642256644279</v>
      </c>
      <c r="H45" s="21">
        <f t="shared" si="12"/>
        <v>0.00715413035264201</v>
      </c>
      <c r="I45" s="21">
        <f t="shared" si="12"/>
        <v>0.0174984435991922</v>
      </c>
      <c r="J45" s="21">
        <f t="shared" si="12"/>
        <v>0.00162439037952037</v>
      </c>
    </row>
    <row r="46" ht="16.5" spans="1:10">
      <c r="A46" s="2">
        <v>13</v>
      </c>
      <c r="B46" s="8" t="s">
        <v>14</v>
      </c>
      <c r="C46" s="9" t="s">
        <v>30</v>
      </c>
      <c r="D46" s="9" t="s">
        <v>31</v>
      </c>
      <c r="E46" s="21">
        <f t="shared" ref="E46:J46" si="13">E15/$K15</f>
        <v>0.795553991133846</v>
      </c>
      <c r="F46" s="21">
        <f t="shared" si="13"/>
        <v>0.0452298789824884</v>
      </c>
      <c r="G46" s="21">
        <f t="shared" si="13"/>
        <v>0.035697966385025</v>
      </c>
      <c r="H46" s="21">
        <f t="shared" si="13"/>
        <v>0.11319231079466</v>
      </c>
      <c r="I46" s="21">
        <f t="shared" si="13"/>
        <v>0.0100368742770217</v>
      </c>
      <c r="J46" s="21">
        <f t="shared" si="13"/>
        <v>0.000288978426958948</v>
      </c>
    </row>
    <row r="47" ht="16.5" spans="1:10">
      <c r="A47" s="8">
        <v>14</v>
      </c>
      <c r="B47" s="8" t="s">
        <v>14</v>
      </c>
      <c r="C47" s="9" t="s">
        <v>30</v>
      </c>
      <c r="D47" s="9" t="s">
        <v>32</v>
      </c>
      <c r="E47" s="21">
        <f t="shared" ref="E47:J47" si="14">E16/$K16</f>
        <v>0.764701349234466</v>
      </c>
      <c r="F47" s="21">
        <f t="shared" si="14"/>
        <v>0.0122248194729405</v>
      </c>
      <c r="G47" s="21">
        <f t="shared" si="14"/>
        <v>0.0904698251613111</v>
      </c>
      <c r="H47" s="21">
        <f t="shared" si="14"/>
        <v>0.00577395583102103</v>
      </c>
      <c r="I47" s="21">
        <f t="shared" si="14"/>
        <v>0.0448724077454362</v>
      </c>
      <c r="J47" s="21">
        <f t="shared" si="14"/>
        <v>0.0819576425548254</v>
      </c>
    </row>
    <row r="48" ht="16.5" spans="1:10">
      <c r="A48" s="2">
        <v>15</v>
      </c>
      <c r="B48" s="8" t="s">
        <v>14</v>
      </c>
      <c r="C48" s="9" t="s">
        <v>30</v>
      </c>
      <c r="D48" s="9" t="s">
        <v>33</v>
      </c>
      <c r="E48" s="21">
        <f t="shared" ref="E48:J48" si="15">E17/$K17</f>
        <v>0.886393578803377</v>
      </c>
      <c r="F48" s="21">
        <f t="shared" si="15"/>
        <v>0.0588518224128142</v>
      </c>
      <c r="G48" s="21">
        <f t="shared" si="15"/>
        <v>0.0305917348505282</v>
      </c>
      <c r="H48" s="21">
        <f t="shared" si="15"/>
        <v>0.0133114252134637</v>
      </c>
      <c r="I48" s="21">
        <f t="shared" si="15"/>
        <v>0.0101659535114816</v>
      </c>
      <c r="J48" s="21">
        <f t="shared" si="15"/>
        <v>0.000685485208335056</v>
      </c>
    </row>
    <row r="49" ht="16.5" spans="1:10">
      <c r="A49" s="8">
        <v>16</v>
      </c>
      <c r="B49" s="8" t="s">
        <v>14</v>
      </c>
      <c r="C49" s="9" t="s">
        <v>34</v>
      </c>
      <c r="D49" s="9" t="s">
        <v>35</v>
      </c>
      <c r="E49" s="21">
        <f t="shared" ref="E49:J49" si="16">E18/$K18</f>
        <v>0.927194388373982</v>
      </c>
      <c r="F49" s="21">
        <f t="shared" si="16"/>
        <v>0.0149502842292803</v>
      </c>
      <c r="G49" s="21">
        <f t="shared" si="16"/>
        <v>0.0167450148927435</v>
      </c>
      <c r="H49" s="21">
        <f t="shared" si="16"/>
        <v>0.00727658958764785</v>
      </c>
      <c r="I49" s="21">
        <f t="shared" si="16"/>
        <v>0.0282575947135926</v>
      </c>
      <c r="J49" s="21">
        <f t="shared" si="16"/>
        <v>0.00557612820275415</v>
      </c>
    </row>
    <row r="50" ht="16.5" spans="1:10">
      <c r="A50" s="2">
        <v>17</v>
      </c>
      <c r="B50" s="8" t="s">
        <v>14</v>
      </c>
      <c r="C50" s="9" t="s">
        <v>34</v>
      </c>
      <c r="D50" s="9" t="s">
        <v>36</v>
      </c>
      <c r="E50" s="21">
        <f t="shared" ref="E50:J50" si="17">E19/$K19</f>
        <v>0.759992227427852</v>
      </c>
      <c r="F50" s="21">
        <f t="shared" si="17"/>
        <v>0.0248889883603859</v>
      </c>
      <c r="G50" s="21">
        <f t="shared" si="17"/>
        <v>0.0280540381055952</v>
      </c>
      <c r="H50" s="21">
        <f t="shared" si="17"/>
        <v>0.0121042039059671</v>
      </c>
      <c r="I50" s="21">
        <f t="shared" si="17"/>
        <v>0.157923437103404</v>
      </c>
      <c r="J50" s="21">
        <f t="shared" si="17"/>
        <v>0.0170371050967955</v>
      </c>
    </row>
    <row r="51" ht="16.5" spans="1:10">
      <c r="A51" s="8">
        <v>18</v>
      </c>
      <c r="B51" s="8" t="s">
        <v>14</v>
      </c>
      <c r="C51" s="9" t="s">
        <v>34</v>
      </c>
      <c r="D51" s="9" t="s">
        <v>37</v>
      </c>
      <c r="E51" s="21">
        <f t="shared" ref="E51:J51" si="18">E20/$K20</f>
        <v>0.902179735343317</v>
      </c>
      <c r="F51" s="21">
        <f t="shared" si="18"/>
        <v>0.0238821552307125</v>
      </c>
      <c r="G51" s="21">
        <f t="shared" si="18"/>
        <v>0.0267561133172876</v>
      </c>
      <c r="H51" s="21">
        <f t="shared" si="18"/>
        <v>0.0116193100793934</v>
      </c>
      <c r="I51" s="21">
        <f t="shared" si="18"/>
        <v>0.03016722000081</v>
      </c>
      <c r="J51" s="21">
        <f t="shared" si="18"/>
        <v>0.00539546602847946</v>
      </c>
    </row>
    <row r="52" ht="16.5" spans="1:10">
      <c r="A52" s="2">
        <v>19</v>
      </c>
      <c r="B52" s="8" t="s">
        <v>14</v>
      </c>
      <c r="C52" s="10" t="s">
        <v>38</v>
      </c>
      <c r="D52" s="9" t="s">
        <v>39</v>
      </c>
      <c r="E52" s="21">
        <f t="shared" ref="E52:J52" si="19">E21/$K21</f>
        <v>0.959614555626222</v>
      </c>
      <c r="F52" s="21">
        <f t="shared" si="19"/>
        <v>0.0211053254616957</v>
      </c>
      <c r="G52" s="21">
        <f t="shared" si="19"/>
        <v>0.0107499028181597</v>
      </c>
      <c r="H52" s="21">
        <f t="shared" si="19"/>
        <v>0.00466845900273832</v>
      </c>
      <c r="I52" s="21">
        <f t="shared" si="19"/>
        <v>0.00358642928784061</v>
      </c>
      <c r="J52" s="21">
        <f t="shared" si="19"/>
        <v>0.000275327803343846</v>
      </c>
    </row>
    <row r="53" ht="16.5" spans="1:10">
      <c r="A53" s="8">
        <v>20</v>
      </c>
      <c r="B53" s="8" t="s">
        <v>14</v>
      </c>
      <c r="C53" s="10" t="s">
        <v>40</v>
      </c>
      <c r="D53" s="9" t="s">
        <v>41</v>
      </c>
      <c r="E53" s="21">
        <f t="shared" ref="E53:J53" si="20">E22/$K22</f>
        <v>0.767514640402786</v>
      </c>
      <c r="F53" s="21">
        <f t="shared" si="20"/>
        <v>0.071508351929206</v>
      </c>
      <c r="G53" s="21">
        <f t="shared" si="20"/>
        <v>0.0325885986387377</v>
      </c>
      <c r="H53" s="21">
        <f t="shared" si="20"/>
        <v>0.0910089558565154</v>
      </c>
      <c r="I53" s="21">
        <f t="shared" si="20"/>
        <v>0.0237516692049626</v>
      </c>
      <c r="J53" s="21">
        <f t="shared" si="20"/>
        <v>0.0136277839677927</v>
      </c>
    </row>
    <row r="54" ht="16.5" spans="1:10">
      <c r="A54" s="2">
        <v>21</v>
      </c>
      <c r="B54" s="8" t="s">
        <v>14</v>
      </c>
      <c r="C54" s="10" t="s">
        <v>40</v>
      </c>
      <c r="D54" s="9" t="s">
        <v>42</v>
      </c>
      <c r="E54" s="21">
        <f t="shared" ref="E54:J54" si="21">E23/$K23</f>
        <v>0.848603405507818</v>
      </c>
      <c r="F54" s="21">
        <f t="shared" si="21"/>
        <v>0.0616711726408717</v>
      </c>
      <c r="G54" s="21">
        <f t="shared" si="21"/>
        <v>0.0232750849163241</v>
      </c>
      <c r="H54" s="21">
        <f t="shared" si="21"/>
        <v>0.0471374746424588</v>
      </c>
      <c r="I54" s="21">
        <f t="shared" si="21"/>
        <v>0.0113522074577513</v>
      </c>
      <c r="J54" s="21">
        <f t="shared" si="21"/>
        <v>0.00796065483477569</v>
      </c>
    </row>
    <row r="55" ht="16.5" spans="1:10">
      <c r="A55" s="8">
        <v>22</v>
      </c>
      <c r="B55" s="8" t="s">
        <v>14</v>
      </c>
      <c r="C55" s="10" t="s">
        <v>40</v>
      </c>
      <c r="D55" s="9" t="s">
        <v>43</v>
      </c>
      <c r="E55" s="21">
        <f t="shared" ref="E55:J55" si="22">E24/$K24</f>
        <v>0.766984843289871</v>
      </c>
      <c r="F55" s="21">
        <f t="shared" si="22"/>
        <v>0.105896961548686</v>
      </c>
      <c r="G55" s="21">
        <f t="shared" si="22"/>
        <v>0.0955409789019238</v>
      </c>
      <c r="H55" s="21">
        <f t="shared" si="22"/>
        <v>0.00843411704927601</v>
      </c>
      <c r="I55" s="21">
        <f t="shared" si="22"/>
        <v>0.0117948571332558</v>
      </c>
      <c r="J55" s="21">
        <f t="shared" si="22"/>
        <v>0.0113482420769868</v>
      </c>
    </row>
    <row r="56" ht="16.5" spans="1:10">
      <c r="A56" s="2">
        <v>23</v>
      </c>
      <c r="B56" s="8" t="s">
        <v>14</v>
      </c>
      <c r="C56" s="10" t="s">
        <v>44</v>
      </c>
      <c r="D56" s="9" t="s">
        <v>45</v>
      </c>
      <c r="E56" s="21">
        <f t="shared" ref="E56:J56" si="23">E25/$K25</f>
        <v>0.847123357697428</v>
      </c>
      <c r="F56" s="21">
        <f t="shared" si="23"/>
        <v>0.0584399899761055</v>
      </c>
      <c r="G56" s="21">
        <f t="shared" si="23"/>
        <v>0.0794713460192225</v>
      </c>
      <c r="H56" s="21">
        <f t="shared" si="23"/>
        <v>0.0105408715083852</v>
      </c>
      <c r="I56" s="21">
        <f t="shared" si="23"/>
        <v>0.00396937122951372</v>
      </c>
      <c r="J56" s="21">
        <f t="shared" si="23"/>
        <v>0.000455063569344758</v>
      </c>
    </row>
    <row r="57" ht="16.5" spans="1:10">
      <c r="A57" s="8">
        <v>24</v>
      </c>
      <c r="B57" s="8" t="s">
        <v>14</v>
      </c>
      <c r="C57" s="10" t="s">
        <v>44</v>
      </c>
      <c r="D57" s="9" t="s">
        <v>46</v>
      </c>
      <c r="E57" s="21">
        <f t="shared" ref="E57:J57" si="24">E26/$K26</f>
        <v>0.919582886340877</v>
      </c>
      <c r="F57" s="21">
        <f t="shared" si="24"/>
        <v>0.0205483406301774</v>
      </c>
      <c r="G57" s="21">
        <f t="shared" si="24"/>
        <v>0.0452224867518017</v>
      </c>
      <c r="H57" s="21">
        <f t="shared" si="24"/>
        <v>0.00822665988553304</v>
      </c>
      <c r="I57" s="21">
        <f t="shared" si="24"/>
        <v>0.00618205135811496</v>
      </c>
      <c r="J57" s="21">
        <f t="shared" si="24"/>
        <v>0.000237575033496028</v>
      </c>
    </row>
    <row r="58" ht="16.5" spans="1:10">
      <c r="A58" s="2">
        <v>25</v>
      </c>
      <c r="B58" s="8" t="s">
        <v>14</v>
      </c>
      <c r="C58" s="9" t="s">
        <v>47</v>
      </c>
      <c r="D58" s="9" t="s">
        <v>48</v>
      </c>
      <c r="E58" s="21">
        <f t="shared" ref="E58:J58" si="25">E27/$K27</f>
        <v>0.569126232706943</v>
      </c>
      <c r="F58" s="21">
        <f t="shared" si="25"/>
        <v>0.0583238508073451</v>
      </c>
      <c r="G58" s="21">
        <f t="shared" si="25"/>
        <v>0.0544321622514078</v>
      </c>
      <c r="H58" s="21">
        <f t="shared" si="25"/>
        <v>0.11837537022775</v>
      </c>
      <c r="I58" s="21">
        <f t="shared" si="25"/>
        <v>0.160191339069763</v>
      </c>
      <c r="J58" s="21">
        <f t="shared" si="25"/>
        <v>0.0395510449367916</v>
      </c>
    </row>
    <row r="59" ht="16.5" spans="1:10">
      <c r="A59" s="8">
        <v>26</v>
      </c>
      <c r="B59" s="8" t="s">
        <v>14</v>
      </c>
      <c r="C59" s="9" t="s">
        <v>49</v>
      </c>
      <c r="D59" s="5" t="s">
        <v>49</v>
      </c>
      <c r="E59" s="21">
        <f t="shared" ref="E59:J59" si="26">E28/$K28</f>
        <v>0</v>
      </c>
      <c r="F59" s="21">
        <f t="shared" si="26"/>
        <v>0.882743609181995</v>
      </c>
      <c r="G59" s="21">
        <f t="shared" si="26"/>
        <v>0</v>
      </c>
      <c r="H59" s="21">
        <f t="shared" si="26"/>
        <v>0</v>
      </c>
      <c r="I59" s="21">
        <f t="shared" si="26"/>
        <v>0</v>
      </c>
      <c r="J59" s="21">
        <f t="shared" si="26"/>
        <v>0.117256390818005</v>
      </c>
    </row>
    <row r="60" spans="1:4">
      <c r="A60" s="12" t="s">
        <v>13</v>
      </c>
      <c r="B60" s="12"/>
      <c r="C60" s="12"/>
      <c r="D60" s="12"/>
    </row>
  </sheetData>
  <mergeCells count="5">
    <mergeCell ref="A1:D1"/>
    <mergeCell ref="A29:D29"/>
    <mergeCell ref="A30:D30"/>
    <mergeCell ref="A32:D32"/>
    <mergeCell ref="A60:D60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M2" sqref="M2:M28"/>
    </sheetView>
  </sheetViews>
  <sheetFormatPr defaultColWidth="9" defaultRowHeight="13.5"/>
  <cols>
    <col min="5" max="5" width="8.875" customWidth="1"/>
    <col min="6" max="14" width="12.625"/>
    <col min="15" max="15" width="13.75"/>
  </cols>
  <sheetData>
    <row r="1" ht="16.5" spans="1:4">
      <c r="A1" s="1" t="s">
        <v>0</v>
      </c>
      <c r="B1" s="1"/>
      <c r="C1" s="1"/>
      <c r="D1" s="1"/>
    </row>
    <row r="2" ht="16.5" spans="1:13">
      <c r="A2" s="2" t="s">
        <v>8</v>
      </c>
      <c r="B2" s="2" t="s">
        <v>9</v>
      </c>
      <c r="C2" s="2" t="s">
        <v>10</v>
      </c>
      <c r="D2" s="2" t="s">
        <v>11</v>
      </c>
      <c r="E2" s="23" t="s">
        <v>53</v>
      </c>
      <c r="F2" s="3" t="s">
        <v>54</v>
      </c>
      <c r="G2" s="3" t="s">
        <v>55</v>
      </c>
      <c r="H2" s="3" t="s">
        <v>56</v>
      </c>
      <c r="I2" s="3" t="s">
        <v>57</v>
      </c>
      <c r="J2" s="3" t="s">
        <v>58</v>
      </c>
      <c r="K2" s="3" t="s">
        <v>52</v>
      </c>
      <c r="L2" s="3" t="s">
        <v>51</v>
      </c>
      <c r="M2" s="3" t="s">
        <v>12</v>
      </c>
    </row>
    <row r="3" ht="16.5" spans="1:16">
      <c r="A3" s="2">
        <v>1</v>
      </c>
      <c r="B3" s="2" t="s">
        <v>14</v>
      </c>
      <c r="C3" s="5" t="s">
        <v>15</v>
      </c>
      <c r="D3" s="5" t="s">
        <v>16</v>
      </c>
      <c r="E3" s="13">
        <v>341.038729318353</v>
      </c>
      <c r="F3" s="6">
        <f>$E3*F$30</f>
        <v>3.45315118241449</v>
      </c>
      <c r="G3" s="6">
        <f t="shared" ref="G3:M3" si="0">$E3*G$30</f>
        <v>54.169016952093</v>
      </c>
      <c r="H3" s="6">
        <f t="shared" si="0"/>
        <v>48.4438566725673</v>
      </c>
      <c r="I3" s="6">
        <f t="shared" si="0"/>
        <v>59.2468800884689</v>
      </c>
      <c r="J3" s="6">
        <f t="shared" si="0"/>
        <v>55.8804042499412</v>
      </c>
      <c r="K3" s="6">
        <f t="shared" si="0"/>
        <v>30.9504983863185</v>
      </c>
      <c r="L3" s="6">
        <f t="shared" si="0"/>
        <v>36.3307262870471</v>
      </c>
      <c r="M3" s="6">
        <f t="shared" si="0"/>
        <v>52.5641954995028</v>
      </c>
      <c r="N3" s="6">
        <f>SUM(F3:M3)</f>
        <v>341.038729318353</v>
      </c>
      <c r="O3">
        <f>E3-N3</f>
        <v>0</v>
      </c>
      <c r="P3">
        <v>0.830765747109766</v>
      </c>
    </row>
    <row r="4" ht="16.5" spans="1:16">
      <c r="A4" s="8">
        <v>2</v>
      </c>
      <c r="B4" s="8" t="s">
        <v>14</v>
      </c>
      <c r="C4" s="9" t="s">
        <v>15</v>
      </c>
      <c r="D4" s="9" t="s">
        <v>17</v>
      </c>
      <c r="E4" s="13">
        <v>79.499116685856</v>
      </c>
      <c r="F4" s="6">
        <f t="shared" ref="F4:F28" si="1">$E4*F$30</f>
        <v>0.804959804223321</v>
      </c>
      <c r="G4" s="6">
        <f t="shared" ref="G4:G28" si="2">$E4*G$30</f>
        <v>12.627272591708</v>
      </c>
      <c r="H4" s="6">
        <f t="shared" ref="H4:H28" si="3">$E4*H$30</f>
        <v>11.2926875549382</v>
      </c>
      <c r="I4" s="6">
        <f t="shared" ref="I4:I28" si="4">$E4*I$30</f>
        <v>13.8109669914626</v>
      </c>
      <c r="J4" s="6">
        <f t="shared" ref="J4:J28" si="5">$E4*J$30</f>
        <v>13.0262119695266</v>
      </c>
      <c r="K4" s="6">
        <f t="shared" ref="K4:K28" si="6">$E4*K$30</f>
        <v>7.21483242568167</v>
      </c>
      <c r="L4" s="6">
        <f t="shared" ref="L4:L28" si="7">$E4*L$30</f>
        <v>8.46901070194793</v>
      </c>
      <c r="M4" s="6">
        <f t="shared" ref="M4:M28" si="8">$E4*M$30</f>
        <v>12.2531746463678</v>
      </c>
      <c r="N4" s="6">
        <f t="shared" ref="N4:N28" si="9">SUM(F4:M4)</f>
        <v>79.499116685856</v>
      </c>
      <c r="O4">
        <f t="shared" ref="O4:O27" si="10">E4-N4</f>
        <v>0</v>
      </c>
      <c r="P4">
        <v>0.830765747109766</v>
      </c>
    </row>
    <row r="5" ht="16.5" spans="1:16">
      <c r="A5" s="8">
        <v>3</v>
      </c>
      <c r="B5" s="8" t="s">
        <v>14</v>
      </c>
      <c r="C5" s="9" t="s">
        <v>15</v>
      </c>
      <c r="D5" s="9" t="s">
        <v>18</v>
      </c>
      <c r="E5" s="13">
        <v>59.2742785450202</v>
      </c>
      <c r="F5" s="6">
        <f t="shared" si="1"/>
        <v>0.600175368509056</v>
      </c>
      <c r="G5" s="6">
        <f t="shared" si="2"/>
        <v>9.41485269355151</v>
      </c>
      <c r="H5" s="6">
        <f t="shared" si="3"/>
        <v>8.41979050280921</v>
      </c>
      <c r="I5" s="6">
        <f t="shared" si="4"/>
        <v>10.2974113242403</v>
      </c>
      <c r="J5" s="6">
        <f t="shared" si="5"/>
        <v>9.71230057459956</v>
      </c>
      <c r="K5" s="6">
        <f t="shared" si="6"/>
        <v>5.37935520145955</v>
      </c>
      <c r="L5" s="6">
        <f t="shared" si="7"/>
        <v>6.31446637742744</v>
      </c>
      <c r="M5" s="6">
        <f t="shared" si="8"/>
        <v>9.13592650242365</v>
      </c>
      <c r="N5" s="6">
        <f t="shared" si="9"/>
        <v>59.2742785450202</v>
      </c>
      <c r="O5">
        <f t="shared" si="10"/>
        <v>0</v>
      </c>
      <c r="P5">
        <v>0.830765747109766</v>
      </c>
    </row>
    <row r="6" ht="16.5" spans="1:16">
      <c r="A6" s="8">
        <v>4</v>
      </c>
      <c r="B6" s="8" t="s">
        <v>14</v>
      </c>
      <c r="C6" s="9" t="s">
        <v>19</v>
      </c>
      <c r="D6" s="9" t="s">
        <v>20</v>
      </c>
      <c r="E6" s="13">
        <v>105.184063561604</v>
      </c>
      <c r="F6" s="6">
        <f t="shared" si="1"/>
        <v>1.06502998701904</v>
      </c>
      <c r="G6" s="6">
        <f t="shared" si="2"/>
        <v>16.7069509482011</v>
      </c>
      <c r="H6" s="6">
        <f t="shared" si="3"/>
        <v>14.9411819285193</v>
      </c>
      <c r="I6" s="6">
        <f t="shared" si="4"/>
        <v>18.2730788773112</v>
      </c>
      <c r="J6" s="6">
        <f t="shared" si="5"/>
        <v>17.2347815282504</v>
      </c>
      <c r="K6" s="6">
        <f t="shared" si="6"/>
        <v>9.54583426942955</v>
      </c>
      <c r="L6" s="6">
        <f t="shared" si="7"/>
        <v>11.2052183359175</v>
      </c>
      <c r="M6" s="6">
        <f t="shared" si="8"/>
        <v>16.2119876869561</v>
      </c>
      <c r="N6" s="6">
        <f t="shared" si="9"/>
        <v>105.184063561604</v>
      </c>
      <c r="O6">
        <f t="shared" si="10"/>
        <v>0</v>
      </c>
      <c r="P6">
        <v>0.830765747109766</v>
      </c>
    </row>
    <row r="7" ht="16.5" spans="1:16">
      <c r="A7" s="8">
        <v>5</v>
      </c>
      <c r="B7" s="8" t="s">
        <v>14</v>
      </c>
      <c r="C7" s="9" t="s">
        <v>19</v>
      </c>
      <c r="D7" s="9" t="s">
        <v>21</v>
      </c>
      <c r="E7" s="13">
        <v>442.16336162786</v>
      </c>
      <c r="F7" s="6">
        <f t="shared" si="1"/>
        <v>4.47707783241334</v>
      </c>
      <c r="G7" s="6">
        <f t="shared" si="2"/>
        <v>70.2311865854264</v>
      </c>
      <c r="H7" s="6">
        <f t="shared" si="3"/>
        <v>62.8084046623495</v>
      </c>
      <c r="I7" s="6">
        <f t="shared" si="4"/>
        <v>76.8147351423712</v>
      </c>
      <c r="J7" s="6">
        <f t="shared" si="5"/>
        <v>72.4500335831742</v>
      </c>
      <c r="K7" s="6">
        <f t="shared" si="6"/>
        <v>40.1279245847101</v>
      </c>
      <c r="L7" s="6">
        <f t="shared" si="7"/>
        <v>47.1034949536974</v>
      </c>
      <c r="M7" s="6">
        <f t="shared" si="8"/>
        <v>68.1505042837181</v>
      </c>
      <c r="N7" s="6">
        <f t="shared" si="9"/>
        <v>442.16336162786</v>
      </c>
      <c r="O7">
        <f t="shared" si="10"/>
        <v>0</v>
      </c>
      <c r="P7">
        <v>0.830765747109766</v>
      </c>
    </row>
    <row r="8" ht="16.5" spans="1:16">
      <c r="A8" s="8">
        <v>6</v>
      </c>
      <c r="B8" s="8" t="s">
        <v>14</v>
      </c>
      <c r="C8" s="9" t="s">
        <v>19</v>
      </c>
      <c r="D8" s="9" t="s">
        <v>22</v>
      </c>
      <c r="E8" s="13">
        <v>206.016265698091</v>
      </c>
      <c r="F8" s="6">
        <f t="shared" si="1"/>
        <v>2.08599566657398</v>
      </c>
      <c r="G8" s="6">
        <f t="shared" si="2"/>
        <v>32.7226723232053</v>
      </c>
      <c r="H8" s="6">
        <f t="shared" si="3"/>
        <v>29.2641908080167</v>
      </c>
      <c r="I8" s="6">
        <f t="shared" si="4"/>
        <v>35.7901315621401</v>
      </c>
      <c r="J8" s="6">
        <f t="shared" si="5"/>
        <v>33.7564951414246</v>
      </c>
      <c r="K8" s="6">
        <f t="shared" si="6"/>
        <v>18.6967213717594</v>
      </c>
      <c r="L8" s="6">
        <f t="shared" si="7"/>
        <v>21.9468345273187</v>
      </c>
      <c r="M8" s="6">
        <f t="shared" si="8"/>
        <v>31.7532242976522</v>
      </c>
      <c r="N8" s="6">
        <f t="shared" si="9"/>
        <v>206.016265698091</v>
      </c>
      <c r="O8">
        <f t="shared" si="10"/>
        <v>0</v>
      </c>
      <c r="P8">
        <v>0.830765747109766</v>
      </c>
    </row>
    <row r="9" ht="16.5" spans="1:16">
      <c r="A9" s="8">
        <v>7</v>
      </c>
      <c r="B9" s="8" t="s">
        <v>14</v>
      </c>
      <c r="C9" s="9" t="s">
        <v>19</v>
      </c>
      <c r="D9" s="9" t="s">
        <v>23</v>
      </c>
      <c r="E9" s="13">
        <v>184.597154539098</v>
      </c>
      <c r="F9" s="6">
        <f t="shared" si="1"/>
        <v>1.86911874713208</v>
      </c>
      <c r="G9" s="6">
        <f t="shared" si="2"/>
        <v>29.3205596136333</v>
      </c>
      <c r="H9" s="6">
        <f t="shared" si="3"/>
        <v>26.2216497068521</v>
      </c>
      <c r="I9" s="6">
        <f t="shared" si="4"/>
        <v>32.0691010710435</v>
      </c>
      <c r="J9" s="6">
        <f t="shared" si="5"/>
        <v>30.2468978806347</v>
      </c>
      <c r="K9" s="6">
        <f t="shared" si="6"/>
        <v>16.7528595508811</v>
      </c>
      <c r="L9" s="6">
        <f t="shared" si="7"/>
        <v>19.6650647518314</v>
      </c>
      <c r="M9" s="6">
        <f t="shared" si="8"/>
        <v>28.4519032170898</v>
      </c>
      <c r="N9" s="6">
        <f t="shared" si="9"/>
        <v>184.597154539098</v>
      </c>
      <c r="O9">
        <f t="shared" si="10"/>
        <v>0</v>
      </c>
      <c r="P9">
        <v>0.830765747109766</v>
      </c>
    </row>
    <row r="10" ht="16.5" spans="1:16">
      <c r="A10" s="8">
        <v>9</v>
      </c>
      <c r="B10" s="8" t="s">
        <v>14</v>
      </c>
      <c r="C10" s="9" t="s">
        <v>24</v>
      </c>
      <c r="D10" s="9" t="s">
        <v>25</v>
      </c>
      <c r="E10" s="13">
        <v>365</v>
      </c>
      <c r="F10" s="6">
        <f t="shared" si="1"/>
        <v>3.69576846623989</v>
      </c>
      <c r="G10" s="6">
        <f t="shared" si="2"/>
        <v>57.974914541326</v>
      </c>
      <c r="H10" s="6">
        <f t="shared" si="3"/>
        <v>51.8475063545679</v>
      </c>
      <c r="I10" s="6">
        <f t="shared" si="4"/>
        <v>63.4095466972741</v>
      </c>
      <c r="J10" s="6">
        <f t="shared" si="5"/>
        <v>59.806543356514</v>
      </c>
      <c r="K10" s="6">
        <f t="shared" si="6"/>
        <v>33.125070380088</v>
      </c>
      <c r="L10" s="6">
        <f t="shared" si="7"/>
        <v>38.8833113508161</v>
      </c>
      <c r="M10" s="6">
        <f t="shared" si="8"/>
        <v>56.2573388531742</v>
      </c>
      <c r="N10" s="6">
        <f t="shared" si="9"/>
        <v>365</v>
      </c>
      <c r="O10">
        <f t="shared" si="10"/>
        <v>0</v>
      </c>
      <c r="P10">
        <v>0.830765747109766</v>
      </c>
    </row>
    <row r="11" ht="16.5" spans="1:16">
      <c r="A11" s="8">
        <v>10</v>
      </c>
      <c r="B11" s="8" t="s">
        <v>14</v>
      </c>
      <c r="C11" s="9" t="s">
        <v>24</v>
      </c>
      <c r="D11" s="9" t="s">
        <v>26</v>
      </c>
      <c r="E11" s="13">
        <v>459.656360611205</v>
      </c>
      <c r="F11" s="6">
        <f t="shared" si="1"/>
        <v>4.65420132288626</v>
      </c>
      <c r="G11" s="6">
        <f t="shared" si="2"/>
        <v>73.009693766607</v>
      </c>
      <c r="H11" s="6">
        <f t="shared" si="3"/>
        <v>65.2932495279644</v>
      </c>
      <c r="I11" s="6">
        <f t="shared" si="4"/>
        <v>79.8537026380145</v>
      </c>
      <c r="J11" s="6">
        <f t="shared" si="5"/>
        <v>75.3163234520315</v>
      </c>
      <c r="K11" s="6">
        <f t="shared" si="6"/>
        <v>41.7154775230172</v>
      </c>
      <c r="L11" s="6">
        <f t="shared" si="7"/>
        <v>48.967017490489</v>
      </c>
      <c r="M11" s="6">
        <f t="shared" si="8"/>
        <v>70.8466948901956</v>
      </c>
      <c r="N11" s="6">
        <f t="shared" si="9"/>
        <v>459.656360611205</v>
      </c>
      <c r="O11">
        <f t="shared" si="10"/>
        <v>0</v>
      </c>
      <c r="P11">
        <v>0.830765747109766</v>
      </c>
    </row>
    <row r="12" ht="16.5" spans="1:16">
      <c r="A12" s="8">
        <v>11</v>
      </c>
      <c r="B12" s="8" t="s">
        <v>14</v>
      </c>
      <c r="C12" s="9" t="s">
        <v>24</v>
      </c>
      <c r="D12" s="9" t="s">
        <v>27</v>
      </c>
      <c r="E12" s="13">
        <v>260</v>
      </c>
      <c r="F12" s="6">
        <f t="shared" si="1"/>
        <v>2.63260219512978</v>
      </c>
      <c r="G12" s="6">
        <f t="shared" si="2"/>
        <v>41.2971993993007</v>
      </c>
      <c r="H12" s="6">
        <f t="shared" si="3"/>
        <v>36.9324702799661</v>
      </c>
      <c r="I12" s="6">
        <f t="shared" si="4"/>
        <v>45.1684442227158</v>
      </c>
      <c r="J12" s="6">
        <f t="shared" si="5"/>
        <v>42.6019212950511</v>
      </c>
      <c r="K12" s="6">
        <f t="shared" si="6"/>
        <v>23.5959405447202</v>
      </c>
      <c r="L12" s="6">
        <f t="shared" si="7"/>
        <v>27.6977012361977</v>
      </c>
      <c r="M12" s="6">
        <f t="shared" si="8"/>
        <v>40.0737208269186</v>
      </c>
      <c r="N12" s="6">
        <f t="shared" si="9"/>
        <v>260</v>
      </c>
      <c r="O12">
        <f t="shared" si="10"/>
        <v>0</v>
      </c>
      <c r="P12">
        <v>0.830765747109766</v>
      </c>
    </row>
    <row r="13" ht="16.5" spans="1:16">
      <c r="A13" s="8">
        <v>12</v>
      </c>
      <c r="B13" s="8" t="s">
        <v>14</v>
      </c>
      <c r="C13" s="9" t="s">
        <v>24</v>
      </c>
      <c r="D13" s="9" t="s">
        <v>28</v>
      </c>
      <c r="E13" s="13">
        <v>237</v>
      </c>
      <c r="F13" s="6">
        <f t="shared" si="1"/>
        <v>2.39971815479138</v>
      </c>
      <c r="G13" s="6">
        <f t="shared" si="2"/>
        <v>37.6439856062857</v>
      </c>
      <c r="H13" s="6">
        <f t="shared" si="3"/>
        <v>33.6653671398153</v>
      </c>
      <c r="I13" s="6">
        <f t="shared" si="4"/>
        <v>41.1727741568602</v>
      </c>
      <c r="J13" s="6">
        <f t="shared" si="5"/>
        <v>38.8332897958735</v>
      </c>
      <c r="K13" s="6">
        <f t="shared" si="6"/>
        <v>21.5086073426873</v>
      </c>
      <c r="L13" s="6">
        <f t="shared" si="7"/>
        <v>25.2475199729956</v>
      </c>
      <c r="M13" s="6">
        <f t="shared" si="8"/>
        <v>36.5287378306912</v>
      </c>
      <c r="N13" s="6">
        <f t="shared" si="9"/>
        <v>237</v>
      </c>
      <c r="O13">
        <f t="shared" si="10"/>
        <v>0</v>
      </c>
      <c r="P13">
        <v>0.830765747109766</v>
      </c>
    </row>
    <row r="14" ht="16.5" spans="1:16">
      <c r="A14" s="8">
        <v>13</v>
      </c>
      <c r="B14" s="8" t="s">
        <v>14</v>
      </c>
      <c r="C14" s="9" t="s">
        <v>24</v>
      </c>
      <c r="D14" s="9" t="s">
        <v>29</v>
      </c>
      <c r="E14" s="13">
        <v>220</v>
      </c>
      <c r="F14" s="6">
        <f t="shared" si="1"/>
        <v>2.22758647280212</v>
      </c>
      <c r="G14" s="6">
        <f t="shared" si="2"/>
        <v>34.9437841071006</v>
      </c>
      <c r="H14" s="6">
        <f t="shared" si="3"/>
        <v>31.250551775356</v>
      </c>
      <c r="I14" s="6">
        <f t="shared" si="4"/>
        <v>38.2194528038365</v>
      </c>
      <c r="J14" s="6">
        <f t="shared" si="5"/>
        <v>36.0477795573509</v>
      </c>
      <c r="K14" s="6">
        <f t="shared" si="6"/>
        <v>19.9657958455325</v>
      </c>
      <c r="L14" s="6">
        <f t="shared" si="7"/>
        <v>23.4365164306289</v>
      </c>
      <c r="M14" s="6">
        <f t="shared" si="8"/>
        <v>33.9085330073927</v>
      </c>
      <c r="N14" s="6">
        <f t="shared" si="9"/>
        <v>220</v>
      </c>
      <c r="O14">
        <f t="shared" si="10"/>
        <v>0</v>
      </c>
      <c r="P14">
        <v>0.830765747109766</v>
      </c>
    </row>
    <row r="15" ht="16.5" spans="1:16">
      <c r="A15" s="8">
        <v>14</v>
      </c>
      <c r="B15" s="8" t="s">
        <v>14</v>
      </c>
      <c r="C15" s="9" t="s">
        <v>30</v>
      </c>
      <c r="D15" s="9" t="s">
        <v>31</v>
      </c>
      <c r="E15" s="13">
        <v>110</v>
      </c>
      <c r="F15" s="6">
        <f t="shared" si="1"/>
        <v>1.11379323640106</v>
      </c>
      <c r="G15" s="6">
        <f t="shared" si="2"/>
        <v>17.4718920535503</v>
      </c>
      <c r="H15" s="6">
        <f t="shared" si="3"/>
        <v>15.625275887678</v>
      </c>
      <c r="I15" s="6">
        <f t="shared" si="4"/>
        <v>19.1097264019182</v>
      </c>
      <c r="J15" s="6">
        <f t="shared" si="5"/>
        <v>18.0238897786755</v>
      </c>
      <c r="K15" s="6">
        <f t="shared" si="6"/>
        <v>9.98289792276626</v>
      </c>
      <c r="L15" s="6">
        <f t="shared" si="7"/>
        <v>11.7182582153144</v>
      </c>
      <c r="M15" s="6">
        <f t="shared" si="8"/>
        <v>16.9542665036963</v>
      </c>
      <c r="N15" s="6">
        <f t="shared" si="9"/>
        <v>110</v>
      </c>
      <c r="O15">
        <f t="shared" si="10"/>
        <v>0</v>
      </c>
      <c r="P15">
        <v>0.830765747109766</v>
      </c>
    </row>
    <row r="16" ht="16.5" spans="1:16">
      <c r="A16" s="8">
        <v>15</v>
      </c>
      <c r="B16" s="8" t="s">
        <v>14</v>
      </c>
      <c r="C16" s="9" t="s">
        <v>30</v>
      </c>
      <c r="D16" s="9" t="s">
        <v>32</v>
      </c>
      <c r="E16" s="13">
        <v>330</v>
      </c>
      <c r="F16" s="6">
        <f t="shared" si="1"/>
        <v>3.34137970920319</v>
      </c>
      <c r="G16" s="6">
        <f t="shared" si="2"/>
        <v>52.4156761606509</v>
      </c>
      <c r="H16" s="6">
        <f t="shared" si="3"/>
        <v>46.875827663034</v>
      </c>
      <c r="I16" s="6">
        <f t="shared" si="4"/>
        <v>57.3291792057547</v>
      </c>
      <c r="J16" s="6">
        <f t="shared" si="5"/>
        <v>54.0716693360264</v>
      </c>
      <c r="K16" s="6">
        <f t="shared" si="6"/>
        <v>29.9486937682988</v>
      </c>
      <c r="L16" s="6">
        <f t="shared" si="7"/>
        <v>35.1547746459433</v>
      </c>
      <c r="M16" s="6">
        <f t="shared" si="8"/>
        <v>50.862799511089</v>
      </c>
      <c r="N16" s="6">
        <f t="shared" si="9"/>
        <v>330</v>
      </c>
      <c r="O16">
        <f t="shared" si="10"/>
        <v>0</v>
      </c>
      <c r="P16">
        <v>0.830765747109766</v>
      </c>
    </row>
    <row r="17" ht="16.5" spans="1:16">
      <c r="A17" s="8">
        <v>16</v>
      </c>
      <c r="B17" s="8" t="s">
        <v>14</v>
      </c>
      <c r="C17" s="9" t="s">
        <v>30</v>
      </c>
      <c r="D17" s="9" t="s">
        <v>33</v>
      </c>
      <c r="E17" s="13">
        <v>110.39999573669</v>
      </c>
      <c r="F17" s="6">
        <f t="shared" si="1"/>
        <v>1.11784335045665</v>
      </c>
      <c r="G17" s="6">
        <f t="shared" si="2"/>
        <v>17.5354255293078</v>
      </c>
      <c r="H17" s="6">
        <f t="shared" si="3"/>
        <v>15.6820944671296</v>
      </c>
      <c r="I17" s="6">
        <f t="shared" si="4"/>
        <v>19.1792155754644</v>
      </c>
      <c r="J17" s="6">
        <f t="shared" si="5"/>
        <v>18.089430497494</v>
      </c>
      <c r="K17" s="6">
        <f t="shared" si="6"/>
        <v>10.0191989828473</v>
      </c>
      <c r="L17" s="6">
        <f t="shared" si="7"/>
        <v>11.7608696092013</v>
      </c>
      <c r="M17" s="6">
        <f t="shared" si="8"/>
        <v>17.0159177247889</v>
      </c>
      <c r="N17" s="6">
        <f t="shared" si="9"/>
        <v>110.39999573669</v>
      </c>
      <c r="O17">
        <f t="shared" si="10"/>
        <v>0</v>
      </c>
      <c r="P17">
        <v>0.830765747109766</v>
      </c>
    </row>
    <row r="18" ht="16.5" spans="1:16">
      <c r="A18" s="8">
        <v>17</v>
      </c>
      <c r="B18" s="8" t="s">
        <v>14</v>
      </c>
      <c r="C18" s="9" t="s">
        <v>34</v>
      </c>
      <c r="D18" s="9" t="s">
        <v>35</v>
      </c>
      <c r="E18" s="13">
        <v>236.684174177921</v>
      </c>
      <c r="F18" s="6">
        <f t="shared" si="1"/>
        <v>2.3965202942049</v>
      </c>
      <c r="G18" s="6">
        <f t="shared" si="2"/>
        <v>37.593821291094</v>
      </c>
      <c r="H18" s="6">
        <f t="shared" si="3"/>
        <v>33.6205047252477</v>
      </c>
      <c r="I18" s="6">
        <f t="shared" si="4"/>
        <v>41.117907383673</v>
      </c>
      <c r="J18" s="6">
        <f t="shared" si="5"/>
        <v>38.7815406158152</v>
      </c>
      <c r="K18" s="6">
        <f t="shared" si="6"/>
        <v>21.4799450068401</v>
      </c>
      <c r="L18" s="6">
        <f t="shared" si="7"/>
        <v>25.2138751681394</v>
      </c>
      <c r="M18" s="6">
        <f t="shared" si="8"/>
        <v>36.4800596929068</v>
      </c>
      <c r="N18" s="6">
        <f t="shared" si="9"/>
        <v>236.684174177921</v>
      </c>
      <c r="O18">
        <f t="shared" si="10"/>
        <v>0</v>
      </c>
      <c r="P18">
        <v>0.830765747109766</v>
      </c>
    </row>
    <row r="19" ht="16.5" spans="1:16">
      <c r="A19" s="8">
        <v>18</v>
      </c>
      <c r="B19" s="8" t="s">
        <v>14</v>
      </c>
      <c r="C19" s="9" t="s">
        <v>34</v>
      </c>
      <c r="D19" s="9" t="s">
        <v>36</v>
      </c>
      <c r="E19" s="13">
        <v>116.694839640406</v>
      </c>
      <c r="F19" s="6">
        <f t="shared" si="1"/>
        <v>1.18158111922173</v>
      </c>
      <c r="G19" s="6">
        <f t="shared" si="2"/>
        <v>18.5352694673049</v>
      </c>
      <c r="H19" s="6">
        <f t="shared" si="3"/>
        <v>16.5762642186335</v>
      </c>
      <c r="I19" s="6">
        <f t="shared" si="4"/>
        <v>20.2727859822171</v>
      </c>
      <c r="J19" s="6">
        <f t="shared" si="5"/>
        <v>19.1208629765353</v>
      </c>
      <c r="K19" s="6">
        <f t="shared" si="6"/>
        <v>10.5904788385795</v>
      </c>
      <c r="L19" s="6">
        <f t="shared" si="7"/>
        <v>12.4314569390999</v>
      </c>
      <c r="M19" s="6">
        <f t="shared" si="8"/>
        <v>17.9861400988141</v>
      </c>
      <c r="N19" s="6">
        <f t="shared" si="9"/>
        <v>116.694839640406</v>
      </c>
      <c r="O19">
        <f t="shared" si="10"/>
        <v>0</v>
      </c>
      <c r="P19">
        <v>0.830765747109766</v>
      </c>
    </row>
    <row r="20" ht="16.5" spans="1:16">
      <c r="A20" s="8">
        <v>19</v>
      </c>
      <c r="B20" s="8" t="s">
        <v>14</v>
      </c>
      <c r="C20" s="9" t="s">
        <v>34</v>
      </c>
      <c r="D20" s="9" t="s">
        <v>37</v>
      </c>
      <c r="E20" s="13">
        <v>130.081773701876</v>
      </c>
      <c r="F20" s="6">
        <f t="shared" si="1"/>
        <v>1.31712908843821</v>
      </c>
      <c r="G20" s="6">
        <f t="shared" si="2"/>
        <v>20.6615882568503</v>
      </c>
      <c r="H20" s="6">
        <f t="shared" si="3"/>
        <v>18.4778509277301</v>
      </c>
      <c r="I20" s="6">
        <f t="shared" si="4"/>
        <v>22.5984282301736</v>
      </c>
      <c r="J20" s="6">
        <f t="shared" si="5"/>
        <v>21.3143595583383</v>
      </c>
      <c r="K20" s="6">
        <f t="shared" si="6"/>
        <v>11.8053915316201</v>
      </c>
      <c r="L20" s="6">
        <f t="shared" si="7"/>
        <v>13.8575619394971</v>
      </c>
      <c r="M20" s="6">
        <f t="shared" si="8"/>
        <v>20.0494641692284</v>
      </c>
      <c r="N20" s="6">
        <f t="shared" si="9"/>
        <v>130.081773701876</v>
      </c>
      <c r="O20">
        <f t="shared" si="10"/>
        <v>0</v>
      </c>
      <c r="P20">
        <v>0.830765747109766</v>
      </c>
    </row>
    <row r="21" ht="16.5" spans="1:16">
      <c r="A21" s="8">
        <v>20</v>
      </c>
      <c r="B21" s="8" t="s">
        <v>14</v>
      </c>
      <c r="C21" s="10" t="s">
        <v>38</v>
      </c>
      <c r="D21" s="9" t="s">
        <v>39</v>
      </c>
      <c r="E21" s="13">
        <v>352.029068405284</v>
      </c>
      <c r="F21" s="6">
        <f t="shared" si="1"/>
        <v>3.56443268551248</v>
      </c>
      <c r="G21" s="6">
        <f t="shared" si="2"/>
        <v>55.9146716626273</v>
      </c>
      <c r="H21" s="6">
        <f t="shared" si="3"/>
        <v>50.0050119483166</v>
      </c>
      <c r="I21" s="6">
        <f t="shared" si="4"/>
        <v>61.1561743886103</v>
      </c>
      <c r="J21" s="6">
        <f t="shared" si="5"/>
        <v>57.6812102529695</v>
      </c>
      <c r="K21" s="6">
        <f t="shared" si="6"/>
        <v>31.9479114157859</v>
      </c>
      <c r="L21" s="6">
        <f t="shared" si="7"/>
        <v>37.5015229351791</v>
      </c>
      <c r="M21" s="6">
        <f t="shared" si="8"/>
        <v>54.258133116283</v>
      </c>
      <c r="N21" s="6">
        <f t="shared" si="9"/>
        <v>352.029068405284</v>
      </c>
      <c r="O21">
        <f t="shared" si="10"/>
        <v>0</v>
      </c>
      <c r="P21">
        <v>0.830765747109766</v>
      </c>
    </row>
    <row r="22" ht="16.5" spans="1:16">
      <c r="A22" s="8">
        <v>21</v>
      </c>
      <c r="B22" s="8" t="s">
        <v>14</v>
      </c>
      <c r="C22" s="10" t="s">
        <v>40</v>
      </c>
      <c r="D22" s="9" t="s">
        <v>41</v>
      </c>
      <c r="E22" s="13">
        <v>215.672054881127</v>
      </c>
      <c r="F22" s="6">
        <f t="shared" si="1"/>
        <v>2.18376432733925</v>
      </c>
      <c r="G22" s="6">
        <f t="shared" si="2"/>
        <v>34.2563532895494</v>
      </c>
      <c r="H22" s="6">
        <f t="shared" si="3"/>
        <v>30.6357759889094</v>
      </c>
      <c r="I22" s="6">
        <f t="shared" si="4"/>
        <v>37.4675814665257</v>
      </c>
      <c r="J22" s="6">
        <f t="shared" si="5"/>
        <v>35.3386304137989</v>
      </c>
      <c r="K22" s="6">
        <f t="shared" si="6"/>
        <v>19.5730191697412</v>
      </c>
      <c r="L22" s="6">
        <f t="shared" si="7"/>
        <v>22.9754620811319</v>
      </c>
      <c r="M22" s="6">
        <f t="shared" si="8"/>
        <v>33.2414681441313</v>
      </c>
      <c r="N22" s="6">
        <f t="shared" si="9"/>
        <v>215.672054881127</v>
      </c>
      <c r="O22">
        <f t="shared" si="10"/>
        <v>0</v>
      </c>
      <c r="P22">
        <v>0.830765747109766</v>
      </c>
    </row>
    <row r="23" ht="16.5" spans="1:16">
      <c r="A23" s="8">
        <v>22</v>
      </c>
      <c r="B23" s="8" t="s">
        <v>14</v>
      </c>
      <c r="C23" s="10" t="s">
        <v>40</v>
      </c>
      <c r="D23" s="9" t="s">
        <v>42</v>
      </c>
      <c r="E23" s="13">
        <v>169.051681941766</v>
      </c>
      <c r="F23" s="6">
        <f t="shared" si="1"/>
        <v>1.71171472680875</v>
      </c>
      <c r="G23" s="6">
        <f t="shared" si="2"/>
        <v>26.8513885305241</v>
      </c>
      <c r="H23" s="6">
        <f t="shared" si="3"/>
        <v>24.0134469965099</v>
      </c>
      <c r="I23" s="6">
        <f t="shared" si="4"/>
        <v>29.3684671790114</v>
      </c>
      <c r="J23" s="6">
        <f t="shared" si="5"/>
        <v>27.6997171110735</v>
      </c>
      <c r="K23" s="6">
        <f t="shared" si="6"/>
        <v>15.3420516772418</v>
      </c>
      <c r="L23" s="6">
        <f t="shared" si="7"/>
        <v>18.0090114611529</v>
      </c>
      <c r="M23" s="6">
        <f t="shared" si="8"/>
        <v>26.0558842594437</v>
      </c>
      <c r="N23" s="6">
        <f t="shared" si="9"/>
        <v>169.051681941766</v>
      </c>
      <c r="O23">
        <f t="shared" si="10"/>
        <v>0</v>
      </c>
      <c r="P23">
        <v>0.830765747109766</v>
      </c>
    </row>
    <row r="24" ht="16.5" spans="1:16">
      <c r="A24" s="8">
        <v>23</v>
      </c>
      <c r="B24" s="8" t="s">
        <v>14</v>
      </c>
      <c r="C24" s="10" t="s">
        <v>40</v>
      </c>
      <c r="D24" s="9" t="s">
        <v>43</v>
      </c>
      <c r="E24" s="13">
        <v>178.21910233801</v>
      </c>
      <c r="F24" s="6">
        <f t="shared" si="1"/>
        <v>1.8045384616504</v>
      </c>
      <c r="G24" s="6">
        <f t="shared" si="2"/>
        <v>28.3074992539122</v>
      </c>
      <c r="H24" s="6">
        <f t="shared" si="3"/>
        <v>25.3156603862338</v>
      </c>
      <c r="I24" s="6">
        <f t="shared" si="4"/>
        <v>30.9610753206803</v>
      </c>
      <c r="J24" s="6">
        <f t="shared" si="5"/>
        <v>29.2018314272252</v>
      </c>
      <c r="K24" s="6">
        <f t="shared" si="6"/>
        <v>16.1740282411581</v>
      </c>
      <c r="L24" s="6">
        <f t="shared" si="7"/>
        <v>18.9856132736213</v>
      </c>
      <c r="M24" s="6">
        <f t="shared" si="8"/>
        <v>27.4688559735286</v>
      </c>
      <c r="N24" s="6">
        <f t="shared" si="9"/>
        <v>178.21910233801</v>
      </c>
      <c r="O24">
        <f t="shared" si="10"/>
        <v>0</v>
      </c>
      <c r="P24">
        <v>0.830765747109766</v>
      </c>
    </row>
    <row r="25" ht="16.5" spans="1:16">
      <c r="A25" s="8">
        <v>24</v>
      </c>
      <c r="B25" s="8" t="s">
        <v>14</v>
      </c>
      <c r="C25" s="10" t="s">
        <v>44</v>
      </c>
      <c r="D25" s="9" t="s">
        <v>45</v>
      </c>
      <c r="E25" s="13">
        <v>401.460483660569</v>
      </c>
      <c r="F25" s="6">
        <f t="shared" si="1"/>
        <v>4.06494519439492</v>
      </c>
      <c r="G25" s="6">
        <f t="shared" si="2"/>
        <v>63.7661294025778</v>
      </c>
      <c r="H25" s="6">
        <f t="shared" si="3"/>
        <v>57.0266437745185</v>
      </c>
      <c r="I25" s="6">
        <f t="shared" si="4"/>
        <v>69.7436363994113</v>
      </c>
      <c r="J25" s="6">
        <f t="shared" si="5"/>
        <v>65.7807227999258</v>
      </c>
      <c r="K25" s="6">
        <f t="shared" si="6"/>
        <v>36.4339911673439</v>
      </c>
      <c r="L25" s="6">
        <f t="shared" si="7"/>
        <v>42.7674328252688</v>
      </c>
      <c r="M25" s="6">
        <f t="shared" si="8"/>
        <v>61.8769820971283</v>
      </c>
      <c r="N25" s="6">
        <f t="shared" si="9"/>
        <v>401.460483660569</v>
      </c>
      <c r="O25">
        <f t="shared" si="10"/>
        <v>0</v>
      </c>
      <c r="P25">
        <v>0.830765747109766</v>
      </c>
    </row>
    <row r="26" ht="16.5" spans="1:16">
      <c r="A26" s="8">
        <v>25</v>
      </c>
      <c r="B26" s="8" t="s">
        <v>14</v>
      </c>
      <c r="C26" s="10" t="s">
        <v>44</v>
      </c>
      <c r="D26" s="9" t="s">
        <v>46</v>
      </c>
      <c r="E26" s="13">
        <v>197.808959335547</v>
      </c>
      <c r="F26" s="6">
        <f t="shared" si="1"/>
        <v>2.00289346370423</v>
      </c>
      <c r="G26" s="6">
        <f t="shared" si="2"/>
        <v>31.4190616794164</v>
      </c>
      <c r="H26" s="6">
        <f t="shared" si="3"/>
        <v>28.0983596606582</v>
      </c>
      <c r="I26" s="6">
        <f t="shared" si="4"/>
        <v>34.3643190250043</v>
      </c>
      <c r="J26" s="6">
        <f t="shared" si="5"/>
        <v>32.4116989118036</v>
      </c>
      <c r="K26" s="6">
        <f t="shared" si="6"/>
        <v>17.9518786295944</v>
      </c>
      <c r="L26" s="6">
        <f t="shared" si="7"/>
        <v>21.0725132981506</v>
      </c>
      <c r="M26" s="6">
        <f t="shared" si="8"/>
        <v>30.4882346672154</v>
      </c>
      <c r="N26" s="6">
        <f t="shared" si="9"/>
        <v>197.808959335547</v>
      </c>
      <c r="O26">
        <f t="shared" si="10"/>
        <v>0</v>
      </c>
      <c r="P26">
        <v>0.830765747109766</v>
      </c>
    </row>
    <row r="27" ht="16.5" spans="1:16">
      <c r="A27" s="8">
        <v>27</v>
      </c>
      <c r="B27" s="8" t="s">
        <v>14</v>
      </c>
      <c r="C27" s="9" t="s">
        <v>47</v>
      </c>
      <c r="D27" s="9" t="s">
        <v>48</v>
      </c>
      <c r="E27" s="13">
        <v>70.8454228806526</v>
      </c>
      <c r="F27" s="6">
        <f t="shared" si="1"/>
        <v>0.7173377530404</v>
      </c>
      <c r="G27" s="6">
        <f t="shared" si="2"/>
        <v>11.2527598278081</v>
      </c>
      <c r="H27" s="6">
        <f t="shared" si="3"/>
        <v>10.0634479808128</v>
      </c>
      <c r="I27" s="6">
        <f t="shared" si="4"/>
        <v>12.3076058916134</v>
      </c>
      <c r="J27" s="6">
        <f t="shared" si="5"/>
        <v>11.6082735756776</v>
      </c>
      <c r="K27" s="6">
        <f t="shared" si="6"/>
        <v>6.42947840829785</v>
      </c>
      <c r="L27" s="6">
        <f t="shared" si="7"/>
        <v>7.54713598807847</v>
      </c>
      <c r="M27" s="6">
        <f t="shared" si="8"/>
        <v>10.9193834553241</v>
      </c>
      <c r="N27" s="6">
        <f t="shared" si="9"/>
        <v>70.8454228806526</v>
      </c>
      <c r="O27">
        <f t="shared" si="10"/>
        <v>0</v>
      </c>
      <c r="P27">
        <v>0.830765747109766</v>
      </c>
    </row>
    <row r="28" ht="16.5" spans="1:16">
      <c r="A28" s="11">
        <v>1</v>
      </c>
      <c r="B28" s="8" t="s">
        <v>14</v>
      </c>
      <c r="C28" s="9" t="s">
        <v>49</v>
      </c>
      <c r="D28" s="5" t="s">
        <v>49</v>
      </c>
      <c r="E28" s="13">
        <v>347.318999793694</v>
      </c>
      <c r="F28" s="6">
        <f>$E28*F$30</f>
        <v>3.51674138948908</v>
      </c>
      <c r="G28" s="6">
        <f>$E28*G$30</f>
        <v>55.1665461140226</v>
      </c>
      <c r="H28" s="6">
        <f>$E28*H$30</f>
        <v>49.3359562982622</v>
      </c>
      <c r="I28" s="6">
        <f>$E28*I$30</f>
        <v>60.3379187295035</v>
      </c>
      <c r="J28" s="6">
        <f>$E28*J$30</f>
        <v>56.9094488211031</v>
      </c>
      <c r="K28" s="6">
        <f>$E28*K$30</f>
        <v>31.5204556507066</v>
      </c>
      <c r="L28" s="6">
        <f>$E28*L$30</f>
        <v>36.9997611151568</v>
      </c>
      <c r="M28" s="6">
        <f>$E28*M$30</f>
        <v>53.5321716754503</v>
      </c>
      <c r="N28" s="6">
        <f>SUM(F28:M28)</f>
        <v>347.318999793694</v>
      </c>
      <c r="O28">
        <f>E28-N28</f>
        <v>0</v>
      </c>
      <c r="P28">
        <v>0.830765747109766</v>
      </c>
    </row>
    <row r="29" spans="1:15">
      <c r="A29" s="12" t="s">
        <v>13</v>
      </c>
      <c r="B29" s="12"/>
      <c r="C29" s="12"/>
      <c r="D29" s="12"/>
      <c r="E29" s="13">
        <f>SUM(E3:E28)</f>
        <v>5925.69588708063</v>
      </c>
      <c r="F29" s="24">
        <f t="shared" ref="F29:N29" si="11">SUM(F3:F28)</f>
        <v>60</v>
      </c>
      <c r="G29" s="13">
        <f t="shared" si="11"/>
        <v>941.210171647635</v>
      </c>
      <c r="H29" s="13">
        <f t="shared" si="11"/>
        <v>841.733027837396</v>
      </c>
      <c r="I29" s="13">
        <f t="shared" si="11"/>
        <v>1029.4402467553</v>
      </c>
      <c r="J29" s="13">
        <f t="shared" si="11"/>
        <v>970.946268460834</v>
      </c>
      <c r="K29" s="13">
        <f t="shared" si="11"/>
        <v>537.778337837107</v>
      </c>
      <c r="L29" s="13">
        <f t="shared" si="11"/>
        <v>631.26213191125</v>
      </c>
      <c r="M29" s="13">
        <f t="shared" si="11"/>
        <v>913.325702631111</v>
      </c>
      <c r="N29" s="13">
        <f t="shared" si="11"/>
        <v>5925.69588708063</v>
      </c>
      <c r="O29">
        <f>N29-'[3]JKD revised Budget'!$N$26</f>
        <v>0</v>
      </c>
    </row>
    <row r="30" spans="3:13">
      <c r="C30" s="25" t="s">
        <v>59</v>
      </c>
      <c r="E30" s="26">
        <f>E29-'[2]销售数据 (2)'!$I$29</f>
        <v>-0.340444238470809</v>
      </c>
      <c r="F30">
        <v>0.0101253930581915</v>
      </c>
      <c r="G30">
        <v>0.158835382305003</v>
      </c>
      <c r="H30">
        <v>0.142047962615254</v>
      </c>
      <c r="I30">
        <v>0.173724785471984</v>
      </c>
      <c r="J30">
        <v>0.163853543442504</v>
      </c>
      <c r="K30">
        <v>0.0907536174796932</v>
      </c>
      <c r="L30">
        <v>0.106529620139222</v>
      </c>
      <c r="M30">
        <v>0.154129695488148</v>
      </c>
    </row>
    <row r="31" spans="5:13">
      <c r="E31" t="s">
        <v>60</v>
      </c>
      <c r="F31">
        <v>60</v>
      </c>
      <c r="G31">
        <v>941.210171647635</v>
      </c>
      <c r="H31">
        <v>841.733027837396</v>
      </c>
      <c r="I31">
        <v>1029.4402467553</v>
      </c>
      <c r="J31">
        <v>970.946268460834</v>
      </c>
      <c r="K31">
        <v>537.778337837107</v>
      </c>
      <c r="L31">
        <v>631.26213191125</v>
      </c>
      <c r="M31">
        <v>913.325702631111</v>
      </c>
    </row>
    <row r="32" spans="6:15">
      <c r="F32">
        <f>F29-F31</f>
        <v>0</v>
      </c>
      <c r="G32">
        <f t="shared" ref="G32:M32" si="12">G29-G31</f>
        <v>0</v>
      </c>
      <c r="H32">
        <f t="shared" si="12"/>
        <v>0</v>
      </c>
      <c r="I32">
        <f t="shared" si="12"/>
        <v>0</v>
      </c>
      <c r="J32">
        <f t="shared" si="12"/>
        <v>0</v>
      </c>
      <c r="K32">
        <f t="shared" si="12"/>
        <v>0</v>
      </c>
      <c r="L32">
        <f t="shared" si="12"/>
        <v>0</v>
      </c>
      <c r="M32">
        <f t="shared" si="12"/>
        <v>0</v>
      </c>
      <c r="O32">
        <f>SUM(F32:M32)</f>
        <v>0</v>
      </c>
    </row>
    <row r="33" spans="15:15">
      <c r="O33">
        <v>0.830765747109766</v>
      </c>
    </row>
  </sheetData>
  <mergeCells count="3">
    <mergeCell ref="A1:D1"/>
    <mergeCell ref="A29:D29"/>
    <mergeCell ref="C30:D30"/>
  </mergeCells>
  <pageMargins left="0.75" right="0.75" top="1" bottom="1" header="0.5" footer="0.5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"/>
  <sheetViews>
    <sheetView topLeftCell="A25" workbookViewId="0">
      <selection activeCell="A29" sqref="A29:D29"/>
    </sheetView>
  </sheetViews>
  <sheetFormatPr defaultColWidth="9" defaultRowHeight="13.5"/>
  <cols>
    <col min="1" max="4" width="9" style="17"/>
    <col min="5" max="5" width="12.625" style="17"/>
    <col min="6" max="6" width="11.5" style="17"/>
    <col min="7" max="11" width="12.625" style="17"/>
    <col min="12" max="16285" width="9" style="17"/>
  </cols>
  <sheetData>
    <row r="1" s="15" customFormat="1" ht="25.5" customHeight="1" spans="1:11">
      <c r="A1" s="1" t="s">
        <v>0</v>
      </c>
      <c r="B1" s="1"/>
      <c r="C1" s="1"/>
      <c r="D1" s="1"/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22"/>
    </row>
    <row r="2" s="15" customFormat="1" ht="15.75" customHeight="1" spans="1:11">
      <c r="A2" s="2" t="s">
        <v>8</v>
      </c>
      <c r="B2" s="2" t="s">
        <v>9</v>
      </c>
      <c r="C2" s="2" t="s">
        <v>10</v>
      </c>
      <c r="D2" s="2" t="s">
        <v>11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22"/>
    </row>
    <row r="3" s="15" customFormat="1" ht="15.75" customHeight="1" spans="1:11">
      <c r="A3" s="2">
        <v>1</v>
      </c>
      <c r="B3" s="2" t="s">
        <v>14</v>
      </c>
      <c r="C3" s="5" t="s">
        <v>15</v>
      </c>
      <c r="D3" s="5" t="s">
        <v>16</v>
      </c>
      <c r="E3" s="18">
        <v>462.630932402741</v>
      </c>
      <c r="F3" s="18">
        <v>25.7533239877849</v>
      </c>
      <c r="G3" s="18">
        <v>12.6632940469711</v>
      </c>
      <c r="H3" s="18">
        <v>3.56607881848383</v>
      </c>
      <c r="I3" s="18">
        <v>3.65189258940286</v>
      </c>
      <c r="J3" s="18">
        <v>0.591976520635602</v>
      </c>
      <c r="K3" s="22">
        <f>SUM(E3:J3)</f>
        <v>508.857498366019</v>
      </c>
    </row>
    <row r="4" s="16" customFormat="1" ht="15.75" customHeight="1" spans="1:11">
      <c r="A4" s="8">
        <v>2</v>
      </c>
      <c r="B4" s="8" t="s">
        <v>14</v>
      </c>
      <c r="C4" s="9" t="s">
        <v>15</v>
      </c>
      <c r="D4" s="9" t="s">
        <v>17</v>
      </c>
      <c r="E4" s="18">
        <v>114.304860049789</v>
      </c>
      <c r="F4" s="18">
        <v>22.8460250108753</v>
      </c>
      <c r="G4" s="18">
        <v>8.84541266797866</v>
      </c>
      <c r="H4" s="18">
        <v>0.919205211325425</v>
      </c>
      <c r="I4" s="18">
        <v>0.884955752212389</v>
      </c>
      <c r="J4" s="18">
        <v>0.0639974616903354</v>
      </c>
      <c r="K4" s="22">
        <f t="shared" ref="K4:K29" si="0">SUM(E4:J4)</f>
        <v>147.864456153871</v>
      </c>
    </row>
    <row r="5" s="16" customFormat="1" ht="15.75" customHeight="1" spans="1:11">
      <c r="A5" s="8">
        <v>3</v>
      </c>
      <c r="B5" s="8" t="s">
        <v>14</v>
      </c>
      <c r="C5" s="9" t="s">
        <v>15</v>
      </c>
      <c r="D5" s="9" t="s">
        <v>18</v>
      </c>
      <c r="E5" s="18">
        <v>87.2602618831301</v>
      </c>
      <c r="F5" s="18">
        <v>8.85087946203434</v>
      </c>
      <c r="G5" s="18">
        <v>8.84545120056171</v>
      </c>
      <c r="H5" s="18">
        <v>1.76876273344932</v>
      </c>
      <c r="I5" s="18">
        <v>1.7669215998885</v>
      </c>
      <c r="J5" s="18">
        <v>0.143994288803254</v>
      </c>
      <c r="K5" s="22">
        <f t="shared" si="0"/>
        <v>108.636271167867</v>
      </c>
    </row>
    <row r="6" s="16" customFormat="1" ht="15.75" customHeight="1" spans="1:11">
      <c r="A6" s="8">
        <v>4</v>
      </c>
      <c r="B6" s="8" t="s">
        <v>14</v>
      </c>
      <c r="C6" s="9" t="s">
        <v>19</v>
      </c>
      <c r="D6" s="9" t="s">
        <v>20</v>
      </c>
      <c r="E6" s="18">
        <v>86.5680250811118</v>
      </c>
      <c r="F6" s="18">
        <v>8.84766988374085</v>
      </c>
      <c r="G6" s="18">
        <v>8.85119741016177</v>
      </c>
      <c r="H6" s="18">
        <v>49.842139052488</v>
      </c>
      <c r="I6" s="18">
        <v>11.967091132454</v>
      </c>
      <c r="J6" s="18">
        <v>2.56790173762637</v>
      </c>
      <c r="K6" s="22">
        <f t="shared" si="0"/>
        <v>168.644024297583</v>
      </c>
    </row>
    <row r="7" s="16" customFormat="1" ht="15.75" customHeight="1" spans="1:11">
      <c r="A7" s="8">
        <v>5</v>
      </c>
      <c r="B7" s="8" t="s">
        <v>14</v>
      </c>
      <c r="C7" s="9" t="s">
        <v>19</v>
      </c>
      <c r="D7" s="9" t="s">
        <v>21</v>
      </c>
      <c r="E7" s="18">
        <v>516.851018547495</v>
      </c>
      <c r="F7" s="18">
        <v>31.0824051057903</v>
      </c>
      <c r="G7" s="18">
        <v>39.7716575056878</v>
      </c>
      <c r="H7" s="18">
        <v>18.3529327817774</v>
      </c>
      <c r="I7" s="18">
        <v>5.9358432434534</v>
      </c>
      <c r="J7" s="18">
        <v>16.7157531522375</v>
      </c>
      <c r="K7" s="22">
        <f t="shared" si="0"/>
        <v>628.709610336441</v>
      </c>
    </row>
    <row r="8" s="16" customFormat="1" ht="16.5" customHeight="1" spans="1:11">
      <c r="A8" s="8">
        <v>6</v>
      </c>
      <c r="B8" s="8" t="s">
        <v>14</v>
      </c>
      <c r="C8" s="9" t="s">
        <v>19</v>
      </c>
      <c r="D8" s="9" t="s">
        <v>22</v>
      </c>
      <c r="E8" s="18">
        <v>241.657537517849</v>
      </c>
      <c r="F8" s="18">
        <v>14.9650763712953</v>
      </c>
      <c r="G8" s="18">
        <v>10.2733210177269</v>
      </c>
      <c r="H8" s="18">
        <v>2.51219782594138</v>
      </c>
      <c r="I8" s="18">
        <v>1.7703671965005</v>
      </c>
      <c r="J8" s="18">
        <v>0.550489376888476</v>
      </c>
      <c r="K8" s="22">
        <f t="shared" si="0"/>
        <v>271.728989306201</v>
      </c>
    </row>
    <row r="9" s="16" customFormat="1" ht="15.75" customHeight="1" spans="1:11">
      <c r="A9" s="8">
        <v>7</v>
      </c>
      <c r="B9" s="8" t="s">
        <v>14</v>
      </c>
      <c r="C9" s="9" t="s">
        <v>19</v>
      </c>
      <c r="D9" s="9" t="s">
        <v>23</v>
      </c>
      <c r="E9" s="18">
        <v>210.54847755125</v>
      </c>
      <c r="F9" s="18">
        <v>31.2273661961889</v>
      </c>
      <c r="G9" s="18">
        <v>11.9760014490047</v>
      </c>
      <c r="H9" s="18">
        <v>5.83268288695046</v>
      </c>
      <c r="I9" s="18">
        <v>1.77131529061779</v>
      </c>
      <c r="J9" s="18">
        <v>0.383984770142012</v>
      </c>
      <c r="K9" s="22">
        <f t="shared" si="0"/>
        <v>261.739828144153</v>
      </c>
    </row>
    <row r="10" s="16" customFormat="1" ht="15.75" customHeight="1" spans="1:11">
      <c r="A10" s="8">
        <v>9</v>
      </c>
      <c r="B10" s="8" t="s">
        <v>14</v>
      </c>
      <c r="C10" s="9" t="s">
        <v>24</v>
      </c>
      <c r="D10" s="9" t="s">
        <v>25</v>
      </c>
      <c r="E10" s="18">
        <v>466.195252224875</v>
      </c>
      <c r="F10" s="18">
        <v>19.4129197008757</v>
      </c>
      <c r="G10" s="18">
        <v>39.5671817994867</v>
      </c>
      <c r="H10" s="18">
        <v>9.14938688513044</v>
      </c>
      <c r="I10" s="18">
        <v>25.1728689710961</v>
      </c>
      <c r="J10" s="18">
        <v>0.89596446366469</v>
      </c>
      <c r="K10" s="22">
        <f t="shared" si="0"/>
        <v>560.393574045129</v>
      </c>
    </row>
    <row r="11" s="16" customFormat="1" ht="15.75" customHeight="1" spans="1:11">
      <c r="A11" s="8">
        <v>10</v>
      </c>
      <c r="B11" s="8" t="s">
        <v>14</v>
      </c>
      <c r="C11" s="9" t="s">
        <v>24</v>
      </c>
      <c r="D11" s="9" t="s">
        <v>26</v>
      </c>
      <c r="E11" s="18">
        <v>510.586041603037</v>
      </c>
      <c r="F11" s="18">
        <v>48.5327973327875</v>
      </c>
      <c r="G11" s="18">
        <v>120.687095603119</v>
      </c>
      <c r="H11" s="18">
        <v>31.5442179068519</v>
      </c>
      <c r="I11" s="18">
        <v>5.84093180955858</v>
      </c>
      <c r="J11" s="18">
        <v>4.51867907312529</v>
      </c>
      <c r="K11" s="22">
        <f t="shared" si="0"/>
        <v>721.70976332848</v>
      </c>
    </row>
    <row r="12" s="16" customFormat="1" ht="15.75" customHeight="1" spans="1:11">
      <c r="A12" s="8">
        <v>11</v>
      </c>
      <c r="B12" s="8" t="s">
        <v>14</v>
      </c>
      <c r="C12" s="9" t="s">
        <v>24</v>
      </c>
      <c r="D12" s="9" t="s">
        <v>27</v>
      </c>
      <c r="E12" s="18">
        <v>287.700388245343</v>
      </c>
      <c r="F12" s="18">
        <v>27.971744847589</v>
      </c>
      <c r="G12" s="18">
        <v>39.7376618317564</v>
      </c>
      <c r="H12" s="18">
        <v>1.76703957698613</v>
      </c>
      <c r="I12" s="18">
        <v>10.3289837052539</v>
      </c>
      <c r="J12" s="18">
        <v>5.44255005326165</v>
      </c>
      <c r="K12" s="22">
        <f t="shared" si="0"/>
        <v>372.94836826019</v>
      </c>
    </row>
    <row r="13" s="16" customFormat="1" ht="15.75" customHeight="1" spans="1:11">
      <c r="A13" s="8">
        <v>12</v>
      </c>
      <c r="B13" s="8" t="s">
        <v>14</v>
      </c>
      <c r="C13" s="9" t="s">
        <v>24</v>
      </c>
      <c r="D13" s="9" t="s">
        <v>28</v>
      </c>
      <c r="E13" s="18">
        <v>259.083098044492</v>
      </c>
      <c r="F13" s="18">
        <v>62.4443105966375</v>
      </c>
      <c r="G13" s="18">
        <v>8.84668860085479</v>
      </c>
      <c r="H13" s="18">
        <v>1.97105637195537</v>
      </c>
      <c r="I13" s="18">
        <v>25.1752571561589</v>
      </c>
      <c r="J13" s="18">
        <v>10.3873835423542</v>
      </c>
      <c r="K13" s="22">
        <f t="shared" si="0"/>
        <v>367.907794312453</v>
      </c>
    </row>
    <row r="14" s="16" customFormat="1" ht="15.75" customHeight="1" spans="1:11">
      <c r="A14" s="8">
        <v>13</v>
      </c>
      <c r="B14" s="8" t="s">
        <v>14</v>
      </c>
      <c r="C14" s="9" t="s">
        <v>24</v>
      </c>
      <c r="D14" s="9" t="s">
        <v>29</v>
      </c>
      <c r="E14" s="18">
        <v>310.338808308608</v>
      </c>
      <c r="F14" s="18">
        <v>9.87929733527142</v>
      </c>
      <c r="G14" s="18">
        <v>8.84898029510532</v>
      </c>
      <c r="H14" s="18">
        <v>1.77256955426273</v>
      </c>
      <c r="I14" s="18">
        <v>5.66432784243958</v>
      </c>
      <c r="J14" s="18">
        <v>0.494364248700351</v>
      </c>
      <c r="K14" s="22">
        <f t="shared" si="0"/>
        <v>336.998347584387</v>
      </c>
    </row>
    <row r="15" s="16" customFormat="1" ht="15.75" customHeight="1" spans="1:11">
      <c r="A15" s="8">
        <v>14</v>
      </c>
      <c r="B15" s="8" t="s">
        <v>14</v>
      </c>
      <c r="C15" s="9" t="s">
        <v>30</v>
      </c>
      <c r="D15" s="9" t="s">
        <v>31</v>
      </c>
      <c r="E15" s="18">
        <v>143.2025521998</v>
      </c>
      <c r="F15" s="18">
        <v>14.8960187655846</v>
      </c>
      <c r="G15" s="18">
        <v>10.4977836740673</v>
      </c>
      <c r="H15" s="18">
        <v>15.3061267377221</v>
      </c>
      <c r="I15" s="18">
        <v>1.77316596343532</v>
      </c>
      <c r="J15" s="18">
        <v>0.0479980962677516</v>
      </c>
      <c r="K15" s="22">
        <f t="shared" si="0"/>
        <v>185.723645436877</v>
      </c>
    </row>
    <row r="16" s="16" customFormat="1" ht="15.75" customHeight="1" spans="1:11">
      <c r="A16" s="8">
        <v>15</v>
      </c>
      <c r="B16" s="8" t="s">
        <v>14</v>
      </c>
      <c r="C16" s="9" t="s">
        <v>30</v>
      </c>
      <c r="D16" s="9" t="s">
        <v>32</v>
      </c>
      <c r="E16" s="18">
        <v>302.482502659415</v>
      </c>
      <c r="F16" s="18">
        <v>8.84737715752075</v>
      </c>
      <c r="G16" s="18">
        <v>58.4635517244273</v>
      </c>
      <c r="H16" s="18">
        <v>1.71573076285568</v>
      </c>
      <c r="I16" s="18">
        <v>17.4203781153453</v>
      </c>
      <c r="J16" s="18">
        <v>29.9140592400028</v>
      </c>
      <c r="K16" s="22">
        <f t="shared" si="0"/>
        <v>418.843599659567</v>
      </c>
    </row>
    <row r="17" s="16" customFormat="1" ht="15.75" customHeight="1" spans="1:11">
      <c r="A17" s="8">
        <v>16</v>
      </c>
      <c r="B17" s="8" t="s">
        <v>14</v>
      </c>
      <c r="C17" s="9" t="s">
        <v>30</v>
      </c>
      <c r="D17" s="9" t="s">
        <v>33</v>
      </c>
      <c r="E17" s="18">
        <v>156.946567076552</v>
      </c>
      <c r="F17" s="18">
        <v>19.0655272896728</v>
      </c>
      <c r="G17" s="18">
        <v>8.84916655739016</v>
      </c>
      <c r="H17" s="18">
        <v>1.77058612127453</v>
      </c>
      <c r="I17" s="18">
        <v>1.76661999505166</v>
      </c>
      <c r="J17" s="18">
        <v>0.111995557958087</v>
      </c>
      <c r="K17" s="22">
        <f t="shared" si="0"/>
        <v>188.5104625979</v>
      </c>
    </row>
    <row r="18" s="16" customFormat="1" ht="15.75" customHeight="1" spans="1:11">
      <c r="A18" s="8">
        <v>17</v>
      </c>
      <c r="B18" s="8" t="s">
        <v>14</v>
      </c>
      <c r="C18" s="9" t="s">
        <v>34</v>
      </c>
      <c r="D18" s="9" t="s">
        <v>35</v>
      </c>
      <c r="E18" s="18">
        <v>299.899190247764</v>
      </c>
      <c r="F18" s="18">
        <v>8.8474401548735</v>
      </c>
      <c r="G18" s="18">
        <v>8.84836604035879</v>
      </c>
      <c r="H18" s="18">
        <v>1.76807082937873</v>
      </c>
      <c r="I18" s="18">
        <v>8.97035216722319</v>
      </c>
      <c r="J18" s="18">
        <v>1.66423533728851</v>
      </c>
      <c r="K18" s="22">
        <f t="shared" si="0"/>
        <v>329.997654776886</v>
      </c>
    </row>
    <row r="19" s="16" customFormat="1" ht="15.75" customHeight="1" spans="1:11">
      <c r="A19" s="8">
        <v>18</v>
      </c>
      <c r="B19" s="8" t="s">
        <v>14</v>
      </c>
      <c r="C19" s="9" t="s">
        <v>34</v>
      </c>
      <c r="D19" s="9" t="s">
        <v>36</v>
      </c>
      <c r="E19" s="18">
        <v>147.834303405004</v>
      </c>
      <c r="F19" s="18">
        <v>8.85802698201752</v>
      </c>
      <c r="G19" s="18">
        <v>8.91526988201257</v>
      </c>
      <c r="H19" s="18">
        <v>1.76876273344932</v>
      </c>
      <c r="I19" s="18">
        <v>30.1496627748517</v>
      </c>
      <c r="J19" s="18">
        <v>3.05801324020374</v>
      </c>
      <c r="K19" s="22">
        <f t="shared" si="0"/>
        <v>200.584039017538</v>
      </c>
    </row>
    <row r="20" s="16" customFormat="1" ht="15.75" customHeight="1" spans="1:11">
      <c r="A20" s="8">
        <v>19</v>
      </c>
      <c r="B20" s="8" t="s">
        <v>14</v>
      </c>
      <c r="C20" s="9" t="s">
        <v>34</v>
      </c>
      <c r="D20" s="9" t="s">
        <v>37</v>
      </c>
      <c r="E20" s="18">
        <v>182.654308994918</v>
      </c>
      <c r="F20" s="18">
        <v>8.84655245265721</v>
      </c>
      <c r="G20" s="18">
        <v>8.84978916751416</v>
      </c>
      <c r="H20" s="18">
        <v>1.76719500647042</v>
      </c>
      <c r="I20" s="18">
        <v>5.99434793653769</v>
      </c>
      <c r="J20" s="18">
        <v>1.00796002162278</v>
      </c>
      <c r="K20" s="22">
        <f t="shared" si="0"/>
        <v>209.12015357972</v>
      </c>
    </row>
    <row r="21" s="16" customFormat="1" ht="15.75" customHeight="1" spans="1:11">
      <c r="A21" s="8">
        <v>20</v>
      </c>
      <c r="B21" s="8" t="s">
        <v>14</v>
      </c>
      <c r="C21" s="10" t="s">
        <v>38</v>
      </c>
      <c r="D21" s="9" t="s">
        <v>39</v>
      </c>
      <c r="E21" s="18">
        <v>483.461629226291</v>
      </c>
      <c r="F21" s="18">
        <v>19.4545380925586</v>
      </c>
      <c r="G21" s="18">
        <v>8.84795216642476</v>
      </c>
      <c r="H21" s="18">
        <v>1.76687576320396</v>
      </c>
      <c r="I21" s="18">
        <v>1.77336143486731</v>
      </c>
      <c r="J21" s="18">
        <v>0.127994923380671</v>
      </c>
      <c r="K21" s="22">
        <f t="shared" si="0"/>
        <v>515.432351606727</v>
      </c>
    </row>
    <row r="22" s="16" customFormat="1" ht="15.75" customHeight="1" spans="1:11">
      <c r="A22" s="8">
        <v>21</v>
      </c>
      <c r="B22" s="8" t="s">
        <v>14</v>
      </c>
      <c r="C22" s="10" t="s">
        <v>40</v>
      </c>
      <c r="D22" s="9" t="s">
        <v>41</v>
      </c>
      <c r="E22" s="18">
        <v>227.328880384486</v>
      </c>
      <c r="F22" s="18">
        <v>38.7514893997228</v>
      </c>
      <c r="G22" s="18">
        <v>15.7690915159135</v>
      </c>
      <c r="H22" s="18">
        <v>20.2497355530687</v>
      </c>
      <c r="I22" s="18">
        <v>6.90449442787834</v>
      </c>
      <c r="J22" s="18">
        <v>3.72452312751761</v>
      </c>
      <c r="K22" s="22">
        <f t="shared" si="0"/>
        <v>312.728214408587</v>
      </c>
    </row>
    <row r="23" s="16" customFormat="1" ht="15.75" customHeight="1" spans="1:11">
      <c r="A23" s="8">
        <v>22</v>
      </c>
      <c r="B23" s="8" t="s">
        <v>14</v>
      </c>
      <c r="C23" s="10" t="s">
        <v>40</v>
      </c>
      <c r="D23" s="9" t="s">
        <v>42</v>
      </c>
      <c r="E23" s="18">
        <v>197.575453515732</v>
      </c>
      <c r="F23" s="18">
        <v>26.2708490638237</v>
      </c>
      <c r="G23" s="18">
        <v>8.85304220948885</v>
      </c>
      <c r="H23" s="18">
        <v>8.24445228176876</v>
      </c>
      <c r="I23" s="18">
        <v>2.59404997784058</v>
      </c>
      <c r="J23" s="18">
        <v>1.71022992557679</v>
      </c>
      <c r="K23" s="22">
        <f t="shared" si="0"/>
        <v>245.248076974231</v>
      </c>
    </row>
    <row r="24" s="16" customFormat="1" ht="15.75" customHeight="1" spans="1:11">
      <c r="A24" s="8">
        <v>23</v>
      </c>
      <c r="B24" s="8" t="s">
        <v>14</v>
      </c>
      <c r="C24" s="10" t="s">
        <v>40</v>
      </c>
      <c r="D24" s="9" t="s">
        <v>43</v>
      </c>
      <c r="E24" s="18">
        <v>213.838038558941</v>
      </c>
      <c r="F24" s="18">
        <v>54.018853864499</v>
      </c>
      <c r="G24" s="18">
        <v>43.5171966522649</v>
      </c>
      <c r="H24" s="18">
        <v>1.76646519149841</v>
      </c>
      <c r="I24" s="18">
        <v>3.22745851017787</v>
      </c>
      <c r="J24" s="18">
        <v>2.91947164993016</v>
      </c>
      <c r="K24" s="22">
        <f t="shared" si="0"/>
        <v>319.287484427311</v>
      </c>
    </row>
    <row r="25" s="16" customFormat="1" ht="15.75" customHeight="1" spans="1:11">
      <c r="A25" s="8">
        <v>24</v>
      </c>
      <c r="B25" s="8" t="s">
        <v>14</v>
      </c>
      <c r="C25" s="10" t="s">
        <v>44</v>
      </c>
      <c r="D25" s="9" t="s">
        <v>45</v>
      </c>
      <c r="E25" s="18">
        <v>451.884963829598</v>
      </c>
      <c r="F25" s="18">
        <v>57.0367869537511</v>
      </c>
      <c r="G25" s="18">
        <v>69.2571867425955</v>
      </c>
      <c r="H25" s="18">
        <v>4.2240109280453</v>
      </c>
      <c r="I25" s="18">
        <v>2.07813020313604</v>
      </c>
      <c r="J25" s="18">
        <v>0.223991115916174</v>
      </c>
      <c r="K25" s="22">
        <f t="shared" si="0"/>
        <v>584.705069773042</v>
      </c>
    </row>
    <row r="26" s="16" customFormat="1" ht="15.75" customHeight="1" spans="1:11">
      <c r="A26" s="8">
        <v>25</v>
      </c>
      <c r="B26" s="8" t="s">
        <v>14</v>
      </c>
      <c r="C26" s="10" t="s">
        <v>44</v>
      </c>
      <c r="D26" s="9" t="s">
        <v>46</v>
      </c>
      <c r="E26" s="18">
        <v>268.457375300195</v>
      </c>
      <c r="F26" s="18">
        <v>10.9755148461396</v>
      </c>
      <c r="G26" s="18">
        <v>21.5681027170027</v>
      </c>
      <c r="H26" s="18">
        <v>1.80416096353781</v>
      </c>
      <c r="I26" s="18">
        <v>1.77127858065193</v>
      </c>
      <c r="J26" s="18">
        <v>0.0639974616903354</v>
      </c>
      <c r="K26" s="22">
        <f t="shared" si="0"/>
        <v>304.640429869217</v>
      </c>
    </row>
    <row r="27" s="16" customFormat="1" ht="15.75" customHeight="1" spans="1:11">
      <c r="A27" s="8">
        <v>27</v>
      </c>
      <c r="B27" s="8" t="s">
        <v>14</v>
      </c>
      <c r="C27" s="9" t="s">
        <v>47</v>
      </c>
      <c r="D27" s="9" t="s">
        <v>48</v>
      </c>
      <c r="E27" s="18">
        <v>56.6371681415929</v>
      </c>
      <c r="F27" s="18">
        <v>10.6194690265487</v>
      </c>
      <c r="G27" s="18">
        <v>8.8495575221239</v>
      </c>
      <c r="H27" s="18">
        <v>8.8495575221239</v>
      </c>
      <c r="I27" s="18">
        <v>15.6459436239666</v>
      </c>
      <c r="J27" s="18">
        <v>3.63185397791062</v>
      </c>
      <c r="K27" s="22">
        <f t="shared" si="0"/>
        <v>104.233549814267</v>
      </c>
    </row>
    <row r="28" s="15" customFormat="1" ht="15.75" customHeight="1" spans="1:11">
      <c r="A28" s="11">
        <v>1</v>
      </c>
      <c r="B28" s="8" t="s">
        <v>14</v>
      </c>
      <c r="C28" s="9" t="s">
        <v>49</v>
      </c>
      <c r="D28" s="5" t="s">
        <v>49</v>
      </c>
      <c r="E28" s="18">
        <v>0</v>
      </c>
      <c r="F28" s="18">
        <v>401.697740119759</v>
      </c>
      <c r="G28" s="18">
        <v>0</v>
      </c>
      <c r="H28" s="18">
        <v>0</v>
      </c>
      <c r="I28" s="18">
        <v>0</v>
      </c>
      <c r="J28" s="18">
        <v>26.9100889630378</v>
      </c>
      <c r="K28" s="22">
        <f t="shared" si="0"/>
        <v>428.607829082797</v>
      </c>
    </row>
    <row r="29" s="17" customFormat="1" ht="16.5" spans="1:11">
      <c r="A29" s="12" t="s">
        <v>13</v>
      </c>
      <c r="B29" s="12"/>
      <c r="C29" s="12"/>
      <c r="D29" s="12"/>
      <c r="E29" s="18">
        <f>[1]含税1!AD29/1.13</f>
        <v>6685.92763500001</v>
      </c>
      <c r="F29" s="18">
        <f>[1]含税1!AS29/1.13</f>
        <v>1000</v>
      </c>
      <c r="G29" s="18">
        <f>[1]含税1!BF29/1.13</f>
        <v>599.999999999999</v>
      </c>
      <c r="H29" s="18">
        <f>[1]含税1!BS29/1.13</f>
        <v>200</v>
      </c>
      <c r="I29" s="18">
        <f>[1]含税1!CF29/1.13</f>
        <v>200</v>
      </c>
      <c r="J29" s="18">
        <f>[1]含税1!CS29/1.13</f>
        <v>117.873451327434</v>
      </c>
      <c r="K29" s="22">
        <f t="shared" si="0"/>
        <v>8803.80108632744</v>
      </c>
    </row>
    <row r="30" s="17" customFormat="1" spans="1:11">
      <c r="A30" s="19" t="s">
        <v>50</v>
      </c>
      <c r="B30" s="19"/>
      <c r="C30" s="19"/>
      <c r="D30" s="19"/>
      <c r="E30" s="20"/>
      <c r="F30" s="20"/>
      <c r="G30" s="20"/>
      <c r="H30" s="20"/>
      <c r="I30" s="20"/>
      <c r="J30" s="20"/>
      <c r="K30" s="20"/>
    </row>
    <row r="32" ht="16.5" spans="1:4">
      <c r="A32" s="1" t="s">
        <v>0</v>
      </c>
      <c r="B32" s="1"/>
      <c r="C32" s="1"/>
      <c r="D32" s="1"/>
    </row>
    <row r="33" ht="16.5" spans="1:10">
      <c r="A33" s="2" t="s">
        <v>8</v>
      </c>
      <c r="B33" s="2" t="s">
        <v>9</v>
      </c>
      <c r="C33" s="2" t="s">
        <v>10</v>
      </c>
      <c r="D33" s="2" t="s">
        <v>11</v>
      </c>
      <c r="E33" s="4" t="s">
        <v>1</v>
      </c>
      <c r="F33" s="4" t="s">
        <v>2</v>
      </c>
      <c r="G33" s="4" t="s">
        <v>3</v>
      </c>
      <c r="H33" s="4" t="s">
        <v>4</v>
      </c>
      <c r="I33" s="4" t="s">
        <v>5</v>
      </c>
      <c r="J33" s="4" t="s">
        <v>6</v>
      </c>
    </row>
    <row r="34" ht="16.5" spans="1:10">
      <c r="A34" s="2">
        <v>1</v>
      </c>
      <c r="B34" s="2" t="s">
        <v>14</v>
      </c>
      <c r="C34" s="5" t="s">
        <v>15</v>
      </c>
      <c r="D34" s="5" t="s">
        <v>16</v>
      </c>
      <c r="E34" s="21">
        <f>E3/$K3</f>
        <v>0.909156166290729</v>
      </c>
      <c r="F34" s="21">
        <f>F3/$K3</f>
        <v>0.0506100903897079</v>
      </c>
      <c r="G34" s="21">
        <f>G3/$K3</f>
        <v>0.0248857373383194</v>
      </c>
      <c r="H34" s="21">
        <f>H3/$K3</f>
        <v>0.00700801074944319</v>
      </c>
      <c r="I34" s="21">
        <f>I3/$K3</f>
        <v>0.00717665083275646</v>
      </c>
      <c r="J34" s="21">
        <f>J3/$K3</f>
        <v>0.00116334439904391</v>
      </c>
    </row>
    <row r="35" ht="16.5" spans="1:10">
      <c r="A35" s="8">
        <v>2</v>
      </c>
      <c r="B35" s="8" t="s">
        <v>14</v>
      </c>
      <c r="C35" s="9" t="s">
        <v>15</v>
      </c>
      <c r="D35" s="9" t="s">
        <v>17</v>
      </c>
      <c r="E35" s="21">
        <f t="shared" ref="E35:E59" si="1">E4/$K4</f>
        <v>0.773038112221105</v>
      </c>
      <c r="F35" s="21">
        <f t="shared" ref="F35:F59" si="2">F4/$K4</f>
        <v>0.154506536629069</v>
      </c>
      <c r="G35" s="21">
        <f t="shared" ref="G35:G59" si="3">G4/$K4</f>
        <v>0.0598210881645143</v>
      </c>
      <c r="H35" s="21">
        <f t="shared" ref="H35:H59" si="4">H4/$K4</f>
        <v>0.0062165393579704</v>
      </c>
      <c r="I35" s="21">
        <f t="shared" ref="I35:I59" si="5">I4/$K4</f>
        <v>0.00598491196079934</v>
      </c>
      <c r="J35" s="21">
        <f t="shared" ref="J35:J59" si="6">J4/$K4</f>
        <v>0.000432811666542353</v>
      </c>
    </row>
    <row r="36" ht="16.5" spans="1:10">
      <c r="A36" s="2">
        <v>3</v>
      </c>
      <c r="B36" s="8" t="s">
        <v>14</v>
      </c>
      <c r="C36" s="9" t="s">
        <v>15</v>
      </c>
      <c r="D36" s="9" t="s">
        <v>18</v>
      </c>
      <c r="E36" s="21">
        <f t="shared" si="1"/>
        <v>0.803233219854293</v>
      </c>
      <c r="F36" s="21">
        <f t="shared" si="2"/>
        <v>0.0814725999602633</v>
      </c>
      <c r="G36" s="21">
        <f t="shared" si="3"/>
        <v>0.0814226326573149</v>
      </c>
      <c r="H36" s="21">
        <f t="shared" si="4"/>
        <v>0.0162815118232122</v>
      </c>
      <c r="I36" s="21">
        <f t="shared" si="5"/>
        <v>0.016264564135842</v>
      </c>
      <c r="J36" s="21">
        <f t="shared" si="6"/>
        <v>0.0013254715690743</v>
      </c>
    </row>
    <row r="37" ht="16.5" spans="1:10">
      <c r="A37" s="8">
        <v>4</v>
      </c>
      <c r="B37" s="8" t="s">
        <v>14</v>
      </c>
      <c r="C37" s="9" t="s">
        <v>19</v>
      </c>
      <c r="D37" s="9" t="s">
        <v>20</v>
      </c>
      <c r="E37" s="21">
        <f t="shared" si="1"/>
        <v>0.513318070069042</v>
      </c>
      <c r="F37" s="21">
        <f t="shared" si="2"/>
        <v>0.0524635836970339</v>
      </c>
      <c r="G37" s="21">
        <f t="shared" si="3"/>
        <v>0.0524845006932667</v>
      </c>
      <c r="H37" s="21">
        <f t="shared" si="4"/>
        <v>0.295546428401984</v>
      </c>
      <c r="I37" s="21">
        <f t="shared" si="5"/>
        <v>0.0709606591890699</v>
      </c>
      <c r="J37" s="21">
        <f t="shared" si="6"/>
        <v>0.0152267579496037</v>
      </c>
    </row>
    <row r="38" ht="16.5" spans="1:10">
      <c r="A38" s="2">
        <v>5</v>
      </c>
      <c r="B38" s="8" t="s">
        <v>14</v>
      </c>
      <c r="C38" s="9" t="s">
        <v>19</v>
      </c>
      <c r="D38" s="9" t="s">
        <v>21</v>
      </c>
      <c r="E38" s="21">
        <f t="shared" si="1"/>
        <v>0.822082261906117</v>
      </c>
      <c r="F38" s="21">
        <f t="shared" si="2"/>
        <v>0.0494384125751747</v>
      </c>
      <c r="G38" s="21">
        <f t="shared" si="3"/>
        <v>0.0632591849270521</v>
      </c>
      <c r="H38" s="21">
        <f t="shared" si="4"/>
        <v>0.0291914303202018</v>
      </c>
      <c r="I38" s="21">
        <f t="shared" si="5"/>
        <v>0.00944131145104805</v>
      </c>
      <c r="J38" s="21">
        <f t="shared" si="6"/>
        <v>0.0265873988204068</v>
      </c>
    </row>
    <row r="39" ht="16.5" spans="1:10">
      <c r="A39" s="8">
        <v>6</v>
      </c>
      <c r="B39" s="8" t="s">
        <v>14</v>
      </c>
      <c r="C39" s="9" t="s">
        <v>19</v>
      </c>
      <c r="D39" s="9" t="s">
        <v>22</v>
      </c>
      <c r="E39" s="21">
        <f t="shared" si="1"/>
        <v>0.889332927395295</v>
      </c>
      <c r="F39" s="21">
        <f t="shared" si="2"/>
        <v>0.0550735363551208</v>
      </c>
      <c r="G39" s="21">
        <f t="shared" si="3"/>
        <v>0.0378072322866894</v>
      </c>
      <c r="H39" s="21">
        <f t="shared" si="4"/>
        <v>0.00924523302558079</v>
      </c>
      <c r="I39" s="21">
        <f t="shared" si="5"/>
        <v>0.00651519442596364</v>
      </c>
      <c r="J39" s="21">
        <f t="shared" si="6"/>
        <v>0.00202587651135062</v>
      </c>
    </row>
    <row r="40" ht="16.5" spans="1:10">
      <c r="A40" s="2">
        <v>7</v>
      </c>
      <c r="B40" s="8" t="s">
        <v>14</v>
      </c>
      <c r="C40" s="9" t="s">
        <v>19</v>
      </c>
      <c r="D40" s="9" t="s">
        <v>23</v>
      </c>
      <c r="E40" s="21">
        <f t="shared" si="1"/>
        <v>0.804418949321269</v>
      </c>
      <c r="F40" s="21">
        <f t="shared" si="2"/>
        <v>0.119306895009461</v>
      </c>
      <c r="G40" s="21">
        <f t="shared" si="3"/>
        <v>0.0457553652950704</v>
      </c>
      <c r="H40" s="21">
        <f t="shared" si="4"/>
        <v>0.0222842772088094</v>
      </c>
      <c r="I40" s="21">
        <f t="shared" si="5"/>
        <v>0.00676746562866326</v>
      </c>
      <c r="J40" s="21">
        <f t="shared" si="6"/>
        <v>0.00146704753672617</v>
      </c>
    </row>
    <row r="41" ht="16.5" spans="1:10">
      <c r="A41" s="8">
        <v>8</v>
      </c>
      <c r="B41" s="8" t="s">
        <v>14</v>
      </c>
      <c r="C41" s="9" t="s">
        <v>24</v>
      </c>
      <c r="D41" s="9" t="s">
        <v>25</v>
      </c>
      <c r="E41" s="21">
        <f t="shared" si="1"/>
        <v>0.831906848716528</v>
      </c>
      <c r="F41" s="21">
        <f t="shared" si="2"/>
        <v>0.0346415815598063</v>
      </c>
      <c r="G41" s="21">
        <f t="shared" si="3"/>
        <v>0.0706060590842898</v>
      </c>
      <c r="H41" s="21">
        <f t="shared" si="4"/>
        <v>0.0163267162738623</v>
      </c>
      <c r="I41" s="21">
        <f t="shared" si="5"/>
        <v>0.0449199814862062</v>
      </c>
      <c r="J41" s="21">
        <f t="shared" si="6"/>
        <v>0.00159881287930782</v>
      </c>
    </row>
    <row r="42" ht="16.5" spans="1:10">
      <c r="A42" s="2">
        <v>9</v>
      </c>
      <c r="B42" s="8" t="s">
        <v>14</v>
      </c>
      <c r="C42" s="9" t="s">
        <v>24</v>
      </c>
      <c r="D42" s="9" t="s">
        <v>26</v>
      </c>
      <c r="E42" s="21">
        <f t="shared" si="1"/>
        <v>0.707467277771395</v>
      </c>
      <c r="F42" s="21">
        <f t="shared" si="2"/>
        <v>0.0672469735049133</v>
      </c>
      <c r="G42" s="21">
        <f t="shared" si="3"/>
        <v>0.167223864405711</v>
      </c>
      <c r="H42" s="21">
        <f t="shared" si="4"/>
        <v>0.043707622523176</v>
      </c>
      <c r="I42" s="21">
        <f t="shared" si="5"/>
        <v>0.00809318663311491</v>
      </c>
      <c r="J42" s="21">
        <f t="shared" si="6"/>
        <v>0.00626107516169025</v>
      </c>
    </row>
    <row r="43" ht="16.5" spans="1:10">
      <c r="A43" s="8">
        <v>10</v>
      </c>
      <c r="B43" s="8" t="s">
        <v>14</v>
      </c>
      <c r="C43" s="9" t="s">
        <v>24</v>
      </c>
      <c r="D43" s="9" t="s">
        <v>27</v>
      </c>
      <c r="E43" s="21">
        <f t="shared" si="1"/>
        <v>0.771421496191202</v>
      </c>
      <c r="F43" s="21">
        <f t="shared" si="2"/>
        <v>0.0750016549960458</v>
      </c>
      <c r="G43" s="21">
        <f t="shared" si="3"/>
        <v>0.106550035376567</v>
      </c>
      <c r="H43" s="21">
        <f t="shared" si="4"/>
        <v>0.00473802737153509</v>
      </c>
      <c r="I43" s="21">
        <f t="shared" si="5"/>
        <v>0.0276954790107777</v>
      </c>
      <c r="J43" s="21">
        <f t="shared" si="6"/>
        <v>0.0145933070538724</v>
      </c>
    </row>
    <row r="44" ht="16.5" spans="1:10">
      <c r="A44" s="2">
        <v>11</v>
      </c>
      <c r="B44" s="8" t="s">
        <v>14</v>
      </c>
      <c r="C44" s="9" t="s">
        <v>24</v>
      </c>
      <c r="D44" s="9" t="s">
        <v>28</v>
      </c>
      <c r="E44" s="21">
        <f t="shared" si="1"/>
        <v>0.704206602985042</v>
      </c>
      <c r="F44" s="21">
        <f t="shared" si="2"/>
        <v>0.169728153526439</v>
      </c>
      <c r="G44" s="21">
        <f t="shared" si="3"/>
        <v>0.0240459396012186</v>
      </c>
      <c r="H44" s="21">
        <f t="shared" si="4"/>
        <v>0.00535747380845488</v>
      </c>
      <c r="I44" s="21">
        <f t="shared" si="5"/>
        <v>0.0684281701702094</v>
      </c>
      <c r="J44" s="21">
        <f t="shared" si="6"/>
        <v>0.0282336599086361</v>
      </c>
    </row>
    <row r="45" ht="16.5" spans="1:10">
      <c r="A45" s="8">
        <v>12</v>
      </c>
      <c r="B45" s="8" t="s">
        <v>14</v>
      </c>
      <c r="C45" s="9" t="s">
        <v>24</v>
      </c>
      <c r="D45" s="9" t="s">
        <v>29</v>
      </c>
      <c r="E45" s="21">
        <f t="shared" si="1"/>
        <v>0.920891186954252</v>
      </c>
      <c r="F45" s="21">
        <f t="shared" si="2"/>
        <v>0.0293155661031767</v>
      </c>
      <c r="G45" s="21">
        <f t="shared" si="3"/>
        <v>0.0262582305181465</v>
      </c>
      <c r="H45" s="21">
        <f t="shared" si="4"/>
        <v>0.00525987610019028</v>
      </c>
      <c r="I45" s="21">
        <f t="shared" si="5"/>
        <v>0.0168081769036603</v>
      </c>
      <c r="J45" s="21">
        <f t="shared" si="6"/>
        <v>0.00146696342057451</v>
      </c>
    </row>
    <row r="46" ht="16.5" spans="1:10">
      <c r="A46" s="2">
        <v>13</v>
      </c>
      <c r="B46" s="8" t="s">
        <v>14</v>
      </c>
      <c r="C46" s="9" t="s">
        <v>30</v>
      </c>
      <c r="D46" s="9" t="s">
        <v>31</v>
      </c>
      <c r="E46" s="21">
        <f t="shared" si="1"/>
        <v>0.771051805831967</v>
      </c>
      <c r="F46" s="21">
        <f t="shared" si="2"/>
        <v>0.0802052895878968</v>
      </c>
      <c r="G46" s="21">
        <f t="shared" si="3"/>
        <v>0.056523678766769</v>
      </c>
      <c r="H46" s="21">
        <f t="shared" si="4"/>
        <v>0.082413451995935</v>
      </c>
      <c r="I46" s="21">
        <f t="shared" si="5"/>
        <v>0.00954733555473944</v>
      </c>
      <c r="J46" s="21">
        <f t="shared" si="6"/>
        <v>0.000258438262693185</v>
      </c>
    </row>
    <row r="47" ht="16.5" spans="1:10">
      <c r="A47" s="8">
        <v>14</v>
      </c>
      <c r="B47" s="8" t="s">
        <v>14</v>
      </c>
      <c r="C47" s="9" t="s">
        <v>30</v>
      </c>
      <c r="D47" s="9" t="s">
        <v>32</v>
      </c>
      <c r="E47" s="21">
        <f t="shared" si="1"/>
        <v>0.722184851112135</v>
      </c>
      <c r="F47" s="21">
        <f t="shared" si="2"/>
        <v>0.0211233433308085</v>
      </c>
      <c r="G47" s="21">
        <f t="shared" si="3"/>
        <v>0.139583252010884</v>
      </c>
      <c r="H47" s="21">
        <f t="shared" si="4"/>
        <v>0.00409635187036454</v>
      </c>
      <c r="I47" s="21">
        <f t="shared" si="5"/>
        <v>0.0415916063406591</v>
      </c>
      <c r="J47" s="21">
        <f t="shared" si="6"/>
        <v>0.0714205953351484</v>
      </c>
    </row>
    <row r="48" ht="16.5" spans="1:10">
      <c r="A48" s="2">
        <v>15</v>
      </c>
      <c r="B48" s="8" t="s">
        <v>14</v>
      </c>
      <c r="C48" s="9" t="s">
        <v>30</v>
      </c>
      <c r="D48" s="9" t="s">
        <v>33</v>
      </c>
      <c r="E48" s="21">
        <f t="shared" si="1"/>
        <v>0.832561571987257</v>
      </c>
      <c r="F48" s="21">
        <f t="shared" si="2"/>
        <v>0.101137767246057</v>
      </c>
      <c r="G48" s="21">
        <f t="shared" si="3"/>
        <v>0.0469425751517346</v>
      </c>
      <c r="H48" s="21">
        <f t="shared" si="4"/>
        <v>0.00939250849461477</v>
      </c>
      <c r="I48" s="21">
        <f t="shared" si="5"/>
        <v>0.00937146920497419</v>
      </c>
      <c r="J48" s="21">
        <f t="shared" si="6"/>
        <v>0.000594107915362649</v>
      </c>
    </row>
    <row r="49" ht="16.5" spans="1:10">
      <c r="A49" s="8">
        <v>16</v>
      </c>
      <c r="B49" s="8" t="s">
        <v>14</v>
      </c>
      <c r="C49" s="9" t="s">
        <v>34</v>
      </c>
      <c r="D49" s="9" t="s">
        <v>35</v>
      </c>
      <c r="E49" s="21">
        <f t="shared" si="1"/>
        <v>0.908791883537862</v>
      </c>
      <c r="F49" s="21">
        <f t="shared" si="2"/>
        <v>0.0268106152477214</v>
      </c>
      <c r="G49" s="21">
        <f t="shared" si="3"/>
        <v>0.0268134209812528</v>
      </c>
      <c r="H49" s="21">
        <f t="shared" si="4"/>
        <v>0.005357828468733</v>
      </c>
      <c r="I49" s="21">
        <f t="shared" si="5"/>
        <v>0.0271830785382039</v>
      </c>
      <c r="J49" s="21">
        <f t="shared" si="6"/>
        <v>0.00504317322622706</v>
      </c>
    </row>
    <row r="50" ht="16.5" spans="1:10">
      <c r="A50" s="2">
        <v>17</v>
      </c>
      <c r="B50" s="8" t="s">
        <v>14</v>
      </c>
      <c r="C50" s="9" t="s">
        <v>34</v>
      </c>
      <c r="D50" s="9" t="s">
        <v>36</v>
      </c>
      <c r="E50" s="21">
        <f t="shared" si="1"/>
        <v>0.737019276952926</v>
      </c>
      <c r="F50" s="21">
        <f t="shared" si="2"/>
        <v>0.0441611756618532</v>
      </c>
      <c r="G50" s="21">
        <f t="shared" si="3"/>
        <v>0.0444465567932504</v>
      </c>
      <c r="H50" s="21">
        <f t="shared" si="4"/>
        <v>0.00881806320239999</v>
      </c>
      <c r="I50" s="21">
        <f t="shared" si="5"/>
        <v>0.150309381157768</v>
      </c>
      <c r="J50" s="21">
        <f t="shared" si="6"/>
        <v>0.0152455462318034</v>
      </c>
    </row>
    <row r="51" ht="16.5" spans="1:10">
      <c r="A51" s="8">
        <v>18</v>
      </c>
      <c r="B51" s="8" t="s">
        <v>14</v>
      </c>
      <c r="C51" s="9" t="s">
        <v>34</v>
      </c>
      <c r="D51" s="9" t="s">
        <v>37</v>
      </c>
      <c r="E51" s="21">
        <f t="shared" si="1"/>
        <v>0.87344192258967</v>
      </c>
      <c r="F51" s="21">
        <f t="shared" si="2"/>
        <v>0.0423036818844185</v>
      </c>
      <c r="G51" s="21">
        <f t="shared" si="3"/>
        <v>0.0423191596602404</v>
      </c>
      <c r="H51" s="21">
        <f t="shared" si="4"/>
        <v>0.00845062025930816</v>
      </c>
      <c r="I51" s="21">
        <f t="shared" si="5"/>
        <v>0.0286646113917115</v>
      </c>
      <c r="J51" s="21">
        <f t="shared" si="6"/>
        <v>0.00482000421465131</v>
      </c>
    </row>
    <row r="52" ht="16.5" spans="1:10">
      <c r="A52" s="2">
        <v>19</v>
      </c>
      <c r="B52" s="8" t="s">
        <v>14</v>
      </c>
      <c r="C52" s="10" t="s">
        <v>38</v>
      </c>
      <c r="D52" s="9" t="s">
        <v>39</v>
      </c>
      <c r="E52" s="21">
        <f t="shared" si="1"/>
        <v>0.937973000179801</v>
      </c>
      <c r="F52" s="21">
        <f t="shared" si="2"/>
        <v>0.0377441152692766</v>
      </c>
      <c r="G52" s="21">
        <f t="shared" si="3"/>
        <v>0.0171660784171649</v>
      </c>
      <c r="H52" s="21">
        <f t="shared" si="4"/>
        <v>0.00342794890094923</v>
      </c>
      <c r="I52" s="21">
        <f t="shared" si="5"/>
        <v>0.0034405318745308</v>
      </c>
      <c r="J52" s="21">
        <f t="shared" si="6"/>
        <v>0.000248325358277725</v>
      </c>
    </row>
    <row r="53" ht="16.5" spans="1:10">
      <c r="A53" s="8">
        <v>20</v>
      </c>
      <c r="B53" s="8" t="s">
        <v>14</v>
      </c>
      <c r="C53" s="10" t="s">
        <v>40</v>
      </c>
      <c r="D53" s="9" t="s">
        <v>41</v>
      </c>
      <c r="E53" s="21">
        <f t="shared" si="1"/>
        <v>0.726921556516405</v>
      </c>
      <c r="F53" s="21">
        <f t="shared" si="2"/>
        <v>0.123914273206872</v>
      </c>
      <c r="G53" s="21">
        <f t="shared" si="3"/>
        <v>0.0504242687080059</v>
      </c>
      <c r="H53" s="21">
        <f t="shared" si="4"/>
        <v>0.0647518663813682</v>
      </c>
      <c r="I53" s="21">
        <f t="shared" si="5"/>
        <v>0.0220782587235876</v>
      </c>
      <c r="J53" s="21">
        <f t="shared" si="6"/>
        <v>0.0119097764637617</v>
      </c>
    </row>
    <row r="54" ht="16.5" spans="1:10">
      <c r="A54" s="2">
        <v>21</v>
      </c>
      <c r="B54" s="8" t="s">
        <v>14</v>
      </c>
      <c r="C54" s="10" t="s">
        <v>40</v>
      </c>
      <c r="D54" s="9" t="s">
        <v>42</v>
      </c>
      <c r="E54" s="21">
        <f t="shared" si="1"/>
        <v>0.80561469004502</v>
      </c>
      <c r="F54" s="21">
        <f t="shared" si="2"/>
        <v>0.107119490549906</v>
      </c>
      <c r="G54" s="21">
        <f t="shared" si="3"/>
        <v>0.0360983144851288</v>
      </c>
      <c r="H54" s="21">
        <f t="shared" si="4"/>
        <v>0.0336167866573529</v>
      </c>
      <c r="I54" s="21">
        <f t="shared" si="5"/>
        <v>0.0105772490037226</v>
      </c>
      <c r="J54" s="21">
        <f t="shared" si="6"/>
        <v>0.00697346925887003</v>
      </c>
    </row>
    <row r="55" ht="16.5" spans="1:10">
      <c r="A55" s="8">
        <v>22</v>
      </c>
      <c r="B55" s="8" t="s">
        <v>14</v>
      </c>
      <c r="C55" s="10" t="s">
        <v>40</v>
      </c>
      <c r="D55" s="9" t="s">
        <v>43</v>
      </c>
      <c r="E55" s="21">
        <f t="shared" si="1"/>
        <v>0.669735110170355</v>
      </c>
      <c r="F55" s="21">
        <f t="shared" si="2"/>
        <v>0.169185628936849</v>
      </c>
      <c r="G55" s="21">
        <f t="shared" si="3"/>
        <v>0.136294714872145</v>
      </c>
      <c r="H55" s="21">
        <f t="shared" si="4"/>
        <v>0.00553252249979927</v>
      </c>
      <c r="I55" s="21">
        <f t="shared" si="5"/>
        <v>0.0101083151316338</v>
      </c>
      <c r="J55" s="21">
        <f t="shared" si="6"/>
        <v>0.00914370838921751</v>
      </c>
    </row>
    <row r="56" ht="16.5" spans="1:10">
      <c r="A56" s="2">
        <v>23</v>
      </c>
      <c r="B56" s="8" t="s">
        <v>14</v>
      </c>
      <c r="C56" s="10" t="s">
        <v>44</v>
      </c>
      <c r="D56" s="9" t="s">
        <v>45</v>
      </c>
      <c r="E56" s="21">
        <f t="shared" si="1"/>
        <v>0.772842561472916</v>
      </c>
      <c r="F56" s="21">
        <f t="shared" si="2"/>
        <v>0.0975479603347553</v>
      </c>
      <c r="G56" s="21">
        <f t="shared" si="3"/>
        <v>0.118448069501908</v>
      </c>
      <c r="H56" s="21">
        <f t="shared" si="4"/>
        <v>0.00722417359863988</v>
      </c>
      <c r="I56" s="21">
        <f t="shared" si="5"/>
        <v>0.00355415116195706</v>
      </c>
      <c r="J56" s="21">
        <f t="shared" si="6"/>
        <v>0.000383083929823147</v>
      </c>
    </row>
    <row r="57" ht="16.5" spans="1:10">
      <c r="A57" s="8">
        <v>24</v>
      </c>
      <c r="B57" s="8" t="s">
        <v>14</v>
      </c>
      <c r="C57" s="10" t="s">
        <v>44</v>
      </c>
      <c r="D57" s="9" t="s">
        <v>46</v>
      </c>
      <c r="E57" s="21">
        <f t="shared" si="1"/>
        <v>0.881227010529903</v>
      </c>
      <c r="F57" s="21">
        <f t="shared" si="2"/>
        <v>0.0360277683787781</v>
      </c>
      <c r="G57" s="21">
        <f t="shared" si="3"/>
        <v>0.070798556600849</v>
      </c>
      <c r="H57" s="21">
        <f t="shared" si="4"/>
        <v>0.0059222637136914</v>
      </c>
      <c r="I57" s="21">
        <f t="shared" si="5"/>
        <v>0.00581432537175825</v>
      </c>
      <c r="J57" s="21">
        <f t="shared" si="6"/>
        <v>0.000210075405020304</v>
      </c>
    </row>
    <row r="58" ht="16.5" spans="1:10">
      <c r="A58" s="2">
        <v>25</v>
      </c>
      <c r="B58" s="8" t="s">
        <v>14</v>
      </c>
      <c r="C58" s="9" t="s">
        <v>47</v>
      </c>
      <c r="D58" s="9" t="s">
        <v>48</v>
      </c>
      <c r="E58" s="21">
        <f t="shared" si="1"/>
        <v>0.543367929447999</v>
      </c>
      <c r="F58" s="21">
        <f t="shared" si="2"/>
        <v>0.1018814867715</v>
      </c>
      <c r="G58" s="21">
        <f t="shared" si="3"/>
        <v>0.0849012389762499</v>
      </c>
      <c r="H58" s="21">
        <f t="shared" si="4"/>
        <v>0.0849012389762499</v>
      </c>
      <c r="I58" s="21">
        <f t="shared" si="5"/>
        <v>0.150104679844887</v>
      </c>
      <c r="J58" s="21">
        <f t="shared" si="6"/>
        <v>0.034843425983114</v>
      </c>
    </row>
    <row r="59" ht="16.5" spans="1:10">
      <c r="A59" s="8">
        <v>26</v>
      </c>
      <c r="B59" s="8" t="s">
        <v>14</v>
      </c>
      <c r="C59" s="9" t="s">
        <v>49</v>
      </c>
      <c r="D59" s="5" t="s">
        <v>49</v>
      </c>
      <c r="E59" s="21">
        <f t="shared" si="1"/>
        <v>0</v>
      </c>
      <c r="F59" s="21">
        <f t="shared" si="2"/>
        <v>0.937215125023208</v>
      </c>
      <c r="G59" s="21">
        <f t="shared" si="3"/>
        <v>0</v>
      </c>
      <c r="H59" s="21">
        <f t="shared" si="4"/>
        <v>0</v>
      </c>
      <c r="I59" s="21">
        <f t="shared" si="5"/>
        <v>0</v>
      </c>
      <c r="J59" s="21">
        <f t="shared" si="6"/>
        <v>0.0627848749767923</v>
      </c>
    </row>
    <row r="60" spans="1:4">
      <c r="A60" s="12" t="s">
        <v>13</v>
      </c>
      <c r="B60" s="12"/>
      <c r="C60" s="12"/>
      <c r="D60" s="12"/>
    </row>
  </sheetData>
  <mergeCells count="5">
    <mergeCell ref="A1:D1"/>
    <mergeCell ref="A29:D29"/>
    <mergeCell ref="A30:D30"/>
    <mergeCell ref="A32:D32"/>
    <mergeCell ref="A60:D60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abSelected="1" workbookViewId="0">
      <selection activeCell="E23" sqref="E23"/>
    </sheetView>
  </sheetViews>
  <sheetFormatPr defaultColWidth="9" defaultRowHeight="13.5"/>
  <cols>
    <col min="6" max="11" width="12.625"/>
  </cols>
  <sheetData>
    <row r="1" ht="16.5" spans="1:4">
      <c r="A1" s="1" t="s">
        <v>0</v>
      </c>
      <c r="B1" s="1"/>
      <c r="C1" s="1"/>
      <c r="D1" s="1"/>
    </row>
    <row r="2" ht="16.5" spans="1:11">
      <c r="A2" s="2" t="s">
        <v>8</v>
      </c>
      <c r="B2" s="2" t="s">
        <v>9</v>
      </c>
      <c r="C2" s="2" t="s">
        <v>10</v>
      </c>
      <c r="D2" s="2" t="s">
        <v>11</v>
      </c>
      <c r="E2" s="14" t="s">
        <v>54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</row>
    <row r="3" ht="16.5" spans="1:11">
      <c r="A3" s="2">
        <v>1</v>
      </c>
      <c r="B3" s="2" t="s">
        <v>14</v>
      </c>
      <c r="C3" s="5" t="s">
        <v>15</v>
      </c>
      <c r="D3" s="5" t="s">
        <v>16</v>
      </c>
      <c r="E3" s="14">
        <v>3.45315118241449</v>
      </c>
      <c r="F3" s="7">
        <f>$E3*'5月比例'!E34</f>
        <v>3.23671003487388</v>
      </c>
      <c r="G3" s="7">
        <f>$E3*'5月比例'!F34</f>
        <v>0.0984778895762099</v>
      </c>
      <c r="H3" s="7">
        <f>$E3*'5月比例'!G34</f>
        <v>0.0542303959157729</v>
      </c>
      <c r="I3" s="7">
        <f>$E3*'5月比例'!H34</f>
        <v>0.0332118283935339</v>
      </c>
      <c r="J3" s="7">
        <f>$E3*'5月比例'!I34</f>
        <v>0.0260325864785164</v>
      </c>
      <c r="K3" s="7">
        <f>$E3*'5月比例'!J34</f>
        <v>0.00448844717658447</v>
      </c>
    </row>
    <row r="4" ht="16.5" spans="1:11">
      <c r="A4" s="8">
        <v>2</v>
      </c>
      <c r="B4" s="8" t="s">
        <v>14</v>
      </c>
      <c r="C4" s="9" t="s">
        <v>15</v>
      </c>
      <c r="D4" s="9" t="s">
        <v>17</v>
      </c>
      <c r="E4" s="14">
        <v>0.804959804223321</v>
      </c>
      <c r="F4" s="7">
        <f>$E4*'5月比例'!E35</f>
        <v>0.684601626908044</v>
      </c>
      <c r="G4" s="7">
        <f>$E4*'5月比例'!F35</f>
        <v>0.0747859806527561</v>
      </c>
      <c r="H4" s="7">
        <f>$E4*'5月比例'!G35</f>
        <v>0.0324278597550868</v>
      </c>
      <c r="I4" s="7">
        <f>$E4*'5月比例'!H35</f>
        <v>0.00732855630366423</v>
      </c>
      <c r="J4" s="7">
        <f>$E4*'5月比例'!I35</f>
        <v>0.00540038825849295</v>
      </c>
      <c r="K4" s="7">
        <f>$E4*'5月比例'!J35</f>
        <v>0.000415392345276312</v>
      </c>
    </row>
    <row r="5" ht="16.5" spans="1:11">
      <c r="A5" s="8">
        <v>3</v>
      </c>
      <c r="B5" s="8" t="s">
        <v>14</v>
      </c>
      <c r="C5" s="9" t="s">
        <v>15</v>
      </c>
      <c r="D5" s="9" t="s">
        <v>18</v>
      </c>
      <c r="E5" s="14">
        <v>0.600175368509056</v>
      </c>
      <c r="F5" s="7">
        <f>$E5*'5月比例'!E36</f>
        <v>0.514338106631589</v>
      </c>
      <c r="G5" s="7">
        <f>$E5*'5月比例'!F36</f>
        <v>0.0285137889210073</v>
      </c>
      <c r="H5" s="7">
        <f>$E5*'5月比例'!G36</f>
        <v>0.0319138454202156</v>
      </c>
      <c r="I5" s="7">
        <f>$E5*'5月比例'!H36</f>
        <v>0.0138782430640874</v>
      </c>
      <c r="J5" s="7">
        <f>$E5*'5月比例'!I36</f>
        <v>0.0106115705758534</v>
      </c>
      <c r="K5" s="7">
        <f>$E5*'5月比例'!J36</f>
        <v>0.000919813896303628</v>
      </c>
    </row>
    <row r="6" ht="16.5" spans="1:11">
      <c r="A6" s="8">
        <v>4</v>
      </c>
      <c r="B6" s="8" t="s">
        <v>14</v>
      </c>
      <c r="C6" s="9" t="s">
        <v>19</v>
      </c>
      <c r="D6" s="9" t="s">
        <v>20</v>
      </c>
      <c r="E6" s="14">
        <v>1.06502998701904</v>
      </c>
      <c r="F6" s="7">
        <f>$E6*'5月比例'!E37</f>
        <v>0.517539063224138</v>
      </c>
      <c r="G6" s="7">
        <f>$E6*'5月比例'!F37</f>
        <v>0.0289101836236217</v>
      </c>
      <c r="H6" s="7">
        <f>$E6*'5月比例'!G37</f>
        <v>0.0323902730428687</v>
      </c>
      <c r="I6" s="7">
        <f>$E6*'5月比例'!H37</f>
        <v>0.396656904472724</v>
      </c>
      <c r="J6" s="7">
        <f>$E6*'5月比例'!I37</f>
        <v>0.0728961213540908</v>
      </c>
      <c r="K6" s="7">
        <f>$E6*'5月比例'!J37</f>
        <v>0.0166374413015932</v>
      </c>
    </row>
    <row r="7" ht="16.5" spans="1:11">
      <c r="A7" s="8">
        <v>5</v>
      </c>
      <c r="B7" s="8" t="s">
        <v>14</v>
      </c>
      <c r="C7" s="9" t="s">
        <v>19</v>
      </c>
      <c r="D7" s="9" t="s">
        <v>21</v>
      </c>
      <c r="E7" s="14">
        <v>4.47707783241334</v>
      </c>
      <c r="F7" s="7">
        <f>$E7*'5月比例'!E38</f>
        <v>3.81355590411211</v>
      </c>
      <c r="G7" s="7">
        <f>$E7*'5月比例'!F38</f>
        <v>0.125347498539188</v>
      </c>
      <c r="H7" s="7">
        <f>$E7*'5月比例'!G38</f>
        <v>0.17962442382337</v>
      </c>
      <c r="I7" s="7">
        <f>$E7*'5月比例'!H38</f>
        <v>0.180261481090964</v>
      </c>
      <c r="J7" s="7">
        <f>$E7*'5月比例'!I38</f>
        <v>0.0446249108344927</v>
      </c>
      <c r="K7" s="7">
        <f>$E7*'5月比例'!J38</f>
        <v>0.13366361401322</v>
      </c>
    </row>
    <row r="8" ht="16.5" spans="1:11">
      <c r="A8" s="8">
        <v>6</v>
      </c>
      <c r="B8" s="8" t="s">
        <v>14</v>
      </c>
      <c r="C8" s="9" t="s">
        <v>19</v>
      </c>
      <c r="D8" s="9" t="s">
        <v>22</v>
      </c>
      <c r="E8" s="14">
        <v>2.08599566657398</v>
      </c>
      <c r="F8" s="7">
        <f>$E8*'5月比例'!E39</f>
        <v>1.92498972937258</v>
      </c>
      <c r="G8" s="7">
        <f>$E8*'5月比例'!F39</f>
        <v>0.0651543359473804</v>
      </c>
      <c r="H8" s="7">
        <f>$E8*'5月比例'!G39</f>
        <v>0.0500917133304274</v>
      </c>
      <c r="I8" s="7">
        <f>$E8*'5月比例'!H39</f>
        <v>0.0266387981278074</v>
      </c>
      <c r="J8" s="7">
        <f>$E8*'5月比例'!I39</f>
        <v>0.0143688371286478</v>
      </c>
      <c r="K8" s="7">
        <f>$E8*'5月比例'!J39</f>
        <v>0.00475225266713801</v>
      </c>
    </row>
    <row r="9" ht="16.5" spans="1:11">
      <c r="A9" s="8">
        <v>7</v>
      </c>
      <c r="B9" s="8" t="s">
        <v>14</v>
      </c>
      <c r="C9" s="9" t="s">
        <v>19</v>
      </c>
      <c r="D9" s="9" t="s">
        <v>23</v>
      </c>
      <c r="E9" s="14">
        <v>1.86911874713208</v>
      </c>
      <c r="F9" s="7">
        <f>$E9*'5月比例'!E40</f>
        <v>1.60673316722383</v>
      </c>
      <c r="G9" s="7">
        <f>$E9*'5月比例'!F40</f>
        <v>0.130245678891986</v>
      </c>
      <c r="H9" s="7">
        <f>$E9*'5月比例'!G40</f>
        <v>0.0559410288715342</v>
      </c>
      <c r="I9" s="7">
        <f>$E9*'5月比例'!H40</f>
        <v>0.0592505981263729</v>
      </c>
      <c r="J9" s="7">
        <f>$E9*'5月比例'!I40</f>
        <v>0.0137726566956489</v>
      </c>
      <c r="K9" s="7">
        <f>$E9*'5月比例'!J40</f>
        <v>0.0031756173227106</v>
      </c>
    </row>
    <row r="10" ht="16.5" spans="1:11">
      <c r="A10" s="8">
        <v>9</v>
      </c>
      <c r="B10" s="8" t="s">
        <v>14</v>
      </c>
      <c r="C10" s="9" t="s">
        <v>24</v>
      </c>
      <c r="D10" s="9" t="s">
        <v>25</v>
      </c>
      <c r="E10" s="14">
        <v>3.69576846623989</v>
      </c>
      <c r="F10" s="7">
        <f>$E10*'5月比例'!E41</f>
        <v>3.19168918983633</v>
      </c>
      <c r="G10" s="7">
        <f>$E10*'5月比例'!F41</f>
        <v>0.0726406829752728</v>
      </c>
      <c r="H10" s="7">
        <f>$E10*'5月比例'!G41</f>
        <v>0.165811566105608</v>
      </c>
      <c r="I10" s="7">
        <f>$E10*'5月比例'!H41</f>
        <v>0.0833829889757148</v>
      </c>
      <c r="J10" s="7">
        <f>$E10*'5月比例'!I41</f>
        <v>0.175596420568413</v>
      </c>
      <c r="K10" s="7">
        <f>$E10*'5月比例'!J41</f>
        <v>0.0066476177785512</v>
      </c>
    </row>
    <row r="11" ht="16.5" spans="1:11">
      <c r="A11" s="8">
        <v>10</v>
      </c>
      <c r="B11" s="8" t="s">
        <v>14</v>
      </c>
      <c r="C11" s="9" t="s">
        <v>24</v>
      </c>
      <c r="D11" s="9" t="s">
        <v>26</v>
      </c>
      <c r="E11" s="14">
        <v>4.65420132288626</v>
      </c>
      <c r="F11" s="7">
        <f>$E11*'5月比例'!E42</f>
        <v>3.5798176829114</v>
      </c>
      <c r="G11" s="7">
        <f>$E11*'5月比例'!F42</f>
        <v>0.185978871991414</v>
      </c>
      <c r="H11" s="7">
        <f>$E11*'5月比例'!G42</f>
        <v>0.51794037088739</v>
      </c>
      <c r="I11" s="7">
        <f>$E11*'5月比例'!H42</f>
        <v>0.294404507858578</v>
      </c>
      <c r="J11" s="7">
        <f>$E11*'5月比例'!I42</f>
        <v>0.0417257646702976</v>
      </c>
      <c r="K11" s="7">
        <f>$E11*'5月比例'!J42</f>
        <v>0.0343341245671765</v>
      </c>
    </row>
    <row r="12" ht="16.5" spans="1:11">
      <c r="A12" s="8">
        <v>11</v>
      </c>
      <c r="B12" s="8" t="s">
        <v>14</v>
      </c>
      <c r="C12" s="9" t="s">
        <v>24</v>
      </c>
      <c r="D12" s="9" t="s">
        <v>27</v>
      </c>
      <c r="E12" s="14">
        <v>2.63260219512978</v>
      </c>
      <c r="F12" s="7">
        <f>$E12*'5月比例'!E43</f>
        <v>2.18846952347491</v>
      </c>
      <c r="G12" s="7">
        <f>$E12*'5月比例'!F43</f>
        <v>0.116293630156997</v>
      </c>
      <c r="H12" s="7">
        <f>$E12*'5月比例'!G43</f>
        <v>0.185024534878328</v>
      </c>
      <c r="I12" s="7">
        <f>$E12*'5月比例'!H43</f>
        <v>0.0178928306719366</v>
      </c>
      <c r="J12" s="7">
        <f>$E12*'5月比例'!I43</f>
        <v>0.0800548862141957</v>
      </c>
      <c r="K12" s="7">
        <f>$E12*'5月比例'!J43</f>
        <v>0.0448667897334202</v>
      </c>
    </row>
    <row r="13" ht="16.5" spans="1:11">
      <c r="A13" s="8">
        <v>12</v>
      </c>
      <c r="B13" s="8" t="s">
        <v>14</v>
      </c>
      <c r="C13" s="9" t="s">
        <v>24</v>
      </c>
      <c r="D13" s="9" t="s">
        <v>28</v>
      </c>
      <c r="E13" s="14">
        <v>2.39971815479138</v>
      </c>
      <c r="F13" s="7">
        <f>$E13*'5月比例'!E44</f>
        <v>1.83855907790996</v>
      </c>
      <c r="G13" s="7">
        <f>$E13*'5月比例'!F44</f>
        <v>0.242196407774085</v>
      </c>
      <c r="H13" s="7">
        <f>$E13*'5月比例'!G44</f>
        <v>0.0384278604562923</v>
      </c>
      <c r="I13" s="7">
        <f>$E13*'5月比例'!H44</f>
        <v>0.018619596849698</v>
      </c>
      <c r="J13" s="7">
        <f>$E13*'5月比例'!I44</f>
        <v>0.182029853907544</v>
      </c>
      <c r="K13" s="7">
        <f>$E13*'5月比例'!J44</f>
        <v>0.0798853578938042</v>
      </c>
    </row>
    <row r="14" ht="16.5" spans="1:11">
      <c r="A14" s="8">
        <v>13</v>
      </c>
      <c r="B14" s="8" t="s">
        <v>14</v>
      </c>
      <c r="C14" s="9" t="s">
        <v>24</v>
      </c>
      <c r="D14" s="9" t="s">
        <v>29</v>
      </c>
      <c r="E14" s="14">
        <v>2.22758647280212</v>
      </c>
      <c r="F14" s="7">
        <f>$E14*'5月比例'!E45</f>
        <v>2.09600108528313</v>
      </c>
      <c r="G14" s="7">
        <f>$E14*'5月比例'!F45</f>
        <v>0.0364684903715156</v>
      </c>
      <c r="H14" s="7">
        <f>$E14*'5月比例'!G45</f>
        <v>0.0365826868566532</v>
      </c>
      <c r="I14" s="7">
        <f>$E14*'5月比例'!H45</f>
        <v>0.0159364439982084</v>
      </c>
      <c r="J14" s="7">
        <f>$E14*'5月比例'!I45</f>
        <v>0.0389792962566516</v>
      </c>
      <c r="K14" s="7">
        <f>$E14*'5月比例'!J45</f>
        <v>0.00361847003596948</v>
      </c>
    </row>
    <row r="15" ht="16.5" spans="1:11">
      <c r="A15" s="8">
        <v>14</v>
      </c>
      <c r="B15" s="8" t="s">
        <v>14</v>
      </c>
      <c r="C15" s="9" t="s">
        <v>30</v>
      </c>
      <c r="D15" s="9" t="s">
        <v>31</v>
      </c>
      <c r="E15" s="14">
        <v>1.11379323640106</v>
      </c>
      <c r="F15" s="7">
        <f>$E15*'5月比例'!E46</f>
        <v>0.886082654516748</v>
      </c>
      <c r="G15" s="7">
        <f>$E15*'5月比例'!F46</f>
        <v>0.0503767332939342</v>
      </c>
      <c r="H15" s="7">
        <f>$E15*'5月比例'!G46</f>
        <v>0.0397601535129133</v>
      </c>
      <c r="I15" s="7">
        <f>$E15*'5月比例'!H46</f>
        <v>0.1260728301757</v>
      </c>
      <c r="J15" s="7">
        <f>$E15*'5月比例'!I46</f>
        <v>0.0111790026843546</v>
      </c>
      <c r="K15" s="7">
        <f>$E15*'5月比例'!J46</f>
        <v>0.000321862217412694</v>
      </c>
    </row>
    <row r="16" ht="16.5" spans="1:11">
      <c r="A16" s="8">
        <v>15</v>
      </c>
      <c r="B16" s="8" t="s">
        <v>14</v>
      </c>
      <c r="C16" s="9" t="s">
        <v>30</v>
      </c>
      <c r="D16" s="9" t="s">
        <v>32</v>
      </c>
      <c r="E16" s="14">
        <v>3.34137970920319</v>
      </c>
      <c r="F16" s="7">
        <f>$E16*'5月比例'!E47</f>
        <v>2.55515757193234</v>
      </c>
      <c r="G16" s="7">
        <f>$E16*'5月比例'!F47</f>
        <v>0.0408477637355554</v>
      </c>
      <c r="H16" s="7">
        <f>$E16*'5月比例'!G47</f>
        <v>0.302294038089165</v>
      </c>
      <c r="I16" s="7">
        <f>$E16*'5月比例'!H47</f>
        <v>0.0192929788556091</v>
      </c>
      <c r="J16" s="7">
        <f>$E16*'5月比例'!I47</f>
        <v>0.149935752743693</v>
      </c>
      <c r="K16" s="7">
        <f>$E16*'5月比例'!J47</f>
        <v>0.273851603846821</v>
      </c>
    </row>
    <row r="17" ht="16.5" spans="1:11">
      <c r="A17" s="8">
        <v>16</v>
      </c>
      <c r="B17" s="8" t="s">
        <v>14</v>
      </c>
      <c r="C17" s="9" t="s">
        <v>30</v>
      </c>
      <c r="D17" s="9" t="s">
        <v>33</v>
      </c>
      <c r="E17" s="14">
        <v>1.11784335045665</v>
      </c>
      <c r="F17" s="7">
        <f>$E17*'5月比例'!E48</f>
        <v>0.990849167952827</v>
      </c>
      <c r="G17" s="7">
        <f>$E17*'5月比例'!F48</f>
        <v>0.06578711834642</v>
      </c>
      <c r="H17" s="7">
        <f>$E17*'5月比例'!G48</f>
        <v>0.0341967673815959</v>
      </c>
      <c r="I17" s="7">
        <f>$E17*'5月比例'!H48</f>
        <v>0.0148800881599714</v>
      </c>
      <c r="J17" s="7">
        <f>$E17*'5月比例'!I48</f>
        <v>0.0113639435338611</v>
      </c>
      <c r="K17" s="7">
        <f>$E17*'5月比例'!J48</f>
        <v>0.000766265081973734</v>
      </c>
    </row>
    <row r="18" ht="16.5" spans="1:11">
      <c r="A18" s="8">
        <v>17</v>
      </c>
      <c r="B18" s="8" t="s">
        <v>14</v>
      </c>
      <c r="C18" s="9" t="s">
        <v>34</v>
      </c>
      <c r="D18" s="9" t="s">
        <v>35</v>
      </c>
      <c r="E18" s="14">
        <v>2.3965202942049</v>
      </c>
      <c r="F18" s="7">
        <f>$E18*'5月比例'!E49</f>
        <v>2.22204016841115</v>
      </c>
      <c r="G18" s="7">
        <f>$E18*'5月比例'!F49</f>
        <v>0.0358286595596016</v>
      </c>
      <c r="H18" s="7">
        <f>$E18*'5月比例'!G49</f>
        <v>0.0401297680172231</v>
      </c>
      <c r="I18" s="7">
        <f>$E18*'5月比例'!H49</f>
        <v>0.0174384946193982</v>
      </c>
      <c r="J18" s="7">
        <f>$E18*'5月比例'!I49</f>
        <v>0.0677198991965419</v>
      </c>
      <c r="K18" s="7">
        <f>$E18*'5月比例'!J49</f>
        <v>0.0133633044009886</v>
      </c>
    </row>
    <row r="19" ht="16.5" spans="1:11">
      <c r="A19" s="8">
        <v>18</v>
      </c>
      <c r="B19" s="8" t="s">
        <v>14</v>
      </c>
      <c r="C19" s="9" t="s">
        <v>34</v>
      </c>
      <c r="D19" s="9" t="s">
        <v>36</v>
      </c>
      <c r="E19" s="14">
        <v>1.18158111922173</v>
      </c>
      <c r="F19" s="7">
        <f>$E19*'5月比例'!E50</f>
        <v>0.897992466684021</v>
      </c>
      <c r="G19" s="7">
        <f>$E19*'5月比例'!F50</f>
        <v>0.0294083587231615</v>
      </c>
      <c r="H19" s="7">
        <f>$E19*'5月比例'!G50</f>
        <v>0.0331481217434984</v>
      </c>
      <c r="I19" s="7">
        <f>$E19*'5月比例'!H50</f>
        <v>0.0143020987985007</v>
      </c>
      <c r="J19" s="7">
        <f>$E19*'5月比例'!I50</f>
        <v>0.186599351563984</v>
      </c>
      <c r="K19" s="7">
        <f>$E19*'5月比例'!J50</f>
        <v>0.02013072170857</v>
      </c>
    </row>
    <row r="20" ht="16.5" spans="1:11">
      <c r="A20" s="8">
        <v>19</v>
      </c>
      <c r="B20" s="8" t="s">
        <v>14</v>
      </c>
      <c r="C20" s="9" t="s">
        <v>34</v>
      </c>
      <c r="D20" s="9" t="s">
        <v>37</v>
      </c>
      <c r="E20" s="14">
        <v>1.31712908843821</v>
      </c>
      <c r="F20" s="7">
        <f>$E20*'5月比例'!E51</f>
        <v>1.18828717242017</v>
      </c>
      <c r="G20" s="7">
        <f>$E20*'5月比例'!F51</f>
        <v>0.0314558813489682</v>
      </c>
      <c r="H20" s="7">
        <f>$E20*'5月比例'!G51</f>
        <v>0.0352412551437485</v>
      </c>
      <c r="I20" s="7">
        <f>$E20*'5月比例'!H51</f>
        <v>0.0153041312931524</v>
      </c>
      <c r="J20" s="7">
        <f>$E20*'5月比例'!I51</f>
        <v>0.0397341229803819</v>
      </c>
      <c r="K20" s="7">
        <f>$E20*'5月比例'!J51</f>
        <v>0.00710652525179048</v>
      </c>
    </row>
    <row r="21" ht="16.5" spans="1:11">
      <c r="A21" s="8">
        <v>20</v>
      </c>
      <c r="B21" s="8" t="s">
        <v>14</v>
      </c>
      <c r="C21" s="10" t="s">
        <v>38</v>
      </c>
      <c r="D21" s="9" t="s">
        <v>39</v>
      </c>
      <c r="E21" s="14">
        <v>3.56443268551248</v>
      </c>
      <c r="F21" s="7">
        <f>$E21*'5月比例'!E52</f>
        <v>3.42048148756764</v>
      </c>
      <c r="G21" s="7">
        <f>$E21*'5月比例'!F52</f>
        <v>0.0752285119140468</v>
      </c>
      <c r="H21" s="7">
        <f>$E21*'5月比例'!G52</f>
        <v>0.0383173049711311</v>
      </c>
      <c r="I21" s="7">
        <f>$E21*'5月比例'!H52</f>
        <v>0.0166404078603354</v>
      </c>
      <c r="J21" s="7">
        <f>$E21*'5月比例'!I52</f>
        <v>0.0127835857778583</v>
      </c>
      <c r="K21" s="7">
        <f>$E21*'5月比例'!J52</f>
        <v>0.000981387421469155</v>
      </c>
    </row>
    <row r="22" ht="16.5" spans="1:11">
      <c r="A22" s="8">
        <v>21</v>
      </c>
      <c r="B22" s="8" t="s">
        <v>14</v>
      </c>
      <c r="C22" s="10" t="s">
        <v>40</v>
      </c>
      <c r="D22" s="9" t="s">
        <v>41</v>
      </c>
      <c r="E22" s="14">
        <v>2.18376432733925</v>
      </c>
      <c r="F22" s="7">
        <f>$E22*'5月比例'!E53</f>
        <v>1.67607109242222</v>
      </c>
      <c r="G22" s="7">
        <f>$E22*'5月比例'!F53</f>
        <v>0.156157388049821</v>
      </c>
      <c r="H22" s="7">
        <f>$E22*'5月比例'!G53</f>
        <v>0.0711658191852519</v>
      </c>
      <c r="I22" s="7">
        <f>$E22*'5月比例'!H53</f>
        <v>0.198742111267851</v>
      </c>
      <c r="J22" s="7">
        <f>$E22*'5月比例'!I53</f>
        <v>0.0518680479245596</v>
      </c>
      <c r="K22" s="7">
        <f>$E22*'5月比例'!J53</f>
        <v>0.0297598684895514</v>
      </c>
    </row>
    <row r="23" ht="16.5" spans="1:11">
      <c r="A23" s="8">
        <v>22</v>
      </c>
      <c r="B23" s="8" t="s">
        <v>14</v>
      </c>
      <c r="C23" s="10" t="s">
        <v>40</v>
      </c>
      <c r="D23" s="9" t="s">
        <v>42</v>
      </c>
      <c r="E23" s="14">
        <v>1.71171472680875</v>
      </c>
      <c r="F23" s="7">
        <f>$E23*'5月比例'!E54</f>
        <v>1.45256694642779</v>
      </c>
      <c r="G23" s="7">
        <f>$E23*'5月比例'!F54</f>
        <v>0.105563454428945</v>
      </c>
      <c r="H23" s="7">
        <f>$E23*'5月比例'!G54</f>
        <v>0.0398403056189962</v>
      </c>
      <c r="I23" s="7">
        <f>$E23*'5月比例'!H54</f>
        <v>0.0806859095300709</v>
      </c>
      <c r="J23" s="7">
        <f>$E23*'5月比例'!I54</f>
        <v>0.0194317406872211</v>
      </c>
      <c r="K23" s="7">
        <f>$E23*'5月比例'!J54</f>
        <v>0.0136263701157268</v>
      </c>
    </row>
    <row r="24" ht="16.5" spans="1:11">
      <c r="A24" s="8">
        <v>23</v>
      </c>
      <c r="B24" s="8" t="s">
        <v>14</v>
      </c>
      <c r="C24" s="10" t="s">
        <v>40</v>
      </c>
      <c r="D24" s="9" t="s">
        <v>43</v>
      </c>
      <c r="E24" s="14">
        <v>1.8045384616504</v>
      </c>
      <c r="F24" s="7">
        <f>$E24*'5月比例'!E55</f>
        <v>1.38405364921948</v>
      </c>
      <c r="G24" s="7">
        <f>$E24*'5月比例'!F55</f>
        <v>0.191095140086518</v>
      </c>
      <c r="H24" s="7">
        <f>$E24*'5月比例'!G55</f>
        <v>0.172407371092251</v>
      </c>
      <c r="I24" s="7">
        <f>$E24*'5月比例'!H55</f>
        <v>0.01521968860548</v>
      </c>
      <c r="J24" s="7">
        <f>$E24*'5月比例'!I55</f>
        <v>0.0212842733466317</v>
      </c>
      <c r="K24" s="7">
        <f>$E24*'5月比例'!J55</f>
        <v>0.0204783393000421</v>
      </c>
    </row>
    <row r="25" ht="16.5" spans="1:11">
      <c r="A25" s="8">
        <v>24</v>
      </c>
      <c r="B25" s="8" t="s">
        <v>14</v>
      </c>
      <c r="C25" s="10" t="s">
        <v>44</v>
      </c>
      <c r="D25" s="9" t="s">
        <v>45</v>
      </c>
      <c r="E25" s="14">
        <v>4.06494519439492</v>
      </c>
      <c r="F25" s="7">
        <f>$E25*'5月比例'!E56</f>
        <v>3.44351002193185</v>
      </c>
      <c r="G25" s="7">
        <f>$E25*'5月比例'!F56</f>
        <v>0.237555356413857</v>
      </c>
      <c r="H25" s="7">
        <f>$E25*'5月比例'!G56</f>
        <v>0.323046666092934</v>
      </c>
      <c r="I25" s="7">
        <f>$E25*'5月比例'!H56</f>
        <v>0.0428480649827448</v>
      </c>
      <c r="J25" s="7">
        <f>$E25*'5月比例'!I56</f>
        <v>0.0161352765041812</v>
      </c>
      <c r="K25" s="7">
        <f>$E25*'5月比例'!J56</f>
        <v>0.00184980846935217</v>
      </c>
    </row>
    <row r="26" ht="16.5" spans="1:11">
      <c r="A26" s="8">
        <v>25</v>
      </c>
      <c r="B26" s="8" t="s">
        <v>14</v>
      </c>
      <c r="C26" s="10" t="s">
        <v>44</v>
      </c>
      <c r="D26" s="9" t="s">
        <v>46</v>
      </c>
      <c r="E26" s="14">
        <v>2.00289346370423</v>
      </c>
      <c r="F26" s="7">
        <f>$E26*'5月比例'!E57</f>
        <v>1.84182655238641</v>
      </c>
      <c r="G26" s="7">
        <f>$E26*'5月比例'!F57</f>
        <v>0.0411561371381504</v>
      </c>
      <c r="H26" s="7">
        <f>$E26*'5月比例'!G57</f>
        <v>0.0905758231276347</v>
      </c>
      <c r="I26" s="7">
        <f>$E26*'5月比例'!H57</f>
        <v>0.0164771233128519</v>
      </c>
      <c r="J26" s="7">
        <f>$E26*'5月比例'!I57</f>
        <v>0.0123819902574523</v>
      </c>
      <c r="K26" s="7">
        <f>$E26*'5月比例'!J57</f>
        <v>0.000475837481728507</v>
      </c>
    </row>
    <row r="27" ht="16.5" spans="1:11">
      <c r="A27" s="8">
        <v>27</v>
      </c>
      <c r="B27" s="8" t="s">
        <v>14</v>
      </c>
      <c r="C27" s="9" t="s">
        <v>47</v>
      </c>
      <c r="D27" s="9" t="s">
        <v>48</v>
      </c>
      <c r="E27" s="14">
        <v>0.7173377530404</v>
      </c>
      <c r="F27" s="7">
        <f>$E27*'5月比例'!E58</f>
        <v>0.408255732966346</v>
      </c>
      <c r="G27" s="7">
        <f>$E27*'5月比例'!F58</f>
        <v>0.0418379000868044</v>
      </c>
      <c r="H27" s="7">
        <f>$E27*'5月比例'!G58</f>
        <v>0.0390462449625553</v>
      </c>
      <c r="I27" s="7">
        <f>$E27*'5月比例'!H58</f>
        <v>0.0849151220944994</v>
      </c>
      <c r="J27" s="7">
        <f>$E27*'5月比例'!I58</f>
        <v>0.114911295224837</v>
      </c>
      <c r="K27" s="7">
        <f>$E27*'5月比例'!J58</f>
        <v>0.028371457705358</v>
      </c>
    </row>
    <row r="28" ht="16.5" spans="1:11">
      <c r="A28" s="11">
        <v>1</v>
      </c>
      <c r="B28" s="8" t="s">
        <v>14</v>
      </c>
      <c r="C28" s="9" t="s">
        <v>49</v>
      </c>
      <c r="D28" s="5" t="s">
        <v>49</v>
      </c>
      <c r="E28" s="14">
        <v>3.51674138948908</v>
      </c>
      <c r="F28" s="7">
        <f>$E28*'5月比例'!E59</f>
        <v>0</v>
      </c>
      <c r="G28" s="7">
        <f>$E28*'5月比例'!F59</f>
        <v>3.10438098671729</v>
      </c>
      <c r="H28" s="7">
        <f>$E28*'5月比例'!G59</f>
        <v>0</v>
      </c>
      <c r="I28" s="7">
        <f>$E28*'5月比例'!H59</f>
        <v>0</v>
      </c>
      <c r="J28" s="7">
        <f>$E28*'5月比例'!I59</f>
        <v>0</v>
      </c>
      <c r="K28" s="7">
        <f>$E28*'5月比例'!J59</f>
        <v>0.412360402771784</v>
      </c>
    </row>
    <row r="29" spans="1:13">
      <c r="A29" s="12" t="s">
        <v>13</v>
      </c>
      <c r="B29" s="12"/>
      <c r="C29" s="12"/>
      <c r="D29" s="12"/>
      <c r="E29" s="13">
        <f t="shared" ref="E29:K29" si="0">SUM(E3:E28)</f>
        <v>60</v>
      </c>
      <c r="F29" s="13">
        <f t="shared" si="0"/>
        <v>47.5601788766009</v>
      </c>
      <c r="G29" s="13">
        <f t="shared" si="0"/>
        <v>5.41169282926451</v>
      </c>
      <c r="H29" s="13">
        <f t="shared" si="0"/>
        <v>2.63957619828245</v>
      </c>
      <c r="I29" s="13">
        <f t="shared" si="0"/>
        <v>1.81028182748945</v>
      </c>
      <c r="J29" s="13">
        <f t="shared" si="0"/>
        <v>1.4214215753684</v>
      </c>
      <c r="K29" s="13">
        <f t="shared" si="0"/>
        <v>1.15684869299432</v>
      </c>
      <c r="L29">
        <f>SUM(F29:K29)</f>
        <v>60</v>
      </c>
      <c r="M29" t="b">
        <f>L29=E29</f>
        <v>1</v>
      </c>
    </row>
  </sheetData>
  <mergeCells count="2">
    <mergeCell ref="A1:D1"/>
    <mergeCell ref="A29:D29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opLeftCell="A4" workbookViewId="0">
      <selection activeCell="L28" sqref="L28"/>
    </sheetView>
  </sheetViews>
  <sheetFormatPr defaultColWidth="9" defaultRowHeight="13.5"/>
  <cols>
    <col min="6" max="11" width="12.625"/>
    <col min="13" max="13" width="12.625"/>
  </cols>
  <sheetData>
    <row r="1" ht="16.5" spans="1:4">
      <c r="A1" s="1" t="s">
        <v>0</v>
      </c>
      <c r="B1" s="1"/>
      <c r="C1" s="1"/>
      <c r="D1" s="1"/>
    </row>
    <row r="2" ht="16.5" spans="1:12">
      <c r="A2" s="2" t="s">
        <v>8</v>
      </c>
      <c r="B2" s="2" t="s">
        <v>9</v>
      </c>
      <c r="C2" s="2" t="s">
        <v>10</v>
      </c>
      <c r="D2" s="2" t="s">
        <v>11</v>
      </c>
      <c r="E2" s="14" t="s">
        <v>55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t="s">
        <v>7</v>
      </c>
    </row>
    <row r="3" ht="16.5" spans="1:13">
      <c r="A3" s="2">
        <v>1</v>
      </c>
      <c r="B3" s="2" t="s">
        <v>14</v>
      </c>
      <c r="C3" s="5" t="s">
        <v>15</v>
      </c>
      <c r="D3" s="5" t="s">
        <v>16</v>
      </c>
      <c r="E3" s="14">
        <v>54.169016952093</v>
      </c>
      <c r="F3" s="7">
        <f>$E3*'6月1'!E34</f>
        <v>45.4889961701503</v>
      </c>
      <c r="G3" s="7">
        <f>$E3*'6月1'!F34</f>
        <v>1.59521744721618</v>
      </c>
      <c r="H3" s="7">
        <f>$E3*'6月1'!G34</f>
        <v>0.487644324209725</v>
      </c>
      <c r="I3" s="7">
        <f>$E3*'6月1'!H34</f>
        <v>0.606408038815937</v>
      </c>
      <c r="J3" s="7">
        <f>$E3*'6月1'!I34</f>
        <v>0.310491437763341</v>
      </c>
      <c r="K3" s="7">
        <f>$E3*'6月1'!J34</f>
        <v>0.0400163979183502</v>
      </c>
      <c r="L3" s="7">
        <f>$E3*'6月1'!K34</f>
        <v>5.64024313601915</v>
      </c>
      <c r="M3" s="7"/>
    </row>
    <row r="4" ht="16.5" spans="1:12">
      <c r="A4" s="8">
        <v>2</v>
      </c>
      <c r="B4" s="8" t="s">
        <v>14</v>
      </c>
      <c r="C4" s="9" t="s">
        <v>15</v>
      </c>
      <c r="D4" s="9" t="s">
        <v>17</v>
      </c>
      <c r="E4" s="14">
        <v>12.627272591708</v>
      </c>
      <c r="F4" s="7">
        <f>$E4*'6月1'!E35</f>
        <v>9.70436492603045</v>
      </c>
      <c r="G4" s="7">
        <f>$E4*'6月1'!F35</f>
        <v>1.22187839194772</v>
      </c>
      <c r="H4" s="7">
        <f>$E4*'6月1'!G35</f>
        <v>0.294106971115265</v>
      </c>
      <c r="I4" s="7">
        <f>$E4*'6月1'!H35</f>
        <v>0.134963778114783</v>
      </c>
      <c r="J4" s="7">
        <f>$E4*'6月1'!I35</f>
        <v>0.0649656707520647</v>
      </c>
      <c r="K4" s="7">
        <f>$E4*'6月1'!J35</f>
        <v>0.00373531298478191</v>
      </c>
      <c r="L4" s="7">
        <f>$E4*'6月1'!K35</f>
        <v>1.2032575407629</v>
      </c>
    </row>
    <row r="5" ht="16.5" spans="1:12">
      <c r="A5" s="8">
        <v>3</v>
      </c>
      <c r="B5" s="8" t="s">
        <v>14</v>
      </c>
      <c r="C5" s="9" t="s">
        <v>15</v>
      </c>
      <c r="D5" s="9" t="s">
        <v>18</v>
      </c>
      <c r="E5" s="14">
        <v>9.41485269355151</v>
      </c>
      <c r="F5" s="7">
        <f>$E5*'6月1'!E36</f>
        <v>7.34796157528671</v>
      </c>
      <c r="G5" s="7">
        <f>$E5*'6月1'!F36</f>
        <v>0.469517413765502</v>
      </c>
      <c r="H5" s="7">
        <f>$E5*'6月1'!G36</f>
        <v>0.291712575567015</v>
      </c>
      <c r="I5" s="7">
        <f>$E5*'6月1'!H36</f>
        <v>0.257586008847154</v>
      </c>
      <c r="J5" s="7">
        <f>$E5*'6月1'!I36</f>
        <v>0.128655273207118</v>
      </c>
      <c r="K5" s="7">
        <f>$E5*'6月1'!J36</f>
        <v>0.00833599522030811</v>
      </c>
      <c r="L5" s="7">
        <f>$E5*'6月1'!K36</f>
        <v>0.91108385165771</v>
      </c>
    </row>
    <row r="6" ht="16.5" spans="1:12">
      <c r="A6" s="8">
        <v>4</v>
      </c>
      <c r="B6" s="8" t="s">
        <v>14</v>
      </c>
      <c r="C6" s="9" t="s">
        <v>19</v>
      </c>
      <c r="D6" s="9" t="s">
        <v>20</v>
      </c>
      <c r="E6" s="14">
        <v>16.7069509482011</v>
      </c>
      <c r="F6" s="7">
        <f>$E6*'6月1'!E37</f>
        <v>7.06700918541523</v>
      </c>
      <c r="G6" s="7">
        <f>$E6*'6月1'!F37</f>
        <v>0.455011077278169</v>
      </c>
      <c r="H6" s="7">
        <f>$E6*'6月1'!G37</f>
        <v>0.282986012247451</v>
      </c>
      <c r="I6" s="7">
        <f>$E6*'6月1'!H37</f>
        <v>7.03683138162824</v>
      </c>
      <c r="J6" s="7">
        <f>$E6*'6月1'!I37</f>
        <v>0.844747064441309</v>
      </c>
      <c r="K6" s="7">
        <f>$E6*'6月1'!J37</f>
        <v>0.144118048375572</v>
      </c>
      <c r="L6" s="7">
        <f>$E6*'6月1'!K37</f>
        <v>0.876248178815129</v>
      </c>
    </row>
    <row r="7" ht="16.5" spans="1:12">
      <c r="A7" s="8">
        <v>5</v>
      </c>
      <c r="B7" s="8" t="s">
        <v>14</v>
      </c>
      <c r="C7" s="9" t="s">
        <v>19</v>
      </c>
      <c r="D7" s="9" t="s">
        <v>21</v>
      </c>
      <c r="E7" s="14">
        <v>70.2311865854264</v>
      </c>
      <c r="F7" s="7">
        <f>$E7*'6月1'!E38</f>
        <v>54.6296232991214</v>
      </c>
      <c r="G7" s="7">
        <f>$E7*'6月1'!F38</f>
        <v>2.0696283240176</v>
      </c>
      <c r="H7" s="7">
        <f>$E7*'6月1'!G38</f>
        <v>1.64634677202745</v>
      </c>
      <c r="I7" s="7">
        <f>$E7*'6月1'!H38</f>
        <v>3.35483086097689</v>
      </c>
      <c r="J7" s="7">
        <f>$E7*'6月1'!I38</f>
        <v>0.542506816934569</v>
      </c>
      <c r="K7" s="7">
        <f>$E7*'6月1'!J38</f>
        <v>1.2146484595871</v>
      </c>
      <c r="L7" s="7">
        <f>$E7*'6月1'!K38</f>
        <v>6.77360205276132</v>
      </c>
    </row>
    <row r="8" ht="16.5" spans="1:12">
      <c r="A8" s="8">
        <v>6</v>
      </c>
      <c r="B8" s="8" t="s">
        <v>14</v>
      </c>
      <c r="C8" s="9" t="s">
        <v>19</v>
      </c>
      <c r="D8" s="9" t="s">
        <v>22</v>
      </c>
      <c r="E8" s="14">
        <v>32.7226723232053</v>
      </c>
      <c r="F8" s="7">
        <f>$E8*'6月1'!E39</f>
        <v>27.1437711077955</v>
      </c>
      <c r="G8" s="7">
        <f>$E8*'6月1'!F39</f>
        <v>1.05892131364405</v>
      </c>
      <c r="H8" s="7">
        <f>$E8*'6月1'!G39</f>
        <v>0.451924091914153</v>
      </c>
      <c r="I8" s="7">
        <f>$E8*'6月1'!H39</f>
        <v>0.48800694225864</v>
      </c>
      <c r="J8" s="7">
        <f>$E8*'6月1'!I39</f>
        <v>0.1719464205997</v>
      </c>
      <c r="K8" s="7">
        <f>$E8*'6月1'!J39</f>
        <v>0.0425089723920674</v>
      </c>
      <c r="L8" s="7">
        <f>$E8*'6月1'!K39</f>
        <v>3.36559347460124</v>
      </c>
    </row>
    <row r="9" ht="16.5" spans="1:12">
      <c r="A9" s="8">
        <v>7</v>
      </c>
      <c r="B9" s="8" t="s">
        <v>14</v>
      </c>
      <c r="C9" s="9" t="s">
        <v>19</v>
      </c>
      <c r="D9" s="9" t="s">
        <v>23</v>
      </c>
      <c r="E9" s="14">
        <v>29.3205596136333</v>
      </c>
      <c r="F9" s="7">
        <f>$E9*'6月1'!E40</f>
        <v>22.6214841679368</v>
      </c>
      <c r="G9" s="7">
        <f>$E9*'6月1'!F40</f>
        <v>2.11358276703627</v>
      </c>
      <c r="H9" s="7">
        <f>$E9*'6月1'!G40</f>
        <v>0.503924676631809</v>
      </c>
      <c r="I9" s="7">
        <f>$E9*'6月1'!H40</f>
        <v>1.08377637802177</v>
      </c>
      <c r="J9" s="7">
        <f>$E9*'6月1'!I40</f>
        <v>0.164560200657002</v>
      </c>
      <c r="K9" s="7">
        <f>$E9*'6月1'!J40</f>
        <v>0.0283625199445336</v>
      </c>
      <c r="L9" s="7">
        <f>$E9*'6月1'!K40</f>
        <v>2.80486890340517</v>
      </c>
    </row>
    <row r="10" ht="16.5" spans="1:12">
      <c r="A10" s="8">
        <v>9</v>
      </c>
      <c r="B10" s="8" t="s">
        <v>14</v>
      </c>
      <c r="C10" s="9" t="s">
        <v>24</v>
      </c>
      <c r="D10" s="9" t="s">
        <v>25</v>
      </c>
      <c r="E10" s="14">
        <v>57.974914541326</v>
      </c>
      <c r="F10" s="7">
        <f>$E10*'6月1'!E41</f>
        <v>45.8149208673554</v>
      </c>
      <c r="G10" s="7">
        <f>$E10*'6月1'!F41</f>
        <v>1.20183505170132</v>
      </c>
      <c r="H10" s="7">
        <f>$E10*'6月1'!G41</f>
        <v>1.52285659768171</v>
      </c>
      <c r="I10" s="7">
        <f>$E10*'6月1'!H41</f>
        <v>1.55501081124877</v>
      </c>
      <c r="J10" s="7">
        <f>$E10*'6月1'!I41</f>
        <v>2.13910329508984</v>
      </c>
      <c r="K10" s="7">
        <f>$E10*'6月1'!J41</f>
        <v>0.060532931210056</v>
      </c>
      <c r="L10" s="7">
        <f>$E10*'6月1'!K41</f>
        <v>5.68065498703899</v>
      </c>
    </row>
    <row r="11" ht="16.5" spans="1:12">
      <c r="A11" s="8">
        <v>10</v>
      </c>
      <c r="B11" s="8" t="s">
        <v>14</v>
      </c>
      <c r="C11" s="9" t="s">
        <v>24</v>
      </c>
      <c r="D11" s="9" t="s">
        <v>26</v>
      </c>
      <c r="E11" s="14">
        <v>73.009693766607</v>
      </c>
      <c r="F11" s="7">
        <f>$E11*'6月1'!E42</f>
        <v>52.1772346419541</v>
      </c>
      <c r="G11" s="7">
        <f>$E11*'6月1'!F42</f>
        <v>3.12436926980191</v>
      </c>
      <c r="H11" s="7">
        <f>$E11*'6月1'!G42</f>
        <v>4.83011812958591</v>
      </c>
      <c r="I11" s="7">
        <f>$E11*'6月1'!H42</f>
        <v>5.57486314339712</v>
      </c>
      <c r="J11" s="7">
        <f>$E11*'6月1'!I42</f>
        <v>0.516124176841671</v>
      </c>
      <c r="K11" s="7">
        <f>$E11*'6月1'!J42</f>
        <v>0.317457391395407</v>
      </c>
      <c r="L11" s="7">
        <f>$E11*'6月1'!K42</f>
        <v>6.46952701363095</v>
      </c>
    </row>
    <row r="12" ht="16.5" spans="1:12">
      <c r="A12" s="8">
        <v>11</v>
      </c>
      <c r="B12" s="8" t="s">
        <v>14</v>
      </c>
      <c r="C12" s="9" t="s">
        <v>24</v>
      </c>
      <c r="D12" s="9" t="s">
        <v>27</v>
      </c>
      <c r="E12" s="14">
        <v>41.2971993993007</v>
      </c>
      <c r="F12" s="7">
        <f>$E12*'6月1'!E43</f>
        <v>31.9142558120337</v>
      </c>
      <c r="G12" s="7">
        <f>$E12*'6月1'!F43</f>
        <v>1.95469384502873</v>
      </c>
      <c r="H12" s="7">
        <f>$E12*'6月1'!G43</f>
        <v>1.72636005958172</v>
      </c>
      <c r="I12" s="7">
        <f>$E12*'6月1'!H43</f>
        <v>0.33899467527095</v>
      </c>
      <c r="J12" s="7">
        <f>$E12*'6月1'!I43</f>
        <v>0.99074482646149</v>
      </c>
      <c r="K12" s="7">
        <f>$E12*'6月1'!J43</f>
        <v>0.415057753303143</v>
      </c>
      <c r="L12" s="7">
        <f>$E12*'6月1'!K43</f>
        <v>3.957092427621</v>
      </c>
    </row>
    <row r="13" ht="16.5" spans="1:12">
      <c r="A13" s="8">
        <v>12</v>
      </c>
      <c r="B13" s="8" t="s">
        <v>14</v>
      </c>
      <c r="C13" s="9" t="s">
        <v>24</v>
      </c>
      <c r="D13" s="9" t="s">
        <v>28</v>
      </c>
      <c r="E13" s="14">
        <v>37.6439856062857</v>
      </c>
      <c r="F13" s="7">
        <f>$E13*'6月1'!E44</f>
        <v>26.6234515487584</v>
      </c>
      <c r="G13" s="7">
        <f>$E13*'6月1'!F44</f>
        <v>4.04234210519796</v>
      </c>
      <c r="H13" s="7">
        <f>$E13*'6月1'!G44</f>
        <v>0.356033458807665</v>
      </c>
      <c r="I13" s="7">
        <f>$E13*'6月1'!H44</f>
        <v>0.350289119590067</v>
      </c>
      <c r="J13" s="7">
        <f>$E13*'6月1'!I44</f>
        <v>2.23696474161681</v>
      </c>
      <c r="K13" s="7">
        <f>$E13*'6月1'!J44</f>
        <v>0.733826294746208</v>
      </c>
      <c r="L13" s="7">
        <f>$E13*'6月1'!K44</f>
        <v>3.30107833756858</v>
      </c>
    </row>
    <row r="14" ht="16.5" spans="1:12">
      <c r="A14" s="8">
        <v>13</v>
      </c>
      <c r="B14" s="8" t="s">
        <v>14</v>
      </c>
      <c r="C14" s="9" t="s">
        <v>24</v>
      </c>
      <c r="D14" s="9" t="s">
        <v>29</v>
      </c>
      <c r="E14" s="14">
        <v>34.9437841071006</v>
      </c>
      <c r="F14" s="7">
        <f>$E14*'6月1'!E45</f>
        <v>29.5640639496033</v>
      </c>
      <c r="G14" s="7">
        <f>$E14*'6月1'!F45</f>
        <v>0.592883023375852</v>
      </c>
      <c r="H14" s="7">
        <f>$E14*'6月1'!G45</f>
        <v>0.33014602236892</v>
      </c>
      <c r="I14" s="7">
        <f>$E14*'6月1'!H45</f>
        <v>0.292034161047886</v>
      </c>
      <c r="J14" s="7">
        <f>$E14*'6月1'!I45</f>
        <v>0.466591017294712</v>
      </c>
      <c r="K14" s="7">
        <f>$E14*'6月1'!J45</f>
        <v>0.0323770239237645</v>
      </c>
      <c r="L14" s="7">
        <f>$E14*'6月1'!K45</f>
        <v>3.66568890948622</v>
      </c>
    </row>
    <row r="15" ht="16.5" spans="1:12">
      <c r="A15" s="8">
        <v>14</v>
      </c>
      <c r="B15" s="8" t="s">
        <v>14</v>
      </c>
      <c r="C15" s="9" t="s">
        <v>30</v>
      </c>
      <c r="D15" s="9" t="s">
        <v>31</v>
      </c>
      <c r="E15" s="14">
        <v>17.4718920535503</v>
      </c>
      <c r="F15" s="7">
        <f>$E15*'6月1'!E46</f>
        <v>12.356215130398</v>
      </c>
      <c r="G15" s="7">
        <f>$E15*'6月1'!F46</f>
        <v>0.80969196053063</v>
      </c>
      <c r="H15" s="7">
        <f>$E15*'6月1'!G46</f>
        <v>0.354745682333086</v>
      </c>
      <c r="I15" s="7">
        <f>$E15*'6月1'!H46</f>
        <v>2.28403278782402</v>
      </c>
      <c r="J15" s="7">
        <f>$E15*'6月1'!I46</f>
        <v>0.132295184458399</v>
      </c>
      <c r="K15" s="7">
        <f>$E15*'6月1'!J46</f>
        <v>0.00284721681981944</v>
      </c>
      <c r="L15" s="7">
        <f>$E15*'6月1'!K46</f>
        <v>1.5320640911864</v>
      </c>
    </row>
    <row r="16" ht="16.5" spans="1:12">
      <c r="A16" s="8">
        <v>15</v>
      </c>
      <c r="B16" s="8" t="s">
        <v>14</v>
      </c>
      <c r="C16" s="9" t="s">
        <v>30</v>
      </c>
      <c r="D16" s="9" t="s">
        <v>32</v>
      </c>
      <c r="E16" s="14">
        <v>52.4156761606509</v>
      </c>
      <c r="F16" s="7">
        <f>$E16*'6月1'!E47</f>
        <v>38.9502111657788</v>
      </c>
      <c r="G16" s="7">
        <f>$E16*'6月1'!F47</f>
        <v>0.717693501366948</v>
      </c>
      <c r="H16" s="7">
        <f>$E16*'6月1'!G47</f>
        <v>2.94835348500183</v>
      </c>
      <c r="I16" s="7">
        <f>$E16*'6月1'!H47</f>
        <v>0.382085910393336</v>
      </c>
      <c r="J16" s="7">
        <f>$E16*'6月1'!I47</f>
        <v>1.93966658055667</v>
      </c>
      <c r="K16" s="7">
        <f>$E16*'6月1'!J47</f>
        <v>2.6481753183733</v>
      </c>
      <c r="L16" s="7">
        <f>$E16*'6月1'!K47</f>
        <v>4.82949019918007</v>
      </c>
    </row>
    <row r="17" ht="16.5" spans="1:12">
      <c r="A17" s="8">
        <v>16</v>
      </c>
      <c r="B17" s="8" t="s">
        <v>14</v>
      </c>
      <c r="C17" s="9" t="s">
        <v>30</v>
      </c>
      <c r="D17" s="9" t="s">
        <v>33</v>
      </c>
      <c r="E17" s="14">
        <v>17.5354255293078</v>
      </c>
      <c r="F17" s="7">
        <f>$E17*'6月1'!E48</f>
        <v>14.0021969250159</v>
      </c>
      <c r="G17" s="7">
        <f>$E17*'6月1'!F48</f>
        <v>1.07153927777682</v>
      </c>
      <c r="H17" s="7">
        <f>$E17*'6月1'!G48</f>
        <v>0.309194333518939</v>
      </c>
      <c r="I17" s="7">
        <f>$E17*'6月1'!H48</f>
        <v>0.273189335792405</v>
      </c>
      <c r="J17" s="7">
        <f>$E17*'6月1'!I48</f>
        <v>0.136284808754858</v>
      </c>
      <c r="K17" s="7">
        <f>$E17*'6月1'!J48</f>
        <v>0.00686921300493693</v>
      </c>
      <c r="L17" s="7">
        <f>$E17*'6月1'!K48</f>
        <v>1.73615163544394</v>
      </c>
    </row>
    <row r="18" ht="16.5" spans="1:12">
      <c r="A18" s="8">
        <v>17</v>
      </c>
      <c r="B18" s="8" t="s">
        <v>14</v>
      </c>
      <c r="C18" s="9" t="s">
        <v>34</v>
      </c>
      <c r="D18" s="9" t="s">
        <v>35</v>
      </c>
      <c r="E18" s="14">
        <v>37.593821291094</v>
      </c>
      <c r="F18" s="7">
        <f>$E18*'6月1'!E49</f>
        <v>31.4854513446799</v>
      </c>
      <c r="G18" s="7">
        <f>$E18*'6月1'!F49</f>
        <v>0.585149956920891</v>
      </c>
      <c r="H18" s="7">
        <f>$E18*'6月1'!G49</f>
        <v>0.363816596527855</v>
      </c>
      <c r="I18" s="7">
        <f>$E18*'6月1'!H49</f>
        <v>0.3210233446474</v>
      </c>
      <c r="J18" s="7">
        <f>$E18*'6月1'!I49</f>
        <v>0.814336817741003</v>
      </c>
      <c r="K18" s="7">
        <f>$E18*'6月1'!J49</f>
        <v>0.120118858031023</v>
      </c>
      <c r="L18" s="7">
        <f>$E18*'6月1'!K49</f>
        <v>3.90392437254588</v>
      </c>
    </row>
    <row r="19" ht="16.5" spans="1:12">
      <c r="A19" s="8">
        <v>18</v>
      </c>
      <c r="B19" s="8" t="s">
        <v>14</v>
      </c>
      <c r="C19" s="9" t="s">
        <v>34</v>
      </c>
      <c r="D19" s="9" t="s">
        <v>36</v>
      </c>
      <c r="E19" s="14">
        <v>18.5352694673049</v>
      </c>
      <c r="F19" s="7">
        <f>$E19*'6月1'!E50</f>
        <v>13.2715654890572</v>
      </c>
      <c r="G19" s="7">
        <f>$E19*'6月1'!F50</f>
        <v>0.500955152179824</v>
      </c>
      <c r="H19" s="7">
        <f>$E19*'6月1'!G50</f>
        <v>0.313448521833519</v>
      </c>
      <c r="I19" s="7">
        <f>$E19*'6月1'!H50</f>
        <v>0.274611576060011</v>
      </c>
      <c r="J19" s="7">
        <f>$E19*'6月1'!I50</f>
        <v>2.34039596727241</v>
      </c>
      <c r="K19" s="7">
        <f>$E19*'6月1'!J50</f>
        <v>0.188733121074026</v>
      </c>
      <c r="L19" s="7">
        <f>$E19*'6月1'!K50</f>
        <v>1.64555963982787</v>
      </c>
    </row>
    <row r="20" ht="16.5" spans="1:12">
      <c r="A20" s="8">
        <v>19</v>
      </c>
      <c r="B20" s="8" t="s">
        <v>14</v>
      </c>
      <c r="C20" s="9" t="s">
        <v>34</v>
      </c>
      <c r="D20" s="9" t="s">
        <v>37</v>
      </c>
      <c r="E20" s="14">
        <v>20.6615882568503</v>
      </c>
      <c r="F20" s="7">
        <f>$E20*'6月1'!E51</f>
        <v>16.9027354198006</v>
      </c>
      <c r="G20" s="7">
        <f>$E20*'6月1'!F51</f>
        <v>0.515722455433679</v>
      </c>
      <c r="H20" s="7">
        <f>$E20*'6月1'!G51</f>
        <v>0.320733846044233</v>
      </c>
      <c r="I20" s="7">
        <f>$E20*'6月1'!H51</f>
        <v>0.282822445450419</v>
      </c>
      <c r="J20" s="7">
        <f>$E20*'6月1'!I51</f>
        <v>0.479654988904574</v>
      </c>
      <c r="K20" s="7">
        <f>$E20*'6月1'!J51</f>
        <v>0.0641257125283621</v>
      </c>
      <c r="L20" s="7">
        <f>$E20*'6月1'!K51</f>
        <v>2.09579338868851</v>
      </c>
    </row>
    <row r="21" ht="16.5" spans="1:12">
      <c r="A21" s="8">
        <v>20</v>
      </c>
      <c r="B21" s="8" t="s">
        <v>14</v>
      </c>
      <c r="C21" s="10" t="s">
        <v>38</v>
      </c>
      <c r="D21" s="9" t="s">
        <v>39</v>
      </c>
      <c r="E21" s="14">
        <v>55.9146716626273</v>
      </c>
      <c r="F21" s="7">
        <f>$E21*'6月1'!E52</f>
        <v>47.9467488827082</v>
      </c>
      <c r="G21" s="7">
        <f>$E21*'6月1'!F52</f>
        <v>1.21543850455628</v>
      </c>
      <c r="H21" s="7">
        <f>$E21*'6月1'!G52</f>
        <v>0.343656620946297</v>
      </c>
      <c r="I21" s="7">
        <f>$E21*'6月1'!H52</f>
        <v>0.303043862416635</v>
      </c>
      <c r="J21" s="7">
        <f>$E21*'6月1'!I52</f>
        <v>0.15207378656064</v>
      </c>
      <c r="K21" s="7">
        <f>$E21*'6月1'!J52</f>
        <v>0.00872673369174741</v>
      </c>
      <c r="L21" s="7">
        <f>$E21*'6月1'!K52</f>
        <v>5.94498327174749</v>
      </c>
    </row>
    <row r="22" ht="16.5" spans="1:12">
      <c r="A22" s="8">
        <v>21</v>
      </c>
      <c r="B22" s="8" t="s">
        <v>14</v>
      </c>
      <c r="C22" s="10" t="s">
        <v>40</v>
      </c>
      <c r="D22" s="9" t="s">
        <v>41</v>
      </c>
      <c r="E22" s="14">
        <v>34.2563532895494</v>
      </c>
      <c r="F22" s="7">
        <f>$E22*'6月1'!E53</f>
        <v>23.6230768223361</v>
      </c>
      <c r="G22" s="7">
        <f>$E22*'6月1'!F53</f>
        <v>2.53679376687458</v>
      </c>
      <c r="H22" s="7">
        <f>$E22*'6月1'!G53</f>
        <v>0.641760996793502</v>
      </c>
      <c r="I22" s="7">
        <f>$E22*'6月1'!H53</f>
        <v>3.63917995231401</v>
      </c>
      <c r="J22" s="7">
        <f>$E22*'6月1'!I53</f>
        <v>0.620402700780485</v>
      </c>
      <c r="K22" s="7">
        <f>$E22*'6月1'!J53</f>
        <v>0.266081297660234</v>
      </c>
      <c r="L22" s="7">
        <f>$E22*'6月1'!K53</f>
        <v>2.92905775279046</v>
      </c>
    </row>
    <row r="23" ht="16.5" spans="1:12">
      <c r="A23" s="8">
        <v>22</v>
      </c>
      <c r="B23" s="8" t="s">
        <v>14</v>
      </c>
      <c r="C23" s="10" t="s">
        <v>40</v>
      </c>
      <c r="D23" s="9" t="s">
        <v>42</v>
      </c>
      <c r="E23" s="14">
        <v>26.8513885305241</v>
      </c>
      <c r="F23" s="7">
        <f>$E23*'6月1'!E54</f>
        <v>20.4228275532006</v>
      </c>
      <c r="G23" s="7">
        <f>$E23*'6月1'!F54</f>
        <v>1.71069231947703</v>
      </c>
      <c r="H23" s="7">
        <f>$E23*'6月1'!G54</f>
        <v>0.358393573798954</v>
      </c>
      <c r="I23" s="7">
        <f>$E23*'6月1'!H54</f>
        <v>1.47382872780189</v>
      </c>
      <c r="J23" s="7">
        <f>$E23*'6月1'!I54</f>
        <v>0.231857510717576</v>
      </c>
      <c r="K23" s="7">
        <f>$E23*'6月1'!J54</f>
        <v>0.121534396689992</v>
      </c>
      <c r="L23" s="7">
        <f>$E23*'6月1'!K54</f>
        <v>2.5322544488381</v>
      </c>
    </row>
    <row r="24" ht="16.5" spans="1:12">
      <c r="A24" s="8">
        <v>23</v>
      </c>
      <c r="B24" s="8" t="s">
        <v>14</v>
      </c>
      <c r="C24" s="10" t="s">
        <v>40</v>
      </c>
      <c r="D24" s="9" t="s">
        <v>43</v>
      </c>
      <c r="E24" s="14">
        <v>28.3074992539122</v>
      </c>
      <c r="F24" s="7">
        <f>$E24*'6月1'!E55</f>
        <v>20.2260930671377</v>
      </c>
      <c r="G24" s="7">
        <f>$E24*'6月1'!F55</f>
        <v>3.21875053056093</v>
      </c>
      <c r="H24" s="7">
        <f>$E24*'6月1'!G55</f>
        <v>1.61202861256114</v>
      </c>
      <c r="I24" s="7">
        <f>$E24*'6月1'!H55</f>
        <v>0.288957817984046</v>
      </c>
      <c r="J24" s="7">
        <f>$E24*'6月1'!I55</f>
        <v>0.26396579497157</v>
      </c>
      <c r="K24" s="7">
        <f>$E24*'6月1'!J55</f>
        <v>0.189842361094596</v>
      </c>
      <c r="L24" s="7">
        <f>$E24*'6月1'!K55</f>
        <v>2.50786106960229</v>
      </c>
    </row>
    <row r="25" ht="16.5" spans="1:12">
      <c r="A25" s="8">
        <v>24</v>
      </c>
      <c r="B25" s="8" t="s">
        <v>14</v>
      </c>
      <c r="C25" s="10" t="s">
        <v>44</v>
      </c>
      <c r="D25" s="9" t="s">
        <v>45</v>
      </c>
      <c r="E25" s="14">
        <v>63.7661294025778</v>
      </c>
      <c r="F25" s="7">
        <f>$E25*'6月1'!E56</f>
        <v>49.6616363450621</v>
      </c>
      <c r="G25" s="7">
        <f>$E25*'6月1'!F56</f>
        <v>3.9487814757482</v>
      </c>
      <c r="H25" s="7">
        <f>$E25*'6月1'!G56</f>
        <v>2.98086822291305</v>
      </c>
      <c r="I25" s="7">
        <f>$E25*'6月1'!H56</f>
        <v>0.802824271461261</v>
      </c>
      <c r="J25" s="7">
        <f>$E25*'6月1'!I56</f>
        <v>0.197481235690948</v>
      </c>
      <c r="K25" s="7">
        <f>$E25*'6月1'!J56</f>
        <v>0.0169233272797603</v>
      </c>
      <c r="L25" s="7">
        <f>$E25*'6月1'!K56</f>
        <v>6.15761452442248</v>
      </c>
    </row>
    <row r="26" ht="16.5" spans="1:12">
      <c r="A26" s="8">
        <v>25</v>
      </c>
      <c r="B26" s="8" t="s">
        <v>14</v>
      </c>
      <c r="C26" s="10" t="s">
        <v>44</v>
      </c>
      <c r="D26" s="9" t="s">
        <v>46</v>
      </c>
      <c r="E26" s="14">
        <v>31.4190616794164</v>
      </c>
      <c r="F26" s="7">
        <f>$E26*'6月1'!E57</f>
        <v>26.2108862965651</v>
      </c>
      <c r="G26" s="7">
        <f>$E26*'6月1'!F57</f>
        <v>0.675065917035555</v>
      </c>
      <c r="H26" s="7">
        <f>$E26*'6月1'!G57</f>
        <v>0.82471350456929</v>
      </c>
      <c r="I26" s="7">
        <f>$E26*'6月1'!H57</f>
        <v>0.304637929178178</v>
      </c>
      <c r="J26" s="7">
        <f>$E26*'6月1'!I57</f>
        <v>0.149538556676408</v>
      </c>
      <c r="K26" s="7">
        <f>$E26*'6月1'!J57</f>
        <v>0.0042956702983057</v>
      </c>
      <c r="L26" s="7">
        <f>$E26*'6月1'!K57</f>
        <v>3.24992380509353</v>
      </c>
    </row>
    <row r="27" ht="16.5" spans="1:12">
      <c r="A27" s="8">
        <v>27</v>
      </c>
      <c r="B27" s="8" t="s">
        <v>14</v>
      </c>
      <c r="C27" s="9" t="s">
        <v>47</v>
      </c>
      <c r="D27" s="9" t="s">
        <v>48</v>
      </c>
      <c r="E27" s="14">
        <v>11.2527598278081</v>
      </c>
      <c r="F27" s="7">
        <f>$E27*'6月1'!E58</f>
        <v>6.06134228355105</v>
      </c>
      <c r="G27" s="7">
        <f>$E27*'6月1'!F58</f>
        <v>0.715953794019508</v>
      </c>
      <c r="H27" s="7">
        <f>$E27*'6月1'!G58</f>
        <v>0.370914346481445</v>
      </c>
      <c r="I27" s="7">
        <f>$E27*'6月1'!H58</f>
        <v>1.63791425013817</v>
      </c>
      <c r="J27" s="7">
        <f>$E27*'6月1'!I58</f>
        <v>1.44786805718465</v>
      </c>
      <c r="K27" s="7">
        <f>$E27*'6月1'!J58</f>
        <v>0.267212938544492</v>
      </c>
      <c r="L27" s="7">
        <f>$E27*'6月1'!K58</f>
        <v>0.751554157888741</v>
      </c>
    </row>
    <row r="28" ht="16.5" spans="1:12">
      <c r="A28" s="11">
        <v>1</v>
      </c>
      <c r="B28" s="8" t="s">
        <v>14</v>
      </c>
      <c r="C28" s="9" t="s">
        <v>49</v>
      </c>
      <c r="D28" s="5" t="s">
        <v>49</v>
      </c>
      <c r="E28" s="14">
        <v>55.1665461140226</v>
      </c>
      <c r="F28" s="7">
        <f>$E28*'6月1'!E59</f>
        <v>0</v>
      </c>
      <c r="G28" s="7">
        <f>$E28*'6月1'!F59</f>
        <v>51.4082138556201</v>
      </c>
      <c r="H28" s="7">
        <f>$E28*'6月1'!G59</f>
        <v>0</v>
      </c>
      <c r="I28" s="7">
        <f>$E28*'6月1'!H59</f>
        <v>0</v>
      </c>
      <c r="J28" s="7">
        <f>$E28*'6月1'!I59</f>
        <v>0</v>
      </c>
      <c r="K28" s="7">
        <f>$E28*'6月1'!J59</f>
        <v>3.75833225840253</v>
      </c>
      <c r="L28" s="7">
        <f>$E28*'6月1'!K59</f>
        <v>0</v>
      </c>
    </row>
    <row r="29" spans="1:14">
      <c r="A29" s="12" t="s">
        <v>13</v>
      </c>
      <c r="B29" s="12"/>
      <c r="C29" s="12"/>
      <c r="D29" s="12"/>
      <c r="E29" s="13">
        <f>SUM(E3:E28)</f>
        <v>941.210171647635</v>
      </c>
      <c r="F29" s="13">
        <f t="shared" ref="E29:L29" si="0">SUM(F3:F28)</f>
        <v>681.218123976733</v>
      </c>
      <c r="G29" s="13">
        <f t="shared" si="0"/>
        <v>89.5303224981122</v>
      </c>
      <c r="H29" s="13">
        <f t="shared" si="0"/>
        <v>24.4667880350619</v>
      </c>
      <c r="I29" s="13">
        <f t="shared" si="0"/>
        <v>33.34174751068</v>
      </c>
      <c r="J29" s="13">
        <f t="shared" si="0"/>
        <v>17.4832229319298</v>
      </c>
      <c r="K29" s="13">
        <f t="shared" si="0"/>
        <v>10.7047955244944</v>
      </c>
      <c r="L29" s="13">
        <f t="shared" si="0"/>
        <v>84.4651711706241</v>
      </c>
      <c r="M29">
        <f>SUM(F29:L29)</f>
        <v>941.210171647635</v>
      </c>
      <c r="N29" t="b">
        <f>M29=E29</f>
        <v>1</v>
      </c>
    </row>
  </sheetData>
  <mergeCells count="2">
    <mergeCell ref="A1:D1"/>
    <mergeCell ref="A29:D29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workbookViewId="0">
      <selection activeCell="F3" sqref="F3"/>
    </sheetView>
  </sheetViews>
  <sheetFormatPr defaultColWidth="9" defaultRowHeight="13.5"/>
  <cols>
    <col min="6" max="11" width="12.625"/>
  </cols>
  <sheetData>
    <row r="1" ht="16.5" spans="1:4">
      <c r="A1" s="1" t="s">
        <v>0</v>
      </c>
      <c r="B1" s="1"/>
      <c r="C1" s="1"/>
      <c r="D1" s="1"/>
    </row>
    <row r="2" ht="16.5" spans="1:12">
      <c r="A2" s="2" t="s">
        <v>8</v>
      </c>
      <c r="B2" s="2" t="s">
        <v>9</v>
      </c>
      <c r="C2" s="2" t="s">
        <v>10</v>
      </c>
      <c r="D2" s="2" t="s">
        <v>11</v>
      </c>
      <c r="E2" s="14" t="s">
        <v>56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t="s">
        <v>7</v>
      </c>
    </row>
    <row r="3" ht="16.5" spans="1:12">
      <c r="A3" s="2">
        <v>1</v>
      </c>
      <c r="B3" s="2" t="s">
        <v>14</v>
      </c>
      <c r="C3" s="5" t="s">
        <v>15</v>
      </c>
      <c r="D3" s="5" t="s">
        <v>16</v>
      </c>
      <c r="E3" s="14">
        <v>48.4438566725673</v>
      </c>
      <c r="F3" s="7">
        <f>$E3*'7月1'!E34</f>
        <v>38.665224048356</v>
      </c>
      <c r="G3" s="7">
        <f>$E3*'7月1'!F34</f>
        <v>1.1214332859325</v>
      </c>
      <c r="H3" s="7">
        <f>$E3*'7月1'!G34</f>
        <v>0.489476000940953</v>
      </c>
      <c r="I3" s="7">
        <f>$E3*'7月1'!H34</f>
        <v>0.292207519013163</v>
      </c>
      <c r="J3" s="7">
        <f>$E3*'7月1'!I34</f>
        <v>0.278345512022075</v>
      </c>
      <c r="K3" s="7">
        <f>$E3*'7月1'!J34</f>
        <v>0.0473319250820441</v>
      </c>
      <c r="L3" s="7">
        <f>$E3*'7月1'!K34</f>
        <v>7.54983838122049</v>
      </c>
    </row>
    <row r="4" ht="16.5" spans="1:12">
      <c r="A4" s="8">
        <v>2</v>
      </c>
      <c r="B4" s="8" t="s">
        <v>14</v>
      </c>
      <c r="C4" s="9" t="s">
        <v>15</v>
      </c>
      <c r="D4" s="9" t="s">
        <v>17</v>
      </c>
      <c r="E4" s="14">
        <v>11.2926875549382</v>
      </c>
      <c r="F4" s="7">
        <f>$E4*'7月1'!E35</f>
        <v>8.36082144432264</v>
      </c>
      <c r="G4" s="7">
        <f>$E4*'7月1'!F35</f>
        <v>0.870661192678343</v>
      </c>
      <c r="H4" s="7">
        <f>$E4*'7月1'!G35</f>
        <v>0.299227289874798</v>
      </c>
      <c r="I4" s="7">
        <f>$E4*'7月1'!H35</f>
        <v>0.0659191070046769</v>
      </c>
      <c r="J4" s="7">
        <f>$E4*'7月1'!I35</f>
        <v>0.0590318199601899</v>
      </c>
      <c r="K4" s="7">
        <f>$E4*'7月1'!J35</f>
        <v>0.00447827567179732</v>
      </c>
      <c r="L4" s="7">
        <f>$E4*'7月1'!K35</f>
        <v>1.63254842542577</v>
      </c>
    </row>
    <row r="5" ht="16.5" spans="1:12">
      <c r="A5" s="8">
        <v>3</v>
      </c>
      <c r="B5" s="8" t="s">
        <v>14</v>
      </c>
      <c r="C5" s="9" t="s">
        <v>15</v>
      </c>
      <c r="D5" s="9" t="s">
        <v>18</v>
      </c>
      <c r="E5" s="14">
        <v>8.41979050280921</v>
      </c>
      <c r="F5" s="7">
        <f>$E5*'7月1'!E36</f>
        <v>6.30738909244956</v>
      </c>
      <c r="G5" s="7">
        <f>$E5*'7月1'!F36</f>
        <v>0.333329556170567</v>
      </c>
      <c r="H5" s="7">
        <f>$E5*'7月1'!G36</f>
        <v>0.295700425421755</v>
      </c>
      <c r="I5" s="7">
        <f>$E5*'7月1'!H36</f>
        <v>0.125347961415941</v>
      </c>
      <c r="J5" s="7">
        <f>$E5*'7月1'!I36</f>
        <v>0.116474473083527</v>
      </c>
      <c r="K5" s="7">
        <f>$E5*'7月1'!J36</f>
        <v>0.00995731395295403</v>
      </c>
      <c r="L5" s="7">
        <f>$E5*'7月1'!K36</f>
        <v>1.23159168031491</v>
      </c>
    </row>
    <row r="6" ht="16.5" spans="1:12">
      <c r="A6" s="8">
        <v>4</v>
      </c>
      <c r="B6" s="8" t="s">
        <v>14</v>
      </c>
      <c r="C6" s="9" t="s">
        <v>19</v>
      </c>
      <c r="D6" s="9" t="s">
        <v>20</v>
      </c>
      <c r="E6" s="14">
        <v>14.9411819285193</v>
      </c>
      <c r="F6" s="7">
        <f>$E6*'7月1'!E37</f>
        <v>7.41595578753591</v>
      </c>
      <c r="G6" s="7">
        <f>$E6*'7月1'!F37</f>
        <v>0.394905170041867</v>
      </c>
      <c r="H6" s="7">
        <f>$E6*'7月1'!G37</f>
        <v>0.350679595474457</v>
      </c>
      <c r="I6" s="7">
        <f>$E6*'7月1'!H37</f>
        <v>4.18620873669274</v>
      </c>
      <c r="J6" s="7">
        <f>$E6*'7月1'!I37</f>
        <v>0.93492889925822</v>
      </c>
      <c r="K6" s="7">
        <f>$E6*'7月1'!J37</f>
        <v>0.210451413008138</v>
      </c>
      <c r="L6" s="7">
        <f>$E6*'7月1'!K37</f>
        <v>1.44805232650794</v>
      </c>
    </row>
    <row r="7" ht="16.5" spans="1:12">
      <c r="A7" s="8">
        <v>5</v>
      </c>
      <c r="B7" s="8" t="s">
        <v>14</v>
      </c>
      <c r="C7" s="9" t="s">
        <v>19</v>
      </c>
      <c r="D7" s="9" t="s">
        <v>21</v>
      </c>
      <c r="E7" s="14">
        <v>62.8084046623495</v>
      </c>
      <c r="F7" s="7">
        <f>$E7*'7月1'!E38</f>
        <v>46.9275873842645</v>
      </c>
      <c r="G7" s="7">
        <f>$E7*'7月1'!F38</f>
        <v>1.47038733786091</v>
      </c>
      <c r="H7" s="7">
        <f>$E7*'7月1'!G38</f>
        <v>1.67007274752071</v>
      </c>
      <c r="I7" s="7">
        <f>$E7*'7月1'!H38</f>
        <v>1.63373987756016</v>
      </c>
      <c r="J7" s="7">
        <f>$E7*'7月1'!I38</f>
        <v>0.491502394394153</v>
      </c>
      <c r="K7" s="7">
        <f>$E7*'7月1'!J38</f>
        <v>1.45195321428375</v>
      </c>
      <c r="L7" s="7">
        <f>$E7*'7月1'!K38</f>
        <v>9.16316170646533</v>
      </c>
    </row>
    <row r="8" ht="16.5" spans="1:12">
      <c r="A8" s="8">
        <v>6</v>
      </c>
      <c r="B8" s="8" t="s">
        <v>14</v>
      </c>
      <c r="C8" s="9" t="s">
        <v>19</v>
      </c>
      <c r="D8" s="9" t="s">
        <v>22</v>
      </c>
      <c r="E8" s="14">
        <v>29.2641908080167</v>
      </c>
      <c r="F8" s="7">
        <f>$E8*'7月1'!E39</f>
        <v>23.1110842819294</v>
      </c>
      <c r="G8" s="7">
        <f>$E8*'7月1'!F39</f>
        <v>0.745681211015361</v>
      </c>
      <c r="H8" s="7">
        <f>$E8*'7月1'!G39</f>
        <v>0.454390959831359</v>
      </c>
      <c r="I8" s="7">
        <f>$E8*'7月1'!H39</f>
        <v>0.235552867907061</v>
      </c>
      <c r="J8" s="7">
        <f>$E8*'7月1'!I39</f>
        <v>0.154405829697586</v>
      </c>
      <c r="K8" s="7">
        <f>$E8*'7月1'!J39</f>
        <v>0.0503654525919443</v>
      </c>
      <c r="L8" s="7">
        <f>$E8*'7月1'!K39</f>
        <v>4.51271020504408</v>
      </c>
    </row>
    <row r="9" ht="16.5" spans="1:12">
      <c r="A9" s="8">
        <v>7</v>
      </c>
      <c r="B9" s="8" t="s">
        <v>14</v>
      </c>
      <c r="C9" s="9" t="s">
        <v>19</v>
      </c>
      <c r="D9" s="9" t="s">
        <v>23</v>
      </c>
      <c r="E9" s="14">
        <v>26.2216497068521</v>
      </c>
      <c r="F9" s="7">
        <f>$E9*'7月1'!E40</f>
        <v>19.6355113375687</v>
      </c>
      <c r="G9" s="7">
        <f>$E9*'7月1'!F40</f>
        <v>1.51732898216026</v>
      </c>
      <c r="H9" s="7">
        <f>$E9*'7月1'!G40</f>
        <v>0.516536240907902</v>
      </c>
      <c r="I9" s="7">
        <f>$E9*'7月1'!H40</f>
        <v>0.533301813320465</v>
      </c>
      <c r="J9" s="7">
        <f>$E9*'7月1'!I40</f>
        <v>0.150649032021097</v>
      </c>
      <c r="K9" s="7">
        <f>$E9*'7月1'!J40</f>
        <v>0.0342584675472125</v>
      </c>
      <c r="L9" s="7">
        <f>$E9*'7月1'!K40</f>
        <v>3.83406383332646</v>
      </c>
    </row>
    <row r="10" ht="16.5" spans="1:12">
      <c r="A10" s="8">
        <v>9</v>
      </c>
      <c r="B10" s="8" t="s">
        <v>14</v>
      </c>
      <c r="C10" s="9" t="s">
        <v>24</v>
      </c>
      <c r="D10" s="9" t="s">
        <v>25</v>
      </c>
      <c r="E10" s="14">
        <v>51.8475063545679</v>
      </c>
      <c r="F10" s="7">
        <f>$E10*'7月1'!E41</f>
        <v>39.084967868583</v>
      </c>
      <c r="G10" s="7">
        <f>$E10*'7月1'!F41</f>
        <v>0.847982829001718</v>
      </c>
      <c r="H10" s="7">
        <f>$E10*'7月1'!G41</f>
        <v>1.53417845378675</v>
      </c>
      <c r="I10" s="7">
        <f>$E10*'7月1'!H41</f>
        <v>0.752053073360237</v>
      </c>
      <c r="J10" s="7">
        <f>$E10*'7月1'!I41</f>
        <v>1.92466430574809</v>
      </c>
      <c r="K10" s="7">
        <f>$E10*'7月1'!J41</f>
        <v>0.07186154008083</v>
      </c>
      <c r="L10" s="7">
        <f>$E10*'7月1'!K41</f>
        <v>7.63179828400721</v>
      </c>
    </row>
    <row r="11" ht="16.5" spans="1:12">
      <c r="A11" s="8">
        <v>10</v>
      </c>
      <c r="B11" s="8" t="s">
        <v>14</v>
      </c>
      <c r="C11" s="9" t="s">
        <v>24</v>
      </c>
      <c r="D11" s="9" t="s">
        <v>26</v>
      </c>
      <c r="E11" s="14">
        <v>65.2932495279644</v>
      </c>
      <c r="F11" s="7">
        <f>$E11*'7月1'!E42</f>
        <v>45.5457722110486</v>
      </c>
      <c r="G11" s="7">
        <f>$E11*'7月1'!F42</f>
        <v>2.25563457471584</v>
      </c>
      <c r="H11" s="7">
        <f>$E11*'7月1'!G42</f>
        <v>4.9789620440886</v>
      </c>
      <c r="I11" s="7">
        <f>$E11*'7月1'!H42</f>
        <v>2.75875721011255</v>
      </c>
      <c r="J11" s="7">
        <f>$E11*'7月1'!I42</f>
        <v>0.475161923619805</v>
      </c>
      <c r="K11" s="7">
        <f>$E11*'7月1'!J42</f>
        <v>0.385615473554522</v>
      </c>
      <c r="L11" s="7">
        <f>$E11*'7月1'!K42</f>
        <v>8.89334609082448</v>
      </c>
    </row>
    <row r="12" ht="16.5" spans="1:12">
      <c r="A12" s="8">
        <v>11</v>
      </c>
      <c r="B12" s="8" t="s">
        <v>14</v>
      </c>
      <c r="C12" s="9" t="s">
        <v>24</v>
      </c>
      <c r="D12" s="9" t="s">
        <v>27</v>
      </c>
      <c r="E12" s="14">
        <v>36.9324702799661</v>
      </c>
      <c r="F12" s="7">
        <f>$E12*'7月1'!E43</f>
        <v>27.023923404653</v>
      </c>
      <c r="G12" s="7">
        <f>$E12*'7月1'!F43</f>
        <v>1.36893175685394</v>
      </c>
      <c r="H12" s="7">
        <f>$E12*'7月1'!G43</f>
        <v>1.72627154018752</v>
      </c>
      <c r="I12" s="7">
        <f>$E12*'7月1'!H43</f>
        <v>0.162730446157437</v>
      </c>
      <c r="J12" s="7">
        <f>$E12*'7月1'!I43</f>
        <v>0.884801620802651</v>
      </c>
      <c r="K12" s="7">
        <f>$E12*'7月1'!J43</f>
        <v>0.489073585871212</v>
      </c>
      <c r="L12" s="7">
        <f>$E12*'7月1'!K43</f>
        <v>5.27673792544043</v>
      </c>
    </row>
    <row r="13" ht="16.5" spans="1:12">
      <c r="A13" s="8">
        <v>12</v>
      </c>
      <c r="B13" s="8" t="s">
        <v>14</v>
      </c>
      <c r="C13" s="9" t="s">
        <v>24</v>
      </c>
      <c r="D13" s="9" t="s">
        <v>28</v>
      </c>
      <c r="E13" s="14">
        <v>33.6653671398153</v>
      </c>
      <c r="F13" s="7">
        <f>$E13*'7月1'!E44</f>
        <v>22.8850836747</v>
      </c>
      <c r="G13" s="7">
        <f>$E13*'7月1'!F44</f>
        <v>2.87382676658844</v>
      </c>
      <c r="H13" s="7">
        <f>$E13*'7月1'!G44</f>
        <v>0.361404046975554</v>
      </c>
      <c r="I13" s="7">
        <f>$E13*'7月1'!H44</f>
        <v>0.170697457905486</v>
      </c>
      <c r="J13" s="7">
        <f>$E13*'7月1'!I44</f>
        <v>2.02799884069275</v>
      </c>
      <c r="K13" s="7">
        <f>$E13*'7月1'!J44</f>
        <v>0.877775416538189</v>
      </c>
      <c r="L13" s="7">
        <f>$E13*'7月1'!K44</f>
        <v>4.46858093641485</v>
      </c>
    </row>
    <row r="14" ht="16.5" spans="1:12">
      <c r="A14" s="8">
        <v>13</v>
      </c>
      <c r="B14" s="8" t="s">
        <v>14</v>
      </c>
      <c r="C14" s="9" t="s">
        <v>24</v>
      </c>
      <c r="D14" s="9" t="s">
        <v>29</v>
      </c>
      <c r="E14" s="14">
        <v>31.250551775356</v>
      </c>
      <c r="F14" s="7">
        <f>$E14*'7月1'!E45</f>
        <v>25.0243777106063</v>
      </c>
      <c r="G14" s="7">
        <f>$E14*'7月1'!F45</f>
        <v>0.415056808237072</v>
      </c>
      <c r="H14" s="7">
        <f>$E14*'7月1'!G45</f>
        <v>0.330004053335293</v>
      </c>
      <c r="I14" s="7">
        <f>$E14*'7月1'!H45</f>
        <v>0.14013450027639</v>
      </c>
      <c r="J14" s="7">
        <f>$E14*'7月1'!I45</f>
        <v>0.416539262744308</v>
      </c>
      <c r="K14" s="7">
        <f>$E14*'7月1'!J45</f>
        <v>0.038136258015211</v>
      </c>
      <c r="L14" s="7">
        <f>$E14*'7月1'!K45</f>
        <v>4.88630318214144</v>
      </c>
    </row>
    <row r="15" ht="16.5" spans="1:12">
      <c r="A15" s="8">
        <v>14</v>
      </c>
      <c r="B15" s="8" t="s">
        <v>14</v>
      </c>
      <c r="C15" s="9" t="s">
        <v>30</v>
      </c>
      <c r="D15" s="9" t="s">
        <v>31</v>
      </c>
      <c r="E15" s="14">
        <v>15.625275887678</v>
      </c>
      <c r="F15" s="7">
        <f>$E15*'7月1'!E46</f>
        <v>11.1627672625715</v>
      </c>
      <c r="G15" s="7">
        <f>$E15*'7月1'!F46</f>
        <v>0.604986397011411</v>
      </c>
      <c r="H15" s="7">
        <f>$E15*'7月1'!G46</f>
        <v>0.378457903075228</v>
      </c>
      <c r="I15" s="7">
        <f>$E15*'7月1'!H46</f>
        <v>1.16977140832296</v>
      </c>
      <c r="J15" s="7">
        <f>$E15*'7月1'!I46</f>
        <v>0.12605232543731</v>
      </c>
      <c r="K15" s="7">
        <f>$E15*'7月1'!J46</f>
        <v>0.00357938939522723</v>
      </c>
      <c r="L15" s="7">
        <f>$E15*'7月1'!K46</f>
        <v>2.17966120186435</v>
      </c>
    </row>
    <row r="16" ht="16.5" spans="1:12">
      <c r="A16" s="8">
        <v>15</v>
      </c>
      <c r="B16" s="8" t="s">
        <v>14</v>
      </c>
      <c r="C16" s="9" t="s">
        <v>30</v>
      </c>
      <c r="D16" s="9" t="s">
        <v>32</v>
      </c>
      <c r="E16" s="14">
        <v>46.875827663034</v>
      </c>
      <c r="F16" s="7">
        <f>$E16*'7月1'!E47</f>
        <v>32.2706662274177</v>
      </c>
      <c r="G16" s="7">
        <f>$E16*'7月1'!F47</f>
        <v>0.491786386286787</v>
      </c>
      <c r="H16" s="7">
        <f>$E16*'7月1'!G47</f>
        <v>2.88464063743721</v>
      </c>
      <c r="I16" s="7">
        <f>$E16*'7月1'!H47</f>
        <v>0.179461542906772</v>
      </c>
      <c r="J16" s="7">
        <f>$E16*'7月1'!I47</f>
        <v>1.69490599209221</v>
      </c>
      <c r="K16" s="7">
        <f>$E16*'7月1'!J47</f>
        <v>3.05314089235968</v>
      </c>
      <c r="L16" s="7">
        <f>$E16*'7月1'!K47</f>
        <v>6.30122598453359</v>
      </c>
    </row>
    <row r="17" ht="16.5" spans="1:12">
      <c r="A17" s="8">
        <v>16</v>
      </c>
      <c r="B17" s="8" t="s">
        <v>14</v>
      </c>
      <c r="C17" s="9" t="s">
        <v>30</v>
      </c>
      <c r="D17" s="9" t="s">
        <v>33</v>
      </c>
      <c r="E17" s="14">
        <v>15.6820944671296</v>
      </c>
      <c r="F17" s="7">
        <f>$E17*'7月1'!E48</f>
        <v>12.0018552447843</v>
      </c>
      <c r="G17" s="7">
        <f>$E17*'7月1'!F48</f>
        <v>0.75962573877831</v>
      </c>
      <c r="H17" s="7">
        <f>$E17*'7月1'!G48</f>
        <v>0.312966447954635</v>
      </c>
      <c r="I17" s="7">
        <f>$E17*'7月1'!H48</f>
        <v>0.132748066592273</v>
      </c>
      <c r="J17" s="7">
        <f>$E17*'7月1'!I48</f>
        <v>0.123202655635816</v>
      </c>
      <c r="K17" s="7">
        <f>$E17*'7月1'!J48</f>
        <v>0.00819334390448328</v>
      </c>
      <c r="L17" s="7">
        <f>$E17*'7月1'!K48</f>
        <v>2.34350296947981</v>
      </c>
    </row>
    <row r="18" ht="16.5" spans="1:12">
      <c r="A18" s="8">
        <v>17</v>
      </c>
      <c r="B18" s="8" t="s">
        <v>14</v>
      </c>
      <c r="C18" s="9" t="s">
        <v>34</v>
      </c>
      <c r="D18" s="9" t="s">
        <v>35</v>
      </c>
      <c r="E18" s="14">
        <v>33.6205047252477</v>
      </c>
      <c r="F18" s="7">
        <f>$E18*'7月1'!E49</f>
        <v>26.6270424194657</v>
      </c>
      <c r="G18" s="7">
        <f>$E18*'7月1'!F49</f>
        <v>0.409279090632149</v>
      </c>
      <c r="H18" s="7">
        <f>$E18*'7月1'!G49</f>
        <v>0.363336949045569</v>
      </c>
      <c r="I18" s="7">
        <f>$E18*'7月1'!H49</f>
        <v>0.153908243289265</v>
      </c>
      <c r="J18" s="7">
        <f>$E18*'7月1'!I49</f>
        <v>0.726335873361303</v>
      </c>
      <c r="K18" s="7">
        <f>$E18*'7月1'!J49</f>
        <v>0.14135989017039</v>
      </c>
      <c r="L18" s="7">
        <f>$E18*'7月1'!K49</f>
        <v>5.19924225928327</v>
      </c>
    </row>
    <row r="19" ht="16.5" spans="1:12">
      <c r="A19" s="8">
        <v>18</v>
      </c>
      <c r="B19" s="8" t="s">
        <v>14</v>
      </c>
      <c r="C19" s="9" t="s">
        <v>34</v>
      </c>
      <c r="D19" s="9" t="s">
        <v>36</v>
      </c>
      <c r="E19" s="14">
        <v>16.5762642186335</v>
      </c>
      <c r="F19" s="7">
        <f>$E19*'7月1'!E50</f>
        <v>11.2619689677734</v>
      </c>
      <c r="G19" s="7">
        <f>$E19*'7月1'!F50</f>
        <v>0.351585044477566</v>
      </c>
      <c r="H19" s="7">
        <f>$E19*'7月1'!G50</f>
        <v>0.314103264053953</v>
      </c>
      <c r="I19" s="7">
        <f>$E19*'7月1'!H50</f>
        <v>0.132106221673771</v>
      </c>
      <c r="J19" s="7">
        <f>$E19*'7月1'!I50</f>
        <v>2.09460400630959</v>
      </c>
      <c r="K19" s="7">
        <f>$E19*'7月1'!J50</f>
        <v>0.222865216307766</v>
      </c>
      <c r="L19" s="7">
        <f>$E19*'7月1'!K50</f>
        <v>2.19903149803744</v>
      </c>
    </row>
    <row r="20" ht="16.5" spans="1:12">
      <c r="A20" s="8">
        <v>19</v>
      </c>
      <c r="B20" s="8" t="s">
        <v>14</v>
      </c>
      <c r="C20" s="9" t="s">
        <v>34</v>
      </c>
      <c r="D20" s="9" t="s">
        <v>37</v>
      </c>
      <c r="E20" s="14">
        <v>18.4778509277301</v>
      </c>
      <c r="F20" s="7">
        <f>$E20*'7月1'!E51</f>
        <v>14.3506321482473</v>
      </c>
      <c r="G20" s="7">
        <f>$E20*'7月1'!F51</f>
        <v>0.362134127080738</v>
      </c>
      <c r="H20" s="7">
        <f>$E20*'7月1'!G51</f>
        <v>0.321568042802209</v>
      </c>
      <c r="I20" s="7">
        <f>$E20*'7月1'!H51</f>
        <v>0.13612571409077</v>
      </c>
      <c r="J20" s="7">
        <f>$E20*'7月1'!I51</f>
        <v>0.429500250654315</v>
      </c>
      <c r="K20" s="7">
        <f>$E20*'7月1'!J51</f>
        <v>0.0757614433761142</v>
      </c>
      <c r="L20" s="7">
        <f>$E20*'7月1'!K51</f>
        <v>2.80212920147867</v>
      </c>
    </row>
    <row r="21" ht="16.5" spans="1:12">
      <c r="A21" s="8">
        <v>20</v>
      </c>
      <c r="B21" s="8" t="s">
        <v>14</v>
      </c>
      <c r="C21" s="10" t="s">
        <v>38</v>
      </c>
      <c r="D21" s="9" t="s">
        <v>39</v>
      </c>
      <c r="E21" s="14">
        <v>50.0050119483166</v>
      </c>
      <c r="F21" s="7">
        <f>$E21*'7月1'!E52</f>
        <v>40.5926612265415</v>
      </c>
      <c r="G21" s="7">
        <f>$E21*'7月1'!F52</f>
        <v>0.851061067910852</v>
      </c>
      <c r="H21" s="7">
        <f>$E21*'7月1'!G52</f>
        <v>0.343579407896086</v>
      </c>
      <c r="I21" s="7">
        <f>$E21*'7月1'!H52</f>
        <v>0.145447450027855</v>
      </c>
      <c r="J21" s="7">
        <f>$E21*'7月1'!I52</f>
        <v>0.135788545567081</v>
      </c>
      <c r="K21" s="7">
        <f>$E21*'7月1'!J52</f>
        <v>0.0102811591151766</v>
      </c>
      <c r="L21" s="7">
        <f>$E21*'7月1'!K52</f>
        <v>7.92619309125804</v>
      </c>
    </row>
    <row r="22" ht="16.5" spans="1:12">
      <c r="A22" s="8">
        <v>21</v>
      </c>
      <c r="B22" s="8" t="s">
        <v>14</v>
      </c>
      <c r="C22" s="10" t="s">
        <v>40</v>
      </c>
      <c r="D22" s="9" t="s">
        <v>41</v>
      </c>
      <c r="E22" s="14">
        <v>30.6357759889094</v>
      </c>
      <c r="F22" s="7">
        <f>$E22*'7月1'!E53</f>
        <v>21.1739141586538</v>
      </c>
      <c r="G22" s="7">
        <f>$E22*'7月1'!F53</f>
        <v>1.88056877722359</v>
      </c>
      <c r="H22" s="7">
        <f>$E22*'7月1'!G53</f>
        <v>0.67928504983937</v>
      </c>
      <c r="I22" s="7">
        <f>$E22*'7月1'!H53</f>
        <v>1.8491854867933</v>
      </c>
      <c r="J22" s="7">
        <f>$E22*'7月1'!I53</f>
        <v>0.586487529896869</v>
      </c>
      <c r="K22" s="7">
        <f>$E22*'7月1'!J53</f>
        <v>0.331879963152611</v>
      </c>
      <c r="L22" s="7">
        <f>$E22*'7月1'!K53</f>
        <v>4.13445502334984</v>
      </c>
    </row>
    <row r="23" ht="16.5" spans="1:12">
      <c r="A23" s="8">
        <v>22</v>
      </c>
      <c r="B23" s="8" t="s">
        <v>14</v>
      </c>
      <c r="C23" s="10" t="s">
        <v>40</v>
      </c>
      <c r="D23" s="9" t="s">
        <v>42</v>
      </c>
      <c r="E23" s="14">
        <v>24.0134469965099</v>
      </c>
      <c r="F23" s="7">
        <f>$E23*'7月1'!E54</f>
        <v>17.8349151794142</v>
      </c>
      <c r="G23" s="7">
        <f>$E23*'7月1'!F54</f>
        <v>1.23556744560258</v>
      </c>
      <c r="H23" s="7">
        <f>$E23*'7月1'!G54</f>
        <v>0.36959785608923</v>
      </c>
      <c r="I23" s="7">
        <f>$E23*'7月1'!H54</f>
        <v>0.729649777862964</v>
      </c>
      <c r="J23" s="7">
        <f>$E23*'7月1'!I54</f>
        <v>0.213548617277845</v>
      </c>
      <c r="K23" s="7">
        <f>$E23*'7月1'!J54</f>
        <v>0.147691800483913</v>
      </c>
      <c r="L23" s="7">
        <f>$E23*'7月1'!K54</f>
        <v>3.4824763197791</v>
      </c>
    </row>
    <row r="24" ht="16.5" spans="1:12">
      <c r="A24" s="8">
        <v>23</v>
      </c>
      <c r="B24" s="8" t="s">
        <v>14</v>
      </c>
      <c r="C24" s="10" t="s">
        <v>40</v>
      </c>
      <c r="D24" s="9" t="s">
        <v>43</v>
      </c>
      <c r="E24" s="14">
        <v>25.3156603862338</v>
      </c>
      <c r="F24" s="7">
        <f>$E24*'7月1'!E55</f>
        <v>17.3880534130886</v>
      </c>
      <c r="G24" s="7">
        <f>$E24*'7月1'!F55</f>
        <v>2.28857766885364</v>
      </c>
      <c r="H24" s="7">
        <f>$E24*'7月1'!G55</f>
        <v>1.63653674843384</v>
      </c>
      <c r="I24" s="7">
        <f>$E24*'7月1'!H55</f>
        <v>0.140826917269653</v>
      </c>
      <c r="J24" s="7">
        <f>$E24*'7月1'!I55</f>
        <v>0.239335452707615</v>
      </c>
      <c r="K24" s="7">
        <f>$E24*'7月1'!J55</f>
        <v>0.227108865847016</v>
      </c>
      <c r="L24" s="7">
        <f>$E24*'7月1'!K55</f>
        <v>3.39522132003345</v>
      </c>
    </row>
    <row r="25" ht="16.5" spans="1:12">
      <c r="A25" s="8">
        <v>24</v>
      </c>
      <c r="B25" s="8" t="s">
        <v>14</v>
      </c>
      <c r="C25" s="10" t="s">
        <v>44</v>
      </c>
      <c r="D25" s="9" t="s">
        <v>45</v>
      </c>
      <c r="E25" s="14">
        <v>57.0266437745185</v>
      </c>
      <c r="F25" s="7">
        <f>$E25*'7月1'!E56</f>
        <v>42.3756956859458</v>
      </c>
      <c r="G25" s="7">
        <f>$E25*'7月1'!F56</f>
        <v>2.7867517980512</v>
      </c>
      <c r="H25" s="7">
        <f>$E25*'7月1'!G56</f>
        <v>3.00367295733523</v>
      </c>
      <c r="I25" s="7">
        <f>$E25*'7月1'!H56</f>
        <v>0.38835470284054</v>
      </c>
      <c r="J25" s="7">
        <f>$E25*'7月1'!I56</f>
        <v>0.177722358771639</v>
      </c>
      <c r="K25" s="7">
        <f>$E25*'7月1'!J56</f>
        <v>0.0200947943768421</v>
      </c>
      <c r="L25" s="7">
        <f>$E25*'7月1'!K56</f>
        <v>8.27435147719715</v>
      </c>
    </row>
    <row r="26" ht="16.5" spans="1:12">
      <c r="A26" s="8">
        <v>25</v>
      </c>
      <c r="B26" s="8" t="s">
        <v>14</v>
      </c>
      <c r="C26" s="10" t="s">
        <v>44</v>
      </c>
      <c r="D26" s="9" t="s">
        <v>46</v>
      </c>
      <c r="E26" s="14">
        <v>28.0983596606582</v>
      </c>
      <c r="F26" s="7">
        <f>$E26*'7月1'!E57</f>
        <v>22.1848954453778</v>
      </c>
      <c r="G26" s="7">
        <f>$E26*'7月1'!F57</f>
        <v>0.472564654207464</v>
      </c>
      <c r="H26" s="7">
        <f>$E26*'7月1'!G57</f>
        <v>0.824314306628104</v>
      </c>
      <c r="I26" s="7">
        <f>$E26*'7月1'!H57</f>
        <v>0.146174599788213</v>
      </c>
      <c r="J26" s="7">
        <f>$E26*'7月1'!I57</f>
        <v>0.133490168516098</v>
      </c>
      <c r="K26" s="7">
        <f>$E26*'7月1'!J57</f>
        <v>0.00505951186023391</v>
      </c>
      <c r="L26" s="7">
        <f>$E26*'7月1'!K57</f>
        <v>4.33186097428028</v>
      </c>
    </row>
    <row r="27" ht="16.5" spans="1:12">
      <c r="A27" s="8">
        <v>27</v>
      </c>
      <c r="B27" s="8" t="s">
        <v>14</v>
      </c>
      <c r="C27" s="9" t="s">
        <v>47</v>
      </c>
      <c r="D27" s="9" t="s">
        <v>48</v>
      </c>
      <c r="E27" s="14">
        <v>10.0634479808128</v>
      </c>
      <c r="F27" s="7">
        <f>$E27*'7月1'!E58</f>
        <v>5.49409329274633</v>
      </c>
      <c r="G27" s="7">
        <f>$E27*'7月1'!F58</f>
        <v>0.536724708620803</v>
      </c>
      <c r="H27" s="7">
        <f>$E27*'7月1'!G58</f>
        <v>0.397022302323266</v>
      </c>
      <c r="I27" s="7">
        <f>$E27*'7月1'!H58</f>
        <v>0.841648281272168</v>
      </c>
      <c r="J27" s="7">
        <f>$E27*'7月1'!I58</f>
        <v>1.38412917897804</v>
      </c>
      <c r="K27" s="7">
        <f>$E27*'7月1'!J58</f>
        <v>0.337044078100428</v>
      </c>
      <c r="L27" s="7">
        <f>$E27*'7月1'!K58</f>
        <v>1.0727861387718</v>
      </c>
    </row>
    <row r="28" ht="16.5" spans="1:12">
      <c r="A28" s="11">
        <v>1</v>
      </c>
      <c r="B28" s="8" t="s">
        <v>14</v>
      </c>
      <c r="C28" s="9" t="s">
        <v>49</v>
      </c>
      <c r="D28" s="5" t="s">
        <v>49</v>
      </c>
      <c r="E28" s="14">
        <v>49.3359562982622</v>
      </c>
      <c r="F28" s="7">
        <f>$E28*'7月1'!E59</f>
        <v>0</v>
      </c>
      <c r="G28" s="7">
        <f>$E28*'7月1'!F59</f>
        <v>43.9320617452052</v>
      </c>
      <c r="H28" s="7">
        <f>$E28*'7月1'!G59</f>
        <v>0</v>
      </c>
      <c r="I28" s="7">
        <f>$E28*'7月1'!H59</f>
        <v>0</v>
      </c>
      <c r="J28" s="7">
        <f>$E28*'7月1'!I59</f>
        <v>0</v>
      </c>
      <c r="K28" s="7">
        <f>$E28*'7月1'!J59</f>
        <v>5.40389455305697</v>
      </c>
      <c r="L28" s="7">
        <f>$E28*'7月1'!K59</f>
        <v>0</v>
      </c>
    </row>
    <row r="29" spans="1:14">
      <c r="A29" s="12" t="s">
        <v>13</v>
      </c>
      <c r="B29" s="12"/>
      <c r="C29" s="12"/>
      <c r="D29" s="12"/>
      <c r="E29" s="13">
        <f t="shared" ref="E29:L29" si="0">SUM(E3:E28)</f>
        <v>841.733027837396</v>
      </c>
      <c r="F29" s="13">
        <f t="shared" si="0"/>
        <v>584.706858918045</v>
      </c>
      <c r="G29" s="13">
        <f t="shared" si="0"/>
        <v>71.1784341211991</v>
      </c>
      <c r="H29" s="13">
        <f t="shared" si="0"/>
        <v>24.8359852712596</v>
      </c>
      <c r="I29" s="13">
        <f t="shared" si="0"/>
        <v>17.2020589834568</v>
      </c>
      <c r="J29" s="13">
        <f t="shared" si="0"/>
        <v>15.9796068692502</v>
      </c>
      <c r="K29" s="13">
        <f t="shared" si="0"/>
        <v>13.6592132377047</v>
      </c>
      <c r="L29" s="13">
        <f t="shared" si="0"/>
        <v>114.17087043648</v>
      </c>
      <c r="M29">
        <f>SUM(F29:L29)</f>
        <v>841.733027837396</v>
      </c>
      <c r="N29" t="b">
        <f>M29=E29</f>
        <v>1</v>
      </c>
    </row>
  </sheetData>
  <mergeCells count="2">
    <mergeCell ref="A1:D1"/>
    <mergeCell ref="A29:D29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opLeftCell="A13" workbookViewId="0">
      <selection activeCell="F3" sqref="F3:L28"/>
    </sheetView>
  </sheetViews>
  <sheetFormatPr defaultColWidth="9" defaultRowHeight="13.5"/>
  <cols>
    <col min="6" max="11" width="12.625"/>
  </cols>
  <sheetData>
    <row r="1" ht="16.5" spans="1:4">
      <c r="A1" s="1" t="s">
        <v>0</v>
      </c>
      <c r="B1" s="1"/>
      <c r="C1" s="1"/>
      <c r="D1" s="1"/>
    </row>
    <row r="2" ht="16.5" spans="1:12">
      <c r="A2" s="2" t="s">
        <v>8</v>
      </c>
      <c r="B2" s="2" t="s">
        <v>9</v>
      </c>
      <c r="C2" s="2" t="s">
        <v>10</v>
      </c>
      <c r="D2" s="2" t="s">
        <v>11</v>
      </c>
      <c r="E2" s="14" t="s">
        <v>57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t="s">
        <v>7</v>
      </c>
    </row>
    <row r="3" ht="16.5" spans="1:12">
      <c r="A3" s="2">
        <v>1</v>
      </c>
      <c r="B3" s="2" t="s">
        <v>14</v>
      </c>
      <c r="C3" s="5" t="s">
        <v>15</v>
      </c>
      <c r="D3" s="5" t="s">
        <v>16</v>
      </c>
      <c r="E3" s="14">
        <v>59.2468800884689</v>
      </c>
      <c r="F3" s="7">
        <f>$E3*'8月1'!E34</f>
        <v>47.4376685653894</v>
      </c>
      <c r="G3" s="7">
        <f>$E3*'8月1'!F34</f>
        <v>1.28104476014341</v>
      </c>
      <c r="H3" s="7">
        <f>$E3*'8月1'!G34</f>
        <v>0.67323794260938</v>
      </c>
      <c r="I3" s="7">
        <f>$E3*'8月1'!H34</f>
        <v>0.334386547800705</v>
      </c>
      <c r="J3" s="7">
        <f>$E3*'8月1'!I34</f>
        <v>0.224975149204253</v>
      </c>
      <c r="K3" s="7">
        <f>$E3*'8月1'!J34</f>
        <v>0.069299841464288</v>
      </c>
      <c r="L3" s="7">
        <f>$E3*'8月1'!K34</f>
        <v>9.22626728185743</v>
      </c>
    </row>
    <row r="4" ht="16.5" spans="1:12">
      <c r="A4" s="8">
        <v>2</v>
      </c>
      <c r="B4" s="8" t="s">
        <v>14</v>
      </c>
      <c r="C4" s="9" t="s">
        <v>15</v>
      </c>
      <c r="D4" s="9" t="s">
        <v>17</v>
      </c>
      <c r="E4" s="14">
        <v>13.8109669914626</v>
      </c>
      <c r="F4" s="7">
        <f>$E4*'8月1'!E35</f>
        <v>10.2743480005312</v>
      </c>
      <c r="G4" s="7">
        <f>$E4*'8月1'!F35</f>
        <v>0.996190892202441</v>
      </c>
      <c r="H4" s="7">
        <f>$E4*'8月1'!G35</f>
        <v>0.412231237097862</v>
      </c>
      <c r="I4" s="7">
        <f>$E4*'8月1'!H35</f>
        <v>0.0755563976647768</v>
      </c>
      <c r="J4" s="7">
        <f>$E4*'8月1'!I35</f>
        <v>0.0477902184378026</v>
      </c>
      <c r="K4" s="7">
        <f>$E4*'8月1'!J35</f>
        <v>0.00656736893528029</v>
      </c>
      <c r="L4" s="7">
        <f>$E4*'8月1'!K35</f>
        <v>1.99828287659315</v>
      </c>
    </row>
    <row r="5" ht="16.5" spans="1:12">
      <c r="A5" s="8">
        <v>3</v>
      </c>
      <c r="B5" s="8" t="s">
        <v>14</v>
      </c>
      <c r="C5" s="9" t="s">
        <v>15</v>
      </c>
      <c r="D5" s="9" t="s">
        <v>18</v>
      </c>
      <c r="E5" s="14">
        <v>10.2974113242403</v>
      </c>
      <c r="F5" s="7">
        <f>$E5*'8月1'!E36</f>
        <v>7.74916629979419</v>
      </c>
      <c r="G5" s="7">
        <f>$E5*'8月1'!F36</f>
        <v>0.381300380735162</v>
      </c>
      <c r="H5" s="7">
        <f>$E5*'8月1'!G36</f>
        <v>0.407278686396131</v>
      </c>
      <c r="I5" s="7">
        <f>$E5*'8月1'!H36</f>
        <v>0.143640609408924</v>
      </c>
      <c r="J5" s="7">
        <f>$E5*'8月1'!I36</f>
        <v>0.0942721979357736</v>
      </c>
      <c r="K5" s="7">
        <f>$E5*'8月1'!J36</f>
        <v>0.0145989905089817</v>
      </c>
      <c r="L5" s="7">
        <f>$E5*'8月1'!K36</f>
        <v>1.50715415946109</v>
      </c>
    </row>
    <row r="6" ht="16.5" spans="1:12">
      <c r="A6" s="8">
        <v>4</v>
      </c>
      <c r="B6" s="8" t="s">
        <v>14</v>
      </c>
      <c r="C6" s="9" t="s">
        <v>19</v>
      </c>
      <c r="D6" s="9" t="s">
        <v>20</v>
      </c>
      <c r="E6" s="14">
        <v>18.2730788773112</v>
      </c>
      <c r="F6" s="7">
        <f>$E6*'8月1'!E37</f>
        <v>9.4166025096756</v>
      </c>
      <c r="G6" s="7">
        <f>$E6*'8月1'!F37</f>
        <v>0.46688291585709</v>
      </c>
      <c r="H6" s="7">
        <f>$E6*'8月1'!G37</f>
        <v>0.499197014152479</v>
      </c>
      <c r="I6" s="7">
        <f>$E6*'8月1'!H37</f>
        <v>4.95795512580957</v>
      </c>
      <c r="J6" s="7">
        <f>$E6*'8月1'!I37</f>
        <v>0.782083657185528</v>
      </c>
      <c r="K6" s="7">
        <f>$E6*'8月1'!J37</f>
        <v>0.318899780146239</v>
      </c>
      <c r="L6" s="7">
        <f>$E6*'8月1'!K37</f>
        <v>1.83145787448467</v>
      </c>
    </row>
    <row r="7" ht="16.5" spans="1:12">
      <c r="A7" s="8">
        <v>5</v>
      </c>
      <c r="B7" s="8" t="s">
        <v>14</v>
      </c>
      <c r="C7" s="9" t="s">
        <v>19</v>
      </c>
      <c r="D7" s="9" t="s">
        <v>21</v>
      </c>
      <c r="E7" s="14">
        <v>76.8147351423712</v>
      </c>
      <c r="F7" s="7">
        <f>$E7*'8月1'!E38</f>
        <v>57.3304860755371</v>
      </c>
      <c r="G7" s="7">
        <f>$E7*'8月1'!F38</f>
        <v>1.67254267467437</v>
      </c>
      <c r="H7" s="7">
        <f>$E7*'8月1'!G38</f>
        <v>2.28732123378285</v>
      </c>
      <c r="I7" s="7">
        <f>$E7*'8月1'!H38</f>
        <v>1.8616366144478</v>
      </c>
      <c r="J7" s="7">
        <f>$E7*'8月1'!I38</f>
        <v>0.395576564721371</v>
      </c>
      <c r="K7" s="7">
        <f>$E7*'8月1'!J38</f>
        <v>2.11682661173685</v>
      </c>
      <c r="L7" s="7">
        <f>$E7*'8月1'!K38</f>
        <v>11.1503453674709</v>
      </c>
    </row>
    <row r="8" ht="16.5" spans="1:12">
      <c r="A8" s="8">
        <v>6</v>
      </c>
      <c r="B8" s="8" t="s">
        <v>14</v>
      </c>
      <c r="C8" s="9" t="s">
        <v>19</v>
      </c>
      <c r="D8" s="9" t="s">
        <v>22</v>
      </c>
      <c r="E8" s="14">
        <v>35.7901315621401</v>
      </c>
      <c r="F8" s="7">
        <f>$E8*'8月1'!E39</f>
        <v>28.3355086200562</v>
      </c>
      <c r="G8" s="7">
        <f>$E8*'8月1'!F39</f>
        <v>0.851239852942032</v>
      </c>
      <c r="H8" s="7">
        <f>$E8*'8月1'!G39</f>
        <v>0.624560838273798</v>
      </c>
      <c r="I8" s="7">
        <f>$E8*'8月1'!H39</f>
        <v>0.269372770391661</v>
      </c>
      <c r="J8" s="7">
        <f>$E8*'8月1'!I39</f>
        <v>0.124715922802639</v>
      </c>
      <c r="K8" s="7">
        <f>$E8*'8月1'!J39</f>
        <v>0.0736917210445037</v>
      </c>
      <c r="L8" s="7">
        <f>$E8*'8月1'!K39</f>
        <v>5.51104183662926</v>
      </c>
    </row>
    <row r="9" ht="16.5" spans="1:12">
      <c r="A9" s="8">
        <v>7</v>
      </c>
      <c r="B9" s="8" t="s">
        <v>14</v>
      </c>
      <c r="C9" s="9" t="s">
        <v>19</v>
      </c>
      <c r="D9" s="9" t="s">
        <v>23</v>
      </c>
      <c r="E9" s="14">
        <v>32.0691010710435</v>
      </c>
      <c r="F9" s="7">
        <f>$E9*'8月1'!E40</f>
        <v>24.1411071250316</v>
      </c>
      <c r="G9" s="7">
        <f>$E9*'8月1'!F40</f>
        <v>1.73693184476471</v>
      </c>
      <c r="H9" s="7">
        <f>$E9*'8月1'!G40</f>
        <v>0.711951060067866</v>
      </c>
      <c r="I9" s="7">
        <f>$E9*'8月1'!H40</f>
        <v>0.611565015276263</v>
      </c>
      <c r="J9" s="7">
        <f>$E9*'8月1'!I40</f>
        <v>0.122019385404743</v>
      </c>
      <c r="K9" s="7">
        <f>$E9*'8月1'!J40</f>
        <v>0.050264129684305</v>
      </c>
      <c r="L9" s="7">
        <f>$E9*'8月1'!K40</f>
        <v>4.69526251081403</v>
      </c>
    </row>
    <row r="10" ht="16.5" spans="1:12">
      <c r="A10" s="8">
        <v>9</v>
      </c>
      <c r="B10" s="8" t="s">
        <v>14</v>
      </c>
      <c r="C10" s="9" t="s">
        <v>24</v>
      </c>
      <c r="D10" s="9" t="s">
        <v>25</v>
      </c>
      <c r="E10" s="14">
        <v>63.4095466972741</v>
      </c>
      <c r="F10" s="7">
        <f>$E10*'8月1'!E41</f>
        <v>48.3569845100453</v>
      </c>
      <c r="G10" s="7">
        <f>$E10*'8月1'!F41</f>
        <v>0.976842544813551</v>
      </c>
      <c r="H10" s="7">
        <f>$E10*'8月1'!G41</f>
        <v>2.12794160743732</v>
      </c>
      <c r="I10" s="7">
        <f>$E10*'8月1'!H41</f>
        <v>0.867865745936835</v>
      </c>
      <c r="J10" s="7">
        <f>$E10*'8月1'!I41</f>
        <v>1.56874358758266</v>
      </c>
      <c r="K10" s="7">
        <f>$E10*'8月1'!J41</f>
        <v>0.106101430512703</v>
      </c>
      <c r="L10" s="7">
        <f>$E10*'8月1'!K41</f>
        <v>9.40506727094578</v>
      </c>
    </row>
    <row r="11" ht="16.5" spans="1:12">
      <c r="A11" s="8">
        <v>10</v>
      </c>
      <c r="B11" s="8" t="s">
        <v>14</v>
      </c>
      <c r="C11" s="9" t="s">
        <v>24</v>
      </c>
      <c r="D11" s="9" t="s">
        <v>26</v>
      </c>
      <c r="E11" s="14">
        <v>79.8537026380145</v>
      </c>
      <c r="F11" s="7">
        <f>$E11*'8月1'!E42</f>
        <v>55.584036492981</v>
      </c>
      <c r="G11" s="7">
        <f>$E11*'8月1'!F42</f>
        <v>2.56306022782681</v>
      </c>
      <c r="H11" s="7">
        <f>$E11*'8月1'!G42</f>
        <v>6.81200884592621</v>
      </c>
      <c r="I11" s="7">
        <f>$E11*'8月1'!H42</f>
        <v>3.14029247652874</v>
      </c>
      <c r="J11" s="7">
        <f>$E11*'8月1'!I42</f>
        <v>0.382024454137152</v>
      </c>
      <c r="K11" s="7">
        <f>$E11*'8月1'!J42</f>
        <v>0.561605990769841</v>
      </c>
      <c r="L11" s="7">
        <f>$E11*'8月1'!K42</f>
        <v>10.8106741498448</v>
      </c>
    </row>
    <row r="12" ht="16.5" spans="1:12">
      <c r="A12" s="8">
        <v>11</v>
      </c>
      <c r="B12" s="8" t="s">
        <v>14</v>
      </c>
      <c r="C12" s="9" t="s">
        <v>24</v>
      </c>
      <c r="D12" s="9" t="s">
        <v>27</v>
      </c>
      <c r="E12" s="14">
        <v>45.1684442227158</v>
      </c>
      <c r="F12" s="7">
        <f>$E12*'8月1'!E43</f>
        <v>33.1619855668065</v>
      </c>
      <c r="G12" s="7">
        <f>$E12*'8月1'!F43</f>
        <v>1.56409086536038</v>
      </c>
      <c r="H12" s="7">
        <f>$E12*'8月1'!G43</f>
        <v>2.37484686645278</v>
      </c>
      <c r="I12" s="7">
        <f>$E12*'8月1'!H43</f>
        <v>0.186258261571609</v>
      </c>
      <c r="J12" s="7">
        <f>$E12*'8月1'!I43</f>
        <v>0.715295600789377</v>
      </c>
      <c r="K12" s="7">
        <f>$E12*'8月1'!J43</f>
        <v>0.716212010752665</v>
      </c>
      <c r="L12" s="7">
        <f>$E12*'8月1'!K43</f>
        <v>6.44975505098252</v>
      </c>
    </row>
    <row r="13" ht="16.5" spans="1:12">
      <c r="A13" s="8">
        <v>12</v>
      </c>
      <c r="B13" s="8" t="s">
        <v>14</v>
      </c>
      <c r="C13" s="9" t="s">
        <v>24</v>
      </c>
      <c r="D13" s="9" t="s">
        <v>28</v>
      </c>
      <c r="E13" s="14">
        <v>41.1727741568602</v>
      </c>
      <c r="F13" s="7">
        <f>$E13*'8月1'!E44</f>
        <v>28.5876752162163</v>
      </c>
      <c r="G13" s="7">
        <f>$E13*'8月1'!F44</f>
        <v>3.34252740533556</v>
      </c>
      <c r="H13" s="7">
        <f>$E13*'8月1'!G44</f>
        <v>0.506120259220748</v>
      </c>
      <c r="I13" s="7">
        <f>$E13*'8月1'!H44</f>
        <v>0.198887731211459</v>
      </c>
      <c r="J13" s="7">
        <f>$E13*'8月1'!I44</f>
        <v>1.66894320263604</v>
      </c>
      <c r="K13" s="7">
        <f>$E13*'8月1'!J44</f>
        <v>1.3085340123613</v>
      </c>
      <c r="L13" s="7">
        <f>$E13*'8月1'!K44</f>
        <v>5.5600863298788</v>
      </c>
    </row>
    <row r="14" ht="16.5" spans="1:12">
      <c r="A14" s="8">
        <v>13</v>
      </c>
      <c r="B14" s="8" t="s">
        <v>14</v>
      </c>
      <c r="C14" s="9" t="s">
        <v>24</v>
      </c>
      <c r="D14" s="9" t="s">
        <v>29</v>
      </c>
      <c r="E14" s="14">
        <v>38.2194528038365</v>
      </c>
      <c r="F14" s="7">
        <f>$E14*'8月1'!E45</f>
        <v>30.7545031986263</v>
      </c>
      <c r="G14" s="7">
        <f>$E14*'8月1'!F45</f>
        <v>0.474942493415332</v>
      </c>
      <c r="H14" s="7">
        <f>$E14*'8月1'!G45</f>
        <v>0.454672910020903</v>
      </c>
      <c r="I14" s="7">
        <f>$E14*'8月1'!H45</f>
        <v>0.160636822123954</v>
      </c>
      <c r="J14" s="7">
        <f>$E14*'8月1'!I45</f>
        <v>0.337247619835773</v>
      </c>
      <c r="K14" s="7">
        <f>$E14*'8月1'!J45</f>
        <v>0.0559317971399245</v>
      </c>
      <c r="L14" s="7">
        <f>$E14*'8月1'!K45</f>
        <v>5.98151796267428</v>
      </c>
    </row>
    <row r="15" ht="16.5" spans="1:12">
      <c r="A15" s="8">
        <v>14</v>
      </c>
      <c r="B15" s="8" t="s">
        <v>14</v>
      </c>
      <c r="C15" s="9" t="s">
        <v>30</v>
      </c>
      <c r="D15" s="9" t="s">
        <v>31</v>
      </c>
      <c r="E15" s="14">
        <v>19.1097264019182</v>
      </c>
      <c r="F15" s="7">
        <f>$E15*'8月1'!E46</f>
        <v>13.7625890766845</v>
      </c>
      <c r="G15" s="7">
        <f>$E15*'8月1'!F46</f>
        <v>0.69448351147481</v>
      </c>
      <c r="H15" s="7">
        <f>$E15*'8月1'!G46</f>
        <v>0.523094588480701</v>
      </c>
      <c r="I15" s="7">
        <f>$E15*'8月1'!H46</f>
        <v>1.34519077488787</v>
      </c>
      <c r="J15" s="7">
        <f>$E15*'8月1'!I46</f>
        <v>0.102382718000837</v>
      </c>
      <c r="K15" s="7">
        <f>$E15*'8月1'!J46</f>
        <v>0.00526638357009029</v>
      </c>
      <c r="L15" s="7">
        <f>$E15*'8月1'!K46</f>
        <v>2.67671934881946</v>
      </c>
    </row>
    <row r="16" ht="16.5" spans="1:12">
      <c r="A16" s="8">
        <v>15</v>
      </c>
      <c r="B16" s="8" t="s">
        <v>14</v>
      </c>
      <c r="C16" s="9" t="s">
        <v>30</v>
      </c>
      <c r="D16" s="9" t="s">
        <v>32</v>
      </c>
      <c r="E16" s="14">
        <v>57.3291792057547</v>
      </c>
      <c r="F16" s="7">
        <f>$E16*'8月1'!E47</f>
        <v>39.2239458440605</v>
      </c>
      <c r="G16" s="7">
        <f>$E16*'8月1'!F47</f>
        <v>0.55655476835172</v>
      </c>
      <c r="H16" s="7">
        <f>$E16*'8月1'!G47</f>
        <v>3.93069586659568</v>
      </c>
      <c r="I16" s="7">
        <f>$E16*'8月1'!H47</f>
        <v>0.203455461177734</v>
      </c>
      <c r="J16" s="7">
        <f>$E16*'8月1'!I47</f>
        <v>1.35717697812592</v>
      </c>
      <c r="K16" s="7">
        <f>$E16*'8月1'!J47</f>
        <v>4.42858987086485</v>
      </c>
      <c r="L16" s="7">
        <f>$E16*'8月1'!K47</f>
        <v>7.62876041657829</v>
      </c>
    </row>
    <row r="17" ht="16.5" spans="1:12">
      <c r="A17" s="8">
        <v>16</v>
      </c>
      <c r="B17" s="8" t="s">
        <v>14</v>
      </c>
      <c r="C17" s="9" t="s">
        <v>30</v>
      </c>
      <c r="D17" s="9" t="s">
        <v>33</v>
      </c>
      <c r="E17" s="14">
        <v>19.1792155754644</v>
      </c>
      <c r="F17" s="7">
        <f>$E17*'8月1'!E48</f>
        <v>14.7469986906893</v>
      </c>
      <c r="G17" s="7">
        <f>$E17*'8月1'!F48</f>
        <v>0.86904644134797</v>
      </c>
      <c r="H17" s="7">
        <f>$E17*'8月1'!G48</f>
        <v>0.431109321875259</v>
      </c>
      <c r="I17" s="7">
        <f>$E17*'8月1'!H48</f>
        <v>0.152138127668492</v>
      </c>
      <c r="J17" s="7">
        <f>$E17*'8月1'!I48</f>
        <v>0.099729317356532</v>
      </c>
      <c r="K17" s="7">
        <f>$E17*'8月1'!J48</f>
        <v>0.012014112896859</v>
      </c>
      <c r="L17" s="7">
        <f>$E17*'8月1'!K48</f>
        <v>2.86817956362996</v>
      </c>
    </row>
    <row r="18" ht="16.5" spans="1:12">
      <c r="A18" s="8">
        <v>17</v>
      </c>
      <c r="B18" s="8" t="s">
        <v>14</v>
      </c>
      <c r="C18" s="9" t="s">
        <v>34</v>
      </c>
      <c r="D18" s="9" t="s">
        <v>35</v>
      </c>
      <c r="E18" s="14">
        <v>41.117907383673</v>
      </c>
      <c r="F18" s="7">
        <f>$E18*'8月1'!E49</f>
        <v>32.794662232913</v>
      </c>
      <c r="G18" s="7">
        <f>$E18*'8月1'!F49</f>
        <v>0.469340299856164</v>
      </c>
      <c r="H18" s="7">
        <f>$E18*'8月1'!G49</f>
        <v>0.501676979267539</v>
      </c>
      <c r="I18" s="7">
        <f>$E18*'8月1'!H49</f>
        <v>0.176805885896016</v>
      </c>
      <c r="J18" s="7">
        <f>$E18*'8月1'!I49</f>
        <v>0.589339087418911</v>
      </c>
      <c r="K18" s="7">
        <f>$E18*'8月1'!J49</f>
        <v>0.207769453974581</v>
      </c>
      <c r="L18" s="7">
        <f>$E18*'8月1'!K49</f>
        <v>6.3783134443468</v>
      </c>
    </row>
    <row r="19" ht="16.5" spans="1:12">
      <c r="A19" s="8">
        <v>18</v>
      </c>
      <c r="B19" s="8" t="s">
        <v>14</v>
      </c>
      <c r="C19" s="9" t="s">
        <v>34</v>
      </c>
      <c r="D19" s="9" t="s">
        <v>36</v>
      </c>
      <c r="E19" s="14">
        <v>20.2727859822171</v>
      </c>
      <c r="F19" s="7">
        <f>$E19*'8月1'!E50</f>
        <v>14.3583912558516</v>
      </c>
      <c r="G19" s="7">
        <f>$E19*'8月1'!F50</f>
        <v>0.417359118635136</v>
      </c>
      <c r="H19" s="7">
        <f>$E19*'8月1'!G50</f>
        <v>0.448950316536129</v>
      </c>
      <c r="I19" s="7">
        <f>$E19*'8月1'!H50</f>
        <v>0.157097521772403</v>
      </c>
      <c r="J19" s="7">
        <f>$E19*'8月1'!I50</f>
        <v>1.75930406758514</v>
      </c>
      <c r="K19" s="7">
        <f>$E19*'8月1'!J50</f>
        <v>0.339085341287702</v>
      </c>
      <c r="L19" s="7">
        <f>$E19*'8月1'!K50</f>
        <v>2.79259836054897</v>
      </c>
    </row>
    <row r="20" ht="16.5" spans="1:12">
      <c r="A20" s="8">
        <v>19</v>
      </c>
      <c r="B20" s="8" t="s">
        <v>14</v>
      </c>
      <c r="C20" s="9" t="s">
        <v>34</v>
      </c>
      <c r="D20" s="9" t="s">
        <v>37</v>
      </c>
      <c r="E20" s="14">
        <v>22.5984282301736</v>
      </c>
      <c r="F20" s="7">
        <f>$E20*'8月1'!E51</f>
        <v>17.6830153918368</v>
      </c>
      <c r="G20" s="7">
        <f>$E20*'8月1'!F51</f>
        <v>0.415472997544424</v>
      </c>
      <c r="H20" s="7">
        <f>$E20*'8月1'!G51</f>
        <v>0.44421431588373</v>
      </c>
      <c r="I20" s="7">
        <f>$E20*'8月1'!H51</f>
        <v>0.156451621659745</v>
      </c>
      <c r="J20" s="7">
        <f>$E20*'8月1'!I51</f>
        <v>0.348655270123902</v>
      </c>
      <c r="K20" s="7">
        <f>$E20*'8月1'!J51</f>
        <v>0.111406056111429</v>
      </c>
      <c r="L20" s="7">
        <f>$E20*'8月1'!K51</f>
        <v>3.43921257701351</v>
      </c>
    </row>
    <row r="21" ht="16.5" spans="1:12">
      <c r="A21" s="8">
        <v>20</v>
      </c>
      <c r="B21" s="8" t="s">
        <v>14</v>
      </c>
      <c r="C21" s="10" t="s">
        <v>38</v>
      </c>
      <c r="D21" s="9" t="s">
        <v>39</v>
      </c>
      <c r="E21" s="14">
        <v>61.1561743886103</v>
      </c>
      <c r="F21" s="7">
        <f>$E21*'8月1'!E52</f>
        <v>49.746743465051</v>
      </c>
      <c r="G21" s="7">
        <f>$E21*'8月1'!F52</f>
        <v>0.971104378647764</v>
      </c>
      <c r="H21" s="7">
        <f>$E21*'8月1'!G52</f>
        <v>0.472039818067387</v>
      </c>
      <c r="I21" s="7">
        <f>$E21*'8月1'!H52</f>
        <v>0.166256199581628</v>
      </c>
      <c r="J21" s="7">
        <f>$E21*'8月1'!I52</f>
        <v>0.109629589595099</v>
      </c>
      <c r="K21" s="7">
        <f>$E21*'8月1'!J52</f>
        <v>0.0150360748709007</v>
      </c>
      <c r="L21" s="7">
        <f>$E21*'8月1'!K52</f>
        <v>9.67536486279651</v>
      </c>
    </row>
    <row r="22" ht="16.5" spans="1:12">
      <c r="A22" s="8">
        <v>21</v>
      </c>
      <c r="B22" s="8" t="s">
        <v>14</v>
      </c>
      <c r="C22" s="10" t="s">
        <v>40</v>
      </c>
      <c r="D22" s="9" t="s">
        <v>41</v>
      </c>
      <c r="E22" s="14">
        <v>37.4675814665257</v>
      </c>
      <c r="F22" s="7">
        <f>$E22*'8月1'!E53</f>
        <v>26.1725034924883</v>
      </c>
      <c r="G22" s="7">
        <f>$E22*'8月1'!F53</f>
        <v>2.16431961872127</v>
      </c>
      <c r="H22" s="7">
        <f>$E22*'8月1'!G53</f>
        <v>0.941305400588498</v>
      </c>
      <c r="I22" s="7">
        <f>$E22*'8月1'!H53</f>
        <v>2.13196072564613</v>
      </c>
      <c r="J22" s="7">
        <f>$E22*'8月1'!I53</f>
        <v>0.477584717011464</v>
      </c>
      <c r="K22" s="7">
        <f>$E22*'8月1'!J53</f>
        <v>0.489553791920725</v>
      </c>
      <c r="L22" s="7">
        <f>$E22*'8月1'!K53</f>
        <v>5.09035372014939</v>
      </c>
    </row>
    <row r="23" ht="16.5" spans="1:12">
      <c r="A23" s="8">
        <v>22</v>
      </c>
      <c r="B23" s="8" t="s">
        <v>14</v>
      </c>
      <c r="C23" s="10" t="s">
        <v>40</v>
      </c>
      <c r="D23" s="9" t="s">
        <v>42</v>
      </c>
      <c r="E23" s="14">
        <v>29.3684671790114</v>
      </c>
      <c r="F23" s="7">
        <f>$E23*'8月1'!E54</f>
        <v>21.9469378885372</v>
      </c>
      <c r="G23" s="7">
        <f>$E23*'8月1'!F54</f>
        <v>1.41565491118512</v>
      </c>
      <c r="H23" s="7">
        <f>$E23*'8月1'!G54</f>
        <v>0.509878506778185</v>
      </c>
      <c r="I23" s="7">
        <f>$E23*'8月1'!H54</f>
        <v>0.837475182794816</v>
      </c>
      <c r="J23" s="7">
        <f>$E23*'8月1'!I54</f>
        <v>0.173119970705222</v>
      </c>
      <c r="K23" s="7">
        <f>$E23*'8月1'!J54</f>
        <v>0.216887507851305</v>
      </c>
      <c r="L23" s="7">
        <f>$E23*'8月1'!K54</f>
        <v>4.26851321115946</v>
      </c>
    </row>
    <row r="24" ht="16.5" spans="1:12">
      <c r="A24" s="8">
        <v>23</v>
      </c>
      <c r="B24" s="8" t="s">
        <v>14</v>
      </c>
      <c r="C24" s="10" t="s">
        <v>40</v>
      </c>
      <c r="D24" s="9" t="s">
        <v>43</v>
      </c>
      <c r="E24" s="14">
        <v>30.9610753206803</v>
      </c>
      <c r="F24" s="7">
        <f>$E24*'8月1'!E55</f>
        <v>21.282569048952</v>
      </c>
      <c r="G24" s="7">
        <f>$E24*'8月1'!F55</f>
        <v>2.60811536650468</v>
      </c>
      <c r="H24" s="7">
        <f>$E24*'8月1'!G55</f>
        <v>2.24560425691527</v>
      </c>
      <c r="I24" s="7">
        <f>$E24*'8月1'!H55</f>
        <v>0.160773091714948</v>
      </c>
      <c r="J24" s="7">
        <f>$E24*'8月1'!I55</f>
        <v>0.192986815883351</v>
      </c>
      <c r="K24" s="7">
        <f>$E24*'8月1'!J55</f>
        <v>0.33172823746362</v>
      </c>
      <c r="L24" s="7">
        <f>$E24*'8月1'!K55</f>
        <v>4.13929850324645</v>
      </c>
    </row>
    <row r="25" ht="16.5" spans="1:12">
      <c r="A25" s="8">
        <v>24</v>
      </c>
      <c r="B25" s="8" t="s">
        <v>14</v>
      </c>
      <c r="C25" s="10" t="s">
        <v>44</v>
      </c>
      <c r="D25" s="9" t="s">
        <v>45</v>
      </c>
      <c r="E25" s="14">
        <v>69.7436363994113</v>
      </c>
      <c r="F25" s="7">
        <f>$E25*'8月1'!E56</f>
        <v>51.7745526103979</v>
      </c>
      <c r="G25" s="7">
        <f>$E25*'8月1'!F56</f>
        <v>3.17019414970379</v>
      </c>
      <c r="H25" s="7">
        <f>$E25*'8月1'!G56</f>
        <v>4.11421074202544</v>
      </c>
      <c r="I25" s="7">
        <f>$E25*'8月1'!H56</f>
        <v>0.442570729818392</v>
      </c>
      <c r="J25" s="7">
        <f>$E25*'8月1'!I56</f>
        <v>0.143050408461431</v>
      </c>
      <c r="K25" s="7">
        <f>$E25*'8月1'!J56</f>
        <v>0.0292993744060877</v>
      </c>
      <c r="L25" s="7">
        <f>$E25*'8月1'!K56</f>
        <v>10.0697583845982</v>
      </c>
    </row>
    <row r="26" ht="16.5" spans="1:12">
      <c r="A26" s="8">
        <v>25</v>
      </c>
      <c r="B26" s="8" t="s">
        <v>14</v>
      </c>
      <c r="C26" s="10" t="s">
        <v>44</v>
      </c>
      <c r="D26" s="9" t="s">
        <v>46</v>
      </c>
      <c r="E26" s="14">
        <v>34.3643190250043</v>
      </c>
      <c r="F26" s="7">
        <f>$E26*'8月1'!E57</f>
        <v>27.1362369560751</v>
      </c>
      <c r="G26" s="7">
        <f>$E26*'8月1'!F57</f>
        <v>0.538197316838271</v>
      </c>
      <c r="H26" s="7">
        <f>$E26*'8月1'!G57</f>
        <v>1.13036694642343</v>
      </c>
      <c r="I26" s="7">
        <f>$E26*'8月1'!H57</f>
        <v>0.1667703174478</v>
      </c>
      <c r="J26" s="7">
        <f>$E26*'8月1'!I57</f>
        <v>0.107569472218623</v>
      </c>
      <c r="K26" s="7">
        <f>$E26*'8月1'!J57</f>
        <v>0.00738543571322355</v>
      </c>
      <c r="L26" s="7">
        <f>$E26*'8月1'!K57</f>
        <v>5.27779258028785</v>
      </c>
    </row>
    <row r="27" ht="16.5" spans="1:12">
      <c r="A27" s="8">
        <v>27</v>
      </c>
      <c r="B27" s="8" t="s">
        <v>14</v>
      </c>
      <c r="C27" s="9" t="s">
        <v>47</v>
      </c>
      <c r="D27" s="9" t="s">
        <v>48</v>
      </c>
      <c r="E27" s="14">
        <v>12.3076058916134</v>
      </c>
      <c r="F27" s="7">
        <f>$E27*'8月1'!E58</f>
        <v>7.03883731059257</v>
      </c>
      <c r="G27" s="7">
        <f>$E27*'8月1'!F58</f>
        <v>0.640242563991375</v>
      </c>
      <c r="H27" s="7">
        <f>$E27*'8月1'!G58</f>
        <v>0.570235402815356</v>
      </c>
      <c r="I27" s="7">
        <f>$E27*'8月1'!H58</f>
        <v>1.005750237919</v>
      </c>
      <c r="J27" s="7">
        <f>$E27*'8月1'!I58</f>
        <v>1.16823184819413</v>
      </c>
      <c r="K27" s="7">
        <f>$E27*'8月1'!J58</f>
        <v>0.515307977588643</v>
      </c>
      <c r="L27" s="7">
        <f>$E27*'8月1'!K58</f>
        <v>1.36900055051229</v>
      </c>
    </row>
    <row r="28" ht="16.5" spans="1:12">
      <c r="A28" s="11">
        <v>1</v>
      </c>
      <c r="B28" s="8" t="s">
        <v>14</v>
      </c>
      <c r="C28" s="9" t="s">
        <v>49</v>
      </c>
      <c r="D28" s="5" t="s">
        <v>49</v>
      </c>
      <c r="E28" s="14">
        <v>60.3379187295035</v>
      </c>
      <c r="F28" s="7">
        <f>$E28*'8月1'!E59</f>
        <v>0</v>
      </c>
      <c r="G28" s="7">
        <f>$E28*'8月1'!F59</f>
        <v>52.1207345861986</v>
      </c>
      <c r="H28" s="7">
        <f>$E28*'8月1'!G59</f>
        <v>0</v>
      </c>
      <c r="I28" s="7">
        <f>$E28*'8月1'!H59</f>
        <v>0</v>
      </c>
      <c r="J28" s="7">
        <f>$E28*'8月1'!I59</f>
        <v>0</v>
      </c>
      <c r="K28" s="7">
        <f>$E28*'8月1'!J59</f>
        <v>8.21718414330499</v>
      </c>
      <c r="L28" s="7">
        <f>$E28*'8月1'!K59</f>
        <v>0</v>
      </c>
    </row>
    <row r="29" spans="1:14">
      <c r="A29" s="12" t="s">
        <v>13</v>
      </c>
      <c r="B29" s="12"/>
      <c r="C29" s="12"/>
      <c r="D29" s="12"/>
      <c r="E29" s="13">
        <f t="shared" ref="E29:L29" si="0">SUM(E3:E28)</f>
        <v>1029.4402467553</v>
      </c>
      <c r="F29" s="13">
        <f t="shared" si="0"/>
        <v>718.798055444821</v>
      </c>
      <c r="G29" s="13">
        <f t="shared" si="0"/>
        <v>83.3584168870719</v>
      </c>
      <c r="H29" s="13">
        <f t="shared" si="0"/>
        <v>34.1547509636909</v>
      </c>
      <c r="I29" s="13">
        <f t="shared" si="0"/>
        <v>19.9107499961573</v>
      </c>
      <c r="J29" s="13">
        <f t="shared" si="0"/>
        <v>13.0924478213537</v>
      </c>
      <c r="K29" s="13">
        <f t="shared" si="0"/>
        <v>20.3250474468819</v>
      </c>
      <c r="L29" s="13">
        <f t="shared" si="0"/>
        <v>139.800778195324</v>
      </c>
      <c r="M29">
        <f>SUM(F29:L29)</f>
        <v>1029.4402467553</v>
      </c>
      <c r="N29" t="b">
        <f>M29=E29</f>
        <v>1</v>
      </c>
    </row>
  </sheetData>
  <mergeCells count="2">
    <mergeCell ref="A1:D1"/>
    <mergeCell ref="A29:D29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opLeftCell="A7" workbookViewId="0">
      <selection activeCell="L28" sqref="L28"/>
    </sheetView>
  </sheetViews>
  <sheetFormatPr defaultColWidth="9" defaultRowHeight="13.5"/>
  <cols>
    <col min="6" max="11" width="12.625"/>
  </cols>
  <sheetData>
    <row r="1" ht="16.5" spans="1:4">
      <c r="A1" s="1" t="s">
        <v>0</v>
      </c>
      <c r="B1" s="1"/>
      <c r="C1" s="1"/>
      <c r="D1" s="1"/>
    </row>
    <row r="2" ht="16.5" spans="1:12">
      <c r="A2" s="2" t="s">
        <v>8</v>
      </c>
      <c r="B2" s="2" t="s">
        <v>9</v>
      </c>
      <c r="C2" s="2" t="s">
        <v>10</v>
      </c>
      <c r="D2" s="2" t="s">
        <v>11</v>
      </c>
      <c r="E2" s="14" t="s">
        <v>58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t="s">
        <v>7</v>
      </c>
    </row>
    <row r="3" ht="16.5" spans="1:12">
      <c r="A3" s="2">
        <v>1</v>
      </c>
      <c r="B3" s="2" t="s">
        <v>14</v>
      </c>
      <c r="C3" s="5" t="s">
        <v>15</v>
      </c>
      <c r="D3" s="5" t="s">
        <v>16</v>
      </c>
      <c r="E3" s="14">
        <v>55.8804042499412</v>
      </c>
      <c r="F3" s="7">
        <f>$E3*'9月1'!E34</f>
        <v>38.8328252572549</v>
      </c>
      <c r="G3" s="7">
        <f>$E3*'9月1'!F34</f>
        <v>4.65370605244528</v>
      </c>
      <c r="H3" s="7">
        <f>$E3*'9月1'!G34</f>
        <v>1.60626056963957</v>
      </c>
      <c r="I3" s="7">
        <f>$E3*'9月1'!H34</f>
        <v>0.135339623570963</v>
      </c>
      <c r="J3" s="7">
        <f>$E3*'9月1'!I34</f>
        <v>0.136520212503599</v>
      </c>
      <c r="K3" s="7">
        <f>$E3*'9月1'!J34</f>
        <v>0.0514441927953054</v>
      </c>
      <c r="L3" s="7">
        <f>$E3*'9月1'!K34</f>
        <v>10.4643083417315</v>
      </c>
    </row>
    <row r="4" ht="16.5" spans="1:12">
      <c r="A4" s="8">
        <v>2</v>
      </c>
      <c r="B4" s="8" t="s">
        <v>14</v>
      </c>
      <c r="C4" s="9" t="s">
        <v>15</v>
      </c>
      <c r="D4" s="9" t="s">
        <v>17</v>
      </c>
      <c r="E4" s="14">
        <v>13.0262119695266</v>
      </c>
      <c r="F4" s="7">
        <f>$E4*'9月1'!E35</f>
        <v>7.140196529959</v>
      </c>
      <c r="G4" s="7">
        <f>$E4*'9月1'!F35</f>
        <v>3.07225636349868</v>
      </c>
      <c r="H4" s="7">
        <f>$E4*'9月1'!G35</f>
        <v>0.834965543897723</v>
      </c>
      <c r="I4" s="7">
        <f>$E4*'9月1'!H35</f>
        <v>0.0259613727225581</v>
      </c>
      <c r="J4" s="7">
        <f>$E4*'9月1'!I35</f>
        <v>0.0246196381049865</v>
      </c>
      <c r="K4" s="7">
        <f>$E4*'9月1'!J35</f>
        <v>0.00413881269448015</v>
      </c>
      <c r="L4" s="7">
        <f>$E4*'9月1'!K35</f>
        <v>1.92407370864919</v>
      </c>
    </row>
    <row r="5" ht="16.5" spans="1:12">
      <c r="A5" s="8">
        <v>3</v>
      </c>
      <c r="B5" s="8" t="s">
        <v>14</v>
      </c>
      <c r="C5" s="9" t="s">
        <v>15</v>
      </c>
      <c r="D5" s="9" t="s">
        <v>18</v>
      </c>
      <c r="E5" s="14">
        <v>9.71230057459956</v>
      </c>
      <c r="F5" s="7">
        <f>$E5*'9月1'!E36</f>
        <v>5.84760126892014</v>
      </c>
      <c r="G5" s="7">
        <f>$E5*'9月1'!F36</f>
        <v>1.27687681411878</v>
      </c>
      <c r="H5" s="7">
        <f>$E5*'9月1'!G36</f>
        <v>0.895748761048978</v>
      </c>
      <c r="I5" s="7">
        <f>$E5*'9月1'!H36</f>
        <v>0.0535920690148802</v>
      </c>
      <c r="J5" s="7">
        <f>$E5*'9月1'!I36</f>
        <v>0.0527342966959041</v>
      </c>
      <c r="K5" s="7">
        <f>$E5*'9月1'!J36</f>
        <v>0.00999019719565258</v>
      </c>
      <c r="L5" s="7">
        <f>$E5*'9月1'!K36</f>
        <v>1.57575716760523</v>
      </c>
    </row>
    <row r="6" ht="16.5" spans="1:12">
      <c r="A6" s="8">
        <v>4</v>
      </c>
      <c r="B6" s="8" t="s">
        <v>14</v>
      </c>
      <c r="C6" s="9" t="s">
        <v>19</v>
      </c>
      <c r="D6" s="9" t="s">
        <v>20</v>
      </c>
      <c r="E6" s="14">
        <v>17.2347815282504</v>
      </c>
      <c r="F6" s="7">
        <f>$E6*'9月1'!E37</f>
        <v>8.63205828812216</v>
      </c>
      <c r="G6" s="7">
        <f>$E6*'9月1'!F37</f>
        <v>1.89927171180169</v>
      </c>
      <c r="H6" s="7">
        <f>$E6*'9月1'!G37</f>
        <v>1.3337175533891</v>
      </c>
      <c r="I6" s="7">
        <f>$E6*'9月1'!H37</f>
        <v>2.24710430582722</v>
      </c>
      <c r="J6" s="7">
        <f>$E6*'9月1'!I37</f>
        <v>0.531447161203337</v>
      </c>
      <c r="K6" s="7">
        <f>$E6*'9月1'!J37</f>
        <v>0.26509577709831</v>
      </c>
      <c r="L6" s="7">
        <f>$E6*'9月1'!K37</f>
        <v>2.32608673080859</v>
      </c>
    </row>
    <row r="7" ht="16.5" spans="1:12">
      <c r="A7" s="8">
        <v>5</v>
      </c>
      <c r="B7" s="8" t="s">
        <v>14</v>
      </c>
      <c r="C7" s="9" t="s">
        <v>19</v>
      </c>
      <c r="D7" s="9" t="s">
        <v>21</v>
      </c>
      <c r="E7" s="14">
        <v>72.4500335831742</v>
      </c>
      <c r="F7" s="7">
        <f>$E7*'9月1'!E38</f>
        <v>46.1503254699916</v>
      </c>
      <c r="G7" s="7">
        <f>$E7*'9月1'!F38</f>
        <v>5.97482711553603</v>
      </c>
      <c r="H7" s="7">
        <f>$E7*'9月1'!G38</f>
        <v>5.3664621201367</v>
      </c>
      <c r="I7" s="7">
        <f>$E7*'9月1'!H38</f>
        <v>0.740942609861198</v>
      </c>
      <c r="J7" s="7">
        <f>$E7*'9月1'!I38</f>
        <v>0.236051331184166</v>
      </c>
      <c r="K7" s="7">
        <f>$E7*'9月1'!J38</f>
        <v>1.54526473977542</v>
      </c>
      <c r="L7" s="7">
        <f>$E7*'9月1'!K38</f>
        <v>12.4361601966891</v>
      </c>
    </row>
    <row r="8" ht="16.5" spans="1:12">
      <c r="A8" s="8">
        <v>6</v>
      </c>
      <c r="B8" s="8" t="s">
        <v>14</v>
      </c>
      <c r="C8" s="9" t="s">
        <v>19</v>
      </c>
      <c r="D8" s="9" t="s">
        <v>22</v>
      </c>
      <c r="E8" s="14">
        <v>33.7564951414246</v>
      </c>
      <c r="F8" s="7">
        <f>$E8*'9月1'!E39</f>
        <v>22.8493736469093</v>
      </c>
      <c r="G8" s="7">
        <f>$E8*'9月1'!F39</f>
        <v>3.04617062995669</v>
      </c>
      <c r="H8" s="7">
        <f>$E8*'9月1'!G39</f>
        <v>1.46787744918711</v>
      </c>
      <c r="I8" s="7">
        <f>$E8*'9月1'!H39</f>
        <v>0.107398321594068</v>
      </c>
      <c r="J8" s="7">
        <f>$E8*'9月1'!I39</f>
        <v>0.0745507379188628</v>
      </c>
      <c r="K8" s="7">
        <f>$E8*'9月1'!J39</f>
        <v>0.0538877996019778</v>
      </c>
      <c r="L8" s="7">
        <f>$E8*'9月1'!K39</f>
        <v>6.15723655625657</v>
      </c>
    </row>
    <row r="9" ht="16.5" spans="1:12">
      <c r="A9" s="8">
        <v>7</v>
      </c>
      <c r="B9" s="8" t="s">
        <v>14</v>
      </c>
      <c r="C9" s="9" t="s">
        <v>19</v>
      </c>
      <c r="D9" s="9" t="s">
        <v>23</v>
      </c>
      <c r="E9" s="14">
        <v>30.2468978806347</v>
      </c>
      <c r="F9" s="7">
        <f>$E9*'9月1'!E40</f>
        <v>17.8671876779501</v>
      </c>
      <c r="G9" s="7">
        <f>$E9*'9月1'!F40</f>
        <v>5.70480475119831</v>
      </c>
      <c r="H9" s="7">
        <f>$E9*'9月1'!G40</f>
        <v>1.53575139811496</v>
      </c>
      <c r="I9" s="7">
        <f>$E9*'9月1'!H40</f>
        <v>0.223790766666173</v>
      </c>
      <c r="J9" s="7">
        <f>$E9*'9月1'!I40</f>
        <v>0.0669444540791345</v>
      </c>
      <c r="K9" s="7">
        <f>$E9*'9月1'!J40</f>
        <v>0.0337353831717515</v>
      </c>
      <c r="L9" s="7">
        <f>$E9*'9月1'!K40</f>
        <v>4.81468344945429</v>
      </c>
    </row>
    <row r="10" ht="16.5" spans="1:12">
      <c r="A10" s="8">
        <v>9</v>
      </c>
      <c r="B10" s="8" t="s">
        <v>14</v>
      </c>
      <c r="C10" s="9" t="s">
        <v>24</v>
      </c>
      <c r="D10" s="9" t="s">
        <v>25</v>
      </c>
      <c r="E10" s="14">
        <v>59.806543356514</v>
      </c>
      <c r="F10" s="7">
        <f>$E10*'9月1'!E41</f>
        <v>39.2874542758032</v>
      </c>
      <c r="G10" s="7">
        <f>$E10*'9月1'!F41</f>
        <v>3.52190985295973</v>
      </c>
      <c r="H10" s="7">
        <f>$E10*'9月1'!G41</f>
        <v>5.0387886954026</v>
      </c>
      <c r="I10" s="7">
        <f>$E10*'9月1'!H41</f>
        <v>0.348616340412847</v>
      </c>
      <c r="J10" s="7">
        <f>$E10*'9月1'!I41</f>
        <v>0.94478588501277</v>
      </c>
      <c r="K10" s="7">
        <f>$E10*'9月1'!J41</f>
        <v>0.0781707684055957</v>
      </c>
      <c r="L10" s="7">
        <f>$E10*'9月1'!K41</f>
        <v>10.5868175385173</v>
      </c>
    </row>
    <row r="11" ht="16.5" spans="1:12">
      <c r="A11" s="8">
        <v>10</v>
      </c>
      <c r="B11" s="8" t="s">
        <v>14</v>
      </c>
      <c r="C11" s="9" t="s">
        <v>24</v>
      </c>
      <c r="D11" s="9" t="s">
        <v>26</v>
      </c>
      <c r="E11" s="14">
        <v>75.3163234520315</v>
      </c>
      <c r="F11" s="7">
        <f>$E11*'9月1'!E42</f>
        <v>40.2013303909528</v>
      </c>
      <c r="G11" s="7">
        <f>$E11*'9月1'!F42</f>
        <v>8.22636825073687</v>
      </c>
      <c r="H11" s="7">
        <f>$E11*'9月1'!G42</f>
        <v>14.3594335810932</v>
      </c>
      <c r="I11" s="7">
        <f>$E11*'9月1'!H42</f>
        <v>1.12295138945077</v>
      </c>
      <c r="J11" s="7">
        <f>$E11*'9月1'!I42</f>
        <v>0.204818066727638</v>
      </c>
      <c r="K11" s="7">
        <f>$E11*'9月1'!J42</f>
        <v>0.368341404287096</v>
      </c>
      <c r="L11" s="7">
        <f>$E11*'9月1'!K42</f>
        <v>10.8330803687831</v>
      </c>
    </row>
    <row r="12" ht="16.5" spans="1:12">
      <c r="A12" s="8">
        <v>11</v>
      </c>
      <c r="B12" s="8" t="s">
        <v>14</v>
      </c>
      <c r="C12" s="9" t="s">
        <v>24</v>
      </c>
      <c r="D12" s="9" t="s">
        <v>27</v>
      </c>
      <c r="E12" s="14">
        <v>42.6019212950511</v>
      </c>
      <c r="F12" s="7">
        <f>$E12*'9月1'!E43</f>
        <v>24.6846155823235</v>
      </c>
      <c r="G12" s="7">
        <f>$E12*'9月1'!F43</f>
        <v>5.16662348227325</v>
      </c>
      <c r="H12" s="7">
        <f>$E12*'9月1'!G43</f>
        <v>5.15220595843679</v>
      </c>
      <c r="I12" s="7">
        <f>$E12*'9月1'!H43</f>
        <v>0.0685491228568083</v>
      </c>
      <c r="J12" s="7">
        <f>$E12*'9月1'!I43</f>
        <v>0.39469184336933</v>
      </c>
      <c r="K12" s="7">
        <f>$E12*'9月1'!J43</f>
        <v>0.483454832973824</v>
      </c>
      <c r="L12" s="7">
        <f>$E12*'9月1'!K43</f>
        <v>6.65178047281753</v>
      </c>
    </row>
    <row r="13" ht="16.5" spans="1:12">
      <c r="A13" s="8">
        <v>12</v>
      </c>
      <c r="B13" s="8" t="s">
        <v>14</v>
      </c>
      <c r="C13" s="9" t="s">
        <v>24</v>
      </c>
      <c r="D13" s="9" t="s">
        <v>28</v>
      </c>
      <c r="E13" s="14">
        <v>38.8332897958735</v>
      </c>
      <c r="F13" s="7">
        <f>$E13*'9月1'!E44</f>
        <v>20.140071148881</v>
      </c>
      <c r="G13" s="7">
        <f>$E13*'9月1'!F44</f>
        <v>10.4499961209081</v>
      </c>
      <c r="H13" s="7">
        <f>$E13*'9月1'!G44</f>
        <v>1.03922035620651</v>
      </c>
      <c r="I13" s="7">
        <f>$E13*'9月1'!H44</f>
        <v>0.0692772546808397</v>
      </c>
      <c r="J13" s="7">
        <f>$E13*'9月1'!I44</f>
        <v>0.871586456397437</v>
      </c>
      <c r="K13" s="7">
        <f>$E13*'9月1'!J44</f>
        <v>0.835979524827196</v>
      </c>
      <c r="L13" s="7">
        <f>$E13*'9月1'!K44</f>
        <v>5.42715893397242</v>
      </c>
    </row>
    <row r="14" ht="16.5" spans="1:12">
      <c r="A14" s="8">
        <v>13</v>
      </c>
      <c r="B14" s="8" t="s">
        <v>14</v>
      </c>
      <c r="C14" s="9" t="s">
        <v>24</v>
      </c>
      <c r="D14" s="9" t="s">
        <v>29</v>
      </c>
      <c r="E14" s="14">
        <v>36.0477795573509</v>
      </c>
      <c r="F14" s="7">
        <f>$E14*'9月1'!E45</f>
        <v>25.8694192051105</v>
      </c>
      <c r="G14" s="7">
        <f>$E14*'9月1'!F45</f>
        <v>1.77287445334088</v>
      </c>
      <c r="H14" s="7">
        <f>$E14*'9月1'!G45</f>
        <v>1.11467639407249</v>
      </c>
      <c r="I14" s="7">
        <f>$E14*'9月1'!H45</f>
        <v>0.0668072478134589</v>
      </c>
      <c r="J14" s="7">
        <f>$E14*'9月1'!I45</f>
        <v>0.210287574058315</v>
      </c>
      <c r="K14" s="7">
        <f>$E14*'9月1'!J45</f>
        <v>0.0426643565767131</v>
      </c>
      <c r="L14" s="7">
        <f>$E14*'9月1'!K45</f>
        <v>6.97105032637853</v>
      </c>
    </row>
    <row r="15" ht="16.5" spans="1:12">
      <c r="A15" s="8">
        <v>14</v>
      </c>
      <c r="B15" s="8" t="s">
        <v>14</v>
      </c>
      <c r="C15" s="9" t="s">
        <v>30</v>
      </c>
      <c r="D15" s="9" t="s">
        <v>31</v>
      </c>
      <c r="E15" s="14">
        <v>18.0238897786755</v>
      </c>
      <c r="F15" s="7">
        <f>$E15*'9月1'!E46</f>
        <v>10.8684328095915</v>
      </c>
      <c r="G15" s="7">
        <f>$E15*'9月1'!F46</f>
        <v>2.43381583585355</v>
      </c>
      <c r="H15" s="7">
        <f>$E15*'9月1'!G46</f>
        <v>1.20397861036493</v>
      </c>
      <c r="I15" s="7">
        <f>$E15*'9月1'!H46</f>
        <v>0.525231998724768</v>
      </c>
      <c r="J15" s="7">
        <f>$E15*'9月1'!I46</f>
        <v>0.059934956129458</v>
      </c>
      <c r="K15" s="7">
        <f>$E15*'9月1'!J46</f>
        <v>0.00377144460463689</v>
      </c>
      <c r="L15" s="7">
        <f>$E15*'9月1'!K46</f>
        <v>2.92872412340663</v>
      </c>
    </row>
    <row r="16" ht="16.5" spans="1:12">
      <c r="A16" s="8">
        <v>15</v>
      </c>
      <c r="B16" s="8" t="s">
        <v>14</v>
      </c>
      <c r="C16" s="9" t="s">
        <v>30</v>
      </c>
      <c r="D16" s="9" t="s">
        <v>32</v>
      </c>
      <c r="E16" s="14">
        <v>54.0716693360264</v>
      </c>
      <c r="F16" s="7">
        <f>$E16*'9月1'!E47</f>
        <v>30.8081327289651</v>
      </c>
      <c r="G16" s="7">
        <f>$E16*'9月1'!F47</f>
        <v>1.939907381348</v>
      </c>
      <c r="H16" s="7">
        <f>$E16*'9月1'!G47</f>
        <v>8.99819292500951</v>
      </c>
      <c r="I16" s="7">
        <f>$E16*'9月1'!H47</f>
        <v>0.0790103457513458</v>
      </c>
      <c r="J16" s="7">
        <f>$E16*'9月1'!I47</f>
        <v>0.790200563752523</v>
      </c>
      <c r="K16" s="7">
        <f>$E16*'9月1'!J47</f>
        <v>3.15433650793738</v>
      </c>
      <c r="L16" s="7">
        <f>$E16*'9月1'!K47</f>
        <v>8.30188888326253</v>
      </c>
    </row>
    <row r="17" ht="16.5" spans="1:12">
      <c r="A17" s="8">
        <v>16</v>
      </c>
      <c r="B17" s="8" t="s">
        <v>14</v>
      </c>
      <c r="C17" s="9" t="s">
        <v>30</v>
      </c>
      <c r="D17" s="9" t="s">
        <v>33</v>
      </c>
      <c r="E17" s="14">
        <v>18.089430497494</v>
      </c>
      <c r="F17" s="7">
        <f>$E17*'9月1'!E48</f>
        <v>11.1179827734465</v>
      </c>
      <c r="G17" s="7">
        <f>$E17*'9月1'!F48</f>
        <v>2.90753085453112</v>
      </c>
      <c r="H17" s="7">
        <f>$E17*'9月1'!G48</f>
        <v>0.947286899105931</v>
      </c>
      <c r="I17" s="7">
        <f>$E17*'9月1'!H48</f>
        <v>0.0567101683824781</v>
      </c>
      <c r="J17" s="7">
        <f>$E17*'9月1'!I48</f>
        <v>0.0557355070548516</v>
      </c>
      <c r="K17" s="7">
        <f>$E17*'9月1'!J48</f>
        <v>0.00821376981364958</v>
      </c>
      <c r="L17" s="7">
        <f>$E17*'9月1'!K48</f>
        <v>2.99597052515946</v>
      </c>
    </row>
    <row r="18" ht="16.5" spans="1:12">
      <c r="A18" s="8">
        <v>17</v>
      </c>
      <c r="B18" s="8" t="s">
        <v>14</v>
      </c>
      <c r="C18" s="9" t="s">
        <v>34</v>
      </c>
      <c r="D18" s="9" t="s">
        <v>35</v>
      </c>
      <c r="E18" s="14">
        <v>38.7815406158152</v>
      </c>
      <c r="F18" s="7">
        <f>$E18*'9月1'!E49</f>
        <v>27.7149872342366</v>
      </c>
      <c r="G18" s="7">
        <f>$E18*'9月1'!F49</f>
        <v>1.76018517390515</v>
      </c>
      <c r="H18" s="7">
        <f>$E18*'9月1'!G49</f>
        <v>1.23568409201684</v>
      </c>
      <c r="I18" s="7">
        <f>$E18*'9月1'!H49</f>
        <v>0.0738769153700791</v>
      </c>
      <c r="J18" s="7">
        <f>$E18*'9月1'!I49</f>
        <v>0.369201555369586</v>
      </c>
      <c r="K18" s="7">
        <f>$E18*'9月1'!J49</f>
        <v>0.159228822346608</v>
      </c>
      <c r="L18" s="7">
        <f>$E18*'9月1'!K49</f>
        <v>7.46837682257029</v>
      </c>
    </row>
    <row r="19" ht="16.5" spans="1:12">
      <c r="A19" s="8">
        <v>18</v>
      </c>
      <c r="B19" s="8" t="s">
        <v>14</v>
      </c>
      <c r="C19" s="9" t="s">
        <v>34</v>
      </c>
      <c r="D19" s="9" t="s">
        <v>36</v>
      </c>
      <c r="E19" s="14">
        <v>19.1208629765353</v>
      </c>
      <c r="F19" s="7">
        <f>$E19*'9月1'!E50</f>
        <v>11.8966541858455</v>
      </c>
      <c r="G19" s="7">
        <f>$E19*'9月1'!F50</f>
        <v>1.53457441194485</v>
      </c>
      <c r="H19" s="7">
        <f>$E19*'9月1'!G50</f>
        <v>1.08414931221983</v>
      </c>
      <c r="I19" s="7">
        <f>$E19*'9月1'!H50</f>
        <v>0.064355979223432</v>
      </c>
      <c r="J19" s="7">
        <f>$E19*'9月1'!I50</f>
        <v>1.0805545990199</v>
      </c>
      <c r="K19" s="7">
        <f>$E19*'9月1'!J50</f>
        <v>0.254774837833271</v>
      </c>
      <c r="L19" s="7">
        <f>$E19*'9月1'!K50</f>
        <v>3.20579965044856</v>
      </c>
    </row>
    <row r="20" ht="16.5" spans="1:12">
      <c r="A20" s="8">
        <v>19</v>
      </c>
      <c r="B20" s="8" t="s">
        <v>14</v>
      </c>
      <c r="C20" s="9" t="s">
        <v>34</v>
      </c>
      <c r="D20" s="9" t="s">
        <v>37</v>
      </c>
      <c r="E20" s="14">
        <v>21.3143595583383</v>
      </c>
      <c r="F20" s="7">
        <f>$E20*'9月1'!E51</f>
        <v>14.4832356538923</v>
      </c>
      <c r="G20" s="7">
        <f>$E20*'9月1'!F51</f>
        <v>1.51011863540912</v>
      </c>
      <c r="H20" s="7">
        <f>$E20*'9月1'!G51</f>
        <v>1.06040943941227</v>
      </c>
      <c r="I20" s="7">
        <f>$E20*'9月1'!H51</f>
        <v>0.0633563071632229</v>
      </c>
      <c r="J20" s="7">
        <f>$E20*'9月1'!I51</f>
        <v>0.211686060813112</v>
      </c>
      <c r="K20" s="7">
        <f>$E20*'9月1'!J51</f>
        <v>0.0827459099373108</v>
      </c>
      <c r="L20" s="7">
        <f>$E20*'9月1'!K51</f>
        <v>3.902807551711</v>
      </c>
    </row>
    <row r="21" ht="16.5" spans="1:12">
      <c r="A21" s="8">
        <v>20</v>
      </c>
      <c r="B21" s="8" t="s">
        <v>14</v>
      </c>
      <c r="C21" s="10" t="s">
        <v>38</v>
      </c>
      <c r="D21" s="9" t="s">
        <v>39</v>
      </c>
      <c r="E21" s="14">
        <v>57.6812102529695</v>
      </c>
      <c r="F21" s="7">
        <f>$E21*'9月1'!E52</f>
        <v>41.5775884077758</v>
      </c>
      <c r="G21" s="7">
        <f>$E21*'9月1'!F52</f>
        <v>3.60179958265072</v>
      </c>
      <c r="H21" s="7">
        <f>$E21*'9月1'!G52</f>
        <v>1.14986018445215</v>
      </c>
      <c r="I21" s="7">
        <f>$E21*'9月1'!H52</f>
        <v>0.0687025731025395</v>
      </c>
      <c r="J21" s="7">
        <f>$E21*'9月1'!I52</f>
        <v>0.0679217994192498</v>
      </c>
      <c r="K21" s="7">
        <f>$E21*'9月1'!J52</f>
        <v>0.0113961349441625</v>
      </c>
      <c r="L21" s="7">
        <f>$E21*'9月1'!K52</f>
        <v>11.2039415706248</v>
      </c>
    </row>
    <row r="22" ht="16.5" spans="1:12">
      <c r="A22" s="8">
        <v>21</v>
      </c>
      <c r="B22" s="8" t="s">
        <v>14</v>
      </c>
      <c r="C22" s="10" t="s">
        <v>40</v>
      </c>
      <c r="D22" s="9" t="s">
        <v>41</v>
      </c>
      <c r="E22" s="14">
        <v>35.3386304137989</v>
      </c>
      <c r="F22" s="7">
        <f>$E22*'9月1'!E53</f>
        <v>19.5022162500819</v>
      </c>
      <c r="G22" s="7">
        <f>$E22*'9月1'!F53</f>
        <v>7.15680343132238</v>
      </c>
      <c r="H22" s="7">
        <f>$E22*'9月1'!G53</f>
        <v>2.0442829855517</v>
      </c>
      <c r="I22" s="7">
        <f>$E22*'9月1'!H53</f>
        <v>0.785449768169957</v>
      </c>
      <c r="J22" s="7">
        <f>$E22*'9月1'!I53</f>
        <v>0.263800659592173</v>
      </c>
      <c r="K22" s="7">
        <f>$E22*'9月1'!J53</f>
        <v>0.330801586860955</v>
      </c>
      <c r="L22" s="7">
        <f>$E22*'9月1'!K53</f>
        <v>5.2552757322198</v>
      </c>
    </row>
    <row r="23" ht="16.5" spans="1:12">
      <c r="A23" s="8">
        <v>22</v>
      </c>
      <c r="B23" s="8" t="s">
        <v>14</v>
      </c>
      <c r="C23" s="10" t="s">
        <v>40</v>
      </c>
      <c r="D23" s="9" t="s">
        <v>42</v>
      </c>
      <c r="E23" s="14">
        <v>27.6997171110735</v>
      </c>
      <c r="F23" s="7">
        <f>$E23*'9月1'!E54</f>
        <v>16.7157146366547</v>
      </c>
      <c r="G23" s="7">
        <f>$E23*'9月1'!F54</f>
        <v>4.78483983838431</v>
      </c>
      <c r="H23" s="7">
        <f>$E23*'9月1'!G54</f>
        <v>1.1318515800313</v>
      </c>
      <c r="I23" s="7">
        <f>$E23*'9月1'!H54</f>
        <v>0.315372248638321</v>
      </c>
      <c r="J23" s="7">
        <f>$E23*'9月1'!I54</f>
        <v>0.0977428366739281</v>
      </c>
      <c r="K23" s="7">
        <f>$E23*'9月1'!J54</f>
        <v>0.149800759897775</v>
      </c>
      <c r="L23" s="7">
        <f>$E23*'9月1'!K54</f>
        <v>4.50439521079322</v>
      </c>
    </row>
    <row r="24" ht="16.5" spans="1:12">
      <c r="A24" s="8">
        <v>23</v>
      </c>
      <c r="B24" s="8" t="s">
        <v>14</v>
      </c>
      <c r="C24" s="10" t="s">
        <v>40</v>
      </c>
      <c r="D24" s="9" t="s">
        <v>43</v>
      </c>
      <c r="E24" s="14">
        <v>29.2018314272252</v>
      </c>
      <c r="F24" s="7">
        <f>$E24*'9月1'!E55</f>
        <v>13.6112686444763</v>
      </c>
      <c r="G24" s="7">
        <f>$E24*'9月1'!F55</f>
        <v>7.40219197097801</v>
      </c>
      <c r="H24" s="7">
        <f>$E24*'9月1'!G55</f>
        <v>4.18581027579608</v>
      </c>
      <c r="I24" s="7">
        <f>$E24*'9月1'!H55</f>
        <v>0.0508379971651756</v>
      </c>
      <c r="J24" s="7">
        <f>$E24*'9月1'!I55</f>
        <v>0.0914932280067597</v>
      </c>
      <c r="K24" s="7">
        <f>$E24*'9月1'!J55</f>
        <v>0.192391313583439</v>
      </c>
      <c r="L24" s="7">
        <f>$E24*'9月1'!K55</f>
        <v>3.66783799721943</v>
      </c>
    </row>
    <row r="25" ht="16.5" spans="1:12">
      <c r="A25" s="8">
        <v>24</v>
      </c>
      <c r="B25" s="8" t="s">
        <v>14</v>
      </c>
      <c r="C25" s="10" t="s">
        <v>44</v>
      </c>
      <c r="D25" s="9" t="s">
        <v>45</v>
      </c>
      <c r="E25" s="14">
        <v>65.7807227999258</v>
      </c>
      <c r="F25" s="7">
        <f>$E25*'9月1'!E56</f>
        <v>36.9640907835774</v>
      </c>
      <c r="G25" s="7">
        <f>$E25*'9月1'!F56</f>
        <v>10.0440421159696</v>
      </c>
      <c r="H25" s="7">
        <f>$E25*'9月1'!G56</f>
        <v>8.56095017525175</v>
      </c>
      <c r="I25" s="7">
        <f>$E25*'9月1'!H56</f>
        <v>0.15622368424767</v>
      </c>
      <c r="J25" s="7">
        <f>$E25*'9月1'!I56</f>
        <v>0.075707609030899</v>
      </c>
      <c r="K25" s="7">
        <f>$E25*'9月1'!J56</f>
        <v>0.0189692641813525</v>
      </c>
      <c r="L25" s="7">
        <f>$E25*'9月1'!K56</f>
        <v>9.96073916766707</v>
      </c>
    </row>
    <row r="26" ht="16.5" spans="1:12">
      <c r="A26" s="8">
        <v>25</v>
      </c>
      <c r="B26" s="8" t="s">
        <v>14</v>
      </c>
      <c r="C26" s="10" t="s">
        <v>44</v>
      </c>
      <c r="D26" s="9" t="s">
        <v>46</v>
      </c>
      <c r="E26" s="14">
        <v>32.4116989118036</v>
      </c>
      <c r="F26" s="7">
        <f>$E26*'9月1'!E57</f>
        <v>21.8243726767506</v>
      </c>
      <c r="G26" s="7">
        <f>$E26*'9月1'!F57</f>
        <v>1.9208465239172</v>
      </c>
      <c r="H26" s="7">
        <f>$E26*'9月1'!G57</f>
        <v>2.64961856543177</v>
      </c>
      <c r="I26" s="7">
        <f>$E26*'9月1'!H57</f>
        <v>0.0663149453673807</v>
      </c>
      <c r="J26" s="7">
        <f>$E26*'9月1'!I57</f>
        <v>0.0641309892400626</v>
      </c>
      <c r="K26" s="7">
        <f>$E26*'9月1'!J57</f>
        <v>0.00538637681895779</v>
      </c>
      <c r="L26" s="7">
        <f>$E26*'9月1'!K57</f>
        <v>5.88102883427758</v>
      </c>
    </row>
    <row r="27" ht="16.5" spans="1:12">
      <c r="A27" s="8">
        <v>27</v>
      </c>
      <c r="B27" s="8" t="s">
        <v>14</v>
      </c>
      <c r="C27" s="9" t="s">
        <v>47</v>
      </c>
      <c r="D27" s="9" t="s">
        <v>48</v>
      </c>
      <c r="E27" s="14">
        <v>11.6082735756776</v>
      </c>
      <c r="F27" s="7">
        <f>$E27*'9月1'!E58</f>
        <v>5.35115986145759</v>
      </c>
      <c r="G27" s="7">
        <f>$E27*'9月1'!F58</f>
        <v>2.15998399210568</v>
      </c>
      <c r="H27" s="7">
        <f>$E27*'9月1'!G58</f>
        <v>1.26349328169185</v>
      </c>
      <c r="I27" s="7">
        <f>$E27*'9月1'!H58</f>
        <v>0.378039914620914</v>
      </c>
      <c r="J27" s="7">
        <f>$E27*'9月1'!I58</f>
        <v>0.658359027043983</v>
      </c>
      <c r="K27" s="7">
        <f>$E27*'9月1'!J58</f>
        <v>0.355256741363975</v>
      </c>
      <c r="L27" s="7">
        <f>$E27*'9月1'!K58</f>
        <v>1.44198075739359</v>
      </c>
    </row>
    <row r="28" ht="16.5" spans="1:12">
      <c r="A28" s="11">
        <v>1</v>
      </c>
      <c r="B28" s="8" t="s">
        <v>14</v>
      </c>
      <c r="C28" s="9" t="s">
        <v>49</v>
      </c>
      <c r="D28" s="5" t="s">
        <v>49</v>
      </c>
      <c r="E28" s="14">
        <v>56.9094488211031</v>
      </c>
      <c r="F28" s="7">
        <f>$E28*'9月1'!E59</f>
        <v>0</v>
      </c>
      <c r="G28" s="7">
        <f>$E28*'9月1'!F59</f>
        <v>55.1332342283112</v>
      </c>
      <c r="H28" s="7">
        <f>$E28*'9月1'!G59</f>
        <v>0</v>
      </c>
      <c r="I28" s="7">
        <f>$E28*'9月1'!H59</f>
        <v>0</v>
      </c>
      <c r="J28" s="7">
        <f>$E28*'9月1'!I59</f>
        <v>0</v>
      </c>
      <c r="K28" s="7">
        <f>$E28*'9月1'!J59</f>
        <v>1.77621459279193</v>
      </c>
      <c r="L28" s="7">
        <f>$E28*'9月1'!K59</f>
        <v>0</v>
      </c>
    </row>
    <row r="29" spans="1:14">
      <c r="A29" s="12" t="s">
        <v>13</v>
      </c>
      <c r="B29" s="12"/>
      <c r="C29" s="12"/>
      <c r="D29" s="12"/>
      <c r="E29" s="13">
        <f t="shared" ref="E29:L29" si="0">SUM(E3:E28)</f>
        <v>970.946268460834</v>
      </c>
      <c r="F29" s="13">
        <f t="shared" si="0"/>
        <v>559.93829538893</v>
      </c>
      <c r="G29" s="13">
        <f t="shared" si="0"/>
        <v>159.055559575405</v>
      </c>
      <c r="H29" s="13">
        <f t="shared" si="0"/>
        <v>75.2606767069617</v>
      </c>
      <c r="I29" s="13">
        <f t="shared" si="0"/>
        <v>7.89381327039907</v>
      </c>
      <c r="J29" s="13">
        <f t="shared" si="0"/>
        <v>7.63550704840197</v>
      </c>
      <c r="K29" s="13">
        <f t="shared" si="0"/>
        <v>10.2754558523187</v>
      </c>
      <c r="L29" s="13">
        <f t="shared" si="0"/>
        <v>150.886960618417</v>
      </c>
      <c r="M29">
        <f>SUM(F29:L29)</f>
        <v>970.946268460834</v>
      </c>
      <c r="N29" t="b">
        <f>M29=E29</f>
        <v>1</v>
      </c>
    </row>
  </sheetData>
  <mergeCells count="2">
    <mergeCell ref="A1:D1"/>
    <mergeCell ref="A29:D29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workbookViewId="0">
      <selection activeCell="F3" sqref="F3:L28"/>
    </sheetView>
  </sheetViews>
  <sheetFormatPr defaultColWidth="9" defaultRowHeight="13.5"/>
  <cols>
    <col min="6" max="11" width="12.625"/>
  </cols>
  <sheetData>
    <row r="1" ht="16.5" spans="1:4">
      <c r="A1" s="1" t="s">
        <v>0</v>
      </c>
      <c r="B1" s="1"/>
      <c r="C1" s="1"/>
      <c r="D1" s="1"/>
    </row>
    <row r="2" ht="16.5" spans="1:12">
      <c r="A2" s="2" t="s">
        <v>8</v>
      </c>
      <c r="B2" s="2" t="s">
        <v>9</v>
      </c>
      <c r="C2" s="2" t="s">
        <v>10</v>
      </c>
      <c r="D2" s="2" t="s">
        <v>11</v>
      </c>
      <c r="E2" s="14" t="s">
        <v>52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t="s">
        <v>7</v>
      </c>
    </row>
    <row r="3" ht="16.5" spans="1:12">
      <c r="A3" s="2">
        <v>1</v>
      </c>
      <c r="B3" s="2" t="s">
        <v>14</v>
      </c>
      <c r="C3" s="5" t="s">
        <v>15</v>
      </c>
      <c r="D3" s="5" t="s">
        <v>16</v>
      </c>
      <c r="E3" s="14">
        <v>30.9504983863185</v>
      </c>
      <c r="F3" s="7">
        <f>$E3*'10月1'!E34</f>
        <v>18.7026491238235</v>
      </c>
      <c r="G3" s="7">
        <f>$E3*'10月1'!F34</f>
        <v>1.99706375688609</v>
      </c>
      <c r="H3" s="7">
        <f>$E3*'10月1'!G34</f>
        <v>0.803062646643916</v>
      </c>
      <c r="I3" s="7">
        <f>$E3*'10月1'!H34</f>
        <v>0.0456713888486511</v>
      </c>
      <c r="J3" s="7">
        <f>$E3*'10月1'!I34</f>
        <v>0.0867373695476863</v>
      </c>
      <c r="K3" s="7">
        <f>$E3*'10月1'!J34</f>
        <v>0.0497538338204102</v>
      </c>
      <c r="L3" s="7">
        <f>$E3*'10月1'!K34</f>
        <v>9.26556026674822</v>
      </c>
    </row>
    <row r="4" ht="16.5" spans="1:12">
      <c r="A4" s="8">
        <v>2</v>
      </c>
      <c r="B4" s="8" t="s">
        <v>14</v>
      </c>
      <c r="C4" s="9" t="s">
        <v>15</v>
      </c>
      <c r="D4" s="9" t="s">
        <v>17</v>
      </c>
      <c r="E4" s="14">
        <v>7.21483242568167</v>
      </c>
      <c r="F4" s="7">
        <f>$E4*'10月1'!E35</f>
        <v>3.59223588332493</v>
      </c>
      <c r="G4" s="7">
        <f>$E4*'10月1'!F35</f>
        <v>1.37721257014444</v>
      </c>
      <c r="H4" s="7">
        <f>$E4*'10月1'!G35</f>
        <v>0.436066299840441</v>
      </c>
      <c r="I4" s="7">
        <f>$E4*'10月1'!H35</f>
        <v>0.00915160885846293</v>
      </c>
      <c r="J4" s="7">
        <f>$E4*'10月1'!I35</f>
        <v>0.016339602981048</v>
      </c>
      <c r="K4" s="7">
        <f>$E4*'10月1'!J35</f>
        <v>0.00418134988728104</v>
      </c>
      <c r="L4" s="7">
        <f>$E4*'10月1'!K35</f>
        <v>1.77964511064507</v>
      </c>
    </row>
    <row r="5" ht="16.5" spans="1:12">
      <c r="A5" s="8">
        <v>3</v>
      </c>
      <c r="B5" s="8" t="s">
        <v>14</v>
      </c>
      <c r="C5" s="9" t="s">
        <v>15</v>
      </c>
      <c r="D5" s="9" t="s">
        <v>18</v>
      </c>
      <c r="E5" s="14">
        <v>5.37935520145955</v>
      </c>
      <c r="F5" s="7">
        <f>$E5*'10月1'!E36</f>
        <v>2.87552127200026</v>
      </c>
      <c r="G5" s="7">
        <f>$E5*'10月1'!F36</f>
        <v>0.559469838638744</v>
      </c>
      <c r="H5" s="7">
        <f>$E5*'10月1'!G36</f>
        <v>0.457250657609427</v>
      </c>
      <c r="I5" s="7">
        <f>$E5*'10月1'!H36</f>
        <v>0.0184652194616473</v>
      </c>
      <c r="J5" s="7">
        <f>$E5*'10月1'!I36</f>
        <v>0.0342087452825577</v>
      </c>
      <c r="K5" s="7">
        <f>$E5*'10月1'!J36</f>
        <v>0.00986504226454856</v>
      </c>
      <c r="L5" s="7">
        <f>$E5*'10月1'!K36</f>
        <v>1.42457442620236</v>
      </c>
    </row>
    <row r="6" ht="16.5" spans="1:12">
      <c r="A6" s="8">
        <v>4</v>
      </c>
      <c r="B6" s="8" t="s">
        <v>14</v>
      </c>
      <c r="C6" s="9" t="s">
        <v>19</v>
      </c>
      <c r="D6" s="9" t="s">
        <v>20</v>
      </c>
      <c r="E6" s="14">
        <v>9.54583426942955</v>
      </c>
      <c r="F6" s="7">
        <f>$E6*'10月1'!E37</f>
        <v>4.38457538072127</v>
      </c>
      <c r="G6" s="7">
        <f>$E6*'10月1'!F37</f>
        <v>0.859585579109956</v>
      </c>
      <c r="H6" s="7">
        <f>$E6*'10月1'!G37</f>
        <v>0.703244482313088</v>
      </c>
      <c r="I6" s="7">
        <f>$E6*'10月1'!H37</f>
        <v>0.799744984639386</v>
      </c>
      <c r="J6" s="7">
        <f>$E6*'10月1'!I37</f>
        <v>0.356105287548631</v>
      </c>
      <c r="K6" s="7">
        <f>$E6*'10月1'!J37</f>
        <v>0.270397108222696</v>
      </c>
      <c r="L6" s="7">
        <f>$E6*'10月1'!K37</f>
        <v>2.17218144687452</v>
      </c>
    </row>
    <row r="7" ht="16.5" spans="1:12">
      <c r="A7" s="8">
        <v>5</v>
      </c>
      <c r="B7" s="8" t="s">
        <v>14</v>
      </c>
      <c r="C7" s="9" t="s">
        <v>19</v>
      </c>
      <c r="D7" s="9" t="s">
        <v>21</v>
      </c>
      <c r="E7" s="14">
        <v>40.1279245847101</v>
      </c>
      <c r="F7" s="7">
        <f>$E7*'10月1'!E38</f>
        <v>22.0881838326256</v>
      </c>
      <c r="G7" s="7">
        <f>$E7*'10月1'!F38</f>
        <v>2.5480000232705</v>
      </c>
      <c r="H7" s="7">
        <f>$E7*'10月1'!G38</f>
        <v>2.66626061637269</v>
      </c>
      <c r="I7" s="7">
        <f>$E7*'10月1'!H38</f>
        <v>0.248476274728247</v>
      </c>
      <c r="J7" s="7">
        <f>$E7*'10月1'!I38</f>
        <v>0.149037942999313</v>
      </c>
      <c r="K7" s="7">
        <f>$E7*'10月1'!J38</f>
        <v>1.48516323990105</v>
      </c>
      <c r="L7" s="7">
        <f>$E7*'10月1'!K38</f>
        <v>10.9428026548127</v>
      </c>
    </row>
    <row r="8" ht="16.5" spans="1:12">
      <c r="A8" s="8">
        <v>6</v>
      </c>
      <c r="B8" s="8" t="s">
        <v>14</v>
      </c>
      <c r="C8" s="9" t="s">
        <v>19</v>
      </c>
      <c r="D8" s="9" t="s">
        <v>22</v>
      </c>
      <c r="E8" s="14">
        <v>18.6967213717594</v>
      </c>
      <c r="F8" s="7">
        <f>$E8*'10月1'!E39</f>
        <v>11.0420956275903</v>
      </c>
      <c r="G8" s="7">
        <f>$E8*'10月1'!F39</f>
        <v>1.3116569816887</v>
      </c>
      <c r="H8" s="7">
        <f>$E8*'10月1'!G39</f>
        <v>0.736370348587389</v>
      </c>
      <c r="I8" s="7">
        <f>$E8*'10月1'!H39</f>
        <v>0.0363655211075236</v>
      </c>
      <c r="J8" s="7">
        <f>$E8*'10月1'!I39</f>
        <v>0.0475263328091842</v>
      </c>
      <c r="K8" s="7">
        <f>$E8*'10月1'!J39</f>
        <v>0.0522942225972373</v>
      </c>
      <c r="L8" s="7">
        <f>$E8*'10月1'!K39</f>
        <v>5.47041233737904</v>
      </c>
    </row>
    <row r="9" ht="16.5" spans="1:12">
      <c r="A9" s="8">
        <v>7</v>
      </c>
      <c r="B9" s="8" t="s">
        <v>14</v>
      </c>
      <c r="C9" s="9" t="s">
        <v>19</v>
      </c>
      <c r="D9" s="9" t="s">
        <v>23</v>
      </c>
      <c r="E9" s="14">
        <v>16.7528595508811</v>
      </c>
      <c r="F9" s="7">
        <f>$E9*'10月1'!E40</f>
        <v>8.87970769980254</v>
      </c>
      <c r="G9" s="7">
        <f>$E9*'10月1'!F40</f>
        <v>2.52622541632627</v>
      </c>
      <c r="H9" s="7">
        <f>$E9*'10月1'!G40</f>
        <v>0.792305516340492</v>
      </c>
      <c r="I9" s="7">
        <f>$E9*'10月1'!H40</f>
        <v>0.0779291162918413</v>
      </c>
      <c r="J9" s="7">
        <f>$E9*'10月1'!I40</f>
        <v>0.0438896612638869</v>
      </c>
      <c r="K9" s="7">
        <f>$E9*'10月1'!J40</f>
        <v>0.0336677562610186</v>
      </c>
      <c r="L9" s="7">
        <f>$E9*'10月1'!K40</f>
        <v>4.39913438459507</v>
      </c>
    </row>
    <row r="10" ht="16.5" spans="1:12">
      <c r="A10" s="8">
        <v>9</v>
      </c>
      <c r="B10" s="8" t="s">
        <v>14</v>
      </c>
      <c r="C10" s="9" t="s">
        <v>24</v>
      </c>
      <c r="D10" s="9" t="s">
        <v>25</v>
      </c>
      <c r="E10" s="14">
        <v>33.125070380088</v>
      </c>
      <c r="F10" s="7">
        <f>$E10*'10月1'!E41</f>
        <v>18.9246719035209</v>
      </c>
      <c r="G10" s="7">
        <f>$E10*'10月1'!F41</f>
        <v>1.51161624399848</v>
      </c>
      <c r="H10" s="7">
        <f>$E10*'10月1'!G41</f>
        <v>2.51959017530894</v>
      </c>
      <c r="I10" s="7">
        <f>$E10*'10月1'!H41</f>
        <v>0.117662298101173</v>
      </c>
      <c r="J10" s="7">
        <f>$E10*'10月1'!I41</f>
        <v>0.600361757983339</v>
      </c>
      <c r="K10" s="7">
        <f>$E10*'10月1'!J41</f>
        <v>0.0756144691810991</v>
      </c>
      <c r="L10" s="7">
        <f>$E10*'10月1'!K41</f>
        <v>9.3755535319941</v>
      </c>
    </row>
    <row r="11" ht="16.5" spans="1:12">
      <c r="A11" s="8">
        <v>10</v>
      </c>
      <c r="B11" s="8" t="s">
        <v>14</v>
      </c>
      <c r="C11" s="9" t="s">
        <v>24</v>
      </c>
      <c r="D11" s="9" t="s">
        <v>26</v>
      </c>
      <c r="E11" s="14">
        <v>41.7154775230172</v>
      </c>
      <c r="F11" s="7">
        <f>$E11*'10月1'!E42</f>
        <v>19.9288150044653</v>
      </c>
      <c r="G11" s="7">
        <f>$E11*'10月1'!F42</f>
        <v>3.63360773387635</v>
      </c>
      <c r="H11" s="7">
        <f>$E11*'10月1'!G42</f>
        <v>7.38937401310376</v>
      </c>
      <c r="I11" s="7">
        <f>$E11*'10月1'!H42</f>
        <v>0.390047163175487</v>
      </c>
      <c r="J11" s="7">
        <f>$E11*'10月1'!I42</f>
        <v>0.133941286714453</v>
      </c>
      <c r="K11" s="7">
        <f>$E11*'10月1'!J42</f>
        <v>0.366671914453097</v>
      </c>
      <c r="L11" s="7">
        <f>$E11*'10月1'!K42</f>
        <v>9.87302040722882</v>
      </c>
    </row>
    <row r="12" ht="16.5" spans="1:12">
      <c r="A12" s="8">
        <v>11</v>
      </c>
      <c r="B12" s="8" t="s">
        <v>14</v>
      </c>
      <c r="C12" s="9" t="s">
        <v>24</v>
      </c>
      <c r="D12" s="9" t="s">
        <v>27</v>
      </c>
      <c r="E12" s="14">
        <v>23.5959405447202</v>
      </c>
      <c r="F12" s="7">
        <f>$E12*'10月1'!E43</f>
        <v>12.032932257392</v>
      </c>
      <c r="G12" s="7">
        <f>$E12*'10月1'!F43</f>
        <v>2.24409253649258</v>
      </c>
      <c r="H12" s="7">
        <f>$E12*'10月1'!G43</f>
        <v>2.60715954480849</v>
      </c>
      <c r="I12" s="7">
        <f>$E12*'10月1'!H43</f>
        <v>0.0234132726226569</v>
      </c>
      <c r="J12" s="7">
        <f>$E12*'10月1'!I43</f>
        <v>0.253809812856723</v>
      </c>
      <c r="K12" s="7">
        <f>$E12*'10月1'!J43</f>
        <v>0.473246124335783</v>
      </c>
      <c r="L12" s="7">
        <f>$E12*'10月1'!K43</f>
        <v>5.96128699621199</v>
      </c>
    </row>
    <row r="13" ht="16.5" spans="1:12">
      <c r="A13" s="8">
        <v>12</v>
      </c>
      <c r="B13" s="8" t="s">
        <v>14</v>
      </c>
      <c r="C13" s="9" t="s">
        <v>24</v>
      </c>
      <c r="D13" s="9" t="s">
        <v>28</v>
      </c>
      <c r="E13" s="14">
        <v>21.5086073426873</v>
      </c>
      <c r="F13" s="7">
        <f>$E13*'10月1'!E44</f>
        <v>9.98471944340421</v>
      </c>
      <c r="G13" s="7">
        <f>$E13*'10月1'!F44</f>
        <v>4.61614922283046</v>
      </c>
      <c r="H13" s="7">
        <f>$E13*'10月1'!G44</f>
        <v>0.534825123996812</v>
      </c>
      <c r="I13" s="7">
        <f>$E13*'10月1'!H44</f>
        <v>0.0240647110607992</v>
      </c>
      <c r="J13" s="7">
        <f>$E13*'10月1'!I44</f>
        <v>0.570020523888835</v>
      </c>
      <c r="K13" s="7">
        <f>$E13*'10月1'!J44</f>
        <v>0.832255287293595</v>
      </c>
      <c r="L13" s="7">
        <f>$E13*'10月1'!K44</f>
        <v>4.94657303021259</v>
      </c>
    </row>
    <row r="14" ht="16.5" spans="1:12">
      <c r="A14" s="8">
        <v>13</v>
      </c>
      <c r="B14" s="8" t="s">
        <v>14</v>
      </c>
      <c r="C14" s="9" t="s">
        <v>24</v>
      </c>
      <c r="D14" s="9" t="s">
        <v>29</v>
      </c>
      <c r="E14" s="14">
        <v>19.9657958455325</v>
      </c>
      <c r="F14" s="7">
        <f>$E14*'10月1'!E45</f>
        <v>12.3470376954055</v>
      </c>
      <c r="G14" s="7">
        <f>$E14*'10月1'!F45</f>
        <v>0.753950653466472</v>
      </c>
      <c r="H14" s="7">
        <f>$E14*'10月1'!G45</f>
        <v>0.552273480150193</v>
      </c>
      <c r="I14" s="7">
        <f>$E14*'10月1'!H45</f>
        <v>0.0223416268073928</v>
      </c>
      <c r="J14" s="7">
        <f>$E14*'10月1'!I45</f>
        <v>0.13240209604634</v>
      </c>
      <c r="K14" s="7">
        <f>$E14*'10月1'!J45</f>
        <v>0.040890964306217</v>
      </c>
      <c r="L14" s="7">
        <f>$E14*'10月1'!K45</f>
        <v>6.1168993293504</v>
      </c>
    </row>
    <row r="15" ht="16.5" spans="1:12">
      <c r="A15" s="8">
        <v>14</v>
      </c>
      <c r="B15" s="8" t="s">
        <v>14</v>
      </c>
      <c r="C15" s="9" t="s">
        <v>30</v>
      </c>
      <c r="D15" s="9" t="s">
        <v>31</v>
      </c>
      <c r="E15" s="14">
        <v>9.98289792276626</v>
      </c>
      <c r="F15" s="7">
        <f>$E15*'10月1'!E46</f>
        <v>5.39099410331482</v>
      </c>
      <c r="G15" s="7">
        <f>$E15*'10月1'!F46</f>
        <v>1.07566859418425</v>
      </c>
      <c r="H15" s="7">
        <f>$E15*'10月1'!G46</f>
        <v>0.619940476735369</v>
      </c>
      <c r="I15" s="7">
        <f>$E15*'10月1'!H46</f>
        <v>0.182544278471388</v>
      </c>
      <c r="J15" s="7">
        <f>$E15*'10月1'!I46</f>
        <v>0.0392181657536423</v>
      </c>
      <c r="K15" s="7">
        <f>$E15*'10月1'!J46</f>
        <v>0.00375660663726649</v>
      </c>
      <c r="L15" s="7">
        <f>$E15*'10月1'!K46</f>
        <v>2.67077569766951</v>
      </c>
    </row>
    <row r="16" ht="16.5" spans="1:12">
      <c r="A16" s="8">
        <v>15</v>
      </c>
      <c r="B16" s="8" t="s">
        <v>14</v>
      </c>
      <c r="C16" s="9" t="s">
        <v>30</v>
      </c>
      <c r="D16" s="9" t="s">
        <v>32</v>
      </c>
      <c r="E16" s="14">
        <v>29.9486937682988</v>
      </c>
      <c r="F16" s="7">
        <f>$E16*'10月1'!E47</f>
        <v>14.2888522885178</v>
      </c>
      <c r="G16" s="7">
        <f>$E16*'10月1'!F47</f>
        <v>0.801681404503179</v>
      </c>
      <c r="H16" s="7">
        <f>$E16*'10月1'!G47</f>
        <v>4.33228042125817</v>
      </c>
      <c r="I16" s="7">
        <f>$E16*'10月1'!H47</f>
        <v>0.0256762176801039</v>
      </c>
      <c r="J16" s="7">
        <f>$E16*'10月1'!I47</f>
        <v>0.483475486650536</v>
      </c>
      <c r="K16" s="7">
        <f>$E16*'10月1'!J47</f>
        <v>2.93782585697529</v>
      </c>
      <c r="L16" s="7">
        <f>$E16*'10月1'!K47</f>
        <v>7.07890209271373</v>
      </c>
    </row>
    <row r="17" ht="16.5" spans="1:12">
      <c r="A17" s="8">
        <v>16</v>
      </c>
      <c r="B17" s="8" t="s">
        <v>14</v>
      </c>
      <c r="C17" s="9" t="s">
        <v>30</v>
      </c>
      <c r="D17" s="9" t="s">
        <v>33</v>
      </c>
      <c r="E17" s="14">
        <v>10.0191989828473</v>
      </c>
      <c r="F17" s="7">
        <f>$E17*'10月1'!E48</f>
        <v>5.47931620009501</v>
      </c>
      <c r="G17" s="7">
        <f>$E17*'10月1'!F48</f>
        <v>1.27677256808211</v>
      </c>
      <c r="H17" s="7">
        <f>$E17*'10月1'!G48</f>
        <v>0.484630996009315</v>
      </c>
      <c r="I17" s="7">
        <f>$E17*'10月1'!H48</f>
        <v>0.0195828735667385</v>
      </c>
      <c r="J17" s="7">
        <f>$E17*'10月1'!I48</f>
        <v>0.0362357685553095</v>
      </c>
      <c r="K17" s="7">
        <f>$E17*'10月1'!J48</f>
        <v>0.00812884702676675</v>
      </c>
      <c r="L17" s="7">
        <f>$E17*'10月1'!K48</f>
        <v>2.71453172951208</v>
      </c>
    </row>
    <row r="18" ht="16.5" spans="1:12">
      <c r="A18" s="8">
        <v>17</v>
      </c>
      <c r="B18" s="8" t="s">
        <v>14</v>
      </c>
      <c r="C18" s="9" t="s">
        <v>34</v>
      </c>
      <c r="D18" s="9" t="s">
        <v>35</v>
      </c>
      <c r="E18" s="14">
        <v>21.4799450068401</v>
      </c>
      <c r="F18" s="7">
        <f>$E18*'10月1'!E49</f>
        <v>13.1838293606069</v>
      </c>
      <c r="G18" s="7">
        <f>$E18*'10月1'!F49</f>
        <v>0.746060579717093</v>
      </c>
      <c r="H18" s="7">
        <f>$E18*'10月1'!G49</f>
        <v>0.610187962240214</v>
      </c>
      <c r="I18" s="7">
        <f>$E18*'10月1'!H49</f>
        <v>0.0246235553865764</v>
      </c>
      <c r="J18" s="7">
        <f>$E18*'10月1'!I49</f>
        <v>0.231683745903341</v>
      </c>
      <c r="K18" s="7">
        <f>$E18*'10月1'!J49</f>
        <v>0.152101896756857</v>
      </c>
      <c r="L18" s="7">
        <f>$E18*'10月1'!K49</f>
        <v>6.5314579062292</v>
      </c>
    </row>
    <row r="19" ht="16.5" spans="1:12">
      <c r="A19" s="8">
        <v>18</v>
      </c>
      <c r="B19" s="8" t="s">
        <v>14</v>
      </c>
      <c r="C19" s="9" t="s">
        <v>34</v>
      </c>
      <c r="D19" s="9" t="s">
        <v>36</v>
      </c>
      <c r="E19" s="14">
        <v>10.5904788385795</v>
      </c>
      <c r="F19" s="7">
        <f>$E19*'10月1'!E50</f>
        <v>5.65862391237193</v>
      </c>
      <c r="G19" s="7">
        <f>$E19*'10月1'!F50</f>
        <v>0.650373428644492</v>
      </c>
      <c r="H19" s="7">
        <f>$E19*'10月1'!G50</f>
        <v>0.535308797818361</v>
      </c>
      <c r="I19" s="7">
        <f>$E19*'10月1'!H50</f>
        <v>0.0214481585931257</v>
      </c>
      <c r="J19" s="7">
        <f>$E19*'10月1'!I50</f>
        <v>0.678012753336157</v>
      </c>
      <c r="K19" s="7">
        <f>$E19*'10月1'!J50</f>
        <v>0.243348449294695</v>
      </c>
      <c r="L19" s="7">
        <f>$E19*'10月1'!K50</f>
        <v>2.80336333852079</v>
      </c>
    </row>
    <row r="20" ht="16.5" spans="1:12">
      <c r="A20" s="8">
        <v>19</v>
      </c>
      <c r="B20" s="8" t="s">
        <v>14</v>
      </c>
      <c r="C20" s="9" t="s">
        <v>34</v>
      </c>
      <c r="D20" s="9" t="s">
        <v>37</v>
      </c>
      <c r="E20" s="14">
        <v>11.8053915316201</v>
      </c>
      <c r="F20" s="7">
        <f>$E20*'10月1'!E51</f>
        <v>6.95194870247995</v>
      </c>
      <c r="G20" s="7">
        <f>$E20*'10月1'!F51</f>
        <v>0.645863695407107</v>
      </c>
      <c r="H20" s="7">
        <f>$E20*'10月1'!G51</f>
        <v>0.528376916870502</v>
      </c>
      <c r="I20" s="7">
        <f>$E20*'10月1'!H51</f>
        <v>0.021308159258126</v>
      </c>
      <c r="J20" s="7">
        <f>$E20*'10月1'!I51</f>
        <v>0.134041221589885</v>
      </c>
      <c r="K20" s="7">
        <f>$E20*'10月1'!J51</f>
        <v>0.0797578713006677</v>
      </c>
      <c r="L20" s="7">
        <f>$E20*'10月1'!K51</f>
        <v>3.44409496471383</v>
      </c>
    </row>
    <row r="21" ht="16.5" spans="1:12">
      <c r="A21" s="8">
        <v>20</v>
      </c>
      <c r="B21" s="8" t="s">
        <v>14</v>
      </c>
      <c r="C21" s="10" t="s">
        <v>38</v>
      </c>
      <c r="D21" s="9" t="s">
        <v>39</v>
      </c>
      <c r="E21" s="14">
        <v>31.9479114157859</v>
      </c>
      <c r="F21" s="7">
        <f>$E21*'10月1'!E52</f>
        <v>19.9030801537244</v>
      </c>
      <c r="G21" s="7">
        <f>$E21*'10月1'!F52</f>
        <v>1.53627648870628</v>
      </c>
      <c r="H21" s="7">
        <f>$E21*'10月1'!G52</f>
        <v>0.57139353472267</v>
      </c>
      <c r="I21" s="7">
        <f>$E21*'10月1'!H52</f>
        <v>0.0230435356831677</v>
      </c>
      <c r="J21" s="7">
        <f>$E21*'10月1'!I52</f>
        <v>0.0428919047853854</v>
      </c>
      <c r="K21" s="7">
        <f>$E21*'10月1'!J52</f>
        <v>0.0109548046100926</v>
      </c>
      <c r="L21" s="7">
        <f>$E21*'10月1'!K52</f>
        <v>9.86027099355394</v>
      </c>
    </row>
    <row r="22" ht="16.5" spans="1:12">
      <c r="A22" s="8">
        <v>21</v>
      </c>
      <c r="B22" s="8" t="s">
        <v>14</v>
      </c>
      <c r="C22" s="10" t="s">
        <v>40</v>
      </c>
      <c r="D22" s="9" t="s">
        <v>41</v>
      </c>
      <c r="E22" s="14">
        <v>19.5730191697412</v>
      </c>
      <c r="F22" s="7">
        <f>$E22*'10月1'!E53</f>
        <v>9.73134994167368</v>
      </c>
      <c r="G22" s="7">
        <f>$E22*'10月1'!F53</f>
        <v>3.18197714411597</v>
      </c>
      <c r="H22" s="7">
        <f>$E22*'10月1'!G53</f>
        <v>1.05891091759463</v>
      </c>
      <c r="I22" s="7">
        <f>$E22*'10月1'!H53</f>
        <v>0.27461398781641</v>
      </c>
      <c r="J22" s="7">
        <f>$E22*'10月1'!I53</f>
        <v>0.173648147055183</v>
      </c>
      <c r="K22" s="7">
        <f>$E22*'10月1'!J53</f>
        <v>0.331468881614312</v>
      </c>
      <c r="L22" s="7">
        <f>$E22*'10月1'!K53</f>
        <v>4.82105014987102</v>
      </c>
    </row>
    <row r="23" ht="16.5" spans="1:12">
      <c r="A23" s="8">
        <v>22</v>
      </c>
      <c r="B23" s="8" t="s">
        <v>14</v>
      </c>
      <c r="C23" s="10" t="s">
        <v>40</v>
      </c>
      <c r="D23" s="9" t="s">
        <v>42</v>
      </c>
      <c r="E23" s="14">
        <v>15.3420516772418</v>
      </c>
      <c r="F23" s="7">
        <f>$E23*'10月1'!E54</f>
        <v>8.24980296846032</v>
      </c>
      <c r="G23" s="7">
        <f>$E23*'10月1'!F54</f>
        <v>2.10414118789309</v>
      </c>
      <c r="H23" s="7">
        <f>$E23*'10月1'!G54</f>
        <v>0.57987902352388</v>
      </c>
      <c r="I23" s="7">
        <f>$E23*'10月1'!H54</f>
        <v>0.10905792220564</v>
      </c>
      <c r="J23" s="7">
        <f>$E23*'10月1'!I54</f>
        <v>0.0636368568376051</v>
      </c>
      <c r="K23" s="7">
        <f>$E23*'10月1'!J54</f>
        <v>0.148463160188438</v>
      </c>
      <c r="L23" s="7">
        <f>$E23*'10月1'!K54</f>
        <v>4.08707055813282</v>
      </c>
    </row>
    <row r="24" ht="16.5" spans="1:12">
      <c r="A24" s="8">
        <v>23</v>
      </c>
      <c r="B24" s="8" t="s">
        <v>14</v>
      </c>
      <c r="C24" s="10" t="s">
        <v>40</v>
      </c>
      <c r="D24" s="9" t="s">
        <v>43</v>
      </c>
      <c r="E24" s="14">
        <v>16.1740282411581</v>
      </c>
      <c r="F24" s="7">
        <f>$E24*'10月1'!E55</f>
        <v>6.91469400085679</v>
      </c>
      <c r="G24" s="7">
        <f>$E24*'10月1'!F55</f>
        <v>3.35060744052153</v>
      </c>
      <c r="H24" s="7">
        <f>$E24*'10月1'!G55</f>
        <v>2.20741093451057</v>
      </c>
      <c r="I24" s="7">
        <f>$E24*'10月1'!H55</f>
        <v>0.0180958050681169</v>
      </c>
      <c r="J24" s="7">
        <f>$E24*'10月1'!I55</f>
        <v>0.061315244513328</v>
      </c>
      <c r="K24" s="7">
        <f>$E24*'10月1'!J55</f>
        <v>0.196266363782516</v>
      </c>
      <c r="L24" s="7">
        <f>$E24*'10月1'!K55</f>
        <v>3.42563845190521</v>
      </c>
    </row>
    <row r="25" ht="16.5" spans="1:12">
      <c r="A25" s="8">
        <v>24</v>
      </c>
      <c r="B25" s="8" t="s">
        <v>14</v>
      </c>
      <c r="C25" s="10" t="s">
        <v>44</v>
      </c>
      <c r="D25" s="9" t="s">
        <v>45</v>
      </c>
      <c r="E25" s="14">
        <v>36.4339911673439</v>
      </c>
      <c r="F25" s="7">
        <f>$E25*'10月1'!E56</f>
        <v>18.3579762371895</v>
      </c>
      <c r="G25" s="7">
        <f>$E25*'10月1'!F56</f>
        <v>4.44469684330259</v>
      </c>
      <c r="H25" s="7">
        <f>$E25*'10月1'!G56</f>
        <v>4.41363113105482</v>
      </c>
      <c r="I25" s="7">
        <f>$E25*'10月1'!H56</f>
        <v>0.0543634196265239</v>
      </c>
      <c r="J25" s="7">
        <f>$E25*'10月1'!I56</f>
        <v>0.0496008889287718</v>
      </c>
      <c r="K25" s="7">
        <f>$E25*'10月1'!J56</f>
        <v>0.0189182655169478</v>
      </c>
      <c r="L25" s="7">
        <f>$E25*'10月1'!K56</f>
        <v>9.09480438172478</v>
      </c>
    </row>
    <row r="26" ht="16.5" spans="1:12">
      <c r="A26" s="8">
        <v>25</v>
      </c>
      <c r="B26" s="8" t="s">
        <v>14</v>
      </c>
      <c r="C26" s="10" t="s">
        <v>44</v>
      </c>
      <c r="D26" s="9" t="s">
        <v>46</v>
      </c>
      <c r="E26" s="14">
        <v>17.9518786295944</v>
      </c>
      <c r="F26" s="7">
        <f>$E26*'10月1'!E57</f>
        <v>10.5205270873544</v>
      </c>
      <c r="G26" s="7">
        <f>$E26*'10月1'!F57</f>
        <v>0.8250442467141</v>
      </c>
      <c r="H26" s="7">
        <f>$E26*'10月1'!G57</f>
        <v>1.32589269380071</v>
      </c>
      <c r="I26" s="7">
        <f>$E26*'10月1'!H57</f>
        <v>0.022398671608468</v>
      </c>
      <c r="J26" s="7">
        <f>$E26*'10月1'!I57</f>
        <v>0.0407820284085783</v>
      </c>
      <c r="K26" s="7">
        <f>$E26*'10月1'!J57</f>
        <v>0.00521408994419058</v>
      </c>
      <c r="L26" s="7">
        <f>$E26*'10月1'!K57</f>
        <v>5.21201981176402</v>
      </c>
    </row>
    <row r="27" ht="16.5" spans="1:12">
      <c r="A27" s="8">
        <v>27</v>
      </c>
      <c r="B27" s="8" t="s">
        <v>14</v>
      </c>
      <c r="C27" s="9" t="s">
        <v>47</v>
      </c>
      <c r="D27" s="9" t="s">
        <v>48</v>
      </c>
      <c r="E27" s="14">
        <v>6.42947840829785</v>
      </c>
      <c r="F27" s="7">
        <f>$E27*'10月1'!E58</f>
        <v>2.62932529120293</v>
      </c>
      <c r="G27" s="7">
        <f>$E27*'10月1'!F58</f>
        <v>0.945661635377493</v>
      </c>
      <c r="H27" s="7">
        <f>$E27*'10月1'!G58</f>
        <v>0.644463937063912</v>
      </c>
      <c r="I27" s="7">
        <f>$E27*'10月1'!H58</f>
        <v>0.130151496637912</v>
      </c>
      <c r="J27" s="7">
        <f>$E27*'10月1'!I58</f>
        <v>0.426740972149289</v>
      </c>
      <c r="K27" s="7">
        <f>$E27*'10月1'!J58</f>
        <v>0.350529664983985</v>
      </c>
      <c r="L27" s="7">
        <f>$E27*'10月1'!K58</f>
        <v>1.30260541088233</v>
      </c>
    </row>
    <row r="28" ht="16.5" spans="1:12">
      <c r="A28" s="11">
        <v>1</v>
      </c>
      <c r="B28" s="8" t="s">
        <v>14</v>
      </c>
      <c r="C28" s="9" t="s">
        <v>49</v>
      </c>
      <c r="D28" s="5" t="s">
        <v>49</v>
      </c>
      <c r="E28" s="14">
        <v>31.5204556507066</v>
      </c>
      <c r="F28" s="7">
        <f>$E28*'10月1'!E59</f>
        <v>0</v>
      </c>
      <c r="G28" s="7">
        <f>$E28*'10月1'!F59</f>
        <v>29.3867672824307</v>
      </c>
      <c r="H28" s="7">
        <f>$E28*'10月1'!G59</f>
        <v>0</v>
      </c>
      <c r="I28" s="7">
        <f>$E28*'10月1'!H59</f>
        <v>0</v>
      </c>
      <c r="J28" s="7">
        <f>$E28*'10月1'!I59</f>
        <v>0</v>
      </c>
      <c r="K28" s="7">
        <f>$E28*'10月1'!J59</f>
        <v>2.13368836827587</v>
      </c>
      <c r="L28" s="7">
        <f>$E28*'10月1'!K59</f>
        <v>0</v>
      </c>
    </row>
    <row r="29" spans="1:14">
      <c r="A29" s="12" t="s">
        <v>13</v>
      </c>
      <c r="B29" s="12"/>
      <c r="C29" s="12"/>
      <c r="D29" s="12"/>
      <c r="E29" s="13">
        <f t="shared" ref="E29:L29" si="0">SUM(E3:E28)</f>
        <v>537.778337837107</v>
      </c>
      <c r="F29" s="13">
        <f t="shared" si="0"/>
        <v>272.043465371925</v>
      </c>
      <c r="G29" s="13">
        <f t="shared" si="0"/>
        <v>74.910223096329</v>
      </c>
      <c r="H29" s="13">
        <f t="shared" si="0"/>
        <v>38.1100906482787</v>
      </c>
      <c r="I29" s="13">
        <f t="shared" si="0"/>
        <v>2.74024126730556</v>
      </c>
      <c r="J29" s="13">
        <f t="shared" si="0"/>
        <v>4.88566360438901</v>
      </c>
      <c r="K29" s="13">
        <f t="shared" si="0"/>
        <v>10.3144244394319</v>
      </c>
      <c r="L29" s="13">
        <f t="shared" si="0"/>
        <v>134.774229409448</v>
      </c>
      <c r="M29">
        <f>SUM(F29:L29)</f>
        <v>537.778337837107</v>
      </c>
      <c r="N29" t="b">
        <f>M29=E29</f>
        <v>1</v>
      </c>
    </row>
  </sheetData>
  <mergeCells count="2">
    <mergeCell ref="A1:D1"/>
    <mergeCell ref="A29:D29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workbookViewId="0">
      <selection activeCell="F3" sqref="F3:L28"/>
    </sheetView>
  </sheetViews>
  <sheetFormatPr defaultColWidth="9" defaultRowHeight="13.5"/>
  <cols>
    <col min="6" max="11" width="12.625"/>
  </cols>
  <sheetData>
    <row r="1" ht="16.5" spans="1:4">
      <c r="A1" s="1" t="s">
        <v>0</v>
      </c>
      <c r="B1" s="1"/>
      <c r="C1" s="1"/>
      <c r="D1" s="1"/>
    </row>
    <row r="2" ht="16.5" spans="1:12">
      <c r="A2" s="2" t="s">
        <v>8</v>
      </c>
      <c r="B2" s="2" t="s">
        <v>9</v>
      </c>
      <c r="C2" s="2" t="s">
        <v>10</v>
      </c>
      <c r="D2" s="2" t="s">
        <v>11</v>
      </c>
      <c r="E2" s="14" t="s">
        <v>51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t="s">
        <v>7</v>
      </c>
    </row>
    <row r="3" ht="16.5" spans="1:12">
      <c r="A3" s="2">
        <v>1</v>
      </c>
      <c r="B3" s="2" t="s">
        <v>14</v>
      </c>
      <c r="C3" s="5" t="s">
        <v>15</v>
      </c>
      <c r="D3" s="5" t="s">
        <v>16</v>
      </c>
      <c r="E3" s="14">
        <v>36.3307262870471</v>
      </c>
      <c r="F3" s="7">
        <f>$E3*'11月1'!E34</f>
        <v>24.9852255956335</v>
      </c>
      <c r="G3" s="7">
        <f>$E3*'11月1'!F34</f>
        <v>2.11484112390701</v>
      </c>
      <c r="H3" s="7">
        <f>$E3*'11月1'!G34</f>
        <v>0.354648765234554</v>
      </c>
      <c r="I3" s="7">
        <f>$E3*'11月1'!H34</f>
        <v>0.0115336767548875</v>
      </c>
      <c r="J3" s="7">
        <f>$E3*'11月1'!I34</f>
        <v>0.0630857936320182</v>
      </c>
      <c r="K3" s="7">
        <f>$E3*'11月1'!J34</f>
        <v>0.0306044599817554</v>
      </c>
      <c r="L3" s="7">
        <f>$E3*'11月1'!K34</f>
        <v>8.77078687190336</v>
      </c>
    </row>
    <row r="4" ht="16.5" spans="1:12">
      <c r="A4" s="8">
        <v>2</v>
      </c>
      <c r="B4" s="8" t="s">
        <v>14</v>
      </c>
      <c r="C4" s="9" t="s">
        <v>15</v>
      </c>
      <c r="D4" s="9" t="s">
        <v>17</v>
      </c>
      <c r="E4" s="14">
        <v>8.46901070194793</v>
      </c>
      <c r="F4" s="7">
        <f>$E4*'11月1'!E35</f>
        <v>4.9859665937824</v>
      </c>
      <c r="G4" s="7">
        <f>$E4*'11月1'!F35</f>
        <v>1.51527397224725</v>
      </c>
      <c r="H4" s="7">
        <f>$E4*'11月1'!G35</f>
        <v>0.200081032483405</v>
      </c>
      <c r="I4" s="7">
        <f>$E4*'11月1'!H35</f>
        <v>0.00240118364070129</v>
      </c>
      <c r="J4" s="7">
        <f>$E4*'11月1'!I35</f>
        <v>0.0123472770269482</v>
      </c>
      <c r="K4" s="7">
        <f>$E4*'11月1'!J35</f>
        <v>0.00267226207516054</v>
      </c>
      <c r="L4" s="7">
        <f>$E4*'11月1'!K35</f>
        <v>1.75026838069206</v>
      </c>
    </row>
    <row r="5" ht="16.5" spans="1:12">
      <c r="A5" s="8">
        <v>3</v>
      </c>
      <c r="B5" s="8" t="s">
        <v>14</v>
      </c>
      <c r="C5" s="9" t="s">
        <v>15</v>
      </c>
      <c r="D5" s="9" t="s">
        <v>18</v>
      </c>
      <c r="E5" s="14">
        <v>6.31446637742744</v>
      </c>
      <c r="F5" s="7">
        <f>$E5*'11月1'!E36</f>
        <v>4.02938447587915</v>
      </c>
      <c r="G5" s="7">
        <f>$E5*'11月1'!F36</f>
        <v>0.621447536124257</v>
      </c>
      <c r="H5" s="7">
        <f>$E5*'11月1'!G36</f>
        <v>0.211809453862268</v>
      </c>
      <c r="I5" s="7">
        <f>$E5*'11月1'!H36</f>
        <v>0.00489125163498347</v>
      </c>
      <c r="J5" s="7">
        <f>$E5*'11月1'!I36</f>
        <v>0.0260978327893971</v>
      </c>
      <c r="K5" s="7">
        <f>$E5*'11月1'!J36</f>
        <v>0.00636501006906553</v>
      </c>
      <c r="L5" s="7">
        <f>$E5*'11月1'!K36</f>
        <v>1.41447081706832</v>
      </c>
    </row>
    <row r="6" ht="16.5" spans="1:12">
      <c r="A6" s="8">
        <v>4</v>
      </c>
      <c r="B6" s="8" t="s">
        <v>14</v>
      </c>
      <c r="C6" s="9" t="s">
        <v>19</v>
      </c>
      <c r="D6" s="9" t="s">
        <v>20</v>
      </c>
      <c r="E6" s="14">
        <v>11.2052183359175</v>
      </c>
      <c r="F6" s="7">
        <f>$E6*'11月1'!E37</f>
        <v>6.72356491225158</v>
      </c>
      <c r="G6" s="7">
        <f>$E6*'11月1'!F37</f>
        <v>1.04488104291074</v>
      </c>
      <c r="H6" s="7">
        <f>$E6*'11月1'!G37</f>
        <v>0.356489934431006</v>
      </c>
      <c r="I6" s="7">
        <f>$E6*'11月1'!H37</f>
        <v>0.231828590400794</v>
      </c>
      <c r="J6" s="7">
        <f>$E6*'11月1'!I37</f>
        <v>0.297300512672089</v>
      </c>
      <c r="K6" s="7">
        <f>$E6*'11月1'!J37</f>
        <v>0.190920307169633</v>
      </c>
      <c r="L6" s="7">
        <f>$E6*'11月1'!K37</f>
        <v>2.36023303608162</v>
      </c>
    </row>
    <row r="7" ht="16.5" spans="1:12">
      <c r="A7" s="8">
        <v>5</v>
      </c>
      <c r="B7" s="8" t="s">
        <v>14</v>
      </c>
      <c r="C7" s="9" t="s">
        <v>19</v>
      </c>
      <c r="D7" s="9" t="s">
        <v>21</v>
      </c>
      <c r="E7" s="14">
        <v>47.1034949536974</v>
      </c>
      <c r="F7" s="7">
        <f>$E7*'11月1'!E38</f>
        <v>31.0066081460881</v>
      </c>
      <c r="G7" s="7">
        <f>$E7*'11月1'!F38</f>
        <v>2.83530215624877</v>
      </c>
      <c r="H7" s="7">
        <f>$E7*'11月1'!G38</f>
        <v>1.23727354719482</v>
      </c>
      <c r="I7" s="7">
        <f>$E7*'11月1'!H38</f>
        <v>0.0659359986302035</v>
      </c>
      <c r="J7" s="7">
        <f>$E7*'11月1'!I38</f>
        <v>0.113903291774345</v>
      </c>
      <c r="K7" s="7">
        <f>$E7*'11月1'!J38</f>
        <v>0.959945251091767</v>
      </c>
      <c r="L7" s="7">
        <f>$E7*'11月1'!K38</f>
        <v>10.8845265626694</v>
      </c>
    </row>
    <row r="8" ht="16.5" spans="1:12">
      <c r="A8" s="8">
        <v>6</v>
      </c>
      <c r="B8" s="8" t="s">
        <v>14</v>
      </c>
      <c r="C8" s="9" t="s">
        <v>19</v>
      </c>
      <c r="D8" s="9" t="s">
        <v>22</v>
      </c>
      <c r="E8" s="14">
        <v>21.9468345273187</v>
      </c>
      <c r="F8" s="7">
        <f>$E8*'11月1'!E39</f>
        <v>14.9055616092724</v>
      </c>
      <c r="G8" s="7">
        <f>$E8*'11月1'!F39</f>
        <v>1.40353350059527</v>
      </c>
      <c r="H8" s="7">
        <f>$E8*'11月1'!G39</f>
        <v>0.328595801384207</v>
      </c>
      <c r="I8" s="7">
        <f>$E8*'11月1'!H39</f>
        <v>0.00927961724925466</v>
      </c>
      <c r="J8" s="7">
        <f>$E8*'11月1'!I39</f>
        <v>0.0349282092082837</v>
      </c>
      <c r="K8" s="7">
        <f>$E8*'11月1'!J39</f>
        <v>0.0325033834835565</v>
      </c>
      <c r="L8" s="7">
        <f>$E8*'11月1'!K39</f>
        <v>5.23243240612567</v>
      </c>
    </row>
    <row r="9" ht="16.5" spans="1:12">
      <c r="A9" s="8">
        <v>7</v>
      </c>
      <c r="B9" s="8" t="s">
        <v>14</v>
      </c>
      <c r="C9" s="9" t="s">
        <v>19</v>
      </c>
      <c r="D9" s="9" t="s">
        <v>23</v>
      </c>
      <c r="E9" s="14">
        <v>19.6650647518314</v>
      </c>
      <c r="F9" s="7">
        <f>$E9*'11月1'!E40</f>
        <v>12.1980549762393</v>
      </c>
      <c r="G9" s="7">
        <f>$E9*'11月1'!F40</f>
        <v>2.75086757675435</v>
      </c>
      <c r="H9" s="7">
        <f>$E9*'11月1'!G40</f>
        <v>0.359793632855656</v>
      </c>
      <c r="I9" s="7">
        <f>$E9*'11月1'!H40</f>
        <v>0.0202364848402271</v>
      </c>
      <c r="J9" s="7">
        <f>$E9*'11月1'!I40</f>
        <v>0.0328245907518699</v>
      </c>
      <c r="K9" s="7">
        <f>$E9*'11月1'!J40</f>
        <v>0.0212953171012901</v>
      </c>
      <c r="L9" s="7">
        <f>$E9*'11月1'!K40</f>
        <v>4.28199217328869</v>
      </c>
    </row>
    <row r="10" ht="16.5" spans="1:12">
      <c r="A10" s="8">
        <v>9</v>
      </c>
      <c r="B10" s="8" t="s">
        <v>14</v>
      </c>
      <c r="C10" s="9" t="s">
        <v>24</v>
      </c>
      <c r="D10" s="9" t="s">
        <v>25</v>
      </c>
      <c r="E10" s="14">
        <v>38.8833113508161</v>
      </c>
      <c r="F10" s="7">
        <f>$E10*'11月1'!E41</f>
        <v>26.2964199917197</v>
      </c>
      <c r="G10" s="7">
        <f>$E10*'11月1'!F41</f>
        <v>1.66500478781889</v>
      </c>
      <c r="H10" s="7">
        <f>$E10*'11月1'!G41</f>
        <v>1.15735622596155</v>
      </c>
      <c r="I10" s="7">
        <f>$E10*'11月1'!H41</f>
        <v>0.0309064414306374</v>
      </c>
      <c r="J10" s="7">
        <f>$E10*'11月1'!I41</f>
        <v>0.454178387355066</v>
      </c>
      <c r="K10" s="7">
        <f>$E10*'11月1'!J41</f>
        <v>0.0483783661203161</v>
      </c>
      <c r="L10" s="7">
        <f>$E10*'11月1'!K41</f>
        <v>9.23106715040987</v>
      </c>
    </row>
    <row r="11" ht="16.5" spans="1:12">
      <c r="A11" s="8">
        <v>10</v>
      </c>
      <c r="B11" s="8" t="s">
        <v>14</v>
      </c>
      <c r="C11" s="9" t="s">
        <v>24</v>
      </c>
      <c r="D11" s="9" t="s">
        <v>26</v>
      </c>
      <c r="E11" s="14">
        <v>48.967017490489</v>
      </c>
      <c r="F11" s="7">
        <f>$E11*'11月1'!E42</f>
        <v>29.9680496999151</v>
      </c>
      <c r="G11" s="7">
        <f>$E11*'11月1'!F42</f>
        <v>4.33132441716356</v>
      </c>
      <c r="H11" s="7">
        <f>$E11*'11月1'!G42</f>
        <v>3.6732757437412</v>
      </c>
      <c r="I11" s="7">
        <f>$E11*'11月1'!H42</f>
        <v>0.11087599658114</v>
      </c>
      <c r="J11" s="7">
        <f>$E11*'11月1'!I42</f>
        <v>0.109657072149307</v>
      </c>
      <c r="K11" s="7">
        <f>$E11*'11月1'!J42</f>
        <v>0.253882444496745</v>
      </c>
      <c r="L11" s="7">
        <f>$E11*'11月1'!K42</f>
        <v>10.5199521164419</v>
      </c>
    </row>
    <row r="12" ht="16.5" spans="1:12">
      <c r="A12" s="8">
        <v>11</v>
      </c>
      <c r="B12" s="8" t="s">
        <v>14</v>
      </c>
      <c r="C12" s="9" t="s">
        <v>24</v>
      </c>
      <c r="D12" s="9" t="s">
        <v>27</v>
      </c>
      <c r="E12" s="14">
        <v>27.6977012361977</v>
      </c>
      <c r="F12" s="7">
        <f>$E12*'11月1'!E43</f>
        <v>17.3061018519427</v>
      </c>
      <c r="G12" s="7">
        <f>$E12*'11月1'!F43</f>
        <v>2.55843396997048</v>
      </c>
      <c r="H12" s="7">
        <f>$E12*'11月1'!G43</f>
        <v>1.23955062788686</v>
      </c>
      <c r="I12" s="7">
        <f>$E12*'11月1'!H43</f>
        <v>0.00636551159979739</v>
      </c>
      <c r="J12" s="7">
        <f>$E12*'11月1'!I43</f>
        <v>0.198738206958921</v>
      </c>
      <c r="K12" s="7">
        <f>$E12*'11月1'!J43</f>
        <v>0.313395582255011</v>
      </c>
      <c r="L12" s="7">
        <f>$E12*'11月1'!K43</f>
        <v>6.07511548558395</v>
      </c>
    </row>
    <row r="13" ht="16.5" spans="1:12">
      <c r="A13" s="8">
        <v>12</v>
      </c>
      <c r="B13" s="8" t="s">
        <v>14</v>
      </c>
      <c r="C13" s="9" t="s">
        <v>24</v>
      </c>
      <c r="D13" s="9" t="s">
        <v>28</v>
      </c>
      <c r="E13" s="14">
        <v>25.2475199729956</v>
      </c>
      <c r="F13" s="7">
        <f>$E13*'11月1'!E44</f>
        <v>13.9864470607966</v>
      </c>
      <c r="G13" s="7">
        <f>$E13*'11月1'!F44</f>
        <v>5.1257455923316</v>
      </c>
      <c r="H13" s="7">
        <f>$E13*'11月1'!G44</f>
        <v>0.247657917974676</v>
      </c>
      <c r="I13" s="7">
        <f>$E13*'11月1'!H44</f>
        <v>0.00637229098616338</v>
      </c>
      <c r="J13" s="7">
        <f>$E13*'11月1'!I44</f>
        <v>0.434717583806071</v>
      </c>
      <c r="K13" s="7">
        <f>$E13*'11月1'!J44</f>
        <v>0.536792109097589</v>
      </c>
      <c r="L13" s="7">
        <f>$E13*'11月1'!K44</f>
        <v>4.90978741800293</v>
      </c>
    </row>
    <row r="14" ht="16.5" spans="1:12">
      <c r="A14" s="8">
        <v>13</v>
      </c>
      <c r="B14" s="8" t="s">
        <v>14</v>
      </c>
      <c r="C14" s="9" t="s">
        <v>24</v>
      </c>
      <c r="D14" s="9" t="s">
        <v>29</v>
      </c>
      <c r="E14" s="14">
        <v>23.4365164306289</v>
      </c>
      <c r="F14" s="7">
        <f>$E14*'11月1'!E45</f>
        <v>16.4821303727573</v>
      </c>
      <c r="G14" s="7">
        <f>$E14*'11月1'!F45</f>
        <v>0.797809421837902</v>
      </c>
      <c r="H14" s="7">
        <f>$E14*'11月1'!G45</f>
        <v>0.243710161600421</v>
      </c>
      <c r="I14" s="7">
        <f>$E14*'11月1'!H45</f>
        <v>0.00563778840843029</v>
      </c>
      <c r="J14" s="7">
        <f>$E14*'11月1'!I45</f>
        <v>0.0962255952246664</v>
      </c>
      <c r="K14" s="7">
        <f>$E14*'11月1'!J45</f>
        <v>0.0251336720487888</v>
      </c>
      <c r="L14" s="7">
        <f>$E14*'11月1'!K45</f>
        <v>5.78586941875134</v>
      </c>
    </row>
    <row r="15" ht="16.5" spans="1:12">
      <c r="A15" s="8">
        <v>14</v>
      </c>
      <c r="B15" s="8" t="s">
        <v>14</v>
      </c>
      <c r="C15" s="9" t="s">
        <v>30</v>
      </c>
      <c r="D15" s="9" t="s">
        <v>31</v>
      </c>
      <c r="E15" s="14">
        <v>11.7182582153144</v>
      </c>
      <c r="F15" s="7">
        <f>$E15*'11月1'!E46</f>
        <v>7.52181655669925</v>
      </c>
      <c r="G15" s="7">
        <f>$E15*'11月1'!F46</f>
        <v>1.18970157783612</v>
      </c>
      <c r="H15" s="7">
        <f>$E15*'11月1'!G46</f>
        <v>0.285938576774137</v>
      </c>
      <c r="I15" s="7">
        <f>$E15*'11月1'!H46</f>
        <v>0.0481465878728443</v>
      </c>
      <c r="J15" s="7">
        <f>$E15*'11月1'!I46</f>
        <v>0.0297910858639703</v>
      </c>
      <c r="K15" s="7">
        <f>$E15*'11月1'!J46</f>
        <v>0.00241339063338973</v>
      </c>
      <c r="L15" s="7">
        <f>$E15*'11月1'!K46</f>
        <v>2.64045043963472</v>
      </c>
    </row>
    <row r="16" ht="16.5" spans="1:12">
      <c r="A16" s="8">
        <v>15</v>
      </c>
      <c r="B16" s="8" t="s">
        <v>14</v>
      </c>
      <c r="C16" s="9" t="s">
        <v>30</v>
      </c>
      <c r="D16" s="9" t="s">
        <v>32</v>
      </c>
      <c r="E16" s="14">
        <v>35.1547746459433</v>
      </c>
      <c r="F16" s="7">
        <f>$E16*'11月1'!E47</f>
        <v>21.8465133849235</v>
      </c>
      <c r="G16" s="7">
        <f>$E16*'11月1'!F47</f>
        <v>0.971610649564231</v>
      </c>
      <c r="H16" s="7">
        <f>$E16*'11月1'!G47</f>
        <v>2.18962743516887</v>
      </c>
      <c r="I16" s="7">
        <f>$E16*'11月1'!H47</f>
        <v>0.00742094556001314</v>
      </c>
      <c r="J16" s="7">
        <f>$E16*'11月1'!I47</f>
        <v>0.402443041387422</v>
      </c>
      <c r="K16" s="7">
        <f>$E16*'11月1'!J47</f>
        <v>2.06818249509506</v>
      </c>
      <c r="L16" s="7">
        <f>$E16*'11月1'!K47</f>
        <v>7.66897669424422</v>
      </c>
    </row>
    <row r="17" ht="16.5" spans="1:12">
      <c r="A17" s="8">
        <v>16</v>
      </c>
      <c r="B17" s="8" t="s">
        <v>14</v>
      </c>
      <c r="C17" s="9" t="s">
        <v>30</v>
      </c>
      <c r="D17" s="9" t="s">
        <v>33</v>
      </c>
      <c r="E17" s="14">
        <v>11.7608696092013</v>
      </c>
      <c r="F17" s="7">
        <f>$E17*'11月1'!E48</f>
        <v>7.4912501561559</v>
      </c>
      <c r="G17" s="7">
        <f>$E17*'11月1'!F48</f>
        <v>1.38371658825687</v>
      </c>
      <c r="H17" s="7">
        <f>$E17*'11月1'!G48</f>
        <v>0.219032218055355</v>
      </c>
      <c r="I17" s="7">
        <f>$E17*'11月1'!H48</f>
        <v>0.00506113316781792</v>
      </c>
      <c r="J17" s="7">
        <f>$E17*'11月1'!I48</f>
        <v>0.0269718408349903</v>
      </c>
      <c r="K17" s="7">
        <f>$E17*'11月1'!J48</f>
        <v>0.00511722965226142</v>
      </c>
      <c r="L17" s="7">
        <f>$E17*'11月1'!K48</f>
        <v>2.62972044307812</v>
      </c>
    </row>
    <row r="18" ht="16.5" spans="1:12">
      <c r="A18" s="8">
        <v>17</v>
      </c>
      <c r="B18" s="8" t="s">
        <v>14</v>
      </c>
      <c r="C18" s="9" t="s">
        <v>34</v>
      </c>
      <c r="D18" s="9" t="s">
        <v>35</v>
      </c>
      <c r="E18" s="14">
        <v>25.2138751681394</v>
      </c>
      <c r="F18" s="7">
        <f>$E18*'11月1'!E49</f>
        <v>17.6762157794688</v>
      </c>
      <c r="G18" s="7">
        <f>$E18*'11月1'!F49</f>
        <v>0.792916549658088</v>
      </c>
      <c r="H18" s="7">
        <f>$E18*'11月1'!G49</f>
        <v>0.270445795689092</v>
      </c>
      <c r="I18" s="7">
        <f>$E18*'11月1'!H49</f>
        <v>0.00624082335550498</v>
      </c>
      <c r="J18" s="7">
        <f>$E18*'11月1'!I49</f>
        <v>0.169117465843753</v>
      </c>
      <c r="K18" s="7">
        <f>$E18*'11月1'!J49</f>
        <v>0.0938988712507367</v>
      </c>
      <c r="L18" s="7">
        <f>$E18*'11月1'!K49</f>
        <v>6.20503988287343</v>
      </c>
    </row>
    <row r="19" ht="16.5" spans="1:12">
      <c r="A19" s="8">
        <v>18</v>
      </c>
      <c r="B19" s="8" t="s">
        <v>14</v>
      </c>
      <c r="C19" s="9" t="s">
        <v>34</v>
      </c>
      <c r="D19" s="9" t="s">
        <v>36</v>
      </c>
      <c r="E19" s="14">
        <v>12.4314569390999</v>
      </c>
      <c r="F19" s="7">
        <f>$E19*'11月1'!E50</f>
        <v>7.97311818851841</v>
      </c>
      <c r="G19" s="7">
        <f>$E19*'11月1'!F50</f>
        <v>0.726416715034672</v>
      </c>
      <c r="H19" s="7">
        <f>$E19*'11月1'!G50</f>
        <v>0.249339239158996</v>
      </c>
      <c r="I19" s="7">
        <f>$E19*'11月1'!H50</f>
        <v>0.00571282330636961</v>
      </c>
      <c r="J19" s="7">
        <f>$E19*'11月1'!I50</f>
        <v>0.520116233727528</v>
      </c>
      <c r="K19" s="7">
        <f>$E19*'11月1'!J50</f>
        <v>0.157878857543266</v>
      </c>
      <c r="L19" s="7">
        <f>$E19*'11月1'!K50</f>
        <v>2.79887488181065</v>
      </c>
    </row>
    <row r="20" ht="16.5" spans="1:12">
      <c r="A20" s="8">
        <v>19</v>
      </c>
      <c r="B20" s="8" t="s">
        <v>14</v>
      </c>
      <c r="C20" s="9" t="s">
        <v>34</v>
      </c>
      <c r="D20" s="9" t="s">
        <v>37</v>
      </c>
      <c r="E20" s="14">
        <v>13.8575619394971</v>
      </c>
      <c r="F20" s="7">
        <f>$E20*'11月1'!E51</f>
        <v>9.45155355772223</v>
      </c>
      <c r="G20" s="7">
        <f>$E20*'11月1'!F51</f>
        <v>0.696054397854574</v>
      </c>
      <c r="H20" s="7">
        <f>$E20*'11月1'!G51</f>
        <v>0.237470329395018</v>
      </c>
      <c r="I20" s="7">
        <f>$E20*'11月1'!H51</f>
        <v>0.00547628425859238</v>
      </c>
      <c r="J20" s="7">
        <f>$E20*'11月1'!I51</f>
        <v>0.0992156524457297</v>
      </c>
      <c r="K20" s="7">
        <f>$E20*'11月1'!J51</f>
        <v>0.0499284651613929</v>
      </c>
      <c r="L20" s="7">
        <f>$E20*'11月1'!K51</f>
        <v>3.31786325265956</v>
      </c>
    </row>
    <row r="21" ht="16.5" spans="1:12">
      <c r="A21" s="8">
        <v>20</v>
      </c>
      <c r="B21" s="8" t="s">
        <v>14</v>
      </c>
      <c r="C21" s="10" t="s">
        <v>38</v>
      </c>
      <c r="D21" s="9" t="s">
        <v>39</v>
      </c>
      <c r="E21" s="14">
        <v>37.5015229351791</v>
      </c>
      <c r="F21" s="7">
        <f>$E21*'11月1'!E52</f>
        <v>26.3471570830244</v>
      </c>
      <c r="G21" s="7">
        <f>$E21*'11月1'!F52</f>
        <v>1.61208716681841</v>
      </c>
      <c r="H21" s="7">
        <f>$E21*'11月1'!G52</f>
        <v>0.250044708460554</v>
      </c>
      <c r="I21" s="7">
        <f>$E21*'11月1'!H52</f>
        <v>0.00576641630220334</v>
      </c>
      <c r="J21" s="7">
        <f>$E21*'11月1'!I52</f>
        <v>0.0309124891343085</v>
      </c>
      <c r="K21" s="7">
        <f>$E21*'11月1'!J52</f>
        <v>0.0066772267600414</v>
      </c>
      <c r="L21" s="7">
        <f>$E21*'11月1'!K52</f>
        <v>9.24887784467919</v>
      </c>
    </row>
    <row r="22" ht="16.5" spans="1:12">
      <c r="A22" s="8">
        <v>21</v>
      </c>
      <c r="B22" s="8" t="s">
        <v>14</v>
      </c>
      <c r="C22" s="10" t="s">
        <v>40</v>
      </c>
      <c r="D22" s="9" t="s">
        <v>41</v>
      </c>
      <c r="E22" s="14">
        <v>22.9754620811319</v>
      </c>
      <c r="F22" s="7">
        <f>$E22*'11月1'!E53</f>
        <v>13.7008245343956</v>
      </c>
      <c r="G22" s="7">
        <f>$E22*'11月1'!F53</f>
        <v>3.55120986055507</v>
      </c>
      <c r="H22" s="7">
        <f>$E22*'11月1'!G53</f>
        <v>0.492835425374429</v>
      </c>
      <c r="I22" s="7">
        <f>$E22*'11月1'!H53</f>
        <v>0.0730869228330107</v>
      </c>
      <c r="J22" s="7">
        <f>$E22*'11月1'!I53</f>
        <v>0.133103336603275</v>
      </c>
      <c r="K22" s="7">
        <f>$E22*'11月1'!J53</f>
        <v>0.214879209567924</v>
      </c>
      <c r="L22" s="7">
        <f>$E22*'11月1'!K53</f>
        <v>4.80952279180258</v>
      </c>
    </row>
    <row r="23" ht="16.5" spans="1:12">
      <c r="A23" s="8">
        <v>22</v>
      </c>
      <c r="B23" s="8" t="s">
        <v>14</v>
      </c>
      <c r="C23" s="10" t="s">
        <v>40</v>
      </c>
      <c r="D23" s="9" t="s">
        <v>42</v>
      </c>
      <c r="E23" s="14">
        <v>18.0090114611529</v>
      </c>
      <c r="F23" s="7">
        <f>$E23*'11月1'!E54</f>
        <v>11.3161796700344</v>
      </c>
      <c r="G23" s="7">
        <f>$E23*'11月1'!F54</f>
        <v>2.28789876260339</v>
      </c>
      <c r="H23" s="7">
        <f>$E23*'11月1'!G54</f>
        <v>0.262943557423729</v>
      </c>
      <c r="I23" s="7">
        <f>$E23*'11月1'!H54</f>
        <v>0.0282785336113985</v>
      </c>
      <c r="J23" s="7">
        <f>$E23*'11月1'!I54</f>
        <v>0.0475236899040055</v>
      </c>
      <c r="K23" s="7">
        <f>$E23*'11月1'!J54</f>
        <v>0.0937676386298703</v>
      </c>
      <c r="L23" s="7">
        <f>$E23*'11月1'!K54</f>
        <v>3.97241960894613</v>
      </c>
    </row>
    <row r="24" ht="16.5" spans="1:12">
      <c r="A24" s="8">
        <v>23</v>
      </c>
      <c r="B24" s="8" t="s">
        <v>14</v>
      </c>
      <c r="C24" s="10" t="s">
        <v>40</v>
      </c>
      <c r="D24" s="9" t="s">
        <v>43</v>
      </c>
      <c r="E24" s="14">
        <v>18.9856132736213</v>
      </c>
      <c r="F24" s="7">
        <f>$E24*'11月1'!E55</f>
        <v>10.2124145633835</v>
      </c>
      <c r="G24" s="7">
        <f>$E24*'11月1'!F55</f>
        <v>3.92269630971024</v>
      </c>
      <c r="H24" s="7">
        <f>$E24*'11月1'!G55</f>
        <v>1.07772395804976</v>
      </c>
      <c r="I24" s="7">
        <f>$E24*'11月1'!H55</f>
        <v>0.00505215641584045</v>
      </c>
      <c r="J24" s="7">
        <f>$E24*'11月1'!I55</f>
        <v>0.0493025190596893</v>
      </c>
      <c r="K24" s="7">
        <f>$E24*'11月1'!J55</f>
        <v>0.133468680640775</v>
      </c>
      <c r="L24" s="7">
        <f>$E24*'11月1'!K55</f>
        <v>3.58495508636159</v>
      </c>
    </row>
    <row r="25" ht="16.5" spans="1:12">
      <c r="A25" s="8">
        <v>24</v>
      </c>
      <c r="B25" s="8" t="s">
        <v>14</v>
      </c>
      <c r="C25" s="10" t="s">
        <v>44</v>
      </c>
      <c r="D25" s="9" t="s">
        <v>45</v>
      </c>
      <c r="E25" s="14">
        <v>42.7674328252688</v>
      </c>
      <c r="F25" s="7">
        <f>$E25*'11月1'!E56</f>
        <v>26.3193565707165</v>
      </c>
      <c r="G25" s="7">
        <f>$E25*'11月1'!F56</f>
        <v>5.05124317967952</v>
      </c>
      <c r="H25" s="7">
        <f>$E25*'11月1'!G56</f>
        <v>2.09177696517449</v>
      </c>
      <c r="I25" s="7">
        <f>$E25*'11月1'!H56</f>
        <v>0.0147333206277739</v>
      </c>
      <c r="J25" s="7">
        <f>$E25*'11月1'!I56</f>
        <v>0.0387155202047772</v>
      </c>
      <c r="K25" s="7">
        <f>$E25*'11月1'!J56</f>
        <v>0.0124884862950412</v>
      </c>
      <c r="L25" s="7">
        <f>$E25*'11月1'!K56</f>
        <v>9.23911878257069</v>
      </c>
    </row>
    <row r="26" ht="16.5" spans="1:12">
      <c r="A26" s="8">
        <v>25</v>
      </c>
      <c r="B26" s="8" t="s">
        <v>14</v>
      </c>
      <c r="C26" s="10" t="s">
        <v>44</v>
      </c>
      <c r="D26" s="9" t="s">
        <v>46</v>
      </c>
      <c r="E26" s="14">
        <v>21.0725132981506</v>
      </c>
      <c r="F26" s="7">
        <f>$E26*'11月1'!E57</f>
        <v>14.4569243317813</v>
      </c>
      <c r="G26" s="7">
        <f>$E26*'11月1'!F57</f>
        <v>0.89871360677634</v>
      </c>
      <c r="H26" s="7">
        <f>$E26*'11月1'!G57</f>
        <v>0.602303884315012</v>
      </c>
      <c r="I26" s="7">
        <f>$E26*'11月1'!H57</f>
        <v>0.00581840676832756</v>
      </c>
      <c r="J26" s="7">
        <f>$E26*'11月1'!I57</f>
        <v>0.030510716504281</v>
      </c>
      <c r="K26" s="7">
        <f>$E26*'11月1'!J57</f>
        <v>0.0032990959618424</v>
      </c>
      <c r="L26" s="7">
        <f>$E26*'11月1'!K57</f>
        <v>5.07494325604357</v>
      </c>
    </row>
    <row r="27" ht="16.5" spans="1:12">
      <c r="A27" s="8">
        <v>27</v>
      </c>
      <c r="B27" s="8" t="s">
        <v>14</v>
      </c>
      <c r="C27" s="9" t="s">
        <v>47</v>
      </c>
      <c r="D27" s="9" t="s">
        <v>48</v>
      </c>
      <c r="E27" s="14">
        <v>7.54713598807847</v>
      </c>
      <c r="F27" s="7">
        <f>$E27*'11月1'!E58</f>
        <v>4.02241835341769</v>
      </c>
      <c r="G27" s="7">
        <f>$E27*'11月1'!F58</f>
        <v>1.14679121423569</v>
      </c>
      <c r="H27" s="7">
        <f>$E27*'11月1'!G58</f>
        <v>0.325919553222777</v>
      </c>
      <c r="I27" s="7">
        <f>$E27*'11月1'!H58</f>
        <v>0.0376387761372038</v>
      </c>
      <c r="J27" s="7">
        <f>$E27*'11月1'!I58</f>
        <v>0.355428653028651</v>
      </c>
      <c r="K27" s="7">
        <f>$E27*'11月1'!J58</f>
        <v>0.246914001146889</v>
      </c>
      <c r="L27" s="7">
        <f>$E27*'11月1'!K58</f>
        <v>1.41202543688957</v>
      </c>
    </row>
    <row r="28" ht="16.5" spans="1:12">
      <c r="A28" s="11">
        <v>1</v>
      </c>
      <c r="B28" s="8" t="s">
        <v>14</v>
      </c>
      <c r="C28" s="9" t="s">
        <v>49</v>
      </c>
      <c r="D28" s="5" t="s">
        <v>49</v>
      </c>
      <c r="E28" s="14">
        <v>36.9997611151568</v>
      </c>
      <c r="F28" s="7">
        <f>$E28*'11月1'!E59</f>
        <v>0</v>
      </c>
      <c r="G28" s="7">
        <f>$E28*'11月1'!F59</f>
        <v>35.5024572628804</v>
      </c>
      <c r="H28" s="7">
        <f>$E28*'11月1'!G59</f>
        <v>0</v>
      </c>
      <c r="I28" s="7">
        <f>$E28*'11月1'!H59</f>
        <v>0</v>
      </c>
      <c r="J28" s="7">
        <f>$E28*'11月1'!I59</f>
        <v>0</v>
      </c>
      <c r="K28" s="7">
        <f>$E28*'11月1'!J59</f>
        <v>1.49730385227634</v>
      </c>
      <c r="L28" s="7">
        <f>$E28*'11月1'!K59</f>
        <v>0</v>
      </c>
    </row>
    <row r="29" spans="1:14">
      <c r="A29" s="12" t="s">
        <v>13</v>
      </c>
      <c r="B29" s="12"/>
      <c r="C29" s="12"/>
      <c r="D29" s="12"/>
      <c r="E29" s="13">
        <f t="shared" ref="E29:L29" si="0">SUM(E3:E28)</f>
        <v>631.26213191125</v>
      </c>
      <c r="F29" s="13">
        <f t="shared" si="0"/>
        <v>381.209258016519</v>
      </c>
      <c r="G29" s="13">
        <f t="shared" si="0"/>
        <v>86.4979789393737</v>
      </c>
      <c r="H29" s="13">
        <f t="shared" si="0"/>
        <v>18.1656444908728</v>
      </c>
      <c r="I29" s="13">
        <f t="shared" si="0"/>
        <v>0.754697962374121</v>
      </c>
      <c r="J29" s="13">
        <f t="shared" si="0"/>
        <v>3.80715659789136</v>
      </c>
      <c r="K29" s="13">
        <f t="shared" si="0"/>
        <v>7.00810566560551</v>
      </c>
      <c r="L29" s="13">
        <f t="shared" si="0"/>
        <v>133.819290238613</v>
      </c>
      <c r="M29">
        <f>SUM(F29:L29)</f>
        <v>631.26213191125</v>
      </c>
      <c r="N29" t="b">
        <f>M29=E29</f>
        <v>1</v>
      </c>
    </row>
  </sheetData>
  <mergeCells count="2">
    <mergeCell ref="A1:D1"/>
    <mergeCell ref="A29:D29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9"/>
  <sheetViews>
    <sheetView workbookViewId="0">
      <selection activeCell="J11" sqref="J11"/>
    </sheetView>
  </sheetViews>
  <sheetFormatPr defaultColWidth="9" defaultRowHeight="13.5"/>
  <cols>
    <col min="6" max="11" width="12.625"/>
  </cols>
  <sheetData>
    <row r="1" ht="16.5" spans="1:4">
      <c r="A1" s="1" t="s">
        <v>0</v>
      </c>
      <c r="B1" s="1"/>
      <c r="C1" s="1"/>
      <c r="D1" s="1"/>
    </row>
    <row r="2" ht="16.5" spans="1:12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t="s">
        <v>7</v>
      </c>
    </row>
    <row r="3" ht="16.5" spans="1:17">
      <c r="A3" s="2">
        <v>1</v>
      </c>
      <c r="B3" s="2" t="s">
        <v>14</v>
      </c>
      <c r="C3" s="5" t="s">
        <v>15</v>
      </c>
      <c r="D3" s="5" t="s">
        <v>16</v>
      </c>
      <c r="E3" s="6">
        <v>52.5641954995028</v>
      </c>
      <c r="F3" s="7">
        <f>$E3*'12月1'!E34</f>
        <v>34.6902511451476</v>
      </c>
      <c r="G3" s="7">
        <f>$E3*'12月1'!F34</f>
        <v>1.69904567909477</v>
      </c>
      <c r="H3" s="7">
        <f>$E3*'12月1'!G34</f>
        <v>3.53558469864377</v>
      </c>
      <c r="I3" s="7">
        <f>$E3*'12月1'!H34</f>
        <v>0.278647696920711</v>
      </c>
      <c r="J3" s="7">
        <f>$E3*'12月1'!I34</f>
        <v>0.829056459532433</v>
      </c>
      <c r="K3" s="7">
        <f>$E3*'12月1'!J34</f>
        <v>0.0390386643401543</v>
      </c>
      <c r="L3" s="7">
        <f>$E3*'12月1'!K34</f>
        <v>11.4925711558234</v>
      </c>
      <c r="M3" s="7"/>
      <c r="N3" s="7"/>
      <c r="O3" s="7"/>
      <c r="P3" s="7"/>
      <c r="Q3" s="7"/>
    </row>
    <row r="4" ht="16.5" spans="1:12">
      <c r="A4" s="8">
        <v>2</v>
      </c>
      <c r="B4" s="8" t="s">
        <v>14</v>
      </c>
      <c r="C4" s="9" t="s">
        <v>15</v>
      </c>
      <c r="D4" s="9" t="s">
        <v>17</v>
      </c>
      <c r="E4" s="6">
        <v>12.2531746463678</v>
      </c>
      <c r="F4" s="7">
        <f>$E4*'12月1'!E35</f>
        <v>6.70455889667316</v>
      </c>
      <c r="G4" s="7">
        <f>$E4*'12月1'!F35</f>
        <v>1.17900364745706</v>
      </c>
      <c r="H4" s="7">
        <f>$E4*'12月1'!G35</f>
        <v>1.93181436137119</v>
      </c>
      <c r="I4" s="7">
        <f>$E4*'12月1'!H35</f>
        <v>0.0561836221989484</v>
      </c>
      <c r="J4" s="7">
        <f>$E4*'12月1'!I35</f>
        <v>0.157152178464814</v>
      </c>
      <c r="K4" s="7">
        <f>$E4*'12月1'!J35</f>
        <v>0.00330130731963304</v>
      </c>
      <c r="L4" s="7">
        <f>$E4*'12月1'!K35</f>
        <v>2.22116063288296</v>
      </c>
    </row>
    <row r="5" ht="16.5" spans="1:12">
      <c r="A5" s="8">
        <v>3</v>
      </c>
      <c r="B5" s="8" t="s">
        <v>14</v>
      </c>
      <c r="C5" s="9" t="s">
        <v>15</v>
      </c>
      <c r="D5" s="9" t="s">
        <v>18</v>
      </c>
      <c r="E5" s="6">
        <v>9.13592650242365</v>
      </c>
      <c r="F5" s="7">
        <f>$E5*'12月1'!E36</f>
        <v>4.85476020484363</v>
      </c>
      <c r="G5" s="7">
        <f>$E5*'12月1'!F36</f>
        <v>0.433248117453433</v>
      </c>
      <c r="H5" s="7">
        <f>$E5*'12月1'!G36</f>
        <v>1.83236943774492</v>
      </c>
      <c r="I5" s="7">
        <f>$E5*'12月1'!H36</f>
        <v>0.10254455242809</v>
      </c>
      <c r="J5" s="7">
        <f>$E5*'12月1'!I36</f>
        <v>0.297619845071118</v>
      </c>
      <c r="K5" s="7">
        <f>$E5*'12月1'!J36</f>
        <v>0.0070455391131338</v>
      </c>
      <c r="L5" s="7">
        <f>$E5*'12月1'!K36</f>
        <v>1.60833880576933</v>
      </c>
    </row>
    <row r="6" ht="16.5" spans="1:12">
      <c r="A6" s="8">
        <v>4</v>
      </c>
      <c r="B6" s="8" t="s">
        <v>14</v>
      </c>
      <c r="C6" s="9" t="s">
        <v>19</v>
      </c>
      <c r="D6" s="9" t="s">
        <v>20</v>
      </c>
      <c r="E6" s="6">
        <v>16.2119876869561</v>
      </c>
      <c r="F6" s="7">
        <f>$E6*'12月1'!E37</f>
        <v>5.69540174368785</v>
      </c>
      <c r="G6" s="7">
        <f>$E6*'12月1'!F37</f>
        <v>0.512147139117746</v>
      </c>
      <c r="H6" s="7">
        <f>$E6*'12月1'!G37</f>
        <v>2.16825650709359</v>
      </c>
      <c r="I6" s="7">
        <f>$E6*'12月1'!H37</f>
        <v>3.4170809690836</v>
      </c>
      <c r="J6" s="7">
        <f>$E6*'12月1'!I37</f>
        <v>2.38368458239306</v>
      </c>
      <c r="K6" s="7">
        <f>$E6*'12月1'!J37</f>
        <v>0.148580887100468</v>
      </c>
      <c r="L6" s="7">
        <f>$E6*'12月1'!K37</f>
        <v>1.88683585847976</v>
      </c>
    </row>
    <row r="7" ht="16.5" spans="1:12">
      <c r="A7" s="8">
        <v>5</v>
      </c>
      <c r="B7" s="8" t="s">
        <v>14</v>
      </c>
      <c r="C7" s="9" t="s">
        <v>19</v>
      </c>
      <c r="D7" s="9" t="s">
        <v>21</v>
      </c>
      <c r="E7" s="6">
        <v>68.1505042837181</v>
      </c>
      <c r="F7" s="7">
        <f>$E7*'12月1'!E38</f>
        <v>38.4827731396644</v>
      </c>
      <c r="G7" s="7">
        <f>$E7*'12月1'!F38</f>
        <v>2.03617259202083</v>
      </c>
      <c r="H7" s="7">
        <f>$E7*'12月1'!G38</f>
        <v>11.0259610074947</v>
      </c>
      <c r="I7" s="7">
        <f>$E7*'12月1'!H38</f>
        <v>1.42396134906838</v>
      </c>
      <c r="J7" s="7">
        <f>$E7*'12月1'!I38</f>
        <v>1.33806355713631</v>
      </c>
      <c r="K7" s="7">
        <f>$E7*'12月1'!J38</f>
        <v>1.09457273255262</v>
      </c>
      <c r="L7" s="7">
        <f>$E7*'12月1'!K38</f>
        <v>12.7489999057809</v>
      </c>
    </row>
    <row r="8" ht="16.5" spans="1:12">
      <c r="A8" s="8">
        <v>6</v>
      </c>
      <c r="B8" s="8" t="s">
        <v>14</v>
      </c>
      <c r="C8" s="9" t="s">
        <v>19</v>
      </c>
      <c r="D8" s="9" t="s">
        <v>22</v>
      </c>
      <c r="E8" s="6">
        <v>31.7532242976522</v>
      </c>
      <c r="F8" s="7">
        <f>$E8*'12月1'!E39</f>
        <v>20.1086636318994</v>
      </c>
      <c r="G8" s="7">
        <f>$E8*'12月1'!F39</f>
        <v>1.0956221105565</v>
      </c>
      <c r="H8" s="7">
        <f>$E8*'12月1'!G39</f>
        <v>3.18299165632372</v>
      </c>
      <c r="I8" s="7">
        <f>$E8*'12月1'!H39</f>
        <v>0.217835392445941</v>
      </c>
      <c r="J8" s="7">
        <f>$E8*'12月1'!I39</f>
        <v>0.446004820638138</v>
      </c>
      <c r="K8" s="7">
        <f>$E8*'12月1'!J39</f>
        <v>0.0402855686345543</v>
      </c>
      <c r="L8" s="7">
        <f>$E8*'12月1'!K39</f>
        <v>6.66182111715402</v>
      </c>
    </row>
    <row r="9" ht="16.5" spans="1:12">
      <c r="A9" s="8">
        <v>7</v>
      </c>
      <c r="B9" s="8" t="s">
        <v>14</v>
      </c>
      <c r="C9" s="9" t="s">
        <v>19</v>
      </c>
      <c r="D9" s="9" t="s">
        <v>23</v>
      </c>
      <c r="E9" s="6">
        <v>28.4519032170898</v>
      </c>
      <c r="F9" s="7">
        <f>$E9*'12月1'!E40</f>
        <v>16.4508226939818</v>
      </c>
      <c r="G9" s="7">
        <f>$E9*'12月1'!F40</f>
        <v>2.14669259945862</v>
      </c>
      <c r="H9" s="7">
        <f>$E9*'12月1'!G40</f>
        <v>3.48408814169347</v>
      </c>
      <c r="I9" s="7">
        <f>$E9*'12月1'!H40</f>
        <v>0.474892843113979</v>
      </c>
      <c r="J9" s="7">
        <f>$E9*'12月1'!I40</f>
        <v>0.419010323282907</v>
      </c>
      <c r="K9" s="7">
        <f>$E9*'12月1'!J40</f>
        <v>0.0263856141580614</v>
      </c>
      <c r="L9" s="7">
        <f>$E9*'12月1'!K40</f>
        <v>5.45001100140103</v>
      </c>
    </row>
    <row r="10" ht="16.5" spans="1:12">
      <c r="A10" s="8">
        <v>9</v>
      </c>
      <c r="B10" s="8" t="s">
        <v>14</v>
      </c>
      <c r="C10" s="9" t="s">
        <v>24</v>
      </c>
      <c r="D10" s="9" t="s">
        <v>25</v>
      </c>
      <c r="E10" s="6">
        <v>56.2573388531742</v>
      </c>
      <c r="F10" s="7">
        <f>$E10*'12月1'!E41</f>
        <v>30.0911687153243</v>
      </c>
      <c r="G10" s="7">
        <f>$E10*'12月1'!F41</f>
        <v>1.10245546415073</v>
      </c>
      <c r="H10" s="7">
        <f>$E10*'12月1'!G41</f>
        <v>9.50929028771835</v>
      </c>
      <c r="I10" s="7">
        <f>$E10*'12月1'!H41</f>
        <v>0.615396390841633</v>
      </c>
      <c r="J10" s="7">
        <f>$E10*'12月1'!I41</f>
        <v>4.91923148601964</v>
      </c>
      <c r="K10" s="7">
        <f>$E10*'12月1'!J41</f>
        <v>0.0508603899837792</v>
      </c>
      <c r="L10" s="7">
        <f>$E10*'12月1'!K41</f>
        <v>9.9689361191357</v>
      </c>
    </row>
    <row r="11" ht="16.5" spans="1:12">
      <c r="A11" s="8">
        <v>10</v>
      </c>
      <c r="B11" s="8" t="s">
        <v>14</v>
      </c>
      <c r="C11" s="9" t="s">
        <v>24</v>
      </c>
      <c r="D11" s="9" t="s">
        <v>26</v>
      </c>
      <c r="E11" s="6">
        <v>70.8466948901956</v>
      </c>
      <c r="F11" s="7">
        <f>$E11*'12月1'!E42</f>
        <v>29.4970706869828</v>
      </c>
      <c r="G11" s="7">
        <f>$E11*'12月1'!F42</f>
        <v>2.46685862974377</v>
      </c>
      <c r="H11" s="7">
        <f>$E11*'12月1'!G42</f>
        <v>25.9604708048276</v>
      </c>
      <c r="I11" s="7">
        <f>$E11*'12月1'!H42</f>
        <v>1.89898466838729</v>
      </c>
      <c r="J11" s="7">
        <f>$E11*'12月1'!I42</f>
        <v>1.02161067493278</v>
      </c>
      <c r="K11" s="7">
        <f>$E11*'12月1'!J42</f>
        <v>0.2295826902737</v>
      </c>
      <c r="L11" s="7">
        <f>$E11*'12月1'!K42</f>
        <v>9.7721167350476</v>
      </c>
    </row>
    <row r="12" ht="16.5" spans="1:12">
      <c r="A12" s="8">
        <v>11</v>
      </c>
      <c r="B12" s="8" t="s">
        <v>14</v>
      </c>
      <c r="C12" s="9" t="s">
        <v>24</v>
      </c>
      <c r="D12" s="9" t="s">
        <v>27</v>
      </c>
      <c r="E12" s="6">
        <v>40.0737208269186</v>
      </c>
      <c r="F12" s="7">
        <f>$E12*'12月1'!E43</f>
        <v>19.4263839478395</v>
      </c>
      <c r="G12" s="7">
        <f>$E12*'12月1'!F43</f>
        <v>1.66176674948644</v>
      </c>
      <c r="H12" s="7">
        <f>$E12*'12月1'!G43</f>
        <v>9.99069284089589</v>
      </c>
      <c r="I12" s="7">
        <f>$E12*'12月1'!H43</f>
        <v>0.124333895263969</v>
      </c>
      <c r="J12" s="7">
        <f>$E12*'12月1'!I43</f>
        <v>2.11155524037545</v>
      </c>
      <c r="K12" s="7">
        <f>$E12*'12月1'!J43</f>
        <v>0.323200216937985</v>
      </c>
      <c r="L12" s="7">
        <f>$E12*'12月1'!K43</f>
        <v>6.43578793611932</v>
      </c>
    </row>
    <row r="13" ht="16.5" spans="1:12">
      <c r="A13" s="8">
        <v>12</v>
      </c>
      <c r="B13" s="8" t="s">
        <v>14</v>
      </c>
      <c r="C13" s="9" t="s">
        <v>24</v>
      </c>
      <c r="D13" s="9" t="s">
        <v>28</v>
      </c>
      <c r="E13" s="6">
        <v>36.5287378306912</v>
      </c>
      <c r="F13" s="7">
        <f>$E13*'12月1'!E44</f>
        <v>18.1928102847738</v>
      </c>
      <c r="G13" s="7">
        <f>$E13*'12月1'!F44</f>
        <v>3.85791425714697</v>
      </c>
      <c r="H13" s="7">
        <f>$E13*'12月1'!G44</f>
        <v>2.31304044673479</v>
      </c>
      <c r="I13" s="7">
        <f>$E13*'12月1'!H44</f>
        <v>0.144228636409795</v>
      </c>
      <c r="J13" s="7">
        <f>$E13*'12月1'!I44</f>
        <v>5.35214609544205</v>
      </c>
      <c r="K13" s="7">
        <f>$E13*'12月1'!J44</f>
        <v>0.641482138975152</v>
      </c>
      <c r="L13" s="7">
        <f>$E13*'12月1'!K44</f>
        <v>6.02711597120863</v>
      </c>
    </row>
    <row r="14" ht="16.5" spans="1:12">
      <c r="A14" s="8">
        <v>13</v>
      </c>
      <c r="B14" s="8" t="s">
        <v>14</v>
      </c>
      <c r="C14" s="9" t="s">
        <v>24</v>
      </c>
      <c r="D14" s="9" t="s">
        <v>29</v>
      </c>
      <c r="E14" s="6">
        <v>33.9085330073927</v>
      </c>
      <c r="F14" s="7">
        <f>$E14*'12月1'!E45</f>
        <v>22.1902709541229</v>
      </c>
      <c r="G14" s="7">
        <f>$E14*'12月1'!F45</f>
        <v>0.621514922397018</v>
      </c>
      <c r="H14" s="7">
        <f>$E14*'12月1'!G45</f>
        <v>2.35592533502412</v>
      </c>
      <c r="I14" s="7">
        <f>$E14*'12月1'!H45</f>
        <v>0.1320752817679</v>
      </c>
      <c r="J14" s="7">
        <f>$E14*'12月1'!I45</f>
        <v>1.22621954438771</v>
      </c>
      <c r="K14" s="7">
        <f>$E14*'12月1'!J45</f>
        <v>0.0310878913129567</v>
      </c>
      <c r="L14" s="7">
        <f>$E14*'12月1'!K45</f>
        <v>7.35143907838008</v>
      </c>
    </row>
    <row r="15" ht="16.5" spans="1:12">
      <c r="A15" s="8">
        <v>14</v>
      </c>
      <c r="B15" s="8" t="s">
        <v>14</v>
      </c>
      <c r="C15" s="9" t="s">
        <v>30</v>
      </c>
      <c r="D15" s="9" t="s">
        <v>31</v>
      </c>
      <c r="E15" s="6">
        <v>16.9542665036963</v>
      </c>
      <c r="F15" s="7">
        <f>$E15*'12月1'!E46</f>
        <v>9.18966496999678</v>
      </c>
      <c r="G15" s="7">
        <f>$E15*'12月1'!F46</f>
        <v>0.84104283989365</v>
      </c>
      <c r="H15" s="7">
        <f>$E15*'12月1'!G46</f>
        <v>2.50835104875396</v>
      </c>
      <c r="I15" s="7">
        <f>$E15*'12月1'!H46</f>
        <v>1.02354270796125</v>
      </c>
      <c r="J15" s="7">
        <f>$E15*'12月1'!I46</f>
        <v>0.344501916082057</v>
      </c>
      <c r="K15" s="7">
        <f>$E15*'12月1'!J46</f>
        <v>0.00270888535045752</v>
      </c>
      <c r="L15" s="7">
        <f>$E15*'12月1'!K46</f>
        <v>3.04445413565817</v>
      </c>
    </row>
    <row r="16" ht="16.5" spans="1:12">
      <c r="A16" s="8">
        <v>15</v>
      </c>
      <c r="B16" s="8" t="s">
        <v>14</v>
      </c>
      <c r="C16" s="9" t="s">
        <v>30</v>
      </c>
      <c r="D16" s="9" t="s">
        <v>32</v>
      </c>
      <c r="E16" s="6">
        <v>50.862799511089</v>
      </c>
      <c r="F16" s="7">
        <f>$E16*'12月1'!E47</f>
        <v>21.6997826829913</v>
      </c>
      <c r="G16" s="7">
        <f>$E16*'12月1'!F47</f>
        <v>0.558429888948739</v>
      </c>
      <c r="H16" s="7">
        <f>$E16*'12月1'!G47</f>
        <v>15.6164422677675</v>
      </c>
      <c r="I16" s="7">
        <f>$E16*'12月1'!H47</f>
        <v>0.128261409542994</v>
      </c>
      <c r="J16" s="7">
        <f>$E16*'12月1'!I47</f>
        <v>3.78360716643001</v>
      </c>
      <c r="K16" s="7">
        <f>$E16*'12月1'!J47</f>
        <v>1.88733141159154</v>
      </c>
      <c r="L16" s="7">
        <f>$E16*'12月1'!K47</f>
        <v>7.18894468381687</v>
      </c>
    </row>
    <row r="17" ht="16.5" spans="1:12">
      <c r="A17" s="8">
        <v>16</v>
      </c>
      <c r="B17" s="8" t="s">
        <v>14</v>
      </c>
      <c r="C17" s="9" t="s">
        <v>30</v>
      </c>
      <c r="D17" s="9" t="s">
        <v>33</v>
      </c>
      <c r="E17" s="6">
        <v>17.0159177247889</v>
      </c>
      <c r="F17" s="7">
        <f>$E17*'12月1'!E48</f>
        <v>10.0414254785358</v>
      </c>
      <c r="G17" s="7">
        <f>$E17*'12月1'!F48</f>
        <v>1.07322642299878</v>
      </c>
      <c r="H17" s="7">
        <f>$E17*'12月1'!G48</f>
        <v>2.10808294922982</v>
      </c>
      <c r="I17" s="7">
        <f>$E17*'12月1'!H48</f>
        <v>0.118046291422309</v>
      </c>
      <c r="J17" s="7">
        <f>$E17*'12月1'!I48</f>
        <v>0.342200016031488</v>
      </c>
      <c r="K17" s="7">
        <f>$E17*'12月1'!J48</f>
        <v>0.00630176259898621</v>
      </c>
      <c r="L17" s="7">
        <f>$E17*'12月1'!K48</f>
        <v>3.32663480397177</v>
      </c>
    </row>
    <row r="18" ht="16.5" spans="1:12">
      <c r="A18" s="8">
        <v>17</v>
      </c>
      <c r="B18" s="8" t="s">
        <v>14</v>
      </c>
      <c r="C18" s="9" t="s">
        <v>34</v>
      </c>
      <c r="D18" s="9" t="s">
        <v>35</v>
      </c>
      <c r="E18" s="6">
        <v>36.4800596929068</v>
      </c>
      <c r="F18" s="7">
        <f>$E18*'12月1'!E49</f>
        <v>23.2551576270332</v>
      </c>
      <c r="G18" s="7">
        <f>$E18*'12月1'!F49</f>
        <v>0.603615821917806</v>
      </c>
      <c r="H18" s="7">
        <f>$E18*'12月1'!G49</f>
        <v>2.55475261350047</v>
      </c>
      <c r="I18" s="7">
        <f>$E18*'12月1'!H49</f>
        <v>0.142868141956061</v>
      </c>
      <c r="J18" s="7">
        <f>$E18*'12月1'!I49</f>
        <v>2.10594402160362</v>
      </c>
      <c r="K18" s="7">
        <f>$E18*'12月1'!J49</f>
        <v>0.113494920644439</v>
      </c>
      <c r="L18" s="7">
        <f>$E18*'12月1'!K49</f>
        <v>7.70422654625121</v>
      </c>
    </row>
    <row r="19" ht="16.5" spans="1:12">
      <c r="A19" s="8">
        <v>18</v>
      </c>
      <c r="B19" s="8" t="s">
        <v>14</v>
      </c>
      <c r="C19" s="9" t="s">
        <v>34</v>
      </c>
      <c r="D19" s="9" t="s">
        <v>36</v>
      </c>
      <c r="E19" s="6">
        <v>17.9861400988141</v>
      </c>
      <c r="F19" s="7">
        <f>$E19*'12月1'!E50</f>
        <v>7.97024414249325</v>
      </c>
      <c r="G19" s="7">
        <f>$E19*'12月1'!F50</f>
        <v>0.420177111487403</v>
      </c>
      <c r="H19" s="7">
        <f>$E19*'12月1'!G50</f>
        <v>1.78966884375933</v>
      </c>
      <c r="I19" s="7">
        <f>$E19*'12月1'!H50</f>
        <v>0.0993705579138197</v>
      </c>
      <c r="J19" s="7">
        <f>$E19*'12月1'!I50</f>
        <v>4.92121341968853</v>
      </c>
      <c r="K19" s="7">
        <f>$E19*'12月1'!J50</f>
        <v>0.144995144387317</v>
      </c>
      <c r="L19" s="7">
        <f>$E19*'12月1'!K50</f>
        <v>2.64047087908444</v>
      </c>
    </row>
    <row r="20" ht="16.5" spans="1:12">
      <c r="A20" s="8">
        <v>19</v>
      </c>
      <c r="B20" s="8" t="s">
        <v>14</v>
      </c>
      <c r="C20" s="9" t="s">
        <v>34</v>
      </c>
      <c r="D20" s="9" t="s">
        <v>37</v>
      </c>
      <c r="E20" s="6">
        <v>20.0494641692284</v>
      </c>
      <c r="F20" s="7">
        <f>$E20*'12月1'!E51</f>
        <v>12.0157300497183</v>
      </c>
      <c r="G20" s="7">
        <f>$E20*'12月1'!F51</f>
        <v>0.512027497132795</v>
      </c>
      <c r="H20" s="7">
        <f>$E20*'12月1'!G51</f>
        <v>2.16767886105184</v>
      </c>
      <c r="I20" s="7">
        <f>$E20*'12月1'!H51</f>
        <v>0.121142479816692</v>
      </c>
      <c r="J20" s="7">
        <f>$E20*'12月1'!I51</f>
        <v>1.19386583293597</v>
      </c>
      <c r="K20" s="7">
        <f>$E20*'12月1'!J51</f>
        <v>0.0583151288558659</v>
      </c>
      <c r="L20" s="7">
        <f>$E20*'12月1'!K51</f>
        <v>3.98070431971689</v>
      </c>
    </row>
    <row r="21" ht="16.5" spans="1:12">
      <c r="A21" s="8">
        <v>20</v>
      </c>
      <c r="B21" s="8" t="s">
        <v>14</v>
      </c>
      <c r="C21" s="10" t="s">
        <v>38</v>
      </c>
      <c r="D21" s="9" t="s">
        <v>39</v>
      </c>
      <c r="E21" s="6">
        <v>54.258133116283</v>
      </c>
      <c r="F21" s="7">
        <f>$E21*'12月1'!E52</f>
        <v>37.4197846590127</v>
      </c>
      <c r="G21" s="7">
        <f>$E21*'12月1'!F52</f>
        <v>1.32482703920035</v>
      </c>
      <c r="H21" s="7">
        <f>$E21*'12月1'!G52</f>
        <v>2.5499039173984</v>
      </c>
      <c r="I21" s="7">
        <f>$E21*'12月1'!H52</f>
        <v>0.14250727292011</v>
      </c>
      <c r="J21" s="7">
        <f>$E21*'12月1'!I52</f>
        <v>0.415556296870491</v>
      </c>
      <c r="K21" s="7">
        <f>$E21*'12月1'!J52</f>
        <v>0.00871263878648416</v>
      </c>
      <c r="L21" s="7">
        <f>$E21*'12月1'!K52</f>
        <v>12.3968412920944</v>
      </c>
    </row>
    <row r="22" ht="16.5" spans="1:12">
      <c r="A22" s="8">
        <v>21</v>
      </c>
      <c r="B22" s="8" t="s">
        <v>14</v>
      </c>
      <c r="C22" s="10" t="s">
        <v>40</v>
      </c>
      <c r="D22" s="9" t="s">
        <v>41</v>
      </c>
      <c r="E22" s="6">
        <v>33.2414681441313</v>
      </c>
      <c r="F22" s="7">
        <f>$E22*'12月1'!E53</f>
        <v>17.1459231783488</v>
      </c>
      <c r="G22" s="7">
        <f>$E22*'12月1'!F53</f>
        <v>2.57154214558456</v>
      </c>
      <c r="H22" s="7">
        <f>$E22*'12月1'!G53</f>
        <v>4.42848024366381</v>
      </c>
      <c r="I22" s="7">
        <f>$E22*'12月1'!H53</f>
        <v>1.5915392729933</v>
      </c>
      <c r="J22" s="7">
        <f>$E22*'12月1'!I53</f>
        <v>1.5766361467008</v>
      </c>
      <c r="K22" s="7">
        <f>$E22*'12月1'!J53</f>
        <v>0.247055557480521</v>
      </c>
      <c r="L22" s="7">
        <f>$E22*'12月1'!K53</f>
        <v>5.68029159935954</v>
      </c>
    </row>
    <row r="23" ht="16.5" spans="1:12">
      <c r="A23" s="8">
        <v>22</v>
      </c>
      <c r="B23" s="8" t="s">
        <v>14</v>
      </c>
      <c r="C23" s="10" t="s">
        <v>40</v>
      </c>
      <c r="D23" s="9" t="s">
        <v>42</v>
      </c>
      <c r="E23" s="6">
        <v>26.0558842594437</v>
      </c>
      <c r="F23" s="7">
        <f>$E23*'12月1'!E54</f>
        <v>15.2733976233296</v>
      </c>
      <c r="G23" s="7">
        <f>$E23*'12月1'!F54</f>
        <v>1.78679927156878</v>
      </c>
      <c r="H23" s="7">
        <f>$E23*'12月1'!G54</f>
        <v>2.54822036932494</v>
      </c>
      <c r="I23" s="7">
        <f>$E23*'12月1'!H54</f>
        <v>0.664134777341403</v>
      </c>
      <c r="J23" s="7">
        <f>$E23*'12月1'!I54</f>
        <v>0.607119727608019</v>
      </c>
      <c r="K23" s="7">
        <f>$E23*'12月1'!J54</f>
        <v>0.116271925330697</v>
      </c>
      <c r="L23" s="7">
        <f>$E23*'12月1'!K54</f>
        <v>5.05994056494028</v>
      </c>
    </row>
    <row r="24" ht="16.5" spans="1:12">
      <c r="A24" s="8">
        <v>23</v>
      </c>
      <c r="B24" s="8" t="s">
        <v>14</v>
      </c>
      <c r="C24" s="10" t="s">
        <v>40</v>
      </c>
      <c r="D24" s="9" t="s">
        <v>43</v>
      </c>
      <c r="E24" s="6">
        <v>27.4688559735286</v>
      </c>
      <c r="F24" s="7">
        <f>$E24*'12月1'!E55</f>
        <v>11.5532055170556</v>
      </c>
      <c r="G24" s="7">
        <f>$E24*'12月1'!F55</f>
        <v>2.56780410595846</v>
      </c>
      <c r="H24" s="7">
        <f>$E24*'12月1'!G55</f>
        <v>8.75427580084748</v>
      </c>
      <c r="I24" s="7">
        <f>$E24*'12月1'!H55</f>
        <v>0.0994521929790153</v>
      </c>
      <c r="J24" s="7">
        <f>$E24*'12月1'!I55</f>
        <v>0.527924162899583</v>
      </c>
      <c r="K24" s="7">
        <f>$E24*'12月1'!J55</f>
        <v>0.138720131203494</v>
      </c>
      <c r="L24" s="7">
        <f>$E24*'12月1'!K55</f>
        <v>3.82747406258501</v>
      </c>
    </row>
    <row r="25" ht="16.5" spans="1:12">
      <c r="A25" s="8">
        <v>24</v>
      </c>
      <c r="B25" s="8" t="s">
        <v>14</v>
      </c>
      <c r="C25" s="10" t="s">
        <v>44</v>
      </c>
      <c r="D25" s="9" t="s">
        <v>45</v>
      </c>
      <c r="E25" s="6">
        <v>61.8769820971283</v>
      </c>
      <c r="F25" s="7">
        <f>$E25*'12月1'!E56</f>
        <v>30.3749668010245</v>
      </c>
      <c r="G25" s="7">
        <f>$E25*'12月1'!F56</f>
        <v>3.37319898124876</v>
      </c>
      <c r="H25" s="7">
        <f>$E25*'12月1'!G56</f>
        <v>17.3338304788657</v>
      </c>
      <c r="I25" s="7">
        <f>$E25*'12月1'!H56</f>
        <v>0.29587256553588</v>
      </c>
      <c r="J25" s="7">
        <f>$E25*'12月1'!I56</f>
        <v>0.42291589756072</v>
      </c>
      <c r="K25" s="7">
        <f>$E25*'12月1'!J56</f>
        <v>0.0132414762654422</v>
      </c>
      <c r="L25" s="7">
        <f>$E25*'12月1'!K56</f>
        <v>10.0629558966273</v>
      </c>
    </row>
    <row r="26" ht="16.5" spans="1:12">
      <c r="A26" s="8">
        <v>25</v>
      </c>
      <c r="B26" s="8" t="s">
        <v>14</v>
      </c>
      <c r="C26" s="10" t="s">
        <v>44</v>
      </c>
      <c r="D26" s="9" t="s">
        <v>46</v>
      </c>
      <c r="E26" s="6">
        <v>30.4882346672154</v>
      </c>
      <c r="F26" s="7">
        <f>$E26*'12月1'!E57</f>
        <v>18.0021018839992</v>
      </c>
      <c r="G26" s="7">
        <f>$E26*'12月1'!F57</f>
        <v>0.647547698026028</v>
      </c>
      <c r="H26" s="7">
        <f>$E26*'12月1'!G57</f>
        <v>5.38519701071916</v>
      </c>
      <c r="I26" s="7">
        <f>$E26*'12月1'!H57</f>
        <v>0.12607091373359</v>
      </c>
      <c r="J26" s="7">
        <f>$E26*'12月1'!I57</f>
        <v>0.359606954122048</v>
      </c>
      <c r="K26" s="7">
        <f>$E26*'12月1'!J57</f>
        <v>0.00377422960011048</v>
      </c>
      <c r="L26" s="7">
        <f>$E26*'12月1'!K57</f>
        <v>5.9639359770153</v>
      </c>
    </row>
    <row r="27" ht="16.5" spans="1:12">
      <c r="A27" s="8">
        <v>27</v>
      </c>
      <c r="B27" s="8" t="s">
        <v>14</v>
      </c>
      <c r="C27" s="9" t="s">
        <v>47</v>
      </c>
      <c r="D27" s="9" t="s">
        <v>48</v>
      </c>
      <c r="E27" s="6">
        <v>10.9193834553241</v>
      </c>
      <c r="F27" s="7">
        <f>$E27*'12月1'!E58</f>
        <v>3.48458974406276</v>
      </c>
      <c r="G27" s="7">
        <f>$E27*'12月1'!F58</f>
        <v>0.574846528394968</v>
      </c>
      <c r="H27" s="7">
        <f>$E27*'12月1'!G58</f>
        <v>2.0272787002672</v>
      </c>
      <c r="I27" s="7">
        <f>$E27*'12月1'!H58</f>
        <v>0.567366152334247</v>
      </c>
      <c r="J27" s="7">
        <f>$E27*'12月1'!I58</f>
        <v>2.91437357046822</v>
      </c>
      <c r="K27" s="7">
        <f>$E27*'12月1'!J58</f>
        <v>0.196515221107307</v>
      </c>
      <c r="L27" s="7">
        <f>$E27*'12月1'!K58</f>
        <v>1.15441353868939</v>
      </c>
    </row>
    <row r="28" ht="16.5" spans="1:12">
      <c r="A28" s="11">
        <v>1</v>
      </c>
      <c r="B28" s="8" t="s">
        <v>14</v>
      </c>
      <c r="C28" s="9" t="s">
        <v>49</v>
      </c>
      <c r="D28" s="5" t="s">
        <v>49</v>
      </c>
      <c r="E28" s="6">
        <v>53.5321716754503</v>
      </c>
      <c r="F28" s="7">
        <f>$E28*'12月1'!E59</f>
        <v>0</v>
      </c>
      <c r="G28" s="7">
        <f>$E28*'12月1'!F59</f>
        <v>50.1724756840193</v>
      </c>
      <c r="H28" s="7">
        <f>$E28*'12月1'!G59</f>
        <v>0</v>
      </c>
      <c r="I28" s="7">
        <f>$E28*'12月1'!H59</f>
        <v>0</v>
      </c>
      <c r="J28" s="7">
        <f>$E28*'12月1'!I59</f>
        <v>0</v>
      </c>
      <c r="K28" s="7">
        <f>$E28*'12月1'!J59</f>
        <v>3.35969599143104</v>
      </c>
      <c r="L28" s="7">
        <f>$E28*'12月1'!K59</f>
        <v>0</v>
      </c>
    </row>
    <row r="29" spans="1:14">
      <c r="A29" s="12" t="s">
        <v>13</v>
      </c>
      <c r="B29" s="12"/>
      <c r="C29" s="12"/>
      <c r="D29" s="12"/>
      <c r="E29" s="13">
        <f t="shared" ref="E29:L29" si="0">SUM(E3:E28)</f>
        <v>913.325702631111</v>
      </c>
      <c r="F29" s="13">
        <f t="shared" si="0"/>
        <v>463.810910402543</v>
      </c>
      <c r="G29" s="13">
        <f t="shared" si="0"/>
        <v>85.8400029444643</v>
      </c>
      <c r="H29" s="13">
        <f t="shared" si="0"/>
        <v>147.062648630716</v>
      </c>
      <c r="I29" s="13">
        <f t="shared" si="0"/>
        <v>14.0063400343809</v>
      </c>
      <c r="J29" s="13">
        <f t="shared" si="0"/>
        <v>40.016819936678</v>
      </c>
      <c r="K29" s="13">
        <f t="shared" si="0"/>
        <v>8.9325580653359</v>
      </c>
      <c r="L29" s="13">
        <f t="shared" si="0"/>
        <v>153.656422616993</v>
      </c>
      <c r="M29">
        <f>SUM(F29:L29)</f>
        <v>913.325702631111</v>
      </c>
      <c r="N29" t="b">
        <f>M29=E29</f>
        <v>1</v>
      </c>
    </row>
  </sheetData>
  <mergeCells count="2">
    <mergeCell ref="A1:D1"/>
    <mergeCell ref="A29:D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12月1</vt:lpstr>
      <vt:lpstr>11月1</vt:lpstr>
      <vt:lpstr>10月1</vt:lpstr>
      <vt:lpstr>9月1</vt:lpstr>
      <vt:lpstr>8月1</vt:lpstr>
      <vt:lpstr>7月1</vt:lpstr>
      <vt:lpstr>6月1</vt:lpstr>
      <vt:lpstr>5月比例</vt:lpstr>
      <vt:lpstr>个人月分配</vt:lpstr>
      <vt:lpstr>Sheet1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舟公</cp:lastModifiedBy>
  <dcterms:created xsi:type="dcterms:W3CDTF">2020-03-30T06:38:09Z</dcterms:created>
  <dcterms:modified xsi:type="dcterms:W3CDTF">2020-03-31T05:07:11Z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