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четы(задача 1)" sheetId="1" r:id="rId4"/>
  </sheets>
  <definedNames/>
  <calcPr/>
</workbook>
</file>

<file path=xl/sharedStrings.xml><?xml version="1.0" encoding="utf-8"?>
<sst xmlns="http://schemas.openxmlformats.org/spreadsheetml/2006/main" count="41" uniqueCount="40">
  <si>
    <t>№</t>
  </si>
  <si>
    <t>Интервал прочности, кг/см2</t>
  </si>
  <si>
    <t>Среднее значение интервала, Xi</t>
  </si>
  <si>
    <t>Частота, ni</t>
  </si>
  <si>
    <t>Xi * ni</t>
  </si>
  <si>
    <t>(Xi-X)^2*ni</t>
  </si>
  <si>
    <t>Интервалы изменения наблюдаемых значений СВ X</t>
  </si>
  <si>
    <t>Xi</t>
  </si>
  <si>
    <t>Ui</t>
  </si>
  <si>
    <t>Нормированные интервалы [Ui; Ui+1]</t>
  </si>
  <si>
    <t>Pi = [ Ф (Ui+1) - Ф(Ui)]</t>
  </si>
  <si>
    <t>nPi</t>
  </si>
  <si>
    <t>(ni - nPi)^2</t>
  </si>
  <si>
    <t>(ni - nPi)^2/(nPi)</t>
  </si>
  <si>
    <t>190 - 200</t>
  </si>
  <si>
    <t>190-200</t>
  </si>
  <si>
    <t>(-inf; -1.70)</t>
  </si>
  <si>
    <t>200 - 210</t>
  </si>
  <si>
    <t>200-210</t>
  </si>
  <si>
    <t>[-1.70; - 0.89]</t>
  </si>
  <si>
    <t>210 - 220</t>
  </si>
  <si>
    <t>210-220</t>
  </si>
  <si>
    <t>[-0.89; -0.08]</t>
  </si>
  <si>
    <t>220 - 230</t>
  </si>
  <si>
    <t>220-230</t>
  </si>
  <si>
    <t>[-0.08; +0.73]</t>
  </si>
  <si>
    <t>230 - 240</t>
  </si>
  <si>
    <t>230-240</t>
  </si>
  <si>
    <t>[+0.73; +1.54]</t>
  </si>
  <si>
    <t>240 - 250</t>
  </si>
  <si>
    <t>240-250</t>
  </si>
  <si>
    <t>[+1.54; +inf]</t>
  </si>
  <si>
    <t>Сумма</t>
  </si>
  <si>
    <t>-</t>
  </si>
  <si>
    <t>Точная оценка математического ожидания</t>
  </si>
  <si>
    <t>-2,54 заменим на -inf</t>
  </si>
  <si>
    <t>используем таблицу для значений и округлили до 3 знаков</t>
  </si>
  <si>
    <t>X^2 расч = 1,33</t>
  </si>
  <si>
    <t>среднеквадратическое отклонение</t>
  </si>
  <si>
    <t>2,35 заменим на +inf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</si>
</sst>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rgb="FF000000"/>
      <name val="Times New Roman"/>
    </font>
    <font>
      <sz val="12.0"/>
      <color theme="1"/>
      <name val="Times New Roman"/>
    </font>
    <font>
      <b/>
      <sz val="12.0"/>
      <color rgb="FF000000"/>
      <name val="Times New Roman"/>
    </font>
    <font>
      <i/>
      <sz val="12.0"/>
      <color theme="1"/>
      <name val="Times New Roman"/>
    </font>
    <font>
      <b/>
      <sz val="12.0"/>
      <color theme="1"/>
      <name val="Times New Roman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2" fillId="2" fontId="3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vertical="center"/>
    </xf>
    <xf borderId="3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/>
    </xf>
    <xf borderId="0" fillId="0" fontId="4" numFmtId="0" xfId="0" applyAlignment="1" applyFont="1">
      <alignment horizontal="left" readingOrder="0" shrinkToFit="0" wrapText="1"/>
    </xf>
    <xf borderId="0" fillId="0" fontId="4" numFmtId="0" xfId="0" applyFont="1"/>
    <xf borderId="0" fillId="0" fontId="4" numFmtId="0" xfId="0" applyAlignment="1" applyFont="1">
      <alignment readingOrder="0" shrinkToFit="0" wrapText="1"/>
    </xf>
    <xf borderId="1" fillId="3" fontId="5" numFmtId="0" xfId="0" applyAlignment="1" applyBorder="1" applyFill="1" applyFont="1">
      <alignment readingOrder="0" vertical="center"/>
    </xf>
    <xf borderId="0" fillId="2" fontId="6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0.13"/>
    <col customWidth="1" min="3" max="3" width="16.63"/>
    <col customWidth="1" min="8" max="8" width="14.13"/>
    <col customWidth="1" min="12" max="12" width="15.63"/>
    <col customWidth="1" min="13" max="13" width="16.0"/>
    <col customWidth="1" min="16" max="1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4" t="s">
        <v>6</v>
      </c>
      <c r="I1" s="4" t="s">
        <v>7</v>
      </c>
      <c r="J1" s="4" t="s">
        <v>3</v>
      </c>
      <c r="K1" s="4" t="s">
        <v>8</v>
      </c>
      <c r="L1" s="4" t="s">
        <v>9</v>
      </c>
      <c r="M1" s="4" t="s">
        <v>10</v>
      </c>
      <c r="N1" s="2" t="s">
        <v>11</v>
      </c>
      <c r="O1" s="2" t="s">
        <v>12</v>
      </c>
      <c r="P1" s="4" t="s">
        <v>13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>
        <v>1.0</v>
      </c>
      <c r="B2" s="1" t="s">
        <v>14</v>
      </c>
      <c r="C2" s="1">
        <v>195.0</v>
      </c>
      <c r="D2" s="1">
        <v>10.0</v>
      </c>
      <c r="E2" s="5">
        <f t="shared" ref="E2:E7" si="1">C2*D2</f>
        <v>1950</v>
      </c>
      <c r="F2" s="5">
        <f t="shared" ref="F2:F7" si="2">POWER(C2-$B$9,2) * D2</f>
        <v>6760</v>
      </c>
      <c r="G2" s="3"/>
      <c r="H2" s="6" t="s">
        <v>15</v>
      </c>
      <c r="I2" s="6">
        <v>190.0</v>
      </c>
      <c r="J2" s="6">
        <v>10.0</v>
      </c>
      <c r="K2" s="6">
        <f t="shared" ref="K2:K8" si="3">(I2-$B$9)/$B$10</f>
        <v>-2.514432028</v>
      </c>
      <c r="L2" s="6" t="s">
        <v>16</v>
      </c>
      <c r="M2" s="6">
        <f>ROUND(-0.4554-(-0.5), 3)</f>
        <v>0.045</v>
      </c>
      <c r="N2" s="6">
        <f t="shared" ref="N2:N7" si="4">M2*$J$8</f>
        <v>9</v>
      </c>
      <c r="O2" s="6">
        <f t="shared" ref="O2:O7" si="5">(J2-N2)^2</f>
        <v>1</v>
      </c>
      <c r="P2" s="6">
        <f t="shared" ref="P2:P7" si="6">ROUND(O2/N2, 2)</f>
        <v>0.11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>
        <v>2.0</v>
      </c>
      <c r="B3" s="1" t="s">
        <v>17</v>
      </c>
      <c r="C3" s="1">
        <v>205.0</v>
      </c>
      <c r="D3" s="1">
        <v>26.0</v>
      </c>
      <c r="E3" s="5">
        <f t="shared" si="1"/>
        <v>5330</v>
      </c>
      <c r="F3" s="5">
        <f t="shared" si="2"/>
        <v>6656</v>
      </c>
      <c r="G3" s="3"/>
      <c r="H3" s="6" t="s">
        <v>18</v>
      </c>
      <c r="I3" s="6">
        <v>200.0</v>
      </c>
      <c r="J3" s="6">
        <v>26.0</v>
      </c>
      <c r="K3" s="6">
        <f t="shared" si="3"/>
        <v>-1.703324922</v>
      </c>
      <c r="L3" s="6" t="s">
        <v>19</v>
      </c>
      <c r="M3" s="6">
        <f>ROUND(-0.3133+0.4554, 3)</f>
        <v>0.142</v>
      </c>
      <c r="N3" s="6">
        <f t="shared" si="4"/>
        <v>28.4</v>
      </c>
      <c r="O3" s="6">
        <f t="shared" si="5"/>
        <v>5.76</v>
      </c>
      <c r="P3" s="6">
        <f t="shared" si="6"/>
        <v>0.2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>
        <v>3.0</v>
      </c>
      <c r="B4" s="1" t="s">
        <v>20</v>
      </c>
      <c r="C4" s="1">
        <v>215.0</v>
      </c>
      <c r="D4" s="1">
        <v>56.0</v>
      </c>
      <c r="E4" s="5">
        <f t="shared" si="1"/>
        <v>12040</v>
      </c>
      <c r="F4" s="5">
        <f t="shared" si="2"/>
        <v>2016</v>
      </c>
      <c r="G4" s="3"/>
      <c r="H4" s="6" t="s">
        <v>21</v>
      </c>
      <c r="I4" s="6">
        <v>210.0</v>
      </c>
      <c r="J4" s="6">
        <v>56.0</v>
      </c>
      <c r="K4" s="6">
        <f t="shared" si="3"/>
        <v>-0.8922178162</v>
      </c>
      <c r="L4" s="6" t="s">
        <v>22</v>
      </c>
      <c r="M4" s="6">
        <f>ROUND(-0.0319+0.3133, 3)</f>
        <v>0.281</v>
      </c>
      <c r="N4" s="6">
        <f t="shared" si="4"/>
        <v>56.2</v>
      </c>
      <c r="O4" s="6">
        <f t="shared" si="5"/>
        <v>0.04</v>
      </c>
      <c r="P4" s="6">
        <f t="shared" si="6"/>
        <v>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>
        <v>4.0</v>
      </c>
      <c r="B5" s="1" t="s">
        <v>23</v>
      </c>
      <c r="C5" s="1">
        <v>225.0</v>
      </c>
      <c r="D5" s="1">
        <v>64.0</v>
      </c>
      <c r="E5" s="5">
        <f t="shared" si="1"/>
        <v>14400</v>
      </c>
      <c r="F5" s="5">
        <f t="shared" si="2"/>
        <v>1024</v>
      </c>
      <c r="G5" s="3"/>
      <c r="H5" s="6" t="s">
        <v>24</v>
      </c>
      <c r="I5" s="6">
        <v>220.0</v>
      </c>
      <c r="J5" s="6">
        <v>64.0</v>
      </c>
      <c r="K5" s="6">
        <f t="shared" si="3"/>
        <v>-0.08111071057</v>
      </c>
      <c r="L5" s="6" t="s">
        <v>25</v>
      </c>
      <c r="M5" s="6">
        <f>ROUND(0.2673+0.0319, 3)</f>
        <v>0.299</v>
      </c>
      <c r="N5" s="6">
        <f t="shared" si="4"/>
        <v>59.8</v>
      </c>
      <c r="O5" s="6">
        <f t="shared" si="5"/>
        <v>17.64</v>
      </c>
      <c r="P5" s="6">
        <f t="shared" si="6"/>
        <v>0.29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>
        <v>5.0</v>
      </c>
      <c r="B6" s="1" t="s">
        <v>26</v>
      </c>
      <c r="C6" s="1">
        <v>235.0</v>
      </c>
      <c r="D6" s="1">
        <v>30.0</v>
      </c>
      <c r="E6" s="5">
        <f t="shared" si="1"/>
        <v>7050</v>
      </c>
      <c r="F6" s="5">
        <f t="shared" si="2"/>
        <v>5880</v>
      </c>
      <c r="G6" s="3"/>
      <c r="H6" s="6" t="s">
        <v>27</v>
      </c>
      <c r="I6" s="6">
        <v>230.0</v>
      </c>
      <c r="J6" s="6">
        <v>30.0</v>
      </c>
      <c r="K6" s="6">
        <f t="shared" si="3"/>
        <v>0.7299963951</v>
      </c>
      <c r="L6" s="6" t="s">
        <v>28</v>
      </c>
      <c r="M6" s="6">
        <f>ROUND(0.4382-0.2673, 3)</f>
        <v>0.171</v>
      </c>
      <c r="N6" s="6">
        <f t="shared" si="4"/>
        <v>34.2</v>
      </c>
      <c r="O6" s="6">
        <f t="shared" si="5"/>
        <v>17.64</v>
      </c>
      <c r="P6" s="6">
        <f t="shared" si="6"/>
        <v>0.52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>
        <v>6.0</v>
      </c>
      <c r="B7" s="1" t="s">
        <v>29</v>
      </c>
      <c r="C7" s="1">
        <v>245.0</v>
      </c>
      <c r="D7" s="1">
        <v>14.0</v>
      </c>
      <c r="E7" s="5">
        <f t="shared" si="1"/>
        <v>3430</v>
      </c>
      <c r="F7" s="5">
        <f t="shared" si="2"/>
        <v>8064</v>
      </c>
      <c r="G7" s="3"/>
      <c r="H7" s="6" t="s">
        <v>30</v>
      </c>
      <c r="I7" s="6">
        <v>240.0</v>
      </c>
      <c r="J7" s="6">
        <v>14.0</v>
      </c>
      <c r="K7" s="6">
        <f t="shared" si="3"/>
        <v>1.541103501</v>
      </c>
      <c r="L7" s="6" t="s">
        <v>31</v>
      </c>
      <c r="M7" s="6">
        <f>ROUND(0.5-0.4382, 3)</f>
        <v>0.062</v>
      </c>
      <c r="N7" s="6">
        <f t="shared" si="4"/>
        <v>12.4</v>
      </c>
      <c r="O7" s="6">
        <f t="shared" si="5"/>
        <v>2.56</v>
      </c>
      <c r="P7" s="6">
        <f t="shared" si="6"/>
        <v>0.21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7" t="s">
        <v>32</v>
      </c>
      <c r="B8" s="8"/>
      <c r="C8" s="8"/>
      <c r="D8" s="5">
        <f t="shared" ref="D8:F8" si="7">SUM(D2:D7)</f>
        <v>200</v>
      </c>
      <c r="E8" s="5">
        <f t="shared" si="7"/>
        <v>44200</v>
      </c>
      <c r="F8" s="5">
        <f t="shared" si="7"/>
        <v>30400</v>
      </c>
      <c r="G8" s="3"/>
      <c r="H8" s="9"/>
      <c r="I8" s="10">
        <v>250.0</v>
      </c>
      <c r="J8" s="11">
        <f>SUM(J2:J7)</f>
        <v>200</v>
      </c>
      <c r="K8" s="6">
        <f t="shared" si="3"/>
        <v>2.352210606</v>
      </c>
      <c r="L8" s="2" t="s">
        <v>33</v>
      </c>
      <c r="M8" s="11">
        <f t="shared" ref="M8:N8" si="8">SUM(M2:M7)</f>
        <v>1</v>
      </c>
      <c r="N8" s="11">
        <f t="shared" si="8"/>
        <v>200</v>
      </c>
      <c r="O8" s="11"/>
      <c r="P8" s="6">
        <f>SUM(P2:P7)</f>
        <v>1.33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2" t="s">
        <v>34</v>
      </c>
      <c r="B9" s="5">
        <f>E8/D8</f>
        <v>221</v>
      </c>
      <c r="C9" s="13"/>
      <c r="D9" s="13"/>
      <c r="E9" s="13"/>
      <c r="F9" s="13"/>
      <c r="G9" s="3"/>
      <c r="H9" s="14"/>
      <c r="I9" s="15"/>
      <c r="J9" s="3"/>
      <c r="K9" s="16" t="s">
        <v>35</v>
      </c>
      <c r="L9" s="17"/>
      <c r="M9" s="18" t="s">
        <v>36</v>
      </c>
      <c r="N9" s="17"/>
      <c r="O9" s="17"/>
      <c r="P9" s="19" t="s">
        <v>37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2" t="s">
        <v>38</v>
      </c>
      <c r="B10" s="5">
        <f>SQRT(F8*1/D8)</f>
        <v>12.32882801</v>
      </c>
      <c r="C10" s="13"/>
      <c r="D10" s="13"/>
      <c r="E10" s="13"/>
      <c r="F10" s="13"/>
      <c r="G10" s="3"/>
      <c r="H10" s="20"/>
      <c r="I10" s="21"/>
      <c r="J10" s="3"/>
      <c r="K10" s="16" t="s">
        <v>39</v>
      </c>
      <c r="L10" s="17"/>
      <c r="M10" s="17"/>
      <c r="N10" s="17"/>
      <c r="O10" s="17"/>
      <c r="P10" s="17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