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ча 1" sheetId="1" r:id="rId4"/>
    <sheet state="visible" name="Задача 2" sheetId="2" r:id="rId5"/>
  </sheets>
  <definedNames/>
  <calcPr/>
</workbook>
</file>

<file path=xl/sharedStrings.xml><?xml version="1.0" encoding="utf-8"?>
<sst xmlns="http://schemas.openxmlformats.org/spreadsheetml/2006/main" count="30" uniqueCount="23">
  <si>
    <t>Чистота катализатора</t>
  </si>
  <si>
    <t>Октановое число</t>
  </si>
  <si>
    <t>№ п/п</t>
  </si>
  <si>
    <t>Октановое число, y</t>
  </si>
  <si>
    <t>Чистота катализатора, x</t>
  </si>
  <si>
    <t>y*x</t>
  </si>
  <si>
    <t>x^2</t>
  </si>
  <si>
    <t>Сумма</t>
  </si>
  <si>
    <t xml:space="preserve"> n = </t>
  </si>
  <si>
    <t>a =</t>
  </si>
  <si>
    <t>b =</t>
  </si>
  <si>
    <t>Значение октанового числа для чистоты катализатора 87%:</t>
  </si>
  <si>
    <t>y(87) =</t>
  </si>
  <si>
    <t>Месяцы</t>
  </si>
  <si>
    <t>Загрязнение</t>
  </si>
  <si>
    <t>Загрязнение, y</t>
  </si>
  <si>
    <t>Месяцы, x</t>
  </si>
  <si>
    <t xml:space="preserve">n = </t>
  </si>
  <si>
    <t>17 месяц</t>
  </si>
  <si>
    <t>18 месяц</t>
  </si>
  <si>
    <t>19 месяц</t>
  </si>
  <si>
    <t>20 месяц</t>
  </si>
  <si>
    <t>21 месяц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</si>
</sst>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readingOrder="0" shrinkToFit="0" vertical="bottom" wrapText="1"/>
    </xf>
    <xf borderId="1" fillId="0" fontId="3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center" readingOrder="0" vertical="bottom"/>
    </xf>
    <xf borderId="3" fillId="0" fontId="3" numFmtId="0" xfId="0" applyAlignment="1" applyBorder="1" applyFont="1">
      <alignment horizontal="center" readingOrder="0" vertical="bottom"/>
    </xf>
    <xf borderId="4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readingOrder="0" vertical="bottom"/>
    </xf>
    <xf borderId="5" fillId="0" fontId="4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center" vertical="bottom"/>
    </xf>
    <xf borderId="3" fillId="0" fontId="4" numFmtId="164" xfId="0" applyAlignment="1" applyBorder="1" applyFont="1" applyNumberFormat="1">
      <alignment horizontal="center" vertical="bottom"/>
    </xf>
    <xf borderId="0" fillId="0" fontId="5" numFmtId="0" xfId="0" applyAlignment="1" applyFont="1">
      <alignment vertical="bottom"/>
    </xf>
    <xf borderId="4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vertical="bottom"/>
    </xf>
    <xf borderId="3" fillId="0" fontId="4" numFmtId="1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vertical="bottom"/>
    </xf>
    <xf borderId="6" fillId="0" fontId="5" numFmtId="0" xfId="0" applyAlignment="1" applyBorder="1" applyFont="1">
      <alignment vertical="bottom"/>
    </xf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left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vertical="bottom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left" readingOrder="0"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left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center" vertical="bottom"/>
    </xf>
    <xf borderId="0" fillId="0" fontId="4" numFmtId="1" xfId="0" applyAlignment="1" applyFont="1" applyNumberFormat="1">
      <alignment horizontal="center" vertical="bottom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 vertical="bottom"/>
    </xf>
    <xf borderId="3" fillId="0" fontId="1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 readingOrder="0" vertical="bottom"/>
    </xf>
    <xf borderId="5" fillId="0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3" fillId="0" fontId="2" numFmtId="164" xfId="0" applyAlignment="1" applyBorder="1" applyFont="1" applyNumberFormat="1">
      <alignment horizontal="center" vertical="bottom"/>
    </xf>
    <xf borderId="0" fillId="0" fontId="2" numFmtId="0" xfId="0" applyFont="1"/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1" fillId="0" fontId="2" numFmtId="0" xfId="0" applyBorder="1" applyFont="1"/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vertical="bottom"/>
    </xf>
    <xf borderId="4" fillId="0" fontId="2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horizontal="center" vertical="bottom"/>
    </xf>
    <xf borderId="8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9" fillId="0" fontId="1" numFmtId="0" xfId="0" applyAlignment="1" applyBorder="1" applyFont="1">
      <alignment horizontal="center" shrinkToFit="0" vertical="bottom" wrapText="1"/>
    </xf>
    <xf borderId="9" fillId="0" fontId="2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2" numFmtId="164" xfId="0" applyAlignment="1" applyFont="1" applyNumberFormat="1">
      <alignment horizontal="center" vertical="bottom"/>
    </xf>
    <xf borderId="0" fillId="0" fontId="2" numFmtId="1" xfId="0" applyAlignment="1" applyFont="1" applyNumberFormat="1">
      <alignment horizontal="center" vertical="bottom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График зависимости октанового числа от чистоты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'Задача 1'!$A$2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'Задача 1'!$B$1:$L$1</c:f>
            </c:strRef>
          </c:cat>
          <c:val>
            <c:numRef>
              <c:f>'Задача 1'!$B$2:$L$2</c:f>
              <c:numCache/>
            </c:numRef>
          </c:val>
          <c:smooth val="0"/>
        </c:ser>
        <c:axId val="1590859699"/>
        <c:axId val="358950852"/>
      </c:lineChart>
      <c:catAx>
        <c:axId val="1590859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Чистота катализатора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950852"/>
      </c:catAx>
      <c:valAx>
        <c:axId val="358950852"/>
        <c:scaling>
          <c:orientation val="minMax"/>
          <c:min val="8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Октановое число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859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График зависимости загрязнения от месяца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'Задача 2'!$A$2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'Задача 2'!$B$1:$Q$1</c:f>
            </c:strRef>
          </c:cat>
          <c:val>
            <c:numRef>
              <c:f>'Задача 2'!$B$2:$Q$2</c:f>
              <c:numCache/>
            </c:numRef>
          </c:val>
          <c:smooth val="0"/>
        </c:ser>
        <c:axId val="1954837396"/>
        <c:axId val="1687944496"/>
      </c:lineChart>
      <c:catAx>
        <c:axId val="1954837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Месяцы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7944496"/>
      </c:catAx>
      <c:valAx>
        <c:axId val="1687944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Загрязнение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837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2</xdr:row>
      <xdr:rowOff>161925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666750</xdr:colOff>
      <xdr:row>2</xdr:row>
      <xdr:rowOff>85725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</cols>
  <sheetData>
    <row r="1">
      <c r="A1" s="1" t="s">
        <v>0</v>
      </c>
      <c r="B1" s="2">
        <v>98.8</v>
      </c>
      <c r="C1" s="2">
        <v>98.9</v>
      </c>
      <c r="D1" s="2">
        <v>99.0</v>
      </c>
      <c r="E1" s="2">
        <v>99.1</v>
      </c>
      <c r="F1" s="2">
        <v>99.2</v>
      </c>
      <c r="G1" s="2">
        <v>99.3</v>
      </c>
      <c r="H1" s="2">
        <v>99.4</v>
      </c>
      <c r="I1" s="2">
        <v>99.5</v>
      </c>
      <c r="J1" s="2">
        <v>99.6</v>
      </c>
      <c r="K1" s="2">
        <v>99.7</v>
      </c>
      <c r="L1" s="2">
        <v>99.8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1</v>
      </c>
      <c r="B2" s="2">
        <v>87.1</v>
      </c>
      <c r="C2" s="2">
        <v>86.1</v>
      </c>
      <c r="D2" s="2">
        <v>86.4</v>
      </c>
      <c r="E2" s="2">
        <v>87.3</v>
      </c>
      <c r="F2" s="2">
        <v>86.1</v>
      </c>
      <c r="G2" s="2">
        <v>86.8</v>
      </c>
      <c r="H2" s="2">
        <v>87.2</v>
      </c>
      <c r="I2" s="2">
        <v>88.4</v>
      </c>
      <c r="J2" s="2">
        <v>87.2</v>
      </c>
      <c r="K2" s="2">
        <v>86.4</v>
      </c>
      <c r="L2" s="2">
        <v>88.6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2</v>
      </c>
      <c r="B4" s="5" t="s">
        <v>3</v>
      </c>
      <c r="C4" s="5" t="s">
        <v>4</v>
      </c>
      <c r="D4" s="6" t="s">
        <v>5</v>
      </c>
      <c r="E4" s="7" t="s">
        <v>6</v>
      </c>
      <c r="F4" s="8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9">
        <v>1.0</v>
      </c>
      <c r="B5" s="10">
        <v>87.1</v>
      </c>
      <c r="C5" s="10">
        <v>98.8</v>
      </c>
      <c r="D5" s="11">
        <f t="shared" ref="D5:D15" si="1">B5*C5</f>
        <v>8605.48</v>
      </c>
      <c r="E5" s="12">
        <f t="shared" ref="E5:E15" si="2">POWER(C5,2)</f>
        <v>9761.44</v>
      </c>
      <c r="F5" s="13"/>
      <c r="G5" s="3"/>
      <c r="H5" s="3"/>
      <c r="I5" s="3"/>
      <c r="J5" s="3"/>
      <c r="K5" s="3"/>
      <c r="R5" s="14"/>
      <c r="S5" s="3"/>
      <c r="T5" s="3"/>
      <c r="U5" s="3"/>
      <c r="V5" s="3"/>
      <c r="W5" s="3"/>
      <c r="X5" s="3"/>
      <c r="Y5" s="3"/>
      <c r="Z5" s="3"/>
    </row>
    <row r="6">
      <c r="A6" s="9">
        <v>2.0</v>
      </c>
      <c r="B6" s="10">
        <v>86.1</v>
      </c>
      <c r="C6" s="10">
        <v>98.9</v>
      </c>
      <c r="D6" s="11">
        <f t="shared" si="1"/>
        <v>8515.29</v>
      </c>
      <c r="E6" s="12">
        <f t="shared" si="2"/>
        <v>9781.21</v>
      </c>
      <c r="F6" s="13"/>
      <c r="G6" s="3"/>
      <c r="H6" s="3"/>
      <c r="I6" s="3"/>
      <c r="J6" s="3"/>
      <c r="K6" s="3"/>
      <c r="R6" s="14"/>
      <c r="S6" s="3"/>
      <c r="T6" s="3"/>
      <c r="U6" s="3"/>
      <c r="V6" s="3"/>
      <c r="W6" s="3"/>
      <c r="X6" s="3"/>
      <c r="Y6" s="3"/>
      <c r="Z6" s="3"/>
    </row>
    <row r="7">
      <c r="A7" s="9">
        <v>3.0</v>
      </c>
      <c r="B7" s="10">
        <v>86.4</v>
      </c>
      <c r="C7" s="10">
        <v>99.0</v>
      </c>
      <c r="D7" s="11">
        <f t="shared" si="1"/>
        <v>8553.6</v>
      </c>
      <c r="E7" s="12">
        <f t="shared" si="2"/>
        <v>9801</v>
      </c>
      <c r="F7" s="13"/>
      <c r="G7" s="3"/>
      <c r="H7" s="3"/>
      <c r="I7" s="3"/>
      <c r="J7" s="3"/>
      <c r="K7" s="3"/>
      <c r="R7" s="14"/>
      <c r="S7" s="3"/>
      <c r="T7" s="3"/>
      <c r="U7" s="3"/>
      <c r="V7" s="3"/>
      <c r="W7" s="3"/>
      <c r="X7" s="3"/>
      <c r="Y7" s="3"/>
      <c r="Z7" s="3"/>
    </row>
    <row r="8">
      <c r="A8" s="9">
        <v>4.0</v>
      </c>
      <c r="B8" s="10">
        <v>87.3</v>
      </c>
      <c r="C8" s="10">
        <v>99.1000000000001</v>
      </c>
      <c r="D8" s="11">
        <f t="shared" si="1"/>
        <v>8651.43</v>
      </c>
      <c r="E8" s="12">
        <f t="shared" si="2"/>
        <v>9820.81</v>
      </c>
      <c r="F8" s="13"/>
      <c r="G8" s="3"/>
      <c r="H8" s="3"/>
      <c r="I8" s="3"/>
      <c r="J8" s="3"/>
      <c r="K8" s="3"/>
      <c r="R8" s="14"/>
      <c r="S8" s="3"/>
      <c r="T8" s="3"/>
      <c r="U8" s="3"/>
      <c r="V8" s="3"/>
      <c r="W8" s="3"/>
      <c r="X8" s="3"/>
      <c r="Y8" s="3"/>
      <c r="Z8" s="3"/>
    </row>
    <row r="9">
      <c r="A9" s="9">
        <v>5.0</v>
      </c>
      <c r="B9" s="10">
        <v>86.1</v>
      </c>
      <c r="C9" s="10">
        <v>99.2000000000001</v>
      </c>
      <c r="D9" s="11">
        <f t="shared" si="1"/>
        <v>8541.12</v>
      </c>
      <c r="E9" s="12">
        <f t="shared" si="2"/>
        <v>9840.64</v>
      </c>
      <c r="F9" s="13"/>
      <c r="G9" s="3"/>
      <c r="H9" s="3"/>
      <c r="I9" s="3"/>
      <c r="J9" s="3"/>
      <c r="K9" s="3"/>
      <c r="R9" s="14"/>
      <c r="S9" s="3"/>
      <c r="T9" s="3"/>
      <c r="U9" s="3"/>
      <c r="V9" s="3"/>
      <c r="W9" s="3"/>
      <c r="X9" s="3"/>
      <c r="Y9" s="3"/>
      <c r="Z9" s="3"/>
    </row>
    <row r="10">
      <c r="A10" s="9">
        <v>6.0</v>
      </c>
      <c r="B10" s="10">
        <v>86.8</v>
      </c>
      <c r="C10" s="10">
        <v>99.3000000000001</v>
      </c>
      <c r="D10" s="11">
        <f t="shared" si="1"/>
        <v>8619.24</v>
      </c>
      <c r="E10" s="12">
        <f t="shared" si="2"/>
        <v>9860.49</v>
      </c>
      <c r="F10" s="13"/>
      <c r="G10" s="3"/>
      <c r="H10" s="3"/>
      <c r="I10" s="3"/>
      <c r="J10" s="3"/>
      <c r="K10" s="3"/>
      <c r="R10" s="14"/>
      <c r="S10" s="3"/>
      <c r="T10" s="3"/>
      <c r="U10" s="3"/>
      <c r="V10" s="3"/>
      <c r="W10" s="3"/>
      <c r="X10" s="3"/>
      <c r="Y10" s="3"/>
      <c r="Z10" s="3"/>
    </row>
    <row r="11">
      <c r="A11" s="9">
        <v>7.0</v>
      </c>
      <c r="B11" s="10">
        <v>87.2</v>
      </c>
      <c r="C11" s="10">
        <v>99.4000000000001</v>
      </c>
      <c r="D11" s="11">
        <f t="shared" si="1"/>
        <v>8667.68</v>
      </c>
      <c r="E11" s="12">
        <f t="shared" si="2"/>
        <v>9880.36</v>
      </c>
      <c r="F11" s="13"/>
      <c r="G11" s="3"/>
      <c r="H11" s="3"/>
      <c r="I11" s="3"/>
      <c r="J11" s="3"/>
      <c r="K11" s="3"/>
      <c r="R11" s="14"/>
      <c r="S11" s="3"/>
      <c r="T11" s="3"/>
      <c r="U11" s="3"/>
      <c r="V11" s="3"/>
      <c r="W11" s="3"/>
      <c r="X11" s="3"/>
      <c r="Y11" s="3"/>
      <c r="Z11" s="3"/>
    </row>
    <row r="12">
      <c r="A12" s="9">
        <v>8.0</v>
      </c>
      <c r="B12" s="10">
        <v>88.4</v>
      </c>
      <c r="C12" s="10">
        <v>99.5000000000002</v>
      </c>
      <c r="D12" s="11">
        <f t="shared" si="1"/>
        <v>8795.8</v>
      </c>
      <c r="E12" s="12">
        <f t="shared" si="2"/>
        <v>9900.25</v>
      </c>
      <c r="F12" s="13"/>
      <c r="K12" s="3"/>
      <c r="R12" s="14"/>
      <c r="S12" s="3"/>
      <c r="T12" s="3"/>
      <c r="U12" s="3"/>
      <c r="V12" s="3"/>
      <c r="W12" s="3"/>
      <c r="X12" s="3"/>
      <c r="Y12" s="3"/>
      <c r="Z12" s="3"/>
    </row>
    <row r="13">
      <c r="A13" s="15">
        <v>9.0</v>
      </c>
      <c r="B13" s="10">
        <v>87.2</v>
      </c>
      <c r="C13" s="10">
        <v>99.6000000000002</v>
      </c>
      <c r="D13" s="11">
        <f t="shared" si="1"/>
        <v>8685.12</v>
      </c>
      <c r="E13" s="12">
        <f t="shared" si="2"/>
        <v>9920.16</v>
      </c>
      <c r="F13" s="13"/>
      <c r="K13" s="3"/>
      <c r="R13" s="14"/>
      <c r="S13" s="3"/>
      <c r="T13" s="3"/>
      <c r="U13" s="3"/>
      <c r="V13" s="3"/>
      <c r="W13" s="3"/>
      <c r="X13" s="3"/>
      <c r="Y13" s="3"/>
      <c r="Z13" s="3"/>
    </row>
    <row r="14">
      <c r="A14" s="15">
        <v>10.0</v>
      </c>
      <c r="B14" s="10">
        <v>86.4</v>
      </c>
      <c r="C14" s="10">
        <v>99.7000000000002</v>
      </c>
      <c r="D14" s="11">
        <f t="shared" si="1"/>
        <v>8614.08</v>
      </c>
      <c r="E14" s="12">
        <f t="shared" si="2"/>
        <v>9940.09</v>
      </c>
      <c r="F14" s="13"/>
      <c r="K14" s="3"/>
      <c r="R14" s="14"/>
      <c r="S14" s="3"/>
      <c r="T14" s="3"/>
      <c r="U14" s="3"/>
      <c r="V14" s="3"/>
      <c r="W14" s="3"/>
      <c r="X14" s="3"/>
      <c r="Y14" s="3"/>
      <c r="Z14" s="3"/>
    </row>
    <row r="15">
      <c r="A15" s="15">
        <v>11.0</v>
      </c>
      <c r="B15" s="10">
        <v>88.6</v>
      </c>
      <c r="C15" s="10">
        <v>99.8000000000002</v>
      </c>
      <c r="D15" s="11">
        <f t="shared" si="1"/>
        <v>8842.28</v>
      </c>
      <c r="E15" s="12">
        <f t="shared" si="2"/>
        <v>9960.04</v>
      </c>
      <c r="F15" s="13"/>
      <c r="K15" s="3"/>
      <c r="R15" s="14"/>
      <c r="S15" s="3"/>
      <c r="T15" s="3"/>
      <c r="U15" s="3"/>
      <c r="V15" s="3"/>
      <c r="W15" s="3"/>
      <c r="X15" s="3"/>
      <c r="Y15" s="3"/>
      <c r="Z15" s="3"/>
    </row>
    <row r="16">
      <c r="A16" s="4" t="s">
        <v>7</v>
      </c>
      <c r="B16" s="16">
        <f t="shared" ref="B16:E16" si="3">SUM(B5:B15)</f>
        <v>957.6</v>
      </c>
      <c r="C16" s="16">
        <f t="shared" si="3"/>
        <v>1092.3</v>
      </c>
      <c r="D16" s="16">
        <f t="shared" si="3"/>
        <v>95091.12</v>
      </c>
      <c r="E16" s="17">
        <f t="shared" si="3"/>
        <v>108466.49</v>
      </c>
      <c r="F16" s="18"/>
      <c r="G16" s="14"/>
      <c r="H16" s="14"/>
      <c r="I16" s="14"/>
      <c r="J16" s="14"/>
      <c r="K16" s="3"/>
      <c r="R16" s="14"/>
      <c r="S16" s="3"/>
      <c r="T16" s="3"/>
      <c r="U16" s="3"/>
      <c r="V16" s="3"/>
      <c r="W16" s="3"/>
      <c r="X16" s="3"/>
      <c r="Y16" s="3"/>
      <c r="Z16" s="3"/>
    </row>
    <row r="17">
      <c r="A17" s="19"/>
      <c r="B17" s="20"/>
      <c r="C17" s="20"/>
      <c r="D17" s="20"/>
      <c r="E17" s="20"/>
      <c r="F17" s="20"/>
      <c r="G17" s="14"/>
      <c r="H17" s="14"/>
      <c r="I17" s="14"/>
      <c r="J17" s="14"/>
      <c r="K17" s="3"/>
      <c r="R17" s="14"/>
      <c r="S17" s="3"/>
      <c r="T17" s="3"/>
      <c r="U17" s="3"/>
      <c r="V17" s="3"/>
      <c r="W17" s="3"/>
      <c r="X17" s="3"/>
      <c r="Y17" s="3"/>
      <c r="Z17" s="3"/>
    </row>
    <row r="18">
      <c r="A18" s="21"/>
      <c r="B18" s="21"/>
      <c r="C18" s="14"/>
      <c r="D18" s="14"/>
      <c r="E18" s="14"/>
      <c r="F18" s="14"/>
      <c r="G18" s="14"/>
      <c r="H18" s="14"/>
      <c r="I18" s="14"/>
      <c r="J18" s="14"/>
      <c r="K18" s="3"/>
      <c r="R18" s="14"/>
      <c r="S18" s="3"/>
      <c r="T18" s="3"/>
      <c r="U18" s="3"/>
      <c r="V18" s="3"/>
      <c r="W18" s="3"/>
      <c r="X18" s="3"/>
      <c r="Y18" s="3"/>
      <c r="Z18" s="3"/>
    </row>
    <row r="19">
      <c r="A19" s="22" t="s">
        <v>8</v>
      </c>
      <c r="B19" s="23">
        <v>11.0</v>
      </c>
      <c r="E19" s="24"/>
      <c r="F19" s="25"/>
      <c r="G19" s="14"/>
      <c r="H19" s="14"/>
      <c r="I19" s="14"/>
      <c r="J19" s="14"/>
      <c r="K19" s="3"/>
      <c r="R19" s="14"/>
      <c r="S19" s="3"/>
      <c r="T19" s="3"/>
      <c r="U19" s="3"/>
      <c r="V19" s="3"/>
      <c r="W19" s="3"/>
      <c r="X19" s="3"/>
      <c r="Y19" s="3"/>
      <c r="Z19" s="3"/>
    </row>
    <row r="20">
      <c r="E20" s="14"/>
      <c r="F20" s="14"/>
      <c r="G20" s="14"/>
      <c r="H20" s="14"/>
      <c r="I20" s="14"/>
      <c r="J20" s="14"/>
      <c r="K20" s="3"/>
      <c r="R20" s="14"/>
      <c r="S20" s="3"/>
      <c r="T20" s="3"/>
      <c r="U20" s="3"/>
      <c r="V20" s="3"/>
      <c r="W20" s="3"/>
      <c r="X20" s="3"/>
      <c r="Y20" s="3"/>
      <c r="Z20" s="3"/>
    </row>
    <row r="21">
      <c r="A21" s="26" t="s">
        <v>9</v>
      </c>
      <c r="B21" s="27">
        <f>(B19*D16-B16*C16)/(B19*E16-C16*C16)</f>
        <v>1.309090909</v>
      </c>
      <c r="C21" s="28"/>
      <c r="E21" s="20"/>
      <c r="F21" s="20"/>
      <c r="G21" s="20"/>
      <c r="H21" s="20"/>
      <c r="I21" s="20"/>
      <c r="J21" s="20"/>
      <c r="K21" s="3"/>
      <c r="R21" s="14"/>
      <c r="S21" s="3"/>
      <c r="T21" s="3"/>
      <c r="U21" s="3"/>
      <c r="V21" s="3"/>
      <c r="W21" s="3"/>
      <c r="X21" s="3"/>
      <c r="Y21" s="3"/>
      <c r="Z21" s="3"/>
    </row>
    <row r="22">
      <c r="A22" s="26" t="s">
        <v>10</v>
      </c>
      <c r="B22" s="27">
        <f>(B16-B21*C16)/B19</f>
        <v>-42.93818182</v>
      </c>
      <c r="C22" s="29"/>
      <c r="D22" s="14"/>
      <c r="E22" s="20"/>
      <c r="F22" s="20"/>
      <c r="G22" s="20"/>
      <c r="H22" s="20"/>
      <c r="I22" s="20"/>
      <c r="J22" s="20"/>
      <c r="K22" s="3"/>
      <c r="L22" s="14"/>
      <c r="M22" s="14"/>
      <c r="N22" s="14"/>
      <c r="O22" s="14"/>
      <c r="P22" s="14"/>
      <c r="Q22" s="14"/>
      <c r="R22" s="14"/>
      <c r="S22" s="3"/>
      <c r="T22" s="3"/>
      <c r="U22" s="3"/>
      <c r="V22" s="3"/>
      <c r="W22" s="3"/>
      <c r="X22" s="3"/>
      <c r="Y22" s="3"/>
      <c r="Z22" s="3"/>
    </row>
    <row r="23">
      <c r="A23" s="30"/>
      <c r="B23" s="20"/>
      <c r="C23" s="20"/>
      <c r="D23" s="20"/>
      <c r="E23" s="14"/>
      <c r="F23" s="14"/>
      <c r="G23" s="14"/>
      <c r="H23" s="14"/>
      <c r="I23" s="14"/>
      <c r="J23" s="14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1" t="s">
        <v>11</v>
      </c>
      <c r="B24" s="20"/>
      <c r="D24" s="20"/>
      <c r="E24" s="14"/>
      <c r="F24" s="14"/>
      <c r="G24" s="14"/>
      <c r="H24" s="14"/>
      <c r="I24" s="14"/>
      <c r="J24" s="14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2" t="s">
        <v>12</v>
      </c>
      <c r="B25" s="33">
        <f>B21*87+B22</f>
        <v>70.95272727</v>
      </c>
      <c r="D25" s="14"/>
      <c r="E25" s="14"/>
      <c r="F25" s="14"/>
      <c r="G25" s="14"/>
      <c r="H25" s="14"/>
      <c r="I25" s="14"/>
      <c r="J25" s="14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4"/>
      <c r="B35" s="34"/>
      <c r="C35" s="34"/>
      <c r="D35" s="34"/>
      <c r="E35" s="34"/>
      <c r="F35" s="34"/>
      <c r="G35" s="34"/>
      <c r="H35" s="34"/>
      <c r="I35" s="14"/>
      <c r="J35" s="14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0"/>
      <c r="B36" s="20"/>
      <c r="C36" s="20"/>
      <c r="D36" s="20"/>
      <c r="E36" s="20"/>
      <c r="F36" s="20"/>
      <c r="G36" s="20"/>
      <c r="H36" s="20"/>
      <c r="I36" s="14"/>
      <c r="J36" s="14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0"/>
      <c r="B37" s="20"/>
      <c r="C37" s="20"/>
      <c r="D37" s="20"/>
      <c r="E37" s="20"/>
      <c r="F37" s="20"/>
      <c r="G37" s="20"/>
      <c r="H37" s="20"/>
      <c r="I37" s="14"/>
      <c r="J37" s="14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0"/>
      <c r="B38" s="20"/>
      <c r="C38" s="20"/>
      <c r="D38" s="20"/>
      <c r="E38" s="20"/>
      <c r="F38" s="20"/>
      <c r="G38" s="20"/>
      <c r="H38" s="20"/>
      <c r="I38" s="14"/>
      <c r="J38" s="14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0"/>
      <c r="B39" s="20"/>
      <c r="C39" s="20"/>
      <c r="D39" s="20"/>
      <c r="E39" s="20"/>
      <c r="F39" s="20"/>
      <c r="G39" s="20"/>
      <c r="H39" s="20"/>
      <c r="I39" s="14"/>
      <c r="J39" s="14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0"/>
      <c r="B40" s="20"/>
      <c r="C40" s="20"/>
      <c r="D40" s="20"/>
      <c r="E40" s="20"/>
      <c r="F40" s="20"/>
      <c r="G40" s="20"/>
      <c r="H40" s="20"/>
      <c r="I40" s="14"/>
      <c r="J40" s="1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0"/>
      <c r="B41" s="20"/>
      <c r="C41" s="20"/>
      <c r="D41" s="20"/>
      <c r="E41" s="20"/>
      <c r="F41" s="20"/>
      <c r="G41" s="20"/>
      <c r="H41" s="20"/>
      <c r="I41" s="14"/>
      <c r="J41" s="14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0"/>
      <c r="B42" s="20"/>
      <c r="C42" s="20"/>
      <c r="D42" s="20"/>
      <c r="E42" s="20"/>
      <c r="F42" s="20"/>
      <c r="G42" s="20"/>
      <c r="H42" s="20"/>
      <c r="I42" s="14"/>
      <c r="J42" s="14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0"/>
      <c r="B43" s="20"/>
      <c r="C43" s="20"/>
      <c r="D43" s="20"/>
      <c r="E43" s="20"/>
      <c r="F43" s="20"/>
      <c r="G43" s="20"/>
      <c r="H43" s="20"/>
      <c r="I43" s="14"/>
      <c r="J43" s="1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0"/>
      <c r="B44" s="20"/>
      <c r="C44" s="20"/>
      <c r="D44" s="20"/>
      <c r="E44" s="20"/>
      <c r="F44" s="20"/>
      <c r="G44" s="20"/>
      <c r="H44" s="20"/>
      <c r="I44" s="14"/>
      <c r="J44" s="1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4"/>
      <c r="B45" s="20"/>
      <c r="C45" s="20"/>
      <c r="D45" s="20"/>
      <c r="E45" s="20"/>
      <c r="F45" s="20"/>
      <c r="G45" s="20"/>
      <c r="H45" s="20"/>
      <c r="I45" s="14"/>
      <c r="J45" s="14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4"/>
      <c r="B47" s="35"/>
      <c r="C47" s="14"/>
      <c r="D47" s="14"/>
      <c r="E47" s="14"/>
      <c r="F47" s="14"/>
      <c r="G47" s="14"/>
      <c r="H47" s="14"/>
      <c r="I47" s="14"/>
      <c r="J47" s="14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4"/>
      <c r="B48" s="35"/>
      <c r="C48" s="14"/>
      <c r="D48" s="14"/>
      <c r="E48" s="14"/>
      <c r="F48" s="14"/>
      <c r="G48" s="14"/>
      <c r="H48" s="14"/>
      <c r="I48" s="14"/>
      <c r="J48" s="14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4"/>
      <c r="B50" s="20"/>
      <c r="C50" s="14"/>
      <c r="D50" s="14"/>
      <c r="E50" s="14"/>
      <c r="F50" s="14"/>
      <c r="G50" s="14"/>
      <c r="H50" s="14"/>
      <c r="I50" s="14"/>
      <c r="J50" s="14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4"/>
      <c r="B52" s="34"/>
      <c r="C52" s="34"/>
      <c r="D52" s="34"/>
      <c r="E52" s="34"/>
      <c r="F52" s="34"/>
      <c r="G52" s="14"/>
      <c r="H52" s="14"/>
      <c r="I52" s="14"/>
      <c r="J52" s="14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0"/>
      <c r="B53" s="20"/>
      <c r="C53" s="20"/>
      <c r="D53" s="20"/>
      <c r="E53" s="20"/>
      <c r="F53" s="36"/>
      <c r="G53" s="14"/>
      <c r="H53" s="14"/>
      <c r="I53" s="14"/>
      <c r="J53" s="14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0"/>
      <c r="B54" s="20"/>
      <c r="C54" s="20"/>
      <c r="D54" s="20"/>
      <c r="E54" s="20"/>
      <c r="F54" s="36"/>
      <c r="G54" s="14"/>
      <c r="H54" s="14"/>
      <c r="I54" s="14"/>
      <c r="J54" s="14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0"/>
      <c r="B55" s="20"/>
      <c r="C55" s="20"/>
      <c r="D55" s="20"/>
      <c r="E55" s="20"/>
      <c r="F55" s="36"/>
      <c r="G55" s="14"/>
      <c r="H55" s="14"/>
      <c r="I55" s="14"/>
      <c r="J55" s="14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0"/>
      <c r="B56" s="20"/>
      <c r="C56" s="20"/>
      <c r="D56" s="20"/>
      <c r="E56" s="20"/>
      <c r="F56" s="36"/>
      <c r="G56" s="14"/>
      <c r="H56" s="14"/>
      <c r="I56" s="14"/>
      <c r="J56" s="14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0"/>
      <c r="B57" s="20"/>
      <c r="C57" s="20"/>
      <c r="D57" s="20"/>
      <c r="E57" s="20"/>
      <c r="F57" s="36"/>
      <c r="G57" s="14"/>
      <c r="H57" s="14"/>
      <c r="I57" s="14"/>
      <c r="J57" s="14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0"/>
      <c r="B58" s="20"/>
      <c r="C58" s="20"/>
      <c r="D58" s="20"/>
      <c r="E58" s="20"/>
      <c r="F58" s="36"/>
      <c r="G58" s="14"/>
      <c r="H58" s="14"/>
      <c r="I58" s="14"/>
      <c r="J58" s="14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0"/>
      <c r="B59" s="20"/>
      <c r="C59" s="20"/>
      <c r="D59" s="20"/>
      <c r="E59" s="20"/>
      <c r="F59" s="36"/>
      <c r="G59" s="14"/>
      <c r="H59" s="14"/>
      <c r="I59" s="14"/>
      <c r="J59" s="14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0"/>
      <c r="B60" s="20"/>
      <c r="C60" s="20"/>
      <c r="D60" s="20"/>
      <c r="E60" s="20"/>
      <c r="F60" s="36"/>
      <c r="G60" s="14"/>
      <c r="H60" s="14"/>
      <c r="I60" s="14"/>
      <c r="J60" s="14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0"/>
      <c r="B61" s="20"/>
      <c r="C61" s="20"/>
      <c r="D61" s="20"/>
      <c r="E61" s="20"/>
      <c r="F61" s="36"/>
      <c r="G61" s="14"/>
      <c r="H61" s="14"/>
      <c r="I61" s="14"/>
      <c r="J61" s="14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4"/>
      <c r="B62" s="20"/>
      <c r="C62" s="20"/>
      <c r="D62" s="20"/>
      <c r="E62" s="20"/>
      <c r="F62" s="37"/>
      <c r="G62" s="14"/>
      <c r="H62" s="14"/>
      <c r="I62" s="14"/>
      <c r="J62" s="14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9"/>
      <c r="B63" s="20"/>
      <c r="C63" s="20"/>
      <c r="D63" s="20"/>
      <c r="E63" s="20"/>
      <c r="F63" s="20"/>
      <c r="G63" s="14"/>
      <c r="H63" s="14"/>
      <c r="I63" s="14"/>
      <c r="J63" s="14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4"/>
      <c r="B65" s="35"/>
      <c r="C65" s="14"/>
      <c r="D65" s="14"/>
      <c r="E65" s="24"/>
      <c r="F65" s="25"/>
      <c r="G65" s="14"/>
      <c r="H65" s="14"/>
      <c r="I65" s="14"/>
      <c r="J65" s="14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4"/>
      <c r="B66" s="35"/>
      <c r="C66" s="14"/>
      <c r="D66" s="14"/>
      <c r="E66" s="14"/>
      <c r="F66" s="14"/>
      <c r="G66" s="14"/>
      <c r="H66" s="14"/>
      <c r="I66" s="14"/>
      <c r="J66" s="14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</cols>
  <sheetData>
    <row r="1">
      <c r="A1" s="38" t="s">
        <v>13</v>
      </c>
      <c r="B1" s="39">
        <v>1.0</v>
      </c>
      <c r="C1" s="39">
        <v>2.0</v>
      </c>
      <c r="D1" s="39">
        <v>3.0</v>
      </c>
      <c r="E1" s="39">
        <v>4.0</v>
      </c>
      <c r="F1" s="39">
        <v>5.0</v>
      </c>
      <c r="G1" s="39">
        <v>6.0</v>
      </c>
      <c r="H1" s="39">
        <v>7.0</v>
      </c>
      <c r="I1" s="39">
        <v>8.0</v>
      </c>
      <c r="J1" s="39">
        <v>9.0</v>
      </c>
      <c r="K1" s="39">
        <v>10.0</v>
      </c>
      <c r="L1" s="39">
        <v>11.0</v>
      </c>
      <c r="M1" s="39">
        <v>12.0</v>
      </c>
      <c r="N1" s="39">
        <v>13.0</v>
      </c>
      <c r="O1" s="39">
        <v>14.0</v>
      </c>
      <c r="P1" s="39">
        <v>15.0</v>
      </c>
      <c r="Q1" s="39">
        <v>16.0</v>
      </c>
      <c r="R1" s="3"/>
      <c r="S1" s="3"/>
      <c r="T1" s="3"/>
      <c r="U1" s="3"/>
      <c r="V1" s="3"/>
      <c r="W1" s="3"/>
      <c r="X1" s="3"/>
      <c r="Y1" s="3"/>
      <c r="Z1" s="3"/>
    </row>
    <row r="2">
      <c r="A2" s="38" t="s">
        <v>14</v>
      </c>
      <c r="B2" s="2">
        <v>6.96</v>
      </c>
      <c r="C2" s="2">
        <v>7.27</v>
      </c>
      <c r="D2" s="2">
        <v>7.33</v>
      </c>
      <c r="E2" s="2">
        <v>7.11</v>
      </c>
      <c r="F2" s="2">
        <v>6.99</v>
      </c>
      <c r="G2" s="2">
        <v>7.6</v>
      </c>
      <c r="H2" s="2">
        <v>8.66</v>
      </c>
      <c r="I2" s="2">
        <v>9.28</v>
      </c>
      <c r="J2" s="2">
        <v>11.15</v>
      </c>
      <c r="K2" s="2">
        <v>11.48</v>
      </c>
      <c r="L2" s="2">
        <v>11.49</v>
      </c>
      <c r="M2" s="2">
        <v>12.33</v>
      </c>
      <c r="N2" s="2">
        <v>12.74</v>
      </c>
      <c r="O2" s="2">
        <v>13.26</v>
      </c>
      <c r="P2" s="2">
        <v>13.54</v>
      </c>
      <c r="Q2" s="2">
        <v>13.95</v>
      </c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0" t="s">
        <v>2</v>
      </c>
      <c r="B4" s="41" t="s">
        <v>15</v>
      </c>
      <c r="C4" s="42" t="s">
        <v>16</v>
      </c>
      <c r="D4" s="42" t="s">
        <v>5</v>
      </c>
      <c r="E4" s="43" t="s">
        <v>6</v>
      </c>
      <c r="F4" s="4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5">
        <v>1.0</v>
      </c>
      <c r="B5" s="46">
        <v>6.96</v>
      </c>
      <c r="C5" s="46">
        <v>1.0</v>
      </c>
      <c r="D5" s="47">
        <f t="shared" ref="D5:D20" si="1">B5*C5</f>
        <v>6.96</v>
      </c>
      <c r="E5" s="48">
        <f t="shared" ref="E5:E20" si="2">POWER(C5,2)</f>
        <v>1</v>
      </c>
      <c r="F5" s="49"/>
      <c r="G5" s="22" t="s">
        <v>17</v>
      </c>
      <c r="H5" s="23">
        <v>16.0</v>
      </c>
      <c r="I5" s="3"/>
      <c r="J5" s="3"/>
      <c r="K5" s="3"/>
      <c r="L5" s="50"/>
      <c r="M5" s="50"/>
      <c r="N5" s="50"/>
      <c r="O5" s="50"/>
      <c r="P5" s="50"/>
      <c r="Q5" s="50"/>
      <c r="R5" s="51"/>
      <c r="S5" s="3"/>
      <c r="T5" s="3"/>
      <c r="U5" s="3"/>
      <c r="V5" s="3"/>
      <c r="W5" s="3"/>
      <c r="X5" s="3"/>
      <c r="Y5" s="3"/>
      <c r="Z5" s="3"/>
    </row>
    <row r="6">
      <c r="A6" s="45">
        <v>2.0</v>
      </c>
      <c r="B6" s="46">
        <v>7.27</v>
      </c>
      <c r="C6" s="46">
        <v>2.0</v>
      </c>
      <c r="D6" s="47">
        <f t="shared" si="1"/>
        <v>14.54</v>
      </c>
      <c r="E6" s="48">
        <f t="shared" si="2"/>
        <v>4</v>
      </c>
      <c r="F6" s="49"/>
      <c r="G6" s="3"/>
      <c r="H6" s="3"/>
      <c r="I6" s="3"/>
      <c r="J6" s="3"/>
      <c r="K6" s="3"/>
      <c r="L6" s="50"/>
      <c r="M6" s="50"/>
      <c r="N6" s="50"/>
      <c r="O6" s="50"/>
      <c r="P6" s="50"/>
      <c r="Q6" s="50"/>
      <c r="R6" s="51"/>
      <c r="S6" s="3"/>
      <c r="T6" s="3"/>
      <c r="U6" s="3"/>
      <c r="V6" s="3"/>
      <c r="W6" s="3"/>
      <c r="X6" s="3"/>
      <c r="Y6" s="3"/>
      <c r="Z6" s="3"/>
    </row>
    <row r="7">
      <c r="A7" s="45">
        <v>3.0</v>
      </c>
      <c r="B7" s="46">
        <v>7.33</v>
      </c>
      <c r="C7" s="46">
        <v>3.0</v>
      </c>
      <c r="D7" s="47">
        <f t="shared" si="1"/>
        <v>21.99</v>
      </c>
      <c r="E7" s="48">
        <f t="shared" si="2"/>
        <v>9</v>
      </c>
      <c r="F7" s="49"/>
      <c r="G7" s="52" t="s">
        <v>9</v>
      </c>
      <c r="H7" s="53">
        <f>(H5*D21-C21*B21)/(H5*E21-C21*C21)</f>
        <v>0.5432647059</v>
      </c>
      <c r="I7" s="3"/>
      <c r="J7" s="3"/>
      <c r="K7" s="3"/>
      <c r="L7" s="50"/>
      <c r="M7" s="50"/>
      <c r="N7" s="50"/>
      <c r="O7" s="50"/>
      <c r="P7" s="50"/>
      <c r="Q7" s="50"/>
      <c r="R7" s="51"/>
      <c r="S7" s="3"/>
      <c r="T7" s="3"/>
      <c r="U7" s="3"/>
      <c r="V7" s="3"/>
      <c r="W7" s="3"/>
      <c r="X7" s="3"/>
      <c r="Y7" s="3"/>
      <c r="Z7" s="3"/>
    </row>
    <row r="8">
      <c r="A8" s="45">
        <v>4.0</v>
      </c>
      <c r="B8" s="46">
        <v>7.11</v>
      </c>
      <c r="C8" s="46">
        <v>4.0</v>
      </c>
      <c r="D8" s="47">
        <f t="shared" si="1"/>
        <v>28.44</v>
      </c>
      <c r="E8" s="48">
        <f t="shared" si="2"/>
        <v>16</v>
      </c>
      <c r="F8" s="49"/>
      <c r="G8" s="52" t="s">
        <v>10</v>
      </c>
      <c r="H8" s="33">
        <f> (B21-H7*C21)/H5</f>
        <v>5.4535</v>
      </c>
      <c r="I8" s="3"/>
      <c r="J8" s="3"/>
      <c r="K8" s="3"/>
      <c r="L8" s="50"/>
      <c r="M8" s="50"/>
      <c r="N8" s="50"/>
      <c r="O8" s="50"/>
      <c r="P8" s="50"/>
      <c r="Q8" s="50"/>
      <c r="R8" s="51"/>
      <c r="S8" s="3"/>
      <c r="T8" s="3"/>
      <c r="U8" s="3"/>
      <c r="V8" s="3"/>
      <c r="W8" s="3"/>
      <c r="X8" s="3"/>
      <c r="Y8" s="3"/>
      <c r="Z8" s="3"/>
    </row>
    <row r="9">
      <c r="A9" s="45">
        <v>5.0</v>
      </c>
      <c r="B9" s="46">
        <v>6.99</v>
      </c>
      <c r="C9" s="46">
        <v>5.0</v>
      </c>
      <c r="D9" s="47">
        <f t="shared" si="1"/>
        <v>34.95</v>
      </c>
      <c r="E9" s="48">
        <f t="shared" si="2"/>
        <v>25</v>
      </c>
      <c r="F9" s="49"/>
      <c r="G9" s="3"/>
      <c r="H9" s="3"/>
      <c r="I9" s="3"/>
      <c r="J9" s="3"/>
      <c r="K9" s="3"/>
      <c r="L9" s="50"/>
      <c r="M9" s="50"/>
      <c r="N9" s="50"/>
      <c r="O9" s="50"/>
      <c r="P9" s="50"/>
      <c r="Q9" s="50"/>
      <c r="R9" s="51"/>
      <c r="S9" s="3"/>
      <c r="T9" s="3"/>
      <c r="U9" s="3"/>
      <c r="V9" s="3"/>
      <c r="W9" s="3"/>
      <c r="X9" s="3"/>
      <c r="Y9" s="3"/>
      <c r="Z9" s="3"/>
    </row>
    <row r="10">
      <c r="A10" s="45">
        <v>6.0</v>
      </c>
      <c r="B10" s="46">
        <v>7.6</v>
      </c>
      <c r="C10" s="46">
        <v>6.0</v>
      </c>
      <c r="D10" s="47">
        <f t="shared" si="1"/>
        <v>45.6</v>
      </c>
      <c r="E10" s="48">
        <f t="shared" si="2"/>
        <v>36</v>
      </c>
      <c r="F10" s="49"/>
      <c r="G10" s="54"/>
      <c r="H10" s="55" t="s">
        <v>14</v>
      </c>
      <c r="J10" s="51"/>
      <c r="K10" s="3"/>
      <c r="L10" s="50"/>
      <c r="M10" s="50"/>
      <c r="N10" s="50"/>
      <c r="O10" s="50"/>
      <c r="P10" s="50"/>
      <c r="Q10" s="50"/>
      <c r="R10" s="51"/>
      <c r="S10" s="3"/>
      <c r="T10" s="3"/>
      <c r="U10" s="3"/>
      <c r="V10" s="3"/>
      <c r="W10" s="3"/>
      <c r="X10" s="3"/>
      <c r="Y10" s="3"/>
      <c r="Z10" s="3"/>
    </row>
    <row r="11">
      <c r="A11" s="45">
        <v>7.0</v>
      </c>
      <c r="B11" s="46">
        <v>8.66</v>
      </c>
      <c r="C11" s="46">
        <v>7.0</v>
      </c>
      <c r="D11" s="47">
        <f t="shared" si="1"/>
        <v>60.62</v>
      </c>
      <c r="E11" s="48">
        <f t="shared" si="2"/>
        <v>49</v>
      </c>
      <c r="F11" s="49"/>
      <c r="G11" s="55" t="s">
        <v>18</v>
      </c>
      <c r="H11" s="56">
        <f>$H$7*17+$H$8</f>
        <v>14.689</v>
      </c>
      <c r="J11" s="51"/>
      <c r="K11" s="3"/>
      <c r="L11" s="50"/>
      <c r="M11" s="50"/>
      <c r="N11" s="50"/>
      <c r="O11" s="50"/>
      <c r="P11" s="50"/>
      <c r="Q11" s="50"/>
      <c r="R11" s="51"/>
      <c r="S11" s="3"/>
      <c r="T11" s="3"/>
      <c r="U11" s="3"/>
      <c r="V11" s="3"/>
      <c r="W11" s="3"/>
      <c r="X11" s="3"/>
      <c r="Y11" s="3"/>
      <c r="Z11" s="3"/>
    </row>
    <row r="12">
      <c r="A12" s="45">
        <v>8.0</v>
      </c>
      <c r="B12" s="46">
        <v>9.28</v>
      </c>
      <c r="C12" s="46">
        <v>8.0</v>
      </c>
      <c r="D12" s="47">
        <f t="shared" si="1"/>
        <v>74.24</v>
      </c>
      <c r="E12" s="48">
        <f t="shared" si="2"/>
        <v>64</v>
      </c>
      <c r="F12" s="49"/>
      <c r="G12" s="55" t="s">
        <v>19</v>
      </c>
      <c r="H12" s="56">
        <f>$H$7*18+$H$8</f>
        <v>15.23226471</v>
      </c>
      <c r="I12" s="57"/>
      <c r="J12" s="57"/>
      <c r="K12" s="3"/>
      <c r="L12" s="50"/>
      <c r="M12" s="50"/>
      <c r="N12" s="50"/>
      <c r="O12" s="50"/>
      <c r="P12" s="50"/>
      <c r="Q12" s="50"/>
      <c r="R12" s="51"/>
      <c r="S12" s="3"/>
      <c r="T12" s="3"/>
      <c r="U12" s="3"/>
      <c r="V12" s="3"/>
      <c r="W12" s="3"/>
      <c r="X12" s="3"/>
      <c r="Y12" s="3"/>
      <c r="Z12" s="3"/>
    </row>
    <row r="13">
      <c r="A13" s="58">
        <v>9.0</v>
      </c>
      <c r="B13" s="46">
        <v>11.15</v>
      </c>
      <c r="C13" s="46">
        <v>9.0</v>
      </c>
      <c r="D13" s="47">
        <f t="shared" si="1"/>
        <v>100.35</v>
      </c>
      <c r="E13" s="48">
        <f t="shared" si="2"/>
        <v>81</v>
      </c>
      <c r="F13" s="49"/>
      <c r="G13" s="55" t="s">
        <v>20</v>
      </c>
      <c r="H13" s="56">
        <f>$H$7*19+$H$8</f>
        <v>15.77552941</v>
      </c>
      <c r="I13" s="57"/>
      <c r="K13" s="3"/>
      <c r="L13" s="50"/>
      <c r="M13" s="50"/>
      <c r="N13" s="50"/>
      <c r="O13" s="50"/>
      <c r="P13" s="50"/>
      <c r="Q13" s="50"/>
      <c r="R13" s="51"/>
      <c r="S13" s="3"/>
      <c r="T13" s="3"/>
      <c r="U13" s="3"/>
      <c r="V13" s="3"/>
      <c r="W13" s="3"/>
      <c r="X13" s="3"/>
      <c r="Y13" s="3"/>
      <c r="Z13" s="3"/>
    </row>
    <row r="14">
      <c r="A14" s="58">
        <v>10.0</v>
      </c>
      <c r="B14" s="46">
        <v>11.48</v>
      </c>
      <c r="C14" s="46">
        <v>10.0</v>
      </c>
      <c r="D14" s="47">
        <f t="shared" si="1"/>
        <v>114.8</v>
      </c>
      <c r="E14" s="48">
        <f t="shared" si="2"/>
        <v>100</v>
      </c>
      <c r="F14" s="49"/>
      <c r="G14" s="55" t="s">
        <v>21</v>
      </c>
      <c r="H14" s="56">
        <f>$H$7*20+$H$8</f>
        <v>16.31879412</v>
      </c>
      <c r="I14" s="51"/>
      <c r="K14" s="3"/>
      <c r="L14" s="50"/>
      <c r="M14" s="50"/>
      <c r="N14" s="50"/>
      <c r="O14" s="50"/>
      <c r="P14" s="50"/>
      <c r="Q14" s="50"/>
      <c r="R14" s="51"/>
      <c r="S14" s="3"/>
      <c r="T14" s="3"/>
      <c r="U14" s="3"/>
      <c r="V14" s="3"/>
      <c r="W14" s="3"/>
      <c r="X14" s="3"/>
      <c r="Y14" s="3"/>
      <c r="Z14" s="3"/>
    </row>
    <row r="15">
      <c r="A15" s="58">
        <v>11.0</v>
      </c>
      <c r="B15" s="46">
        <v>11.49</v>
      </c>
      <c r="C15" s="46">
        <v>11.0</v>
      </c>
      <c r="D15" s="47">
        <f t="shared" si="1"/>
        <v>126.39</v>
      </c>
      <c r="E15" s="48">
        <f t="shared" si="2"/>
        <v>121</v>
      </c>
      <c r="F15" s="49"/>
      <c r="G15" s="55" t="s">
        <v>22</v>
      </c>
      <c r="H15" s="56">
        <f>$H$7*21+$H$8</f>
        <v>16.86205882</v>
      </c>
      <c r="I15" s="50"/>
      <c r="J15" s="50"/>
      <c r="K15" s="3"/>
      <c r="L15" s="50"/>
      <c r="M15" s="50"/>
      <c r="N15" s="50"/>
      <c r="O15" s="50"/>
      <c r="P15" s="50"/>
      <c r="Q15" s="50"/>
      <c r="R15" s="51"/>
      <c r="S15" s="3"/>
      <c r="T15" s="3"/>
      <c r="U15" s="3"/>
      <c r="V15" s="3"/>
      <c r="W15" s="3"/>
      <c r="X15" s="3"/>
      <c r="Y15" s="3"/>
      <c r="Z15" s="3"/>
    </row>
    <row r="16">
      <c r="A16" s="58">
        <v>12.0</v>
      </c>
      <c r="B16" s="2">
        <v>12.33</v>
      </c>
      <c r="C16" s="46">
        <v>12.0</v>
      </c>
      <c r="D16" s="47">
        <f t="shared" si="1"/>
        <v>147.96</v>
      </c>
      <c r="E16" s="48">
        <f t="shared" si="2"/>
        <v>144</v>
      </c>
      <c r="F16" s="49"/>
      <c r="G16" s="51"/>
      <c r="H16" s="51"/>
      <c r="I16" s="51"/>
      <c r="J16" s="51"/>
      <c r="K16" s="3"/>
      <c r="L16" s="50"/>
      <c r="M16" s="50"/>
      <c r="N16" s="50"/>
      <c r="O16" s="50"/>
      <c r="P16" s="50"/>
      <c r="Q16" s="50"/>
      <c r="R16" s="51"/>
      <c r="S16" s="3"/>
      <c r="T16" s="3"/>
      <c r="U16" s="3"/>
      <c r="V16" s="3"/>
      <c r="W16" s="3"/>
      <c r="X16" s="3"/>
      <c r="Y16" s="3"/>
      <c r="Z16" s="3"/>
    </row>
    <row r="17">
      <c r="A17" s="58">
        <v>13.0</v>
      </c>
      <c r="B17" s="2">
        <v>12.74</v>
      </c>
      <c r="C17" s="46">
        <v>13.0</v>
      </c>
      <c r="D17" s="47">
        <f t="shared" si="1"/>
        <v>165.62</v>
      </c>
      <c r="E17" s="48">
        <f t="shared" si="2"/>
        <v>169</v>
      </c>
      <c r="F17" s="49"/>
      <c r="G17" s="51"/>
      <c r="H17" s="51"/>
      <c r="I17" s="51"/>
      <c r="J17" s="51"/>
      <c r="K17" s="3"/>
      <c r="L17" s="50"/>
      <c r="M17" s="50"/>
      <c r="N17" s="50"/>
      <c r="O17" s="50"/>
      <c r="P17" s="50"/>
      <c r="Q17" s="50"/>
      <c r="R17" s="51"/>
      <c r="S17" s="3"/>
      <c r="T17" s="3"/>
      <c r="U17" s="3"/>
      <c r="V17" s="3"/>
      <c r="W17" s="3"/>
      <c r="X17" s="3"/>
      <c r="Y17" s="3"/>
      <c r="Z17" s="3"/>
    </row>
    <row r="18">
      <c r="A18" s="58">
        <v>14.0</v>
      </c>
      <c r="B18" s="2">
        <v>13.26</v>
      </c>
      <c r="C18" s="46">
        <v>14.0</v>
      </c>
      <c r="D18" s="47">
        <f t="shared" si="1"/>
        <v>185.64</v>
      </c>
      <c r="E18" s="48">
        <f t="shared" si="2"/>
        <v>196</v>
      </c>
      <c r="F18" s="49"/>
      <c r="G18" s="51"/>
      <c r="H18" s="51"/>
      <c r="I18" s="51"/>
      <c r="J18" s="51"/>
      <c r="K18" s="3"/>
      <c r="L18" s="50"/>
      <c r="M18" s="50"/>
      <c r="N18" s="50"/>
      <c r="O18" s="50"/>
      <c r="P18" s="50"/>
      <c r="Q18" s="50"/>
      <c r="R18" s="51"/>
      <c r="S18" s="3"/>
      <c r="T18" s="3"/>
      <c r="U18" s="3"/>
      <c r="V18" s="3"/>
      <c r="W18" s="3"/>
      <c r="X18" s="3"/>
      <c r="Y18" s="3"/>
      <c r="Z18" s="3"/>
    </row>
    <row r="19">
      <c r="A19" s="58">
        <v>15.0</v>
      </c>
      <c r="B19" s="2">
        <v>13.54</v>
      </c>
      <c r="C19" s="46">
        <v>15.0</v>
      </c>
      <c r="D19" s="47">
        <f t="shared" si="1"/>
        <v>203.1</v>
      </c>
      <c r="E19" s="48">
        <f t="shared" si="2"/>
        <v>225</v>
      </c>
      <c r="F19" s="49"/>
      <c r="G19" s="51"/>
      <c r="H19" s="51"/>
      <c r="I19" s="51"/>
      <c r="J19" s="51"/>
      <c r="K19" s="3"/>
      <c r="L19" s="50"/>
      <c r="M19" s="50"/>
      <c r="N19" s="50"/>
      <c r="O19" s="50"/>
      <c r="P19" s="50"/>
      <c r="Q19" s="50"/>
      <c r="R19" s="51"/>
      <c r="S19" s="3"/>
      <c r="T19" s="3"/>
      <c r="U19" s="3"/>
      <c r="V19" s="3"/>
      <c r="W19" s="3"/>
      <c r="X19" s="3"/>
      <c r="Y19" s="3"/>
      <c r="Z19" s="3"/>
    </row>
    <row r="20">
      <c r="A20" s="58">
        <v>16.0</v>
      </c>
      <c r="B20" s="2">
        <v>13.95</v>
      </c>
      <c r="C20" s="46">
        <v>16.0</v>
      </c>
      <c r="D20" s="47">
        <f t="shared" si="1"/>
        <v>223.2</v>
      </c>
      <c r="E20" s="48">
        <f t="shared" si="2"/>
        <v>256</v>
      </c>
      <c r="F20" s="49"/>
      <c r="G20" s="51"/>
      <c r="H20" s="51"/>
      <c r="I20" s="51"/>
      <c r="J20" s="51"/>
      <c r="K20" s="3"/>
      <c r="L20" s="50"/>
      <c r="M20" s="50"/>
      <c r="N20" s="50"/>
      <c r="O20" s="50"/>
      <c r="P20" s="50"/>
      <c r="Q20" s="50"/>
      <c r="R20" s="51"/>
      <c r="S20" s="3"/>
      <c r="T20" s="3"/>
      <c r="U20" s="3"/>
      <c r="V20" s="3"/>
      <c r="W20" s="3"/>
      <c r="X20" s="3"/>
      <c r="Y20" s="3"/>
      <c r="Z20" s="3"/>
    </row>
    <row r="21">
      <c r="A21" s="59" t="s">
        <v>7</v>
      </c>
      <c r="B21" s="60">
        <f t="shared" ref="B21:E21" si="3">SUM(B5:B20)</f>
        <v>161.14</v>
      </c>
      <c r="C21" s="60">
        <f t="shared" si="3"/>
        <v>136</v>
      </c>
      <c r="D21" s="60">
        <f t="shared" si="3"/>
        <v>1554.4</v>
      </c>
      <c r="E21" s="57">
        <f t="shared" si="3"/>
        <v>1496</v>
      </c>
      <c r="F21" s="61"/>
      <c r="G21" s="57"/>
      <c r="H21" s="57"/>
      <c r="I21" s="57"/>
      <c r="J21" s="57"/>
      <c r="K21" s="3"/>
      <c r="L21" s="50"/>
      <c r="M21" s="50"/>
      <c r="N21" s="50"/>
      <c r="O21" s="50"/>
      <c r="P21" s="50"/>
      <c r="Q21" s="50"/>
      <c r="R21" s="51"/>
      <c r="S21" s="3"/>
      <c r="T21" s="3"/>
      <c r="U21" s="3"/>
      <c r="V21" s="3"/>
      <c r="W21" s="3"/>
      <c r="X21" s="3"/>
      <c r="Y21" s="3"/>
      <c r="Z21" s="3"/>
    </row>
    <row r="22">
      <c r="A22" s="62"/>
      <c r="B22" s="63"/>
      <c r="C22" s="63"/>
      <c r="D22" s="63"/>
      <c r="E22" s="63"/>
      <c r="F22" s="57"/>
      <c r="G22" s="57"/>
      <c r="H22" s="57"/>
      <c r="I22" s="57"/>
      <c r="J22" s="57"/>
      <c r="K22" s="3"/>
      <c r="L22" s="51"/>
      <c r="M22" s="51"/>
      <c r="N22" s="51"/>
      <c r="O22" s="51"/>
      <c r="P22" s="51"/>
      <c r="Q22" s="51"/>
      <c r="R22" s="51"/>
      <c r="S22" s="3"/>
      <c r="T22" s="3"/>
      <c r="U22" s="3"/>
      <c r="V22" s="3"/>
      <c r="W22" s="3"/>
      <c r="X22" s="3"/>
      <c r="Y22" s="3"/>
      <c r="Z22" s="3"/>
    </row>
    <row r="23">
      <c r="A23" s="50"/>
      <c r="B23" s="50"/>
      <c r="C23" s="50"/>
      <c r="D23" s="51"/>
      <c r="E23" s="51"/>
      <c r="F23" s="51"/>
      <c r="G23" s="51"/>
      <c r="H23" s="51"/>
      <c r="I23" s="51"/>
      <c r="J23" s="5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4"/>
      <c r="B35" s="64"/>
      <c r="C35" s="64"/>
      <c r="D35" s="64"/>
      <c r="E35" s="64"/>
      <c r="F35" s="64"/>
      <c r="G35" s="64"/>
      <c r="H35" s="64"/>
      <c r="I35" s="51"/>
      <c r="J35" s="51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7"/>
      <c r="B36" s="57"/>
      <c r="C36" s="57"/>
      <c r="D36" s="57"/>
      <c r="E36" s="57"/>
      <c r="F36" s="57"/>
      <c r="G36" s="57"/>
      <c r="H36" s="57"/>
      <c r="I36" s="51"/>
      <c r="J36" s="51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7"/>
      <c r="B37" s="57"/>
      <c r="C37" s="57"/>
      <c r="D37" s="57"/>
      <c r="E37" s="57"/>
      <c r="F37" s="57"/>
      <c r="G37" s="57"/>
      <c r="H37" s="57"/>
      <c r="I37" s="51"/>
      <c r="J37" s="51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7"/>
      <c r="B38" s="57"/>
      <c r="C38" s="57"/>
      <c r="D38" s="57"/>
      <c r="E38" s="57"/>
      <c r="F38" s="57"/>
      <c r="G38" s="57"/>
      <c r="H38" s="57"/>
      <c r="I38" s="51"/>
      <c r="J38" s="51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7"/>
      <c r="B39" s="57"/>
      <c r="C39" s="57"/>
      <c r="D39" s="57"/>
      <c r="E39" s="57"/>
      <c r="F39" s="57"/>
      <c r="G39" s="57"/>
      <c r="H39" s="57"/>
      <c r="I39" s="51"/>
      <c r="J39" s="5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7"/>
      <c r="B40" s="57"/>
      <c r="C40" s="57"/>
      <c r="D40" s="57"/>
      <c r="E40" s="57"/>
      <c r="F40" s="57"/>
      <c r="G40" s="57"/>
      <c r="H40" s="57"/>
      <c r="I40" s="51"/>
      <c r="J40" s="51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7"/>
      <c r="B41" s="57"/>
      <c r="C41" s="57"/>
      <c r="D41" s="57"/>
      <c r="E41" s="57"/>
      <c r="F41" s="57"/>
      <c r="G41" s="57"/>
      <c r="H41" s="57"/>
      <c r="I41" s="51"/>
      <c r="J41" s="51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7"/>
      <c r="B42" s="57"/>
      <c r="C42" s="57"/>
      <c r="D42" s="57"/>
      <c r="E42" s="57"/>
      <c r="F42" s="57"/>
      <c r="G42" s="57"/>
      <c r="H42" s="57"/>
      <c r="I42" s="51"/>
      <c r="J42" s="51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7"/>
      <c r="B43" s="57"/>
      <c r="C43" s="57"/>
      <c r="D43" s="57"/>
      <c r="E43" s="57"/>
      <c r="F43" s="57"/>
      <c r="G43" s="57"/>
      <c r="H43" s="57"/>
      <c r="I43" s="51"/>
      <c r="J43" s="51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7"/>
      <c r="B44" s="57"/>
      <c r="C44" s="57"/>
      <c r="D44" s="57"/>
      <c r="E44" s="57"/>
      <c r="F44" s="57"/>
      <c r="G44" s="57"/>
      <c r="H44" s="57"/>
      <c r="I44" s="51"/>
      <c r="J44" s="51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4"/>
      <c r="B45" s="57"/>
      <c r="C45" s="57"/>
      <c r="D45" s="57"/>
      <c r="E45" s="57"/>
      <c r="F45" s="57"/>
      <c r="G45" s="57"/>
      <c r="H45" s="57"/>
      <c r="I45" s="51"/>
      <c r="J45" s="51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5"/>
      <c r="B47" s="51"/>
      <c r="C47" s="51"/>
      <c r="D47" s="51"/>
      <c r="E47" s="51"/>
      <c r="F47" s="51"/>
      <c r="G47" s="51"/>
      <c r="H47" s="51"/>
      <c r="I47" s="51"/>
      <c r="J47" s="51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5"/>
      <c r="B48" s="51"/>
      <c r="C48" s="51"/>
      <c r="D48" s="51"/>
      <c r="E48" s="51"/>
      <c r="F48" s="51"/>
      <c r="G48" s="51"/>
      <c r="H48" s="51"/>
      <c r="I48" s="51"/>
      <c r="J48" s="51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5"/>
      <c r="B50" s="57"/>
      <c r="C50" s="51"/>
      <c r="D50" s="51"/>
      <c r="E50" s="51"/>
      <c r="F50" s="51"/>
      <c r="G50" s="51"/>
      <c r="H50" s="51"/>
      <c r="I50" s="51"/>
      <c r="J50" s="51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4"/>
      <c r="B52" s="64"/>
      <c r="C52" s="64"/>
      <c r="D52" s="64"/>
      <c r="E52" s="64"/>
      <c r="F52" s="64"/>
      <c r="G52" s="51"/>
      <c r="H52" s="51"/>
      <c r="I52" s="51"/>
      <c r="J52" s="51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7"/>
      <c r="B53" s="57"/>
      <c r="C53" s="57"/>
      <c r="D53" s="57"/>
      <c r="E53" s="57"/>
      <c r="F53" s="66"/>
      <c r="G53" s="51"/>
      <c r="H53" s="51"/>
      <c r="I53" s="51"/>
      <c r="J53" s="51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7"/>
      <c r="B54" s="57"/>
      <c r="C54" s="57"/>
      <c r="D54" s="57"/>
      <c r="E54" s="57"/>
      <c r="F54" s="66"/>
      <c r="G54" s="51"/>
      <c r="H54" s="51"/>
      <c r="I54" s="51"/>
      <c r="J54" s="51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7"/>
      <c r="B55" s="57"/>
      <c r="C55" s="57"/>
      <c r="D55" s="57"/>
      <c r="E55" s="57"/>
      <c r="F55" s="66"/>
      <c r="G55" s="51"/>
      <c r="H55" s="51"/>
      <c r="I55" s="51"/>
      <c r="J55" s="51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7"/>
      <c r="B56" s="57"/>
      <c r="C56" s="57"/>
      <c r="D56" s="57"/>
      <c r="E56" s="57"/>
      <c r="F56" s="66"/>
      <c r="G56" s="51"/>
      <c r="H56" s="51"/>
      <c r="I56" s="51"/>
      <c r="J56" s="51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7"/>
      <c r="B57" s="57"/>
      <c r="C57" s="57"/>
      <c r="D57" s="57"/>
      <c r="E57" s="57"/>
      <c r="F57" s="66"/>
      <c r="G57" s="51"/>
      <c r="H57" s="51"/>
      <c r="I57" s="51"/>
      <c r="J57" s="51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7"/>
      <c r="B58" s="57"/>
      <c r="C58" s="57"/>
      <c r="D58" s="57"/>
      <c r="E58" s="57"/>
      <c r="F58" s="66"/>
      <c r="G58" s="51"/>
      <c r="H58" s="51"/>
      <c r="I58" s="51"/>
      <c r="J58" s="51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7"/>
      <c r="B59" s="57"/>
      <c r="C59" s="57"/>
      <c r="D59" s="57"/>
      <c r="E59" s="57"/>
      <c r="F59" s="66"/>
      <c r="G59" s="51"/>
      <c r="H59" s="51"/>
      <c r="I59" s="51"/>
      <c r="J59" s="51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7"/>
      <c r="B60" s="57"/>
      <c r="C60" s="57"/>
      <c r="D60" s="57"/>
      <c r="E60" s="57"/>
      <c r="F60" s="66"/>
      <c r="G60" s="51"/>
      <c r="H60" s="51"/>
      <c r="I60" s="51"/>
      <c r="J60" s="51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7"/>
      <c r="B61" s="57"/>
      <c r="C61" s="57"/>
      <c r="D61" s="57"/>
      <c r="E61" s="57"/>
      <c r="F61" s="66"/>
      <c r="G61" s="51"/>
      <c r="H61" s="51"/>
      <c r="I61" s="51"/>
      <c r="J61" s="51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4"/>
      <c r="B62" s="57"/>
      <c r="C62" s="57"/>
      <c r="D62" s="57"/>
      <c r="E62" s="57"/>
      <c r="F62" s="67"/>
      <c r="G62" s="51"/>
      <c r="H62" s="51"/>
      <c r="I62" s="51"/>
      <c r="J62" s="51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8"/>
      <c r="B63" s="57"/>
      <c r="C63" s="57"/>
      <c r="D63" s="57"/>
      <c r="E63" s="57"/>
      <c r="F63" s="57"/>
      <c r="G63" s="51"/>
      <c r="H63" s="51"/>
      <c r="I63" s="51"/>
      <c r="J63" s="51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5"/>
      <c r="B65" s="51"/>
      <c r="C65" s="51"/>
      <c r="D65" s="51"/>
      <c r="E65" s="65"/>
      <c r="F65" s="69"/>
      <c r="G65" s="51"/>
      <c r="H65" s="51"/>
      <c r="I65" s="51"/>
      <c r="J65" s="51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5"/>
      <c r="B66" s="51"/>
      <c r="C66" s="51"/>
      <c r="D66" s="51"/>
      <c r="E66" s="51"/>
      <c r="F66" s="51"/>
      <c r="G66" s="51"/>
      <c r="H66" s="51"/>
      <c r="I66" s="51"/>
      <c r="J66" s="51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drawing r:id="rId1"/>
</worksheet>
</file>