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Paid Triangles" sheetId="1" r:id="rId1"/>
    <sheet name="Unpaid ALAE" sheetId="2" r:id="rId2"/>
  </sheets>
  <calcPr calcId="125725"/>
</workbook>
</file>

<file path=xl/calcChain.xml><?xml version="1.0" encoding="utf-8"?>
<calcChain xmlns="http://schemas.openxmlformats.org/spreadsheetml/2006/main">
  <c r="C59" i="1"/>
  <c r="D59"/>
  <c r="E59"/>
  <c r="F59"/>
  <c r="G59"/>
  <c r="H59"/>
  <c r="I59"/>
  <c r="J59"/>
  <c r="K59"/>
  <c r="L59"/>
  <c r="C58"/>
  <c r="D58"/>
  <c r="E58"/>
  <c r="F58"/>
  <c r="G58"/>
  <c r="H58"/>
  <c r="I58"/>
  <c r="J58"/>
  <c r="K58"/>
  <c r="L58"/>
  <c r="C57"/>
  <c r="D57"/>
  <c r="E57"/>
  <c r="F57"/>
  <c r="G57"/>
  <c r="H57"/>
  <c r="I57"/>
  <c r="J57"/>
  <c r="K57"/>
  <c r="L57"/>
  <c r="B7" i="2"/>
  <c r="B8"/>
  <c r="B9"/>
  <c r="B10"/>
  <c r="B11"/>
  <c r="B12"/>
  <c r="B13"/>
  <c r="B14"/>
  <c r="B15"/>
  <c r="B16"/>
  <c r="B17"/>
  <c r="C41" i="1"/>
  <c r="E41"/>
  <c r="G41"/>
  <c r="I41"/>
  <c r="K41"/>
  <c r="M41"/>
  <c r="D42"/>
  <c r="F42"/>
  <c r="H42"/>
  <c r="J42"/>
  <c r="L42"/>
  <c r="M42"/>
  <c r="C43"/>
  <c r="E43"/>
  <c r="G43"/>
  <c r="I43"/>
  <c r="K43"/>
  <c r="L43"/>
  <c r="M43"/>
  <c r="D44"/>
  <c r="F44"/>
  <c r="H44"/>
  <c r="J44"/>
  <c r="K44"/>
  <c r="L44"/>
  <c r="M44"/>
  <c r="C45"/>
  <c r="E45"/>
  <c r="G45"/>
  <c r="I45"/>
  <c r="J45"/>
  <c r="K45"/>
  <c r="L45"/>
  <c r="M45"/>
  <c r="D46"/>
  <c r="F46"/>
  <c r="H46"/>
  <c r="I46"/>
  <c r="J46"/>
  <c r="K46"/>
  <c r="L46"/>
  <c r="M46"/>
  <c r="C47"/>
  <c r="E47"/>
  <c r="G47"/>
  <c r="H47"/>
  <c r="I47"/>
  <c r="J47"/>
  <c r="K47"/>
  <c r="L47"/>
  <c r="M47"/>
  <c r="C48"/>
  <c r="D48"/>
  <c r="E48"/>
  <c r="F48"/>
  <c r="G48"/>
  <c r="H48"/>
  <c r="I48"/>
  <c r="J48"/>
  <c r="K48"/>
  <c r="L48"/>
  <c r="M48"/>
  <c r="C49"/>
  <c r="D49"/>
  <c r="E49"/>
  <c r="F49"/>
  <c r="G49"/>
  <c r="H49"/>
  <c r="I49"/>
  <c r="J49"/>
  <c r="K49"/>
  <c r="L49"/>
  <c r="M49"/>
  <c r="C50"/>
  <c r="D50"/>
  <c r="E50"/>
  <c r="F50"/>
  <c r="G50"/>
  <c r="H50"/>
  <c r="I50"/>
  <c r="J50"/>
  <c r="K50"/>
  <c r="L50"/>
  <c r="M50"/>
  <c r="C51"/>
  <c r="D51"/>
  <c r="E51"/>
  <c r="F51"/>
  <c r="G51"/>
  <c r="H51"/>
  <c r="I51"/>
  <c r="J51"/>
  <c r="K51"/>
  <c r="L51"/>
  <c r="M51"/>
  <c r="C23"/>
  <c r="C40" s="1"/>
  <c r="B24"/>
  <c r="B41" s="1"/>
  <c r="B25"/>
  <c r="B42" s="1"/>
  <c r="B26"/>
  <c r="B43" s="1"/>
  <c r="B27"/>
  <c r="B44" s="1"/>
  <c r="B28"/>
  <c r="B45" s="1"/>
  <c r="B29"/>
  <c r="B46" s="1"/>
  <c r="B30"/>
  <c r="B47" s="1"/>
  <c r="B31"/>
  <c r="B48" s="1"/>
  <c r="B32"/>
  <c r="B49" s="1"/>
  <c r="B33"/>
  <c r="B50" s="1"/>
  <c r="B34"/>
  <c r="B51" s="1"/>
  <c r="D6"/>
  <c r="D23" s="1"/>
  <c r="D40" s="1"/>
  <c r="P7"/>
  <c r="P8"/>
  <c r="P9"/>
  <c r="P10"/>
  <c r="P11"/>
  <c r="P12"/>
  <c r="P13"/>
  <c r="P14"/>
  <c r="P15"/>
  <c r="P16"/>
  <c r="P17"/>
  <c r="Q6"/>
  <c r="R6"/>
  <c r="E6" l="1"/>
  <c r="F47"/>
  <c r="D47"/>
  <c r="G46"/>
  <c r="E46"/>
  <c r="C46"/>
  <c r="H45"/>
  <c r="F45"/>
  <c r="D45"/>
  <c r="I44"/>
  <c r="G44"/>
  <c r="G55" s="1"/>
  <c r="E44"/>
  <c r="C44"/>
  <c r="C54" s="1"/>
  <c r="J43"/>
  <c r="H43"/>
  <c r="F43"/>
  <c r="D43"/>
  <c r="K42"/>
  <c r="K55" s="1"/>
  <c r="I42"/>
  <c r="I55" s="1"/>
  <c r="G42"/>
  <c r="E42"/>
  <c r="E55" s="1"/>
  <c r="C42"/>
  <c r="L41"/>
  <c r="J41"/>
  <c r="H41"/>
  <c r="F41"/>
  <c r="D41"/>
  <c r="K54"/>
  <c r="I54"/>
  <c r="F67"/>
  <c r="K67"/>
  <c r="K66"/>
  <c r="K65"/>
  <c r="K63"/>
  <c r="K62"/>
  <c r="K61"/>
  <c r="K53"/>
  <c r="I53"/>
  <c r="I67"/>
  <c r="I66"/>
  <c r="I65"/>
  <c r="I63"/>
  <c r="I62"/>
  <c r="I61"/>
  <c r="G67"/>
  <c r="G66"/>
  <c r="G65"/>
  <c r="G63"/>
  <c r="G62"/>
  <c r="G61"/>
  <c r="G53"/>
  <c r="E53"/>
  <c r="E67"/>
  <c r="E66"/>
  <c r="E65"/>
  <c r="E63"/>
  <c r="E62"/>
  <c r="E61"/>
  <c r="D67"/>
  <c r="J53"/>
  <c r="H53"/>
  <c r="F53"/>
  <c r="D53"/>
  <c r="L62"/>
  <c r="J62"/>
  <c r="H62"/>
  <c r="F62"/>
  <c r="D62"/>
  <c r="L65"/>
  <c r="J65"/>
  <c r="H65"/>
  <c r="F65"/>
  <c r="D65"/>
  <c r="L67"/>
  <c r="J67"/>
  <c r="H67"/>
  <c r="C66"/>
  <c r="C63"/>
  <c r="C61"/>
  <c r="C67"/>
  <c r="C65"/>
  <c r="C62"/>
  <c r="C53"/>
  <c r="L61"/>
  <c r="J61"/>
  <c r="H61"/>
  <c r="F61"/>
  <c r="D61"/>
  <c r="L63"/>
  <c r="J63"/>
  <c r="H63"/>
  <c r="F63"/>
  <c r="D63"/>
  <c r="L66"/>
  <c r="J66"/>
  <c r="H66"/>
  <c r="E54" l="1"/>
  <c r="C55"/>
  <c r="F55"/>
  <c r="F54"/>
  <c r="J55"/>
  <c r="J54"/>
  <c r="G54"/>
  <c r="F66"/>
  <c r="D55"/>
  <c r="D54"/>
  <c r="H55"/>
  <c r="H54"/>
  <c r="L53"/>
  <c r="L55"/>
  <c r="L54"/>
  <c r="F6"/>
  <c r="E23"/>
  <c r="E40" s="1"/>
  <c r="S6"/>
  <c r="D66"/>
  <c r="F23" l="1"/>
  <c r="F40" s="1"/>
  <c r="G6"/>
  <c r="T6"/>
  <c r="G23" l="1"/>
  <c r="G40" s="1"/>
  <c r="H6"/>
  <c r="U6"/>
  <c r="H23" l="1"/>
  <c r="H40" s="1"/>
  <c r="I6"/>
  <c r="V6"/>
  <c r="I23" l="1"/>
  <c r="I40" s="1"/>
  <c r="J6"/>
  <c r="W6"/>
  <c r="J23" l="1"/>
  <c r="J40" s="1"/>
  <c r="X6"/>
  <c r="K6"/>
  <c r="K23" l="1"/>
  <c r="K40" s="1"/>
  <c r="L6"/>
  <c r="Y6"/>
  <c r="L23" l="1"/>
  <c r="L40" s="1"/>
  <c r="Z6"/>
  <c r="M6"/>
  <c r="AA6" l="1"/>
  <c r="M23"/>
  <c r="M40" s="1"/>
  <c r="J18" i="2" l="1"/>
  <c r="I18"/>
  <c r="H18"/>
</calcChain>
</file>

<file path=xl/comments1.xml><?xml version="1.0" encoding="utf-8"?>
<comments xmlns="http://schemas.openxmlformats.org/spreadsheetml/2006/main">
  <authors>
    <author>chewcy</author>
  </authors>
  <commentList>
    <comment ref="M68" authorId="0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</commentList>
</comments>
</file>

<file path=xl/sharedStrings.xml><?xml version="1.0" encoding="utf-8"?>
<sst xmlns="http://schemas.openxmlformats.org/spreadsheetml/2006/main" count="46" uniqueCount="27">
  <si>
    <t>Accident</t>
  </si>
  <si>
    <t>Paid</t>
  </si>
  <si>
    <t>ALAE</t>
  </si>
  <si>
    <t>Year</t>
  </si>
  <si>
    <t>Paid ALAE as of</t>
  </si>
  <si>
    <t>Paid Claims as of</t>
  </si>
  <si>
    <t>Auto Property Damage Insurer</t>
  </si>
  <si>
    <t>Paid Claims</t>
  </si>
  <si>
    <t>Paid ALAE</t>
  </si>
  <si>
    <t>Paid-to-Paid Ratio Triangle</t>
  </si>
  <si>
    <t>Link Ratio Triangle</t>
  </si>
  <si>
    <t>Simple Average</t>
  </si>
  <si>
    <t>All</t>
  </si>
  <si>
    <t>Weighted Average</t>
  </si>
  <si>
    <t>Geometric Average</t>
  </si>
  <si>
    <t>Medial Average</t>
  </si>
  <si>
    <t>Selected LDF</t>
  </si>
  <si>
    <t>CDF</t>
  </si>
  <si>
    <t>Ultimate</t>
  </si>
  <si>
    <t>Ratio</t>
  </si>
  <si>
    <t>Latest</t>
  </si>
  <si>
    <t>Selected</t>
  </si>
  <si>
    <t>Ult. Ratio</t>
  </si>
  <si>
    <t>Ult. Claims</t>
  </si>
  <si>
    <t>Total</t>
  </si>
  <si>
    <t>Unpaid</t>
  </si>
  <si>
    <t>Projection of Ultimate ALAE &amp; Unpaid ALAE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</si>
</sst>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&quot;Latest &quot;\ 0&quot;Y&quot;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0" fontId="0" fillId="0" borderId="0" xfId="0" applyFont="1"/>
    <xf numFmtId="0" fontId="3" fillId="0" borderId="0" xfId="0" applyFont="1"/>
    <xf numFmtId="164" fontId="4" fillId="0" borderId="11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4" fillId="0" borderId="12" xfId="1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5" xfId="0" applyFont="1" applyBorder="1"/>
    <xf numFmtId="0" fontId="0" fillId="0" borderId="6" xfId="0" applyFont="1" applyBorder="1"/>
    <xf numFmtId="0" fontId="0" fillId="0" borderId="11" xfId="0" applyFont="1" applyBorder="1" applyAlignment="1">
      <alignment horizontal="center"/>
    </xf>
    <xf numFmtId="165" fontId="4" fillId="0" borderId="0" xfId="1" applyNumberFormat="1" applyFont="1" applyBorder="1"/>
    <xf numFmtId="165" fontId="0" fillId="0" borderId="12" xfId="1" applyNumberFormat="1" applyFont="1" applyBorder="1"/>
    <xf numFmtId="166" fontId="0" fillId="0" borderId="11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5" fontId="4" fillId="0" borderId="8" xfId="1" applyNumberFormat="1" applyFont="1" applyBorder="1"/>
    <xf numFmtId="165" fontId="0" fillId="0" borderId="9" xfId="1" applyNumberFormat="1" applyFont="1" applyBorder="1"/>
    <xf numFmtId="0" fontId="0" fillId="0" borderId="4" xfId="0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0" fontId="0" fillId="0" borderId="4" xfId="0" applyBorder="1"/>
    <xf numFmtId="165" fontId="2" fillId="0" borderId="5" xfId="0" applyNumberFormat="1" applyFont="1" applyBorder="1"/>
    <xf numFmtId="165" fontId="2" fillId="0" borderId="6" xfId="1" applyNumberFormat="1" applyFont="1" applyBorder="1"/>
    <xf numFmtId="0" fontId="0" fillId="0" borderId="7" xfId="0" applyBorder="1"/>
    <xf numFmtId="165" fontId="4" fillId="0" borderId="4" xfId="1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165" fontId="4" fillId="0" borderId="6" xfId="1" applyNumberFormat="1" applyFont="1" applyBorder="1" applyAlignment="1">
      <alignment horizontal="center"/>
    </xf>
    <xf numFmtId="165" fontId="4" fillId="0" borderId="11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5" fontId="4" fillId="0" borderId="12" xfId="1" applyNumberFormat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165" fontId="4" fillId="0" borderId="8" xfId="1" applyNumberFormat="1" applyFont="1" applyBorder="1" applyAlignment="1">
      <alignment horizontal="center"/>
    </xf>
    <xf numFmtId="165" fontId="4" fillId="0" borderId="9" xfId="1" applyNumberFormat="1" applyFont="1" applyBorder="1" applyAlignment="1">
      <alignment horizontal="center"/>
    </xf>
    <xf numFmtId="165" fontId="4" fillId="0" borderId="9" xfId="1" applyNumberFormat="1" applyFont="1" applyBorder="1"/>
    <xf numFmtId="0" fontId="0" fillId="0" borderId="4" xfId="0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164" fontId="4" fillId="0" borderId="1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B1:AD69"/>
  <sheetViews>
    <sheetView showGridLines="0" tabSelected="1" zoomScale="80" zoomScaleNormal="80" workbookViewId="0"/>
  </sheetViews>
  <sheetFormatPr defaultRowHeight="15"/>
  <cols>
    <col min="1" max="1" width="4.28515625" customWidth="1"/>
    <col min="2" max="2" width="11.7109375" customWidth="1"/>
    <col min="3" max="3" width="9.5703125" bestFit="1" customWidth="1"/>
    <col min="4" max="13" width="9.7109375" bestFit="1" customWidth="1"/>
    <col min="17" max="27" width="9.5703125" bestFit="1" customWidth="1"/>
  </cols>
  <sheetData>
    <row r="1" spans="2:27" s="19" customFormat="1">
      <c r="B1" s="20" t="s">
        <v>6</v>
      </c>
    </row>
    <row r="2" spans="2:27" s="19" customFormat="1">
      <c r="B2" s="20"/>
    </row>
    <row r="3" spans="2:27" s="19" customFormat="1">
      <c r="B3" s="20" t="s">
        <v>8</v>
      </c>
      <c r="P3" s="20" t="s">
        <v>7</v>
      </c>
    </row>
    <row r="4" spans="2:27" ht="3.75" customHeight="1" thickBot="1"/>
    <row r="5" spans="2:27">
      <c r="B5" s="1" t="s">
        <v>0</v>
      </c>
      <c r="C5" s="3" t="s">
        <v>4</v>
      </c>
      <c r="D5" s="4"/>
      <c r="E5" s="4"/>
      <c r="F5" s="4"/>
      <c r="G5" s="4"/>
      <c r="H5" s="4"/>
      <c r="I5" s="4"/>
      <c r="J5" s="4"/>
      <c r="K5" s="4"/>
      <c r="L5" s="4"/>
      <c r="M5" s="5"/>
      <c r="P5" s="1" t="s">
        <v>0</v>
      </c>
      <c r="Q5" s="3" t="s">
        <v>5</v>
      </c>
      <c r="R5" s="4"/>
      <c r="S5" s="4"/>
      <c r="T5" s="4"/>
      <c r="U5" s="4"/>
      <c r="V5" s="4"/>
      <c r="W5" s="4"/>
      <c r="X5" s="4"/>
      <c r="Y5" s="4"/>
      <c r="Z5" s="4"/>
      <c r="AA5" s="5"/>
    </row>
    <row r="6" spans="2:27" ht="15.75" thickBot="1">
      <c r="B6" s="2" t="s">
        <v>3</v>
      </c>
      <c r="C6" s="6">
        <v>1</v>
      </c>
      <c r="D6" s="7">
        <f t="shared" ref="D6:M6" si="0">1+C6</f>
        <v>2</v>
      </c>
      <c r="E6" s="7">
        <f t="shared" si="0"/>
        <v>3</v>
      </c>
      <c r="F6" s="7">
        <f t="shared" si="0"/>
        <v>4</v>
      </c>
      <c r="G6" s="7">
        <f t="shared" si="0"/>
        <v>5</v>
      </c>
      <c r="H6" s="7">
        <f t="shared" si="0"/>
        <v>6</v>
      </c>
      <c r="I6" s="7">
        <f t="shared" si="0"/>
        <v>7</v>
      </c>
      <c r="J6" s="7">
        <f t="shared" si="0"/>
        <v>8</v>
      </c>
      <c r="K6" s="7">
        <f t="shared" si="0"/>
        <v>9</v>
      </c>
      <c r="L6" s="7">
        <f t="shared" si="0"/>
        <v>10</v>
      </c>
      <c r="M6" s="8">
        <f t="shared" si="0"/>
        <v>11</v>
      </c>
      <c r="P6" s="2" t="s">
        <v>3</v>
      </c>
      <c r="Q6" s="6">
        <f t="shared" ref="Q6:AA6" si="1">C6</f>
        <v>1</v>
      </c>
      <c r="R6" s="7">
        <f t="shared" si="1"/>
        <v>2</v>
      </c>
      <c r="S6" s="7">
        <f t="shared" si="1"/>
        <v>3</v>
      </c>
      <c r="T6" s="7">
        <f t="shared" si="1"/>
        <v>4</v>
      </c>
      <c r="U6" s="7">
        <f t="shared" si="1"/>
        <v>5</v>
      </c>
      <c r="V6" s="7">
        <f t="shared" si="1"/>
        <v>6</v>
      </c>
      <c r="W6" s="7">
        <f t="shared" si="1"/>
        <v>7</v>
      </c>
      <c r="X6" s="7">
        <f t="shared" si="1"/>
        <v>8</v>
      </c>
      <c r="Y6" s="7">
        <f t="shared" si="1"/>
        <v>9</v>
      </c>
      <c r="Z6" s="7">
        <f t="shared" si="1"/>
        <v>10</v>
      </c>
      <c r="AA6" s="8">
        <f t="shared" si="1"/>
        <v>11</v>
      </c>
    </row>
    <row r="7" spans="2:27">
      <c r="B7" s="1">
        <v>2008</v>
      </c>
      <c r="C7" s="10">
        <v>512</v>
      </c>
      <c r="D7" s="11">
        <v>856</v>
      </c>
      <c r="E7" s="11">
        <v>949</v>
      </c>
      <c r="F7" s="11">
        <v>1003</v>
      </c>
      <c r="G7" s="11">
        <v>1049</v>
      </c>
      <c r="H7" s="11">
        <v>1065</v>
      </c>
      <c r="I7" s="11">
        <v>1075</v>
      </c>
      <c r="J7" s="11">
        <v>1080</v>
      </c>
      <c r="K7" s="11">
        <v>1082</v>
      </c>
      <c r="L7" s="11">
        <v>1084</v>
      </c>
      <c r="M7" s="12">
        <v>1084</v>
      </c>
      <c r="P7" s="1">
        <f t="shared" ref="P7:P17" si="2">B7</f>
        <v>2008</v>
      </c>
      <c r="Q7" s="10">
        <v>78144</v>
      </c>
      <c r="R7" s="11">
        <v>105902</v>
      </c>
      <c r="S7" s="11">
        <v>107306</v>
      </c>
      <c r="T7" s="11">
        <v>108135</v>
      </c>
      <c r="U7" s="11">
        <v>108307</v>
      </c>
      <c r="V7" s="11">
        <v>108494</v>
      </c>
      <c r="W7" s="11">
        <v>108523</v>
      </c>
      <c r="X7" s="11">
        <v>108628</v>
      </c>
      <c r="Y7" s="11">
        <v>108731</v>
      </c>
      <c r="Z7" s="11">
        <v>108730</v>
      </c>
      <c r="AA7" s="12">
        <v>108730</v>
      </c>
    </row>
    <row r="8" spans="2:27">
      <c r="B8" s="9">
        <v>2009</v>
      </c>
      <c r="C8" s="13">
        <v>529</v>
      </c>
      <c r="D8" s="14">
        <v>874</v>
      </c>
      <c r="E8" s="14">
        <v>952</v>
      </c>
      <c r="F8" s="14">
        <v>988</v>
      </c>
      <c r="G8" s="14">
        <v>1016</v>
      </c>
      <c r="H8" s="14">
        <v>1024</v>
      </c>
      <c r="I8" s="14">
        <v>1034</v>
      </c>
      <c r="J8" s="14">
        <v>1040</v>
      </c>
      <c r="K8" s="14">
        <v>1042</v>
      </c>
      <c r="L8" s="14">
        <v>1045</v>
      </c>
      <c r="M8" s="15"/>
      <c r="P8" s="9">
        <f t="shared" si="2"/>
        <v>2009</v>
      </c>
      <c r="Q8" s="13">
        <v>81290</v>
      </c>
      <c r="R8" s="14">
        <v>114037</v>
      </c>
      <c r="S8" s="14">
        <v>115347</v>
      </c>
      <c r="T8" s="14">
        <v>115696</v>
      </c>
      <c r="U8" s="14">
        <v>115843</v>
      </c>
      <c r="V8" s="14">
        <v>115930</v>
      </c>
      <c r="W8" s="14">
        <v>115962</v>
      </c>
      <c r="X8" s="14">
        <v>115969</v>
      </c>
      <c r="Y8" s="14">
        <v>115969</v>
      </c>
      <c r="Z8" s="14">
        <v>116033</v>
      </c>
      <c r="AA8" s="15"/>
    </row>
    <row r="9" spans="2:27">
      <c r="B9" s="9">
        <v>2010</v>
      </c>
      <c r="C9" s="13">
        <v>471</v>
      </c>
      <c r="D9" s="14">
        <v>720</v>
      </c>
      <c r="E9" s="14">
        <v>787</v>
      </c>
      <c r="F9" s="14">
        <v>821</v>
      </c>
      <c r="G9" s="14">
        <v>846</v>
      </c>
      <c r="H9" s="14">
        <v>855</v>
      </c>
      <c r="I9" s="14">
        <v>857</v>
      </c>
      <c r="J9" s="14">
        <v>860</v>
      </c>
      <c r="K9" s="14">
        <v>861</v>
      </c>
      <c r="L9" s="14"/>
      <c r="M9" s="15"/>
      <c r="P9" s="9">
        <f t="shared" si="2"/>
        <v>2010</v>
      </c>
      <c r="Q9" s="13">
        <v>83563</v>
      </c>
      <c r="R9" s="14">
        <v>114175</v>
      </c>
      <c r="S9" s="14">
        <v>116044</v>
      </c>
      <c r="T9" s="14">
        <v>116458</v>
      </c>
      <c r="U9" s="14">
        <v>116620</v>
      </c>
      <c r="V9" s="14">
        <v>116857</v>
      </c>
      <c r="W9" s="14">
        <v>116810</v>
      </c>
      <c r="X9" s="14">
        <v>116807</v>
      </c>
      <c r="Y9" s="14">
        <v>116807</v>
      </c>
      <c r="Z9" s="14"/>
      <c r="AA9" s="15"/>
    </row>
    <row r="10" spans="2:27">
      <c r="B10" s="9">
        <v>2011</v>
      </c>
      <c r="C10" s="13">
        <v>480</v>
      </c>
      <c r="D10" s="14">
        <v>802</v>
      </c>
      <c r="E10" s="14">
        <v>882</v>
      </c>
      <c r="F10" s="14">
        <v>936</v>
      </c>
      <c r="G10" s="14">
        <v>975</v>
      </c>
      <c r="H10" s="14">
        <v>987</v>
      </c>
      <c r="I10" s="14">
        <v>995</v>
      </c>
      <c r="J10" s="14">
        <v>998</v>
      </c>
      <c r="K10" s="14"/>
      <c r="L10" s="14"/>
      <c r="M10" s="15"/>
      <c r="P10" s="9">
        <f t="shared" si="2"/>
        <v>2011</v>
      </c>
      <c r="Q10" s="13">
        <v>91475</v>
      </c>
      <c r="R10" s="14">
        <v>133761</v>
      </c>
      <c r="S10" s="14">
        <v>136143</v>
      </c>
      <c r="T10" s="14">
        <v>136552</v>
      </c>
      <c r="U10" s="14">
        <v>136818</v>
      </c>
      <c r="V10" s="14">
        <v>136838</v>
      </c>
      <c r="W10" s="14">
        <v>136960</v>
      </c>
      <c r="X10" s="14">
        <v>136995</v>
      </c>
      <c r="Y10" s="14"/>
      <c r="Z10" s="14"/>
      <c r="AA10" s="15"/>
    </row>
    <row r="11" spans="2:27">
      <c r="B11" s="9">
        <v>2012</v>
      </c>
      <c r="C11" s="13">
        <v>451</v>
      </c>
      <c r="D11" s="14">
        <v>793</v>
      </c>
      <c r="E11" s="14">
        <v>887</v>
      </c>
      <c r="F11" s="14">
        <v>956</v>
      </c>
      <c r="G11" s="14">
        <v>1004</v>
      </c>
      <c r="H11" s="14">
        <v>1067</v>
      </c>
      <c r="I11" s="14">
        <v>1098</v>
      </c>
      <c r="J11" s="14"/>
      <c r="K11" s="14"/>
      <c r="L11" s="14"/>
      <c r="M11" s="15"/>
      <c r="P11" s="9">
        <f t="shared" si="2"/>
        <v>2012</v>
      </c>
      <c r="Q11" s="13">
        <v>92349</v>
      </c>
      <c r="R11" s="14">
        <v>138461</v>
      </c>
      <c r="S11" s="14">
        <v>140904</v>
      </c>
      <c r="T11" s="14">
        <v>141323</v>
      </c>
      <c r="U11" s="14">
        <v>141380</v>
      </c>
      <c r="V11" s="14">
        <v>141452</v>
      </c>
      <c r="W11" s="14">
        <v>141461</v>
      </c>
      <c r="X11" s="14"/>
      <c r="Y11" s="14"/>
      <c r="Z11" s="14"/>
      <c r="AA11" s="15"/>
    </row>
    <row r="12" spans="2:27">
      <c r="B12" s="9">
        <v>2013</v>
      </c>
      <c r="C12" s="13">
        <v>572</v>
      </c>
      <c r="D12" s="14">
        <v>874</v>
      </c>
      <c r="E12" s="14">
        <v>974</v>
      </c>
      <c r="F12" s="14">
        <v>1041</v>
      </c>
      <c r="G12" s="14">
        <v>1069</v>
      </c>
      <c r="H12" s="14">
        <v>1085</v>
      </c>
      <c r="I12" s="14"/>
      <c r="J12" s="14"/>
      <c r="K12" s="14"/>
      <c r="L12" s="14"/>
      <c r="M12" s="15"/>
      <c r="P12" s="9">
        <f t="shared" si="2"/>
        <v>2013</v>
      </c>
      <c r="Q12" s="13">
        <v>111655</v>
      </c>
      <c r="R12" s="14">
        <v>158092</v>
      </c>
      <c r="S12" s="14">
        <v>161823</v>
      </c>
      <c r="T12" s="14">
        <v>162556</v>
      </c>
      <c r="U12" s="14">
        <v>162802</v>
      </c>
      <c r="V12" s="14">
        <v>163257</v>
      </c>
      <c r="W12" s="14"/>
      <c r="X12" s="14"/>
      <c r="Y12" s="14"/>
      <c r="Z12" s="14"/>
      <c r="AA12" s="15"/>
    </row>
    <row r="13" spans="2:27">
      <c r="B13" s="9">
        <v>2014</v>
      </c>
      <c r="C13" s="13">
        <v>557</v>
      </c>
      <c r="D13" s="14">
        <v>840</v>
      </c>
      <c r="E13" s="14">
        <v>921</v>
      </c>
      <c r="F13" s="14">
        <v>960</v>
      </c>
      <c r="G13" s="14">
        <v>989</v>
      </c>
      <c r="H13" s="14"/>
      <c r="I13" s="14"/>
      <c r="J13" s="14"/>
      <c r="K13" s="14"/>
      <c r="L13" s="14"/>
      <c r="M13" s="15"/>
      <c r="P13" s="9">
        <f t="shared" si="2"/>
        <v>2014</v>
      </c>
      <c r="Q13" s="13">
        <v>106032</v>
      </c>
      <c r="R13" s="14">
        <v>149157</v>
      </c>
      <c r="S13" s="14">
        <v>151729</v>
      </c>
      <c r="T13" s="14">
        <v>152229</v>
      </c>
      <c r="U13" s="14">
        <v>152613</v>
      </c>
      <c r="V13" s="14"/>
      <c r="W13" s="14"/>
      <c r="X13" s="14"/>
      <c r="Y13" s="14"/>
      <c r="Z13" s="14"/>
      <c r="AA13" s="15"/>
    </row>
    <row r="14" spans="2:27">
      <c r="B14" s="9">
        <v>2015</v>
      </c>
      <c r="C14" s="13">
        <v>563</v>
      </c>
      <c r="D14" s="14">
        <v>882</v>
      </c>
      <c r="E14" s="14">
        <v>941</v>
      </c>
      <c r="F14" s="14">
        <v>987</v>
      </c>
      <c r="G14" s="14"/>
      <c r="H14" s="14"/>
      <c r="I14" s="14"/>
      <c r="J14" s="14"/>
      <c r="K14" s="14"/>
      <c r="L14" s="14"/>
      <c r="M14" s="15"/>
      <c r="P14" s="9">
        <f t="shared" si="2"/>
        <v>2015</v>
      </c>
      <c r="Q14" s="13">
        <v>98270</v>
      </c>
      <c r="R14" s="14">
        <v>149504</v>
      </c>
      <c r="S14" s="14">
        <v>152895</v>
      </c>
      <c r="T14" s="14">
        <v>153154</v>
      </c>
      <c r="U14" s="14"/>
      <c r="V14" s="14"/>
      <c r="W14" s="14"/>
      <c r="X14" s="14"/>
      <c r="Y14" s="14"/>
      <c r="Z14" s="14"/>
      <c r="AA14" s="15"/>
    </row>
    <row r="15" spans="2:27">
      <c r="B15" s="9">
        <v>2016</v>
      </c>
      <c r="C15" s="13">
        <v>636</v>
      </c>
      <c r="D15" s="14">
        <v>1064</v>
      </c>
      <c r="E15" s="14">
        <v>1132</v>
      </c>
      <c r="F15" s="14"/>
      <c r="G15" s="14"/>
      <c r="H15" s="14"/>
      <c r="I15" s="14"/>
      <c r="J15" s="14"/>
      <c r="K15" s="14"/>
      <c r="L15" s="14"/>
      <c r="M15" s="15"/>
      <c r="P15" s="9">
        <f t="shared" si="2"/>
        <v>2016</v>
      </c>
      <c r="Q15" s="13">
        <v>107137</v>
      </c>
      <c r="R15" s="14">
        <v>171332</v>
      </c>
      <c r="S15" s="14">
        <v>175602</v>
      </c>
      <c r="T15" s="14"/>
      <c r="U15" s="14"/>
      <c r="V15" s="14"/>
      <c r="W15" s="14"/>
      <c r="X15" s="14"/>
      <c r="Y15" s="14"/>
      <c r="Z15" s="14"/>
      <c r="AA15" s="15"/>
    </row>
    <row r="16" spans="2:27">
      <c r="B16" s="9">
        <v>2017</v>
      </c>
      <c r="C16" s="13">
        <v>774</v>
      </c>
      <c r="D16" s="14">
        <v>1454</v>
      </c>
      <c r="E16" s="14"/>
      <c r="F16" s="14"/>
      <c r="G16" s="14"/>
      <c r="H16" s="14"/>
      <c r="I16" s="14"/>
      <c r="J16" s="14"/>
      <c r="K16" s="14"/>
      <c r="L16" s="14"/>
      <c r="M16" s="15"/>
      <c r="P16" s="9">
        <f t="shared" si="2"/>
        <v>2017</v>
      </c>
      <c r="Q16" s="13">
        <v>114337</v>
      </c>
      <c r="R16" s="14">
        <v>171505</v>
      </c>
      <c r="S16" s="14"/>
      <c r="T16" s="14"/>
      <c r="U16" s="14"/>
      <c r="V16" s="14"/>
      <c r="W16" s="14"/>
      <c r="X16" s="14"/>
      <c r="Y16" s="14"/>
      <c r="Z16" s="14"/>
      <c r="AA16" s="15"/>
    </row>
    <row r="17" spans="2:30" ht="15.75" thickBot="1">
      <c r="B17" s="2">
        <v>2018</v>
      </c>
      <c r="C17" s="16">
        <v>952</v>
      </c>
      <c r="D17" s="17"/>
      <c r="E17" s="17"/>
      <c r="F17" s="17"/>
      <c r="G17" s="17"/>
      <c r="H17" s="17"/>
      <c r="I17" s="17"/>
      <c r="J17" s="17"/>
      <c r="K17" s="17"/>
      <c r="L17" s="17"/>
      <c r="M17" s="18"/>
      <c r="P17" s="2">
        <f t="shared" si="2"/>
        <v>2018</v>
      </c>
      <c r="Q17" s="16">
        <v>124470</v>
      </c>
      <c r="R17" s="17"/>
      <c r="S17" s="17"/>
      <c r="T17" s="17"/>
      <c r="U17" s="17"/>
      <c r="V17" s="17"/>
      <c r="W17" s="17"/>
      <c r="X17" s="17"/>
      <c r="Y17" s="17"/>
      <c r="Z17" s="17"/>
      <c r="AA17" s="18"/>
    </row>
    <row r="20" spans="2:30" s="19" customFormat="1">
      <c r="B20" s="20" t="s">
        <v>9</v>
      </c>
    </row>
    <row r="21" spans="2:30" ht="3.75" customHeight="1" thickBot="1"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2:30">
      <c r="B22" s="1" t="s">
        <v>0</v>
      </c>
      <c r="C22" s="3" t="s">
        <v>4</v>
      </c>
      <c r="D22" s="4"/>
      <c r="E22" s="4"/>
      <c r="F22" s="4"/>
      <c r="G22" s="4"/>
      <c r="H22" s="4"/>
      <c r="I22" s="4"/>
      <c r="J22" s="4"/>
      <c r="K22" s="4"/>
      <c r="L22" s="4"/>
      <c r="M22" s="5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2:30" ht="15.75" thickBot="1">
      <c r="B23" s="2" t="s">
        <v>3</v>
      </c>
      <c r="C23" s="6">
        <f t="shared" ref="C23:M23" si="3">C6</f>
        <v>1</v>
      </c>
      <c r="D23" s="7">
        <f t="shared" si="3"/>
        <v>2</v>
      </c>
      <c r="E23" s="7">
        <f t="shared" si="3"/>
        <v>3</v>
      </c>
      <c r="F23" s="7">
        <f t="shared" si="3"/>
        <v>4</v>
      </c>
      <c r="G23" s="7">
        <f t="shared" si="3"/>
        <v>5</v>
      </c>
      <c r="H23" s="7">
        <f t="shared" si="3"/>
        <v>6</v>
      </c>
      <c r="I23" s="7">
        <f t="shared" si="3"/>
        <v>7</v>
      </c>
      <c r="J23" s="7">
        <f t="shared" si="3"/>
        <v>8</v>
      </c>
      <c r="K23" s="7">
        <f t="shared" si="3"/>
        <v>9</v>
      </c>
      <c r="L23" s="7">
        <f t="shared" si="3"/>
        <v>10</v>
      </c>
      <c r="M23" s="8">
        <f t="shared" si="3"/>
        <v>11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2:30">
      <c r="B24" s="1">
        <f t="shared" ref="B24:B34" si="4">B7</f>
        <v>2008</v>
      </c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2:30">
      <c r="B25" s="9">
        <f t="shared" si="4"/>
        <v>2009</v>
      </c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6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2:30">
      <c r="B26" s="9">
        <f t="shared" si="4"/>
        <v>2010</v>
      </c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6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2:30">
      <c r="B27" s="9">
        <f t="shared" si="4"/>
        <v>2011</v>
      </c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2:30">
      <c r="B28" s="9">
        <f t="shared" si="4"/>
        <v>2012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6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2:30">
      <c r="B29" s="9">
        <f t="shared" si="4"/>
        <v>2013</v>
      </c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6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2:30">
      <c r="B30" s="9">
        <f t="shared" si="4"/>
        <v>2014</v>
      </c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6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2:30">
      <c r="B31" s="9">
        <f t="shared" si="4"/>
        <v>2015</v>
      </c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6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2:30">
      <c r="B32" s="9">
        <f t="shared" si="4"/>
        <v>2016</v>
      </c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6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2:30">
      <c r="B33" s="9">
        <f t="shared" si="4"/>
        <v>2017</v>
      </c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2:30" ht="15.75" thickBot="1">
      <c r="B34" s="2">
        <f t="shared" si="4"/>
        <v>2018</v>
      </c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2:30"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7" spans="2:30" s="19" customFormat="1">
      <c r="B37" s="20" t="s">
        <v>10</v>
      </c>
    </row>
    <row r="38" spans="2:30" ht="3.75" customHeight="1" thickBot="1"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2:30">
      <c r="B39" s="1" t="s">
        <v>0</v>
      </c>
      <c r="C39" s="3" t="s">
        <v>4</v>
      </c>
      <c r="D39" s="4"/>
      <c r="E39" s="4"/>
      <c r="F39" s="4"/>
      <c r="G39" s="4"/>
      <c r="H39" s="4"/>
      <c r="I39" s="4"/>
      <c r="J39" s="4"/>
      <c r="K39" s="4"/>
      <c r="L39" s="4"/>
      <c r="M39" s="5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2:30" ht="15.75" thickBot="1">
      <c r="B40" s="2" t="s">
        <v>3</v>
      </c>
      <c r="C40" s="6">
        <f t="shared" ref="C40:M40" si="5">C23</f>
        <v>1</v>
      </c>
      <c r="D40" s="7">
        <f t="shared" si="5"/>
        <v>2</v>
      </c>
      <c r="E40" s="7">
        <f t="shared" si="5"/>
        <v>3</v>
      </c>
      <c r="F40" s="7">
        <f t="shared" si="5"/>
        <v>4</v>
      </c>
      <c r="G40" s="7">
        <f t="shared" si="5"/>
        <v>5</v>
      </c>
      <c r="H40" s="7">
        <f t="shared" si="5"/>
        <v>6</v>
      </c>
      <c r="I40" s="7">
        <f t="shared" si="5"/>
        <v>7</v>
      </c>
      <c r="J40" s="7">
        <f t="shared" si="5"/>
        <v>8</v>
      </c>
      <c r="K40" s="7">
        <f t="shared" si="5"/>
        <v>9</v>
      </c>
      <c r="L40" s="7">
        <f t="shared" si="5"/>
        <v>10</v>
      </c>
      <c r="M40" s="8">
        <f t="shared" si="5"/>
        <v>11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2:30">
      <c r="B41" s="1">
        <f t="shared" ref="B41:B51" si="6">B24</f>
        <v>2008</v>
      </c>
      <c r="C41" s="41" t="str">
        <f t="shared" ref="C41:M41" si="7">IF(D24="","",D24/C24)</f>
        <v/>
      </c>
      <c r="D41" s="42" t="str">
        <f t="shared" si="7"/>
        <v/>
      </c>
      <c r="E41" s="42" t="str">
        <f t="shared" si="7"/>
        <v/>
      </c>
      <c r="F41" s="42" t="str">
        <f t="shared" si="7"/>
        <v/>
      </c>
      <c r="G41" s="42" t="str">
        <f t="shared" si="7"/>
        <v/>
      </c>
      <c r="H41" s="42" t="str">
        <f t="shared" si="7"/>
        <v/>
      </c>
      <c r="I41" s="42" t="str">
        <f t="shared" si="7"/>
        <v/>
      </c>
      <c r="J41" s="42" t="str">
        <f t="shared" si="7"/>
        <v/>
      </c>
      <c r="K41" s="42" t="str">
        <f t="shared" si="7"/>
        <v/>
      </c>
      <c r="L41" s="42" t="str">
        <f t="shared" si="7"/>
        <v/>
      </c>
      <c r="M41" s="43" t="str">
        <f t="shared" si="7"/>
        <v/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2:30">
      <c r="B42" s="9">
        <f t="shared" si="6"/>
        <v>2009</v>
      </c>
      <c r="C42" s="44" t="str">
        <f t="shared" ref="C42:M42" si="8">IF(D25="","",D25/C25)</f>
        <v/>
      </c>
      <c r="D42" s="45" t="str">
        <f t="shared" si="8"/>
        <v/>
      </c>
      <c r="E42" s="45" t="str">
        <f t="shared" si="8"/>
        <v/>
      </c>
      <c r="F42" s="45" t="str">
        <f t="shared" si="8"/>
        <v/>
      </c>
      <c r="G42" s="45" t="str">
        <f t="shared" si="8"/>
        <v/>
      </c>
      <c r="H42" s="45" t="str">
        <f t="shared" si="8"/>
        <v/>
      </c>
      <c r="I42" s="45" t="str">
        <f t="shared" si="8"/>
        <v/>
      </c>
      <c r="J42" s="45" t="str">
        <f t="shared" si="8"/>
        <v/>
      </c>
      <c r="K42" s="45" t="str">
        <f t="shared" si="8"/>
        <v/>
      </c>
      <c r="L42" s="45" t="str">
        <f t="shared" si="8"/>
        <v/>
      </c>
      <c r="M42" s="46" t="str">
        <f t="shared" si="8"/>
        <v/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2:30">
      <c r="B43" s="9">
        <f t="shared" si="6"/>
        <v>2010</v>
      </c>
      <c r="C43" s="44" t="str">
        <f t="shared" ref="C43:M43" si="9">IF(D26="","",D26/C26)</f>
        <v/>
      </c>
      <c r="D43" s="45" t="str">
        <f t="shared" si="9"/>
        <v/>
      </c>
      <c r="E43" s="45" t="str">
        <f t="shared" si="9"/>
        <v/>
      </c>
      <c r="F43" s="45" t="str">
        <f t="shared" si="9"/>
        <v/>
      </c>
      <c r="G43" s="45" t="str">
        <f t="shared" si="9"/>
        <v/>
      </c>
      <c r="H43" s="45" t="str">
        <f t="shared" si="9"/>
        <v/>
      </c>
      <c r="I43" s="45" t="str">
        <f t="shared" si="9"/>
        <v/>
      </c>
      <c r="J43" s="45" t="str">
        <f t="shared" si="9"/>
        <v/>
      </c>
      <c r="K43" s="45" t="str">
        <f t="shared" si="9"/>
        <v/>
      </c>
      <c r="L43" s="45" t="str">
        <f t="shared" si="9"/>
        <v/>
      </c>
      <c r="M43" s="46" t="str">
        <f t="shared" si="9"/>
        <v/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2:30">
      <c r="B44" s="9">
        <f t="shared" si="6"/>
        <v>2011</v>
      </c>
      <c r="C44" s="44" t="str">
        <f t="shared" ref="C44:M44" si="10">IF(D27="","",D27/C27)</f>
        <v/>
      </c>
      <c r="D44" s="45" t="str">
        <f t="shared" si="10"/>
        <v/>
      </c>
      <c r="E44" s="45" t="str">
        <f t="shared" si="10"/>
        <v/>
      </c>
      <c r="F44" s="45" t="str">
        <f t="shared" si="10"/>
        <v/>
      </c>
      <c r="G44" s="45" t="str">
        <f t="shared" si="10"/>
        <v/>
      </c>
      <c r="H44" s="45" t="str">
        <f t="shared" si="10"/>
        <v/>
      </c>
      <c r="I44" s="45" t="str">
        <f t="shared" si="10"/>
        <v/>
      </c>
      <c r="J44" s="45" t="str">
        <f t="shared" si="10"/>
        <v/>
      </c>
      <c r="K44" s="45" t="str">
        <f t="shared" si="10"/>
        <v/>
      </c>
      <c r="L44" s="45" t="str">
        <f t="shared" si="10"/>
        <v/>
      </c>
      <c r="M44" s="46" t="str">
        <f t="shared" si="10"/>
        <v/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2:30">
      <c r="B45" s="9">
        <f t="shared" si="6"/>
        <v>2012</v>
      </c>
      <c r="C45" s="44" t="str">
        <f t="shared" ref="C45:M45" si="11">IF(D28="","",D28/C28)</f>
        <v/>
      </c>
      <c r="D45" s="45" t="str">
        <f t="shared" si="11"/>
        <v/>
      </c>
      <c r="E45" s="45" t="str">
        <f t="shared" si="11"/>
        <v/>
      </c>
      <c r="F45" s="45" t="str">
        <f t="shared" si="11"/>
        <v/>
      </c>
      <c r="G45" s="45" t="str">
        <f t="shared" si="11"/>
        <v/>
      </c>
      <c r="H45" s="45" t="str">
        <f t="shared" si="11"/>
        <v/>
      </c>
      <c r="I45" s="45" t="str">
        <f t="shared" si="11"/>
        <v/>
      </c>
      <c r="J45" s="45" t="str">
        <f t="shared" si="11"/>
        <v/>
      </c>
      <c r="K45" s="45" t="str">
        <f t="shared" si="11"/>
        <v/>
      </c>
      <c r="L45" s="45" t="str">
        <f t="shared" si="11"/>
        <v/>
      </c>
      <c r="M45" s="46" t="str">
        <f t="shared" si="11"/>
        <v/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2:30">
      <c r="B46" s="9">
        <f t="shared" si="6"/>
        <v>2013</v>
      </c>
      <c r="C46" s="44" t="str">
        <f t="shared" ref="C46:M46" si="12">IF(D29="","",D29/C29)</f>
        <v/>
      </c>
      <c r="D46" s="45" t="str">
        <f t="shared" si="12"/>
        <v/>
      </c>
      <c r="E46" s="45" t="str">
        <f t="shared" si="12"/>
        <v/>
      </c>
      <c r="F46" s="45" t="str">
        <f t="shared" si="12"/>
        <v/>
      </c>
      <c r="G46" s="45" t="str">
        <f t="shared" si="12"/>
        <v/>
      </c>
      <c r="H46" s="45" t="str">
        <f t="shared" si="12"/>
        <v/>
      </c>
      <c r="I46" s="45" t="str">
        <f t="shared" si="12"/>
        <v/>
      </c>
      <c r="J46" s="45" t="str">
        <f t="shared" si="12"/>
        <v/>
      </c>
      <c r="K46" s="45" t="str">
        <f t="shared" si="12"/>
        <v/>
      </c>
      <c r="L46" s="45" t="str">
        <f t="shared" si="12"/>
        <v/>
      </c>
      <c r="M46" s="46" t="str">
        <f t="shared" si="12"/>
        <v/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2:30">
      <c r="B47" s="9">
        <f t="shared" si="6"/>
        <v>2014</v>
      </c>
      <c r="C47" s="44" t="str">
        <f t="shared" ref="C47:M47" si="13">IF(D30="","",D30/C30)</f>
        <v/>
      </c>
      <c r="D47" s="45" t="str">
        <f t="shared" si="13"/>
        <v/>
      </c>
      <c r="E47" s="45" t="str">
        <f t="shared" si="13"/>
        <v/>
      </c>
      <c r="F47" s="45" t="str">
        <f t="shared" si="13"/>
        <v/>
      </c>
      <c r="G47" s="45" t="str">
        <f t="shared" si="13"/>
        <v/>
      </c>
      <c r="H47" s="45" t="str">
        <f t="shared" si="13"/>
        <v/>
      </c>
      <c r="I47" s="45" t="str">
        <f t="shared" si="13"/>
        <v/>
      </c>
      <c r="J47" s="45" t="str">
        <f t="shared" si="13"/>
        <v/>
      </c>
      <c r="K47" s="45" t="str">
        <f t="shared" si="13"/>
        <v/>
      </c>
      <c r="L47" s="45" t="str">
        <f t="shared" si="13"/>
        <v/>
      </c>
      <c r="M47" s="46" t="str">
        <f t="shared" si="13"/>
        <v/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2:30">
      <c r="B48" s="9">
        <f t="shared" si="6"/>
        <v>2015</v>
      </c>
      <c r="C48" s="44" t="str">
        <f t="shared" ref="C48:M48" si="14">IF(D31="","",D31/C31)</f>
        <v/>
      </c>
      <c r="D48" s="45" t="str">
        <f t="shared" si="14"/>
        <v/>
      </c>
      <c r="E48" s="45" t="str">
        <f t="shared" si="14"/>
        <v/>
      </c>
      <c r="F48" s="45" t="str">
        <f t="shared" si="14"/>
        <v/>
      </c>
      <c r="G48" s="45" t="str">
        <f t="shared" si="14"/>
        <v/>
      </c>
      <c r="H48" s="45" t="str">
        <f t="shared" si="14"/>
        <v/>
      </c>
      <c r="I48" s="45" t="str">
        <f t="shared" si="14"/>
        <v/>
      </c>
      <c r="J48" s="45" t="str">
        <f t="shared" si="14"/>
        <v/>
      </c>
      <c r="K48" s="45" t="str">
        <f t="shared" si="14"/>
        <v/>
      </c>
      <c r="L48" s="45" t="str">
        <f t="shared" si="14"/>
        <v/>
      </c>
      <c r="M48" s="46" t="str">
        <f t="shared" si="14"/>
        <v/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2:30">
      <c r="B49" s="9">
        <f t="shared" si="6"/>
        <v>2016</v>
      </c>
      <c r="C49" s="44" t="str">
        <f t="shared" ref="C49:M49" si="15">IF(D32="","",D32/C32)</f>
        <v/>
      </c>
      <c r="D49" s="45" t="str">
        <f t="shared" si="15"/>
        <v/>
      </c>
      <c r="E49" s="45" t="str">
        <f t="shared" si="15"/>
        <v/>
      </c>
      <c r="F49" s="45" t="str">
        <f t="shared" si="15"/>
        <v/>
      </c>
      <c r="G49" s="45" t="str">
        <f t="shared" si="15"/>
        <v/>
      </c>
      <c r="H49" s="45" t="str">
        <f t="shared" si="15"/>
        <v/>
      </c>
      <c r="I49" s="45" t="str">
        <f t="shared" si="15"/>
        <v/>
      </c>
      <c r="J49" s="45" t="str">
        <f t="shared" si="15"/>
        <v/>
      </c>
      <c r="K49" s="45" t="str">
        <f t="shared" si="15"/>
        <v/>
      </c>
      <c r="L49" s="45" t="str">
        <f t="shared" si="15"/>
        <v/>
      </c>
      <c r="M49" s="46" t="str">
        <f t="shared" si="15"/>
        <v/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2:30">
      <c r="B50" s="9">
        <f t="shared" si="6"/>
        <v>2017</v>
      </c>
      <c r="C50" s="44" t="str">
        <f t="shared" ref="C50:M50" si="16">IF(D33="","",D33/C33)</f>
        <v/>
      </c>
      <c r="D50" s="45" t="str">
        <f t="shared" si="16"/>
        <v/>
      </c>
      <c r="E50" s="45" t="str">
        <f t="shared" si="16"/>
        <v/>
      </c>
      <c r="F50" s="45" t="str">
        <f t="shared" si="16"/>
        <v/>
      </c>
      <c r="G50" s="45" t="str">
        <f t="shared" si="16"/>
        <v/>
      </c>
      <c r="H50" s="45" t="str">
        <f t="shared" si="16"/>
        <v/>
      </c>
      <c r="I50" s="45" t="str">
        <f t="shared" si="16"/>
        <v/>
      </c>
      <c r="J50" s="45" t="str">
        <f t="shared" si="16"/>
        <v/>
      </c>
      <c r="K50" s="45" t="str">
        <f t="shared" si="16"/>
        <v/>
      </c>
      <c r="L50" s="45" t="str">
        <f t="shared" si="16"/>
        <v/>
      </c>
      <c r="M50" s="46" t="str">
        <f t="shared" si="16"/>
        <v/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2:30" ht="15.75" thickBot="1">
      <c r="B51" s="2">
        <f t="shared" si="6"/>
        <v>2018</v>
      </c>
      <c r="C51" s="47" t="str">
        <f t="shared" ref="C51:M51" si="17">IF(D34="","",D34/C34)</f>
        <v/>
      </c>
      <c r="D51" s="48" t="str">
        <f t="shared" si="17"/>
        <v/>
      </c>
      <c r="E51" s="48" t="str">
        <f t="shared" si="17"/>
        <v/>
      </c>
      <c r="F51" s="48" t="str">
        <f t="shared" si="17"/>
        <v/>
      </c>
      <c r="G51" s="48" t="str">
        <f t="shared" si="17"/>
        <v/>
      </c>
      <c r="H51" s="48" t="str">
        <f t="shared" si="17"/>
        <v/>
      </c>
      <c r="I51" s="48" t="str">
        <f t="shared" si="17"/>
        <v/>
      </c>
      <c r="J51" s="48" t="str">
        <f t="shared" si="17"/>
        <v/>
      </c>
      <c r="K51" s="48" t="str">
        <f t="shared" si="17"/>
        <v/>
      </c>
      <c r="L51" s="48" t="str">
        <f t="shared" si="17"/>
        <v/>
      </c>
      <c r="M51" s="49" t="str">
        <f t="shared" si="17"/>
        <v/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2:30">
      <c r="B52" s="24" t="s">
        <v>11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6"/>
    </row>
    <row r="53" spans="2:30">
      <c r="B53" s="27" t="s">
        <v>12</v>
      </c>
      <c r="C53" s="28" t="str">
        <f t="shared" ref="C53:L53" si="18">IFERROR(AVERAGE(C41:C51),"")</f>
        <v/>
      </c>
      <c r="D53" s="28" t="str">
        <f t="shared" si="18"/>
        <v/>
      </c>
      <c r="E53" s="28" t="str">
        <f t="shared" si="18"/>
        <v/>
      </c>
      <c r="F53" s="28" t="str">
        <f t="shared" si="18"/>
        <v/>
      </c>
      <c r="G53" s="28" t="str">
        <f t="shared" si="18"/>
        <v/>
      </c>
      <c r="H53" s="28" t="str">
        <f t="shared" si="18"/>
        <v/>
      </c>
      <c r="I53" s="28" t="str">
        <f t="shared" si="18"/>
        <v/>
      </c>
      <c r="J53" s="28" t="str">
        <f t="shared" si="18"/>
        <v/>
      </c>
      <c r="K53" s="28" t="str">
        <f t="shared" si="18"/>
        <v/>
      </c>
      <c r="L53" s="28" t="str">
        <f t="shared" si="18"/>
        <v/>
      </c>
      <c r="M53" s="29"/>
    </row>
    <row r="54" spans="2:30">
      <c r="B54" s="30">
        <v>5</v>
      </c>
      <c r="C54" s="28" t="str">
        <f t="shared" ref="C54:L54" ca="1" si="19">IFERROR(AVERAGE(OFFSET(C40,MAX(1,COUNT(C41:C51)-$B54+1),0,$B54,1)),"")</f>
        <v/>
      </c>
      <c r="D54" s="28" t="str">
        <f t="shared" ca="1" si="19"/>
        <v/>
      </c>
      <c r="E54" s="28" t="str">
        <f t="shared" ca="1" si="19"/>
        <v/>
      </c>
      <c r="F54" s="28" t="str">
        <f t="shared" ca="1" si="19"/>
        <v/>
      </c>
      <c r="G54" s="28" t="str">
        <f t="shared" ca="1" si="19"/>
        <v/>
      </c>
      <c r="H54" s="28" t="str">
        <f t="shared" ca="1" si="19"/>
        <v/>
      </c>
      <c r="I54" s="28" t="str">
        <f t="shared" ca="1" si="19"/>
        <v/>
      </c>
      <c r="J54" s="28" t="str">
        <f t="shared" ca="1" si="19"/>
        <v/>
      </c>
      <c r="K54" s="28" t="str">
        <f t="shared" ca="1" si="19"/>
        <v/>
      </c>
      <c r="L54" s="28" t="str">
        <f t="shared" ca="1" si="19"/>
        <v/>
      </c>
      <c r="M54" s="29"/>
    </row>
    <row r="55" spans="2:30" ht="15.75" thickBot="1">
      <c r="B55" s="31">
        <v>3</v>
      </c>
      <c r="C55" s="32" t="str">
        <f t="shared" ref="C55:L55" ca="1" si="20">IFERROR(AVERAGE(OFFSET(C40,MAX(1,COUNT(C41:C51)-$B55+1),0,$B55,1)),"")</f>
        <v/>
      </c>
      <c r="D55" s="32" t="str">
        <f t="shared" ca="1" si="20"/>
        <v/>
      </c>
      <c r="E55" s="32" t="str">
        <f t="shared" ca="1" si="20"/>
        <v/>
      </c>
      <c r="F55" s="32" t="str">
        <f t="shared" ca="1" si="20"/>
        <v/>
      </c>
      <c r="G55" s="32" t="str">
        <f t="shared" ca="1" si="20"/>
        <v/>
      </c>
      <c r="H55" s="32" t="str">
        <f t="shared" ca="1" si="20"/>
        <v/>
      </c>
      <c r="I55" s="32" t="str">
        <f t="shared" ca="1" si="20"/>
        <v/>
      </c>
      <c r="J55" s="32" t="str">
        <f t="shared" ca="1" si="20"/>
        <v/>
      </c>
      <c r="K55" s="32" t="str">
        <f t="shared" ca="1" si="20"/>
        <v/>
      </c>
      <c r="L55" s="32" t="str">
        <f t="shared" ca="1" si="20"/>
        <v/>
      </c>
      <c r="M55" s="33"/>
    </row>
    <row r="56" spans="2:30">
      <c r="B56" s="34" t="s">
        <v>13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6"/>
    </row>
    <row r="57" spans="2:30">
      <c r="B57" s="27" t="s">
        <v>12</v>
      </c>
      <c r="C57" s="28" t="str">
        <f t="shared" ref="C57:L57" ca="1" si="21">IFERROR(SUM(OFFSET(D23,1,0,COUNTA(D24:D34),1))/SUM(OFFSET(C23,1,0,COUNTA(D24:D34),1)),"")</f>
        <v/>
      </c>
      <c r="D57" s="28" t="str">
        <f t="shared" ca="1" si="21"/>
        <v/>
      </c>
      <c r="E57" s="28" t="str">
        <f t="shared" ca="1" si="21"/>
        <v/>
      </c>
      <c r="F57" s="28" t="str">
        <f t="shared" ca="1" si="21"/>
        <v/>
      </c>
      <c r="G57" s="28" t="str">
        <f t="shared" ca="1" si="21"/>
        <v/>
      </c>
      <c r="H57" s="28" t="str">
        <f t="shared" ca="1" si="21"/>
        <v/>
      </c>
      <c r="I57" s="28" t="str">
        <f t="shared" ca="1" si="21"/>
        <v/>
      </c>
      <c r="J57" s="28" t="str">
        <f t="shared" ca="1" si="21"/>
        <v/>
      </c>
      <c r="K57" s="28" t="str">
        <f t="shared" ca="1" si="21"/>
        <v/>
      </c>
      <c r="L57" s="28" t="str">
        <f t="shared" ca="1" si="21"/>
        <v/>
      </c>
      <c r="M57" s="29"/>
    </row>
    <row r="58" spans="2:30">
      <c r="B58" s="30">
        <v>5</v>
      </c>
      <c r="C58" s="28" t="str">
        <f t="shared" ref="C58:L58" ca="1" si="22">IFERROR(SUM(OFFSET(D23,MAX(1,COUNTA(D$8:D$17)-$B58+1),0,MIN(COUNTA(D24:D34),$B58),1))/SUM(OFFSET(C23,MAX(1,COUNTA(D$8:D$17)-$B58+1),0,MIN(COUNTA(D24:D34),$B58),1)),"")</f>
        <v/>
      </c>
      <c r="D58" s="28" t="str">
        <f t="shared" ca="1" si="22"/>
        <v/>
      </c>
      <c r="E58" s="28" t="str">
        <f t="shared" ca="1" si="22"/>
        <v/>
      </c>
      <c r="F58" s="28" t="str">
        <f t="shared" ca="1" si="22"/>
        <v/>
      </c>
      <c r="G58" s="28" t="str">
        <f t="shared" ca="1" si="22"/>
        <v/>
      </c>
      <c r="H58" s="28" t="str">
        <f t="shared" ca="1" si="22"/>
        <v/>
      </c>
      <c r="I58" s="28" t="str">
        <f t="shared" ca="1" si="22"/>
        <v/>
      </c>
      <c r="J58" s="28" t="str">
        <f t="shared" ca="1" si="22"/>
        <v/>
      </c>
      <c r="K58" s="28" t="str">
        <f t="shared" ca="1" si="22"/>
        <v/>
      </c>
      <c r="L58" s="28" t="str">
        <f t="shared" ca="1" si="22"/>
        <v/>
      </c>
      <c r="M58" s="29"/>
    </row>
    <row r="59" spans="2:30" ht="15.75" thickBot="1">
      <c r="B59" s="31">
        <v>3</v>
      </c>
      <c r="C59" s="32" t="str">
        <f t="shared" ref="C59:L59" ca="1" si="23">IFERROR(SUM(OFFSET(D23,MAX(1,COUNTA(D$8:D$17)-$B59+1),0,MIN(COUNTA(D24:D34),$B59),1))/SUM(OFFSET(C23,MAX(1,COUNTA(D$8:D$17)-$B59+1),0,MIN(COUNTA(D24:D34),$B59),1)),"")</f>
        <v/>
      </c>
      <c r="D59" s="32" t="str">
        <f t="shared" ca="1" si="23"/>
        <v/>
      </c>
      <c r="E59" s="32" t="str">
        <f t="shared" ca="1" si="23"/>
        <v/>
      </c>
      <c r="F59" s="32" t="str">
        <f t="shared" ca="1" si="23"/>
        <v/>
      </c>
      <c r="G59" s="32" t="str">
        <f t="shared" ca="1" si="23"/>
        <v/>
      </c>
      <c r="H59" s="32" t="str">
        <f t="shared" ca="1" si="23"/>
        <v/>
      </c>
      <c r="I59" s="32" t="str">
        <f t="shared" ca="1" si="23"/>
        <v/>
      </c>
      <c r="J59" s="32" t="str">
        <f t="shared" ca="1" si="23"/>
        <v/>
      </c>
      <c r="K59" s="32" t="str">
        <f t="shared" ca="1" si="23"/>
        <v/>
      </c>
      <c r="L59" s="32" t="str">
        <f t="shared" ca="1" si="23"/>
        <v/>
      </c>
      <c r="M59" s="33"/>
    </row>
    <row r="60" spans="2:30">
      <c r="B60" s="34" t="s">
        <v>14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6"/>
    </row>
    <row r="61" spans="2:30">
      <c r="B61" s="27" t="s">
        <v>12</v>
      </c>
      <c r="C61" s="28" t="str">
        <f t="shared" ref="C61:L61" si="24">IFERROR(PRODUCT(C41:C51)^(1/COUNT(C41:C51)),"")</f>
        <v/>
      </c>
      <c r="D61" s="28" t="str">
        <f t="shared" si="24"/>
        <v/>
      </c>
      <c r="E61" s="28" t="str">
        <f t="shared" si="24"/>
        <v/>
      </c>
      <c r="F61" s="28" t="str">
        <f t="shared" si="24"/>
        <v/>
      </c>
      <c r="G61" s="28" t="str">
        <f t="shared" si="24"/>
        <v/>
      </c>
      <c r="H61" s="28" t="str">
        <f t="shared" si="24"/>
        <v/>
      </c>
      <c r="I61" s="28" t="str">
        <f t="shared" si="24"/>
        <v/>
      </c>
      <c r="J61" s="28" t="str">
        <f t="shared" si="24"/>
        <v/>
      </c>
      <c r="K61" s="28" t="str">
        <f t="shared" si="24"/>
        <v/>
      </c>
      <c r="L61" s="28" t="str">
        <f t="shared" si="24"/>
        <v/>
      </c>
      <c r="M61" s="29"/>
    </row>
    <row r="62" spans="2:30">
      <c r="B62" s="30">
        <v>5</v>
      </c>
      <c r="C62" s="28" t="str">
        <f t="shared" ref="C62:L62" ca="1" si="25">IFERROR(GEOMEAN(OFFSET(C40,MAX(1,COUNT(C41:C51)-$B62+1),0,$B62,1)),"")</f>
        <v/>
      </c>
      <c r="D62" s="28" t="str">
        <f t="shared" ca="1" si="25"/>
        <v/>
      </c>
      <c r="E62" s="28" t="str">
        <f t="shared" ca="1" si="25"/>
        <v/>
      </c>
      <c r="F62" s="28" t="str">
        <f t="shared" ca="1" si="25"/>
        <v/>
      </c>
      <c r="G62" s="28" t="str">
        <f t="shared" ca="1" si="25"/>
        <v/>
      </c>
      <c r="H62" s="28" t="str">
        <f t="shared" ca="1" si="25"/>
        <v/>
      </c>
      <c r="I62" s="28" t="str">
        <f t="shared" ca="1" si="25"/>
        <v/>
      </c>
      <c r="J62" s="28" t="str">
        <f t="shared" ca="1" si="25"/>
        <v/>
      </c>
      <c r="K62" s="28" t="str">
        <f t="shared" ca="1" si="25"/>
        <v/>
      </c>
      <c r="L62" s="28" t="str">
        <f t="shared" ca="1" si="25"/>
        <v/>
      </c>
      <c r="M62" s="29"/>
    </row>
    <row r="63" spans="2:30" ht="15.75" thickBot="1">
      <c r="B63" s="31">
        <v>3</v>
      </c>
      <c r="C63" s="32" t="str">
        <f t="shared" ref="C63:L63" ca="1" si="26">IFERROR(GEOMEAN(OFFSET(C40,MAX(1,COUNT(C41:C51)-$B63+1),0,$B63,1)),"")</f>
        <v/>
      </c>
      <c r="D63" s="32" t="str">
        <f t="shared" ca="1" si="26"/>
        <v/>
      </c>
      <c r="E63" s="32" t="str">
        <f t="shared" ca="1" si="26"/>
        <v/>
      </c>
      <c r="F63" s="32" t="str">
        <f t="shared" ca="1" si="26"/>
        <v/>
      </c>
      <c r="G63" s="32" t="str">
        <f t="shared" ca="1" si="26"/>
        <v/>
      </c>
      <c r="H63" s="32" t="str">
        <f t="shared" ca="1" si="26"/>
        <v/>
      </c>
      <c r="I63" s="32" t="str">
        <f t="shared" ca="1" si="26"/>
        <v/>
      </c>
      <c r="J63" s="32" t="str">
        <f t="shared" ca="1" si="26"/>
        <v/>
      </c>
      <c r="K63" s="32" t="str">
        <f t="shared" ca="1" si="26"/>
        <v/>
      </c>
      <c r="L63" s="32" t="str">
        <f t="shared" ca="1" si="26"/>
        <v/>
      </c>
      <c r="M63" s="33"/>
    </row>
    <row r="64" spans="2:30">
      <c r="B64" s="34" t="s">
        <v>15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6"/>
    </row>
    <row r="65" spans="2:13">
      <c r="B65" s="27" t="s">
        <v>12</v>
      </c>
      <c r="C65" s="28">
        <f t="shared" ref="C65:L65" si="27">IFERROR(AVERAGEIFS(C41:C51,C41:C51,"&lt;&gt;"&amp;MAX(C41:C51),C41:C51,"&lt;&gt;"&amp;MIN(C41:C51)),1)</f>
        <v>1</v>
      </c>
      <c r="D65" s="28">
        <f t="shared" si="27"/>
        <v>1</v>
      </c>
      <c r="E65" s="28">
        <f t="shared" si="27"/>
        <v>1</v>
      </c>
      <c r="F65" s="28">
        <f t="shared" si="27"/>
        <v>1</v>
      </c>
      <c r="G65" s="28">
        <f t="shared" si="27"/>
        <v>1</v>
      </c>
      <c r="H65" s="28">
        <f t="shared" si="27"/>
        <v>1</v>
      </c>
      <c r="I65" s="28">
        <f t="shared" si="27"/>
        <v>1</v>
      </c>
      <c r="J65" s="28">
        <f t="shared" si="27"/>
        <v>1</v>
      </c>
      <c r="K65" s="28">
        <f t="shared" si="27"/>
        <v>1</v>
      </c>
      <c r="L65" s="28">
        <f t="shared" si="27"/>
        <v>1</v>
      </c>
      <c r="M65" s="29"/>
    </row>
    <row r="66" spans="2:13">
      <c r="B66" s="30">
        <v>5</v>
      </c>
      <c r="C66" s="28">
        <f t="shared" ref="C66:L66" ca="1" si="28">IFERROR(AVERAGEIFS(OFFSET(C40,MAX(1,COUNT(C41:C51)-$B66+1),0,$B66,1),OFFSET(C40,MAX(1,COUNT(C41:C51)-$B66+1),0,$B66,1),"&lt;&gt;"&amp;MAX(OFFSET(C40,MAX(1,COUNT(C41:C51)-$B66+1),0,$B66,1)),OFFSET(C40,MAX(1,COUNT(C41:C51)-$B66+1),0,$B66,1),"&lt;&gt;"&amp;MIN(OFFSET(C40,MAX(1,COUNT(C41:C51)-$B66+1),0,$B66,1))),1)</f>
        <v>1</v>
      </c>
      <c r="D66" s="28">
        <f t="shared" ca="1" si="28"/>
        <v>1</v>
      </c>
      <c r="E66" s="28">
        <f t="shared" ca="1" si="28"/>
        <v>1</v>
      </c>
      <c r="F66" s="28">
        <f t="shared" ca="1" si="28"/>
        <v>1</v>
      </c>
      <c r="G66" s="28">
        <f t="shared" ca="1" si="28"/>
        <v>1</v>
      </c>
      <c r="H66" s="28">
        <f t="shared" ca="1" si="28"/>
        <v>1</v>
      </c>
      <c r="I66" s="28">
        <f t="shared" ca="1" si="28"/>
        <v>1</v>
      </c>
      <c r="J66" s="28">
        <f t="shared" ca="1" si="28"/>
        <v>1</v>
      </c>
      <c r="K66" s="28">
        <f t="shared" ca="1" si="28"/>
        <v>1</v>
      </c>
      <c r="L66" s="28">
        <f t="shared" ca="1" si="28"/>
        <v>1</v>
      </c>
      <c r="M66" s="29"/>
    </row>
    <row r="67" spans="2:13" ht="15.75" thickBot="1">
      <c r="B67" s="31">
        <v>3</v>
      </c>
      <c r="C67" s="32">
        <f t="shared" ref="C67:L67" ca="1" si="29">IFERROR(AVERAGEIFS(OFFSET(C40,MAX(1,COUNT(C41:C51)-$B67+1),0,$B67,1),OFFSET(C40,MAX(1,COUNT(C41:C51)-$B67+1),0,$B67,1),"&lt;&gt;"&amp;MAX(OFFSET(C40,MAX(1,COUNT(C41:C51)-$B67+1),0,$B67,1)),OFFSET(C40,MAX(1,COUNT(C41:C51)-$B67+1),0,$B67,1),"&lt;&gt;"&amp;MIN(OFFSET(C40,MAX(1,COUNT(C41:C51)-$B67+1),0,$B67,1))),1)</f>
        <v>1</v>
      </c>
      <c r="D67" s="32">
        <f t="shared" ca="1" si="29"/>
        <v>1</v>
      </c>
      <c r="E67" s="32">
        <f t="shared" ca="1" si="29"/>
        <v>1</v>
      </c>
      <c r="F67" s="32">
        <f t="shared" ca="1" si="29"/>
        <v>1</v>
      </c>
      <c r="G67" s="32">
        <f t="shared" ca="1" si="29"/>
        <v>1</v>
      </c>
      <c r="H67" s="32">
        <f t="shared" ca="1" si="29"/>
        <v>1</v>
      </c>
      <c r="I67" s="32">
        <f t="shared" ca="1" si="29"/>
        <v>1</v>
      </c>
      <c r="J67" s="32">
        <f t="shared" ca="1" si="29"/>
        <v>1</v>
      </c>
      <c r="K67" s="32">
        <f t="shared" ca="1" si="29"/>
        <v>1</v>
      </c>
      <c r="L67" s="32">
        <f t="shared" ca="1" si="29"/>
        <v>1</v>
      </c>
      <c r="M67" s="33"/>
    </row>
    <row r="68" spans="2:13">
      <c r="B68" s="37" t="s">
        <v>16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9"/>
    </row>
    <row r="69" spans="2:13" ht="15.75" thickBot="1">
      <c r="B69" s="40" t="s">
        <v>17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1:O18"/>
  <sheetViews>
    <sheetView showGridLines="0" zoomScale="80" zoomScaleNormal="80" workbookViewId="0"/>
  </sheetViews>
  <sheetFormatPr defaultRowHeight="15"/>
  <cols>
    <col min="3" max="8" width="12" customWidth="1"/>
  </cols>
  <sheetData>
    <row r="1" spans="2:15" s="19" customFormat="1">
      <c r="B1" s="20" t="s">
        <v>6</v>
      </c>
    </row>
    <row r="2" spans="2:15" s="19" customFormat="1">
      <c r="B2" s="20"/>
    </row>
    <row r="3" spans="2:15" s="19" customFormat="1">
      <c r="B3" s="20" t="s">
        <v>26</v>
      </c>
      <c r="O3" s="20"/>
    </row>
    <row r="4" spans="2:15" ht="3.75" customHeight="1" thickBot="1"/>
    <row r="5" spans="2:15">
      <c r="B5" s="51" t="s">
        <v>0</v>
      </c>
      <c r="C5" s="51" t="s">
        <v>20</v>
      </c>
      <c r="D5" s="59"/>
      <c r="E5" s="59" t="s">
        <v>18</v>
      </c>
      <c r="F5" s="4" t="s">
        <v>21</v>
      </c>
      <c r="G5" s="4"/>
      <c r="H5" s="51" t="s">
        <v>18</v>
      </c>
      <c r="I5" s="59" t="s">
        <v>1</v>
      </c>
      <c r="J5" s="60" t="s">
        <v>25</v>
      </c>
    </row>
    <row r="6" spans="2:15" ht="15.75" thickBot="1">
      <c r="B6" s="54" t="s">
        <v>3</v>
      </c>
      <c r="C6" s="61" t="s">
        <v>19</v>
      </c>
      <c r="D6" s="62" t="s">
        <v>17</v>
      </c>
      <c r="E6" s="63" t="s">
        <v>19</v>
      </c>
      <c r="F6" s="62" t="s">
        <v>22</v>
      </c>
      <c r="G6" s="62" t="s">
        <v>23</v>
      </c>
      <c r="H6" s="6" t="s">
        <v>2</v>
      </c>
      <c r="I6" s="7" t="s">
        <v>2</v>
      </c>
      <c r="J6" s="8" t="s">
        <v>2</v>
      </c>
    </row>
    <row r="7" spans="2:15">
      <c r="B7" s="51">
        <f>'Paid Triangles'!B7</f>
        <v>2008</v>
      </c>
      <c r="C7" s="41"/>
      <c r="D7" s="42"/>
      <c r="E7" s="42"/>
      <c r="F7" s="52"/>
      <c r="G7" s="53">
        <v>108731</v>
      </c>
      <c r="H7" s="21"/>
      <c r="I7" s="22"/>
      <c r="J7" s="23"/>
    </row>
    <row r="8" spans="2:15">
      <c r="B8" s="54">
        <f>'Paid Triangles'!B8</f>
        <v>2009</v>
      </c>
      <c r="C8" s="44"/>
      <c r="D8" s="45"/>
      <c r="E8" s="45"/>
      <c r="F8" s="55"/>
      <c r="G8" s="56">
        <v>116079</v>
      </c>
      <c r="H8" s="21"/>
      <c r="I8" s="22"/>
      <c r="J8" s="23"/>
    </row>
    <row r="9" spans="2:15">
      <c r="B9" s="54">
        <f>'Paid Triangles'!B9</f>
        <v>2010</v>
      </c>
      <c r="C9" s="44"/>
      <c r="D9" s="45"/>
      <c r="E9" s="45"/>
      <c r="F9" s="55"/>
      <c r="G9" s="56">
        <v>116639</v>
      </c>
      <c r="H9" s="21"/>
      <c r="I9" s="22"/>
      <c r="J9" s="23"/>
    </row>
    <row r="10" spans="2:15">
      <c r="B10" s="54">
        <f>'Paid Triangles'!B10</f>
        <v>2011</v>
      </c>
      <c r="C10" s="44"/>
      <c r="D10" s="45"/>
      <c r="E10" s="45"/>
      <c r="F10" s="55"/>
      <c r="G10" s="56">
        <v>137026</v>
      </c>
      <c r="H10" s="21"/>
      <c r="I10" s="22"/>
      <c r="J10" s="23"/>
    </row>
    <row r="11" spans="2:15">
      <c r="B11" s="54">
        <f>'Paid Triangles'!B11</f>
        <v>2012</v>
      </c>
      <c r="C11" s="44"/>
      <c r="D11" s="45"/>
      <c r="E11" s="45"/>
      <c r="F11" s="55"/>
      <c r="G11" s="56">
        <v>141544</v>
      </c>
      <c r="H11" s="21"/>
      <c r="I11" s="22"/>
      <c r="J11" s="23"/>
    </row>
    <row r="12" spans="2:15">
      <c r="B12" s="54">
        <f>'Paid Triangles'!B12</f>
        <v>2013</v>
      </c>
      <c r="C12" s="44"/>
      <c r="D12" s="45"/>
      <c r="E12" s="45"/>
      <c r="F12" s="55"/>
      <c r="G12" s="56">
        <v>163301</v>
      </c>
      <c r="H12" s="21"/>
      <c r="I12" s="22"/>
      <c r="J12" s="23"/>
    </row>
    <row r="13" spans="2:15">
      <c r="B13" s="54">
        <f>'Paid Triangles'!B13</f>
        <v>2014</v>
      </c>
      <c r="C13" s="44"/>
      <c r="D13" s="45"/>
      <c r="E13" s="45"/>
      <c r="F13" s="55"/>
      <c r="G13" s="56">
        <v>152796</v>
      </c>
      <c r="H13" s="21"/>
      <c r="I13" s="22"/>
      <c r="J13" s="23"/>
    </row>
    <row r="14" spans="2:15">
      <c r="B14" s="54">
        <f>'Paid Triangles'!B14</f>
        <v>2015</v>
      </c>
      <c r="C14" s="44"/>
      <c r="D14" s="45"/>
      <c r="E14" s="45"/>
      <c r="F14" s="55"/>
      <c r="G14" s="56">
        <v>153181</v>
      </c>
      <c r="H14" s="21"/>
      <c r="I14" s="22"/>
      <c r="J14" s="23"/>
    </row>
    <row r="15" spans="2:15">
      <c r="B15" s="54">
        <f>'Paid Triangles'!B15</f>
        <v>2016</v>
      </c>
      <c r="C15" s="44"/>
      <c r="D15" s="45"/>
      <c r="E15" s="45"/>
      <c r="F15" s="55"/>
      <c r="G15" s="56">
        <v>177121</v>
      </c>
      <c r="H15" s="21"/>
      <c r="I15" s="22"/>
      <c r="J15" s="23"/>
    </row>
    <row r="16" spans="2:15">
      <c r="B16" s="54">
        <f>'Paid Triangles'!B16</f>
        <v>2017</v>
      </c>
      <c r="C16" s="44"/>
      <c r="D16" s="45"/>
      <c r="E16" s="45"/>
      <c r="F16" s="55"/>
      <c r="G16" s="56">
        <v>176560</v>
      </c>
      <c r="H16" s="21"/>
      <c r="I16" s="22"/>
      <c r="J16" s="23"/>
    </row>
    <row r="17" spans="2:10" ht="15.75" thickBot="1">
      <c r="B17" s="6">
        <f>'Paid Triangles'!B17</f>
        <v>2018</v>
      </c>
      <c r="C17" s="47"/>
      <c r="D17" s="48"/>
      <c r="E17" s="48"/>
      <c r="F17" s="57"/>
      <c r="G17" s="58">
        <v>195485</v>
      </c>
      <c r="H17" s="21"/>
      <c r="I17" s="22"/>
      <c r="J17" s="23"/>
    </row>
    <row r="18" spans="2:10" ht="15.75" thickBot="1">
      <c r="B18" s="64" t="s">
        <v>24</v>
      </c>
      <c r="C18" s="65"/>
      <c r="D18" s="66"/>
      <c r="E18" s="66"/>
      <c r="F18" s="66"/>
      <c r="G18" s="66"/>
      <c r="H18" s="67">
        <f>SUM(H7:H17)</f>
        <v>0</v>
      </c>
      <c r="I18" s="68">
        <f>SUM(I7:I17)</f>
        <v>0</v>
      </c>
      <c r="J18" s="69">
        <f>SUM(J7:J17)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Paid Triangles</vt:lpstr>
      <vt:lpstr>Unpaid ALAE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chewcy</dc:creator>
  <cp:lastModifiedBy>chewcy</cp:lastModifiedBy>
  <dcterms:created xsi:type="dcterms:W3CDTF">2019-06-11T07:44:26Z</dcterms:created>
  <dcterms:modified xsi:type="dcterms:W3CDTF">2019-06-11T09:25:33Z</dcterms:modified>
</cp:coreProperties>
</file>