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 activeTab="1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L12" i="2"/>
  <c r="K12" i="2"/>
  <c r="F12" i="2"/>
  <c r="C12" i="2"/>
  <c r="O10" i="2"/>
  <c r="O12" i="2" s="1"/>
  <c r="N10" i="2"/>
  <c r="M10" i="2"/>
  <c r="M12" i="2" s="1"/>
  <c r="L10" i="2"/>
  <c r="K10" i="2"/>
  <c r="J10" i="2"/>
  <c r="J12" i="2" s="1"/>
  <c r="I10" i="2"/>
  <c r="I12" i="2" s="1"/>
  <c r="H10" i="2"/>
  <c r="H12" i="2" s="1"/>
  <c r="G10" i="2"/>
  <c r="G12" i="2" s="1"/>
  <c r="F10" i="2"/>
  <c r="E10" i="2"/>
  <c r="E12" i="2" s="1"/>
  <c r="D10" i="2"/>
  <c r="D12" i="2" s="1"/>
  <c r="C10" i="2"/>
  <c r="O2" i="2"/>
  <c r="O5" i="2" s="1"/>
  <c r="N2" i="2"/>
  <c r="N8" i="2" s="1"/>
  <c r="M2" i="2"/>
  <c r="M5" i="2" s="1"/>
  <c r="L2" i="2"/>
  <c r="L9" i="2" s="1"/>
  <c r="K2" i="2"/>
  <c r="K8" i="2" s="1"/>
  <c r="J2" i="2"/>
  <c r="J5" i="2" s="1"/>
  <c r="I2" i="2"/>
  <c r="I9" i="2" s="1"/>
  <c r="H2" i="2"/>
  <c r="H6" i="2" s="1"/>
  <c r="G2" i="2"/>
  <c r="G5" i="2" s="1"/>
  <c r="F2" i="2"/>
  <c r="F8" i="2" s="1"/>
  <c r="E2" i="2"/>
  <c r="E5" i="2" s="1"/>
  <c r="D2" i="2"/>
  <c r="D9" i="2" s="1"/>
  <c r="C2" i="2"/>
  <c r="C8" i="2" s="1"/>
  <c r="D8" i="2" l="1"/>
  <c r="D5" i="2"/>
  <c r="K5" i="2"/>
  <c r="L5" i="2"/>
  <c r="E8" i="2"/>
  <c r="O9" i="2"/>
  <c r="F6" i="2"/>
  <c r="N6" i="2"/>
  <c r="O6" i="2"/>
  <c r="O7" i="2" s="1"/>
  <c r="D6" i="2"/>
  <c r="J8" i="2"/>
  <c r="L8" i="2"/>
  <c r="G6" i="2"/>
  <c r="G7" i="2" s="1"/>
  <c r="M8" i="2"/>
  <c r="L6" i="2"/>
  <c r="G9" i="2"/>
  <c r="C5" i="2"/>
  <c r="M9" i="2"/>
  <c r="F5" i="2"/>
  <c r="N5" i="2"/>
  <c r="I6" i="2"/>
  <c r="G8" i="2"/>
  <c r="O8" i="2"/>
  <c r="J9" i="2"/>
  <c r="H9" i="2"/>
  <c r="J6" i="2"/>
  <c r="J7" i="2" s="1"/>
  <c r="H8" i="2"/>
  <c r="C9" i="2"/>
  <c r="K9" i="2"/>
  <c r="H5" i="2"/>
  <c r="H7" i="2" s="1"/>
  <c r="C6" i="2"/>
  <c r="K6" i="2"/>
  <c r="I8" i="2"/>
  <c r="I5" i="2"/>
  <c r="E9" i="2"/>
  <c r="E6" i="2"/>
  <c r="E7" i="2" s="1"/>
  <c r="M6" i="2"/>
  <c r="M7" i="2" s="1"/>
  <c r="F9" i="2"/>
  <c r="N9" i="2"/>
  <c r="L7" i="2" l="1"/>
  <c r="D7" i="2"/>
  <c r="K7" i="2"/>
  <c r="F7" i="2"/>
  <c r="N7" i="2"/>
  <c r="C7" i="2"/>
  <c r="I7" i="2"/>
</calcChain>
</file>

<file path=xl/sharedStrings.xml><?xml version="1.0" encoding="utf-8"?>
<sst xmlns="http://schemas.openxmlformats.org/spreadsheetml/2006/main" count="209" uniqueCount="113">
  <si>
    <t>MEAN</t>
  </si>
  <si>
    <t>SIGMA</t>
  </si>
  <si>
    <t>RSD %</t>
  </si>
  <si>
    <t>MAX</t>
  </si>
  <si>
    <t>MIN</t>
  </si>
  <si>
    <t>Number of tests</t>
  </si>
  <si>
    <t>Number of out of spec. results</t>
  </si>
  <si>
    <t>% Nonconformances</t>
  </si>
  <si>
    <t>Kendall's tau</t>
  </si>
  <si>
    <t>Sen's slope:</t>
  </si>
  <si>
    <t>S</t>
  </si>
  <si>
    <t>Var(S)</t>
  </si>
  <si>
    <t>p-value (Two-tailed)</t>
  </si>
  <si>
    <t>alpha</t>
  </si>
  <si>
    <t>Statistical tend observed (p-value)</t>
  </si>
  <si>
    <t>Sen's slope % of 4 x measured sigma</t>
  </si>
  <si>
    <t>Analytically significant trend from above</t>
  </si>
  <si>
    <t>Phenol     (ug/L)</t>
  </si>
  <si>
    <t>Oil and Grease (mg/L)</t>
  </si>
  <si>
    <t>TOC     (mg/L)</t>
  </si>
  <si>
    <t>DOC  (mg/L)</t>
  </si>
  <si>
    <t>Benzene ( ug/L)</t>
  </si>
  <si>
    <t>Toluene   (ug/L)</t>
  </si>
  <si>
    <t>Ethylbenzene   (ug/L)</t>
  </si>
  <si>
    <t>o- Xylene   (ug/L)</t>
  </si>
  <si>
    <t>p-Xylene   (ug/L)</t>
  </si>
  <si>
    <t>m-Xylene   (ug/L)</t>
  </si>
  <si>
    <t>Geosmin   (ug/L)</t>
  </si>
  <si>
    <t>Comments</t>
  </si>
  <si>
    <t>DATE</t>
  </si>
  <si>
    <t>PTS SCHEME</t>
  </si>
  <si>
    <t>Oil and Grease (L)</t>
  </si>
  <si>
    <t>Chloroform</t>
  </si>
  <si>
    <t>Bromodichloromethane</t>
  </si>
  <si>
    <t>Bromoform</t>
  </si>
  <si>
    <t xml:space="preserve">dibro chloromomehane </t>
  </si>
  <si>
    <t>5/1/2018    544</t>
  </si>
  <si>
    <t>6/1/2018    546</t>
  </si>
  <si>
    <t>7/1/2018    547</t>
  </si>
  <si>
    <t>2-MIB   (ug/L)</t>
  </si>
  <si>
    <t>9/1/2018  552</t>
  </si>
  <si>
    <t>10/1/2018 554</t>
  </si>
  <si>
    <t>11/1/2018 555/556</t>
  </si>
  <si>
    <t>2/1/2019 560</t>
  </si>
  <si>
    <t>3/1/2019 562/3/4</t>
  </si>
  <si>
    <t>6/1/2019 566/7</t>
  </si>
  <si>
    <t>7/1/2019 568</t>
  </si>
  <si>
    <t>10/1/2019 572</t>
  </si>
  <si>
    <t>11/1/2019 574/5/6</t>
  </si>
  <si>
    <t>2/1/2020 580</t>
  </si>
  <si>
    <t>3/1/2020 582/3</t>
  </si>
  <si>
    <t>6/1/2020 586</t>
  </si>
  <si>
    <t>7/1/2020 587</t>
  </si>
  <si>
    <t>8/1/2020 588</t>
  </si>
  <si>
    <t>10/1/2020 592/4</t>
  </si>
  <si>
    <t>11/1/2020 595/6</t>
  </si>
  <si>
    <t>2/1/2021 600</t>
  </si>
  <si>
    <t>3/1/2021 602/3</t>
  </si>
  <si>
    <t>6/1/2021 604</t>
  </si>
  <si>
    <t>7/1/2021 605/6/7</t>
  </si>
  <si>
    <t>8/1/2021 608</t>
  </si>
  <si>
    <t>9/1/2021 612</t>
  </si>
  <si>
    <t>10/1/2021 613</t>
  </si>
  <si>
    <t>11/1/2021 614/5/6</t>
  </si>
  <si>
    <t>1/1/2022 618/9</t>
  </si>
  <si>
    <t>Endrin</t>
  </si>
  <si>
    <t>Dieldrin</t>
  </si>
  <si>
    <t>Aldrin</t>
  </si>
  <si>
    <t>p,p'-DDT</t>
  </si>
  <si>
    <t>p,p'-DDE</t>
  </si>
  <si>
    <t>p,p'-DDD</t>
  </si>
  <si>
    <t>Alpha Hexachlorocyclohexane</t>
  </si>
  <si>
    <t xml:space="preserve"> Hexachlorocyclohexane</t>
  </si>
  <si>
    <t>Beta Hexachlorocyclohexane</t>
  </si>
  <si>
    <t>Hexachlorocyclohexane</t>
  </si>
  <si>
    <t>Delta Hexachlorocyclohexane</t>
  </si>
  <si>
    <t>Lindane</t>
  </si>
  <si>
    <t>Trifluralin</t>
  </si>
  <si>
    <t>Alpha Endosulphan</t>
  </si>
  <si>
    <t>Endosulphan</t>
  </si>
  <si>
    <t>Beta Endosulphan</t>
  </si>
  <si>
    <t xml:space="preserve"> Endosulphan</t>
  </si>
  <si>
    <t>Hexachlorobenzene</t>
  </si>
  <si>
    <t>Heptachlor</t>
  </si>
  <si>
    <t>Heptachlor epoxide</t>
  </si>
  <si>
    <t xml:space="preserve"> epoxide</t>
  </si>
  <si>
    <t>Pendimethalin</t>
  </si>
  <si>
    <t>Fluoranthene</t>
  </si>
  <si>
    <t>Benzo(b)fluoranthene</t>
  </si>
  <si>
    <t>Benzo(k)fluoranthene</t>
  </si>
  <si>
    <t>Benzo(ghi)perylene</t>
  </si>
  <si>
    <t>Indeno(1,2,3-cd)pyrene</t>
  </si>
  <si>
    <t>Acenaphthylene</t>
  </si>
  <si>
    <t>Anthracene</t>
  </si>
  <si>
    <t>Benz(a)anthracene</t>
  </si>
  <si>
    <t>Chrysene</t>
  </si>
  <si>
    <t>Dibenz(ah)anthracene</t>
  </si>
  <si>
    <t>Fluorene</t>
  </si>
  <si>
    <t>Naphthalene</t>
  </si>
  <si>
    <t>Phenanthrene</t>
  </si>
  <si>
    <t>Pyrene</t>
  </si>
  <si>
    <t>Simazine</t>
  </si>
  <si>
    <t>Atrazine</t>
  </si>
  <si>
    <t>Propazine</t>
  </si>
  <si>
    <t>Cyanazine</t>
  </si>
  <si>
    <t>Benz(a)pyrene</t>
  </si>
  <si>
    <t>Cis-chlordane</t>
  </si>
  <si>
    <t>Trans-chlordane</t>
  </si>
  <si>
    <t>Methoxychlor</t>
  </si>
  <si>
    <t>Alachlor</t>
  </si>
  <si>
    <t>Propachlor</t>
  </si>
  <si>
    <t>Metribuzin</t>
  </si>
  <si>
    <t>Desethylatrazine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</si>
</sst>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C09]dd\ mmmm\ yyyy;@"/>
    <numFmt numFmtId="165" formatCode="###0.00;###0.00"/>
    <numFmt numFmtId="166" formatCode="###0.00"/>
  </numFmts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FF0000"/>
      <name val="Arial"/>
      <family val="2"/>
    </font>
    <font>
      <sz val="10"/>
      <color indexed="8"/>
      <name val="Times New Roman"/>
      <family val="1"/>
    </font>
    <font>
      <sz val="11"/>
      <color indexed="1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4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164" fontId="3" fillId="0" borderId="0" xfId="0" applyNumberFormat="1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/>
    </xf>
    <xf numFmtId="165" fontId="4" fillId="0" borderId="1" xfId="1" applyNumberFormat="1" applyFont="1" applyFill="1" applyBorder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/>
    </xf>
    <xf numFmtId="2" fontId="4" fillId="3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164" fontId="1" fillId="0" borderId="0" xfId="0" applyNumberFormat="1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 vertical="top"/>
    </xf>
    <xf numFmtId="164" fontId="3" fillId="0" borderId="6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/>
    <xf numFmtId="17" fontId="1" fillId="0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/>
    </xf>
    <xf numFmtId="2" fontId="2" fillId="2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top"/>
    </xf>
    <xf numFmtId="2" fontId="6" fillId="0" borderId="1" xfId="0" applyNumberFormat="1" applyFont="1" applyFill="1" applyBorder="1" applyAlignment="1">
      <alignment horizontal="center" vertical="top"/>
    </xf>
    <xf numFmtId="0" fontId="4" fillId="0" borderId="1" xfId="1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top"/>
    </xf>
    <xf numFmtId="0" fontId="6" fillId="0" borderId="1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top"/>
    </xf>
    <xf numFmtId="0" fontId="2" fillId="0" borderId="7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top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0" fillId="0" borderId="11" xfId="0" applyBorder="1"/>
    <xf numFmtId="0" fontId="0" fillId="0" borderId="0" xfId="0" applyFill="1"/>
    <xf numFmtId="2" fontId="2" fillId="0" borderId="7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3" fillId="2" borderId="8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/>
    </xf>
    <xf numFmtId="2" fontId="2" fillId="2" borderId="0" xfId="0" applyNumberFormat="1" applyFont="1" applyFill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M57"/>
  <sheetViews>
    <sheetView zoomScale="80" zoomScaleNormal="80" workbookViewId="0">
      <selection activeCell="A7" sqref="A7"/>
    </sheetView>
  </sheetViews>
  <sheetFormatPr defaultRowHeight="14.4" x14ac:dyDescent="0.3"/>
  <cols>
    <col min="2" max="2" width="34.33203125" style="26" customWidth="1"/>
    <col min="3" max="3" width="14.33203125" customWidth="1"/>
    <col min="4" max="4" width="14.44140625" style="27" customWidth="1"/>
    <col min="5" max="5" width="14.44140625" customWidth="1"/>
    <col min="6" max="6" width="12.44140625" customWidth="1"/>
    <col min="7" max="7" width="11.6640625" customWidth="1"/>
    <col min="8" max="8" width="9.6640625" customWidth="1"/>
    <col min="9" max="9" width="14.33203125" customWidth="1"/>
    <col min="10" max="10" width="13.109375" customWidth="1"/>
    <col min="11" max="11" width="15.5546875" customWidth="1"/>
    <col min="13" max="13" width="11" customWidth="1"/>
    <col min="14" max="14" width="11" style="27" customWidth="1"/>
    <col min="15" max="15" width="11.6640625" customWidth="1"/>
    <col min="16" max="16" width="10.6640625" style="27" bestFit="1" customWidth="1"/>
    <col min="17" max="18" width="11.6640625" style="27" customWidth="1"/>
    <col min="19" max="19" width="10.6640625" bestFit="1" customWidth="1"/>
    <col min="20" max="25" width="10.6640625" style="27" customWidth="1"/>
    <col min="26" max="26" width="16.109375" style="27" customWidth="1"/>
    <col min="27" max="27" width="16" style="27" customWidth="1"/>
    <col min="28" max="28" width="16.6640625" style="27" customWidth="1"/>
    <col min="29" max="30" width="10.6640625" style="27" customWidth="1"/>
    <col min="31" max="31" width="15.109375" style="27" customWidth="1"/>
    <col min="32" max="32" width="14.44140625" style="27" customWidth="1"/>
    <col min="33" max="33" width="17.6640625" style="27" customWidth="1"/>
    <col min="34" max="34" width="14.6640625" style="27" customWidth="1"/>
    <col min="35" max="35" width="13.6640625" style="27" customWidth="1"/>
    <col min="36" max="60" width="15.5546875" style="27" customWidth="1"/>
    <col min="61" max="61" width="18.5546875" style="27" customWidth="1"/>
    <col min="62" max="62" width="13.6640625" style="27" customWidth="1"/>
    <col min="63" max="63" width="26.33203125" customWidth="1"/>
  </cols>
  <sheetData>
    <row r="4" spans="2:65" ht="14.4" customHeight="1" x14ac:dyDescent="0.3">
      <c r="B4" s="75" t="s">
        <v>29</v>
      </c>
      <c r="C4" s="71" t="s">
        <v>17</v>
      </c>
      <c r="D4" s="71" t="s">
        <v>31</v>
      </c>
      <c r="E4" s="71" t="s">
        <v>18</v>
      </c>
      <c r="F4" s="71" t="s">
        <v>19</v>
      </c>
      <c r="G4" s="71" t="s">
        <v>20</v>
      </c>
      <c r="H4" s="71" t="s">
        <v>21</v>
      </c>
      <c r="I4" s="71" t="s">
        <v>22</v>
      </c>
      <c r="J4" s="71" t="s">
        <v>23</v>
      </c>
      <c r="K4" s="71" t="s">
        <v>24</v>
      </c>
      <c r="L4" s="71" t="s">
        <v>26</v>
      </c>
      <c r="M4" s="71" t="s">
        <v>25</v>
      </c>
      <c r="N4" s="71" t="s">
        <v>39</v>
      </c>
      <c r="O4" s="71" t="s">
        <v>27</v>
      </c>
      <c r="P4" s="73" t="s">
        <v>32</v>
      </c>
      <c r="Q4" s="73" t="s">
        <v>35</v>
      </c>
      <c r="R4" s="73" t="s">
        <v>33</v>
      </c>
      <c r="S4" s="73" t="s">
        <v>34</v>
      </c>
      <c r="T4" s="57" t="s">
        <v>65</v>
      </c>
      <c r="U4" s="57"/>
      <c r="V4" s="57"/>
      <c r="W4" s="58"/>
      <c r="X4" s="58"/>
      <c r="Y4" s="58"/>
      <c r="Z4" s="58" t="s">
        <v>71</v>
      </c>
      <c r="AA4" s="58" t="s">
        <v>73</v>
      </c>
      <c r="AB4" s="58" t="s">
        <v>75</v>
      </c>
      <c r="AC4" s="58"/>
      <c r="AD4" s="58"/>
      <c r="AE4" s="58" t="s">
        <v>78</v>
      </c>
      <c r="AF4" s="58" t="s">
        <v>80</v>
      </c>
      <c r="AG4" s="39"/>
      <c r="AH4" s="61"/>
      <c r="AI4" s="58" t="s">
        <v>84</v>
      </c>
      <c r="BJ4" s="58"/>
      <c r="BK4" s="71" t="s">
        <v>28</v>
      </c>
      <c r="BL4" s="78"/>
      <c r="BM4" s="1"/>
    </row>
    <row r="5" spans="2:65" ht="42" thickBot="1" x14ac:dyDescent="0.35">
      <c r="B5" s="76"/>
      <c r="C5" s="77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4"/>
      <c r="Q5" s="74"/>
      <c r="R5" s="74"/>
      <c r="S5" s="74"/>
      <c r="T5" s="60"/>
      <c r="U5" s="60" t="s">
        <v>66</v>
      </c>
      <c r="V5" s="60" t="s">
        <v>67</v>
      </c>
      <c r="W5" s="60" t="s">
        <v>68</v>
      </c>
      <c r="X5" s="60" t="s">
        <v>69</v>
      </c>
      <c r="Y5" s="60" t="s">
        <v>70</v>
      </c>
      <c r="Z5" s="60" t="s">
        <v>72</v>
      </c>
      <c r="AA5" s="60" t="s">
        <v>74</v>
      </c>
      <c r="AB5" s="60" t="s">
        <v>74</v>
      </c>
      <c r="AC5" s="60" t="s">
        <v>76</v>
      </c>
      <c r="AD5" s="60" t="s">
        <v>77</v>
      </c>
      <c r="AE5" s="60" t="s">
        <v>79</v>
      </c>
      <c r="AF5" s="60" t="s">
        <v>81</v>
      </c>
      <c r="AG5" s="59" t="s">
        <v>82</v>
      </c>
      <c r="AH5" s="59" t="s">
        <v>83</v>
      </c>
      <c r="AI5" s="60" t="s">
        <v>85</v>
      </c>
      <c r="AJ5" s="58" t="s">
        <v>86</v>
      </c>
      <c r="AK5" s="60" t="s">
        <v>106</v>
      </c>
      <c r="AL5" s="60" t="s">
        <v>107</v>
      </c>
      <c r="AM5" s="60" t="s">
        <v>108</v>
      </c>
      <c r="AN5" s="60" t="s">
        <v>87</v>
      </c>
      <c r="AO5" s="60" t="s">
        <v>88</v>
      </c>
      <c r="AP5" s="60" t="s">
        <v>89</v>
      </c>
      <c r="AQ5" s="60" t="s">
        <v>105</v>
      </c>
      <c r="AR5" s="60" t="s">
        <v>90</v>
      </c>
      <c r="AS5" s="60" t="s">
        <v>91</v>
      </c>
      <c r="AT5" s="60" t="s">
        <v>92</v>
      </c>
      <c r="AU5" s="60" t="s">
        <v>93</v>
      </c>
      <c r="AV5" s="60" t="s">
        <v>94</v>
      </c>
      <c r="AW5" s="60" t="s">
        <v>95</v>
      </c>
      <c r="AX5" s="60" t="s">
        <v>96</v>
      </c>
      <c r="AY5" s="60" t="s">
        <v>97</v>
      </c>
      <c r="AZ5" s="60" t="s">
        <v>98</v>
      </c>
      <c r="BA5" s="60" t="s">
        <v>99</v>
      </c>
      <c r="BB5" s="60" t="s">
        <v>100</v>
      </c>
      <c r="BC5" s="60" t="s">
        <v>109</v>
      </c>
      <c r="BD5" s="60" t="s">
        <v>110</v>
      </c>
      <c r="BE5" s="60" t="s">
        <v>101</v>
      </c>
      <c r="BF5" s="60" t="s">
        <v>102</v>
      </c>
      <c r="BG5" s="60" t="s">
        <v>103</v>
      </c>
      <c r="BH5" s="60" t="s">
        <v>104</v>
      </c>
      <c r="BI5" s="60" t="s">
        <v>112</v>
      </c>
      <c r="BJ5" s="60" t="s">
        <v>111</v>
      </c>
      <c r="BK5" s="72"/>
      <c r="BL5" s="78"/>
      <c r="BM5" s="2"/>
    </row>
    <row r="6" spans="2:65" ht="15" thickTop="1" x14ac:dyDescent="0.3">
      <c r="B6" s="22" t="s">
        <v>30</v>
      </c>
      <c r="C6" s="32"/>
      <c r="D6" s="39"/>
      <c r="E6" s="39"/>
      <c r="F6" s="37"/>
      <c r="G6" s="37"/>
      <c r="H6" s="37"/>
      <c r="I6" s="5"/>
      <c r="J6" s="37"/>
      <c r="K6" s="37"/>
      <c r="L6" s="37"/>
      <c r="M6" s="37"/>
      <c r="N6" s="37"/>
      <c r="O6" s="37"/>
      <c r="P6" s="37"/>
      <c r="Q6" s="37"/>
      <c r="R6" s="37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3"/>
      <c r="BM6" s="1"/>
    </row>
    <row r="7" spans="2:65" x14ac:dyDescent="0.3">
      <c r="B7" s="28">
        <v>43101</v>
      </c>
      <c r="C7" s="33"/>
      <c r="D7" s="37">
        <v>-0.37</v>
      </c>
      <c r="E7" s="37">
        <v>-1.06</v>
      </c>
      <c r="F7" s="4"/>
      <c r="G7" s="4"/>
      <c r="H7" s="4"/>
      <c r="I7" s="4"/>
      <c r="J7" s="4"/>
      <c r="K7" s="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"/>
      <c r="BM7" s="1"/>
    </row>
    <row r="8" spans="2:65" x14ac:dyDescent="0.3">
      <c r="B8" s="28">
        <v>43132</v>
      </c>
      <c r="C8" s="33"/>
      <c r="D8" s="4"/>
      <c r="E8" s="4"/>
      <c r="F8" s="4"/>
      <c r="G8" s="4"/>
      <c r="H8" s="4"/>
      <c r="I8" s="4"/>
      <c r="J8" s="4"/>
      <c r="K8" s="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78"/>
      <c r="BM8" s="1"/>
    </row>
    <row r="9" spans="2:65" x14ac:dyDescent="0.3">
      <c r="B9" s="28">
        <v>43160</v>
      </c>
      <c r="C9" s="34"/>
      <c r="D9" s="6"/>
      <c r="E9" s="6"/>
      <c r="F9" s="6"/>
      <c r="G9" s="4"/>
      <c r="H9" s="4"/>
      <c r="I9" s="4"/>
      <c r="J9" s="4"/>
      <c r="K9" s="30"/>
      <c r="L9" s="29"/>
      <c r="M9" s="4"/>
      <c r="N9" s="4"/>
      <c r="O9" s="29"/>
      <c r="P9" s="29"/>
      <c r="Q9" s="29"/>
      <c r="R9" s="29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5"/>
      <c r="BL9" s="79"/>
      <c r="BM9" s="1"/>
    </row>
    <row r="10" spans="2:65" ht="15.6" customHeight="1" x14ac:dyDescent="0.3">
      <c r="B10" s="28">
        <v>43191</v>
      </c>
      <c r="C10" s="33"/>
      <c r="D10" s="30"/>
      <c r="E10" s="30"/>
      <c r="F10" s="6"/>
      <c r="G10" s="6"/>
      <c r="H10" s="6"/>
      <c r="I10" s="6"/>
      <c r="J10" s="6"/>
      <c r="K10" s="6"/>
      <c r="L10" s="6"/>
      <c r="M10" s="31"/>
      <c r="N10" s="31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79"/>
      <c r="BM10" s="1"/>
    </row>
    <row r="11" spans="2:65" s="62" customFormat="1" x14ac:dyDescent="0.3">
      <c r="B11" s="28" t="s">
        <v>36</v>
      </c>
      <c r="C11" s="63"/>
      <c r="D11" s="4"/>
      <c r="E11" s="4"/>
      <c r="F11" s="6"/>
      <c r="G11" s="4"/>
      <c r="H11" s="6">
        <v>-4.25</v>
      </c>
      <c r="I11" s="6">
        <v>-3.63</v>
      </c>
      <c r="J11" s="6">
        <v>-3.57</v>
      </c>
      <c r="K11" s="6">
        <v>-2.42</v>
      </c>
      <c r="L11" s="6"/>
      <c r="M11" s="29"/>
      <c r="N11" s="29"/>
      <c r="O11" s="6"/>
      <c r="P11" s="6">
        <v>-3.11</v>
      </c>
      <c r="Q11" s="6">
        <v>-2.75</v>
      </c>
      <c r="R11" s="6">
        <v>-1.82</v>
      </c>
      <c r="S11" s="6">
        <v>2.5099999999999998</v>
      </c>
      <c r="T11" s="6">
        <v>-1.17</v>
      </c>
      <c r="U11" s="6">
        <v>-0.13</v>
      </c>
      <c r="V11" s="6">
        <v>4.33</v>
      </c>
      <c r="W11" s="6">
        <v>-1.1499999999999999</v>
      </c>
      <c r="X11" s="6">
        <v>-0.23</v>
      </c>
      <c r="Y11" s="6">
        <v>4.22</v>
      </c>
      <c r="Z11" s="6">
        <v>-0.64</v>
      </c>
      <c r="AA11" s="6">
        <v>-0.92</v>
      </c>
      <c r="AB11" s="6">
        <v>-0.24</v>
      </c>
      <c r="AC11" s="6">
        <v>-0.9</v>
      </c>
      <c r="AD11" s="6">
        <v>-0.51</v>
      </c>
      <c r="AE11" s="6">
        <v>-0.65</v>
      </c>
      <c r="AF11" s="6">
        <v>-1.34</v>
      </c>
      <c r="AG11" s="6">
        <v>0.35</v>
      </c>
      <c r="AH11" s="6">
        <v>-2.27</v>
      </c>
      <c r="AI11" s="6">
        <v>-1.6</v>
      </c>
      <c r="AJ11" s="6">
        <v>-2.08</v>
      </c>
      <c r="AK11" s="6"/>
      <c r="AL11" s="6"/>
      <c r="AM11" s="6"/>
      <c r="AN11" s="6">
        <v>0.15</v>
      </c>
      <c r="AO11" s="6">
        <v>-1.0900000000000001</v>
      </c>
      <c r="AP11" s="6">
        <v>-2.29</v>
      </c>
      <c r="AQ11" s="6"/>
      <c r="AR11" s="6">
        <v>-1.03</v>
      </c>
      <c r="AS11" s="6">
        <v>-1.97</v>
      </c>
      <c r="AT11" s="6">
        <v>1.85</v>
      </c>
      <c r="AU11" s="6">
        <v>0.08</v>
      </c>
      <c r="AV11" s="6">
        <v>-1.39</v>
      </c>
      <c r="AW11" s="6">
        <v>-0.69</v>
      </c>
      <c r="AX11" s="6">
        <v>7.38</v>
      </c>
      <c r="AY11" s="6">
        <v>1.55</v>
      </c>
      <c r="AZ11" s="6">
        <v>6.06</v>
      </c>
      <c r="BA11" s="6">
        <v>2.09</v>
      </c>
      <c r="BB11" s="6">
        <v>-0.65</v>
      </c>
      <c r="BC11" s="6"/>
      <c r="BD11" s="6"/>
      <c r="BE11" s="6">
        <v>-1.03</v>
      </c>
      <c r="BF11" s="6">
        <v>-1.3</v>
      </c>
      <c r="BG11" s="6">
        <v>-1.21</v>
      </c>
      <c r="BH11" s="6">
        <v>-1.36</v>
      </c>
      <c r="BI11" s="6"/>
      <c r="BJ11" s="6"/>
      <c r="BK11" s="6"/>
      <c r="BL11" s="79"/>
      <c r="BM11" s="64"/>
    </row>
    <row r="12" spans="2:65" x14ac:dyDescent="0.3">
      <c r="B12" s="28" t="s">
        <v>37</v>
      </c>
      <c r="C12" s="33"/>
      <c r="D12" s="4">
        <v>0.05</v>
      </c>
      <c r="E12" s="4">
        <v>-0.52</v>
      </c>
      <c r="F12" s="2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79"/>
      <c r="BM12" s="1"/>
    </row>
    <row r="13" spans="2:65" x14ac:dyDescent="0.3">
      <c r="B13" s="28" t="s">
        <v>38</v>
      </c>
      <c r="C13" s="33">
        <v>-5.2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0.38</v>
      </c>
      <c r="O13" s="4">
        <v>0.05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79"/>
      <c r="BM13" s="1"/>
    </row>
    <row r="14" spans="2:65" x14ac:dyDescent="0.3">
      <c r="B14" s="28">
        <v>43313</v>
      </c>
      <c r="C14" s="35"/>
      <c r="D14" s="8"/>
      <c r="E14" s="8"/>
      <c r="F14" s="7"/>
      <c r="G14" s="4"/>
      <c r="H14" s="4"/>
      <c r="I14" s="4"/>
      <c r="J14" s="4"/>
      <c r="K14" s="4"/>
      <c r="L14" s="4"/>
      <c r="M14" s="4"/>
      <c r="N14" s="4"/>
      <c r="O14" s="41"/>
      <c r="P14" s="41"/>
      <c r="Q14" s="41"/>
      <c r="R14" s="4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6"/>
      <c r="BL14" s="79"/>
      <c r="BM14" s="1"/>
    </row>
    <row r="15" spans="2:65" s="62" customFormat="1" x14ac:dyDescent="0.3">
      <c r="B15" s="28" t="s">
        <v>40</v>
      </c>
      <c r="C15" s="63"/>
      <c r="D15" s="4"/>
      <c r="E15" s="4"/>
      <c r="F15" s="7"/>
      <c r="G15" s="7"/>
      <c r="H15" s="7">
        <v>-0.45</v>
      </c>
      <c r="I15" s="7">
        <v>-0.11</v>
      </c>
      <c r="J15" s="6">
        <v>-1.63</v>
      </c>
      <c r="K15" s="6">
        <v>-1.76</v>
      </c>
      <c r="L15" s="4"/>
      <c r="M15" s="4"/>
      <c r="N15" s="4"/>
      <c r="O15" s="8"/>
      <c r="P15" s="8">
        <v>-1.6</v>
      </c>
      <c r="Q15" s="8">
        <v>-1.96</v>
      </c>
      <c r="R15" s="8">
        <v>-1.78</v>
      </c>
      <c r="S15" s="8">
        <v>-1.97</v>
      </c>
      <c r="T15" s="8">
        <v>2.7</v>
      </c>
      <c r="U15" s="8">
        <v>3.63</v>
      </c>
      <c r="V15" s="8">
        <v>1.33</v>
      </c>
      <c r="W15" s="8">
        <v>0.61</v>
      </c>
      <c r="X15" s="8">
        <v>2.36</v>
      </c>
      <c r="Y15" s="8"/>
      <c r="Z15" s="8">
        <v>2.1800000000000002</v>
      </c>
      <c r="AA15" s="8">
        <v>3.69</v>
      </c>
      <c r="AB15" s="8">
        <v>0.16</v>
      </c>
      <c r="AC15" s="8">
        <v>2.15</v>
      </c>
      <c r="AD15" s="8">
        <v>1.43</v>
      </c>
      <c r="AE15" s="8">
        <v>5.94</v>
      </c>
      <c r="AF15" s="8">
        <v>2.4700000000000002</v>
      </c>
      <c r="AG15" s="8">
        <v>1.2</v>
      </c>
      <c r="AH15" s="8">
        <v>4.29</v>
      </c>
      <c r="AI15" s="8">
        <v>4.25</v>
      </c>
      <c r="AJ15" s="8">
        <v>1.77</v>
      </c>
      <c r="AK15" s="8"/>
      <c r="AL15" s="8"/>
      <c r="AM15" s="8"/>
      <c r="AN15" s="8">
        <v>4.57</v>
      </c>
      <c r="AO15" s="8">
        <v>2.54</v>
      </c>
      <c r="AP15" s="8">
        <v>5.16</v>
      </c>
      <c r="AQ15" s="8">
        <v>11.21</v>
      </c>
      <c r="AR15" s="65">
        <v>5.24</v>
      </c>
      <c r="AS15" s="8">
        <v>3.82</v>
      </c>
      <c r="AT15" s="8">
        <v>2.71</v>
      </c>
      <c r="AU15" s="8">
        <v>5.58</v>
      </c>
      <c r="AV15" s="8">
        <v>6.95</v>
      </c>
      <c r="AW15" s="8">
        <v>3.32</v>
      </c>
      <c r="AX15" s="8">
        <v>7.14</v>
      </c>
      <c r="AY15" s="8">
        <v>5.85</v>
      </c>
      <c r="AZ15" s="8">
        <v>9.33</v>
      </c>
      <c r="BA15" s="8">
        <v>4.3499999999999996</v>
      </c>
      <c r="BB15" s="8">
        <v>5.97</v>
      </c>
      <c r="BC15" s="8"/>
      <c r="BD15" s="8"/>
      <c r="BE15" s="8">
        <v>0.95</v>
      </c>
      <c r="BF15" s="8">
        <v>4.24</v>
      </c>
      <c r="BG15" s="8">
        <v>2.98</v>
      </c>
      <c r="BH15" s="8">
        <v>1.99</v>
      </c>
      <c r="BI15" s="8"/>
      <c r="BJ15" s="8"/>
      <c r="BK15" s="4"/>
      <c r="BL15" s="80"/>
      <c r="BM15" s="64"/>
    </row>
    <row r="16" spans="2:65" x14ac:dyDescent="0.3">
      <c r="B16" s="28" t="s">
        <v>41</v>
      </c>
      <c r="C16" s="33"/>
      <c r="D16" s="4"/>
      <c r="E16" s="4"/>
      <c r="F16" s="7"/>
      <c r="G16" s="7"/>
      <c r="H16" s="7"/>
      <c r="I16" s="7"/>
      <c r="J16" s="9"/>
      <c r="K16" s="9"/>
      <c r="L16" s="4"/>
      <c r="M16" s="4"/>
      <c r="N16" s="4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4"/>
      <c r="BL16" s="79"/>
      <c r="BM16" s="1"/>
    </row>
    <row r="17" spans="2:65" x14ac:dyDescent="0.3">
      <c r="B17" s="28" t="s">
        <v>42</v>
      </c>
      <c r="C17" s="33">
        <v>-3.42</v>
      </c>
      <c r="D17" s="4">
        <v>-0.05</v>
      </c>
      <c r="E17" s="4">
        <v>-0.55000000000000004</v>
      </c>
      <c r="F17" s="4"/>
      <c r="G17" s="4"/>
      <c r="H17" s="4"/>
      <c r="I17" s="4"/>
      <c r="J17" s="4"/>
      <c r="K17" s="4"/>
      <c r="L17" s="4"/>
      <c r="M17" s="4"/>
      <c r="N17" s="4">
        <v>-1.92</v>
      </c>
      <c r="O17" s="4">
        <v>-1.49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79"/>
      <c r="BM17" s="1"/>
    </row>
    <row r="18" spans="2:65" x14ac:dyDescent="0.3">
      <c r="B18" s="28">
        <v>43435</v>
      </c>
      <c r="C18" s="3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10"/>
      <c r="BM18" s="1"/>
    </row>
    <row r="19" spans="2:65" x14ac:dyDescent="0.3">
      <c r="B19" s="28">
        <v>43466</v>
      </c>
      <c r="C19" s="36"/>
      <c r="D19" s="9"/>
      <c r="E19" s="9"/>
      <c r="F19" s="11"/>
      <c r="G19" s="4"/>
      <c r="H19" s="4"/>
      <c r="I19" s="4"/>
      <c r="J19" s="4"/>
      <c r="K19" s="4"/>
      <c r="L19" s="4"/>
      <c r="M19" s="7"/>
      <c r="N19" s="7"/>
      <c r="O19" s="41"/>
      <c r="P19" s="41"/>
      <c r="Q19" s="41"/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9"/>
      <c r="BL19" s="10"/>
      <c r="BM19" s="1"/>
    </row>
    <row r="20" spans="2:65" s="62" customFormat="1" x14ac:dyDescent="0.3">
      <c r="B20" s="28" t="s">
        <v>43</v>
      </c>
      <c r="C20" s="63"/>
      <c r="D20" s="4"/>
      <c r="E20" s="4"/>
      <c r="F20" s="12"/>
      <c r="G20" s="9"/>
      <c r="H20" s="9">
        <v>-2.21</v>
      </c>
      <c r="I20" s="9">
        <v>-2.16</v>
      </c>
      <c r="J20" s="9">
        <v>-2.78</v>
      </c>
      <c r="K20" s="9">
        <v>1.5</v>
      </c>
      <c r="L20" s="9"/>
      <c r="M20" s="4"/>
      <c r="N20" s="4"/>
      <c r="O20" s="9"/>
      <c r="P20" s="9">
        <v>0.97</v>
      </c>
      <c r="Q20" s="9">
        <v>-1.85</v>
      </c>
      <c r="R20" s="9">
        <v>0.41</v>
      </c>
      <c r="S20" s="9">
        <v>-1.44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66"/>
      <c r="BM20" s="64"/>
    </row>
    <row r="21" spans="2:65" s="67" customFormat="1" x14ac:dyDescent="0.3">
      <c r="B21" s="28" t="s">
        <v>44</v>
      </c>
      <c r="C21" s="63">
        <v>-1.77</v>
      </c>
      <c r="D21" s="4">
        <v>-0.02</v>
      </c>
      <c r="E21" s="4">
        <v>-1.1399999999999999</v>
      </c>
      <c r="F21" s="12"/>
      <c r="G21" s="9"/>
      <c r="H21" s="9">
        <v>1.98</v>
      </c>
      <c r="I21" s="9">
        <v>0.15</v>
      </c>
      <c r="J21" s="9">
        <v>-1.31</v>
      </c>
      <c r="K21" s="9">
        <v>-0.9</v>
      </c>
      <c r="L21" s="9">
        <v>-2.2400000000000002</v>
      </c>
      <c r="M21" s="4">
        <v>-0.06</v>
      </c>
      <c r="N21" s="4"/>
      <c r="O21" s="9"/>
      <c r="P21" s="9">
        <v>-1.21</v>
      </c>
      <c r="Q21" s="9">
        <v>-1.48</v>
      </c>
      <c r="R21" s="9">
        <v>-0.59</v>
      </c>
      <c r="S21" s="9">
        <v>-1.07</v>
      </c>
      <c r="T21" s="9">
        <v>-2.4300000000000002</v>
      </c>
      <c r="U21" s="9">
        <v>-1.03</v>
      </c>
      <c r="V21" s="9">
        <v>2.15</v>
      </c>
      <c r="W21" s="9">
        <v>-1.66</v>
      </c>
      <c r="X21" s="9">
        <v>-0.72</v>
      </c>
      <c r="Y21" s="9">
        <v>-0.48</v>
      </c>
      <c r="Z21" s="9">
        <v>-0.92</v>
      </c>
      <c r="AA21" s="9">
        <v>-0.95</v>
      </c>
      <c r="AB21" s="9">
        <v>-2.19</v>
      </c>
      <c r="AC21" s="9">
        <v>0.04</v>
      </c>
      <c r="AD21" s="9">
        <v>-0.64</v>
      </c>
      <c r="AE21" s="9">
        <v>-1.25</v>
      </c>
      <c r="AF21" s="9">
        <v>-1</v>
      </c>
      <c r="AG21" s="9">
        <v>-1.49</v>
      </c>
      <c r="AH21" s="9">
        <v>0.94</v>
      </c>
      <c r="AI21" s="9"/>
      <c r="AJ21" s="9">
        <v>-1.4</v>
      </c>
      <c r="AK21" s="9">
        <v>-4.4000000000000004</v>
      </c>
      <c r="AL21" s="9">
        <v>1.38</v>
      </c>
      <c r="AM21" s="9">
        <v>122.32</v>
      </c>
      <c r="AN21" s="9">
        <v>-0.22</v>
      </c>
      <c r="AO21" s="9">
        <v>-0.28000000000000003</v>
      </c>
      <c r="AP21" s="9">
        <v>4.05</v>
      </c>
      <c r="AQ21" s="9">
        <v>11.88</v>
      </c>
      <c r="AR21" s="9">
        <v>1.0900000000000001</v>
      </c>
      <c r="AS21" s="9">
        <v>1.28</v>
      </c>
      <c r="AT21" s="9">
        <v>2.02</v>
      </c>
      <c r="AU21" s="9">
        <v>13.74</v>
      </c>
      <c r="AV21" s="9">
        <v>2.87</v>
      </c>
      <c r="AW21" s="9">
        <v>3.72</v>
      </c>
      <c r="AX21" s="9">
        <v>2.0499999999999998</v>
      </c>
      <c r="AY21" s="9">
        <v>0.69</v>
      </c>
      <c r="AZ21" s="9">
        <v>10.24</v>
      </c>
      <c r="BA21" s="9">
        <v>0.97</v>
      </c>
      <c r="BB21" s="9">
        <v>1.47</v>
      </c>
      <c r="BC21" s="9">
        <v>-2.2999999999999998</v>
      </c>
      <c r="BD21" s="9">
        <v>-0.8</v>
      </c>
      <c r="BE21" s="9">
        <v>-1.69</v>
      </c>
      <c r="BF21" s="9">
        <v>-1.9</v>
      </c>
      <c r="BG21" s="9">
        <v>-1.5</v>
      </c>
      <c r="BH21" s="9">
        <v>-1.34</v>
      </c>
      <c r="BI21" s="9"/>
      <c r="BJ21" s="9">
        <v>-2.88</v>
      </c>
      <c r="BK21" s="9"/>
      <c r="BL21" s="66"/>
      <c r="BM21" s="64"/>
    </row>
    <row r="22" spans="2:65" x14ac:dyDescent="0.3">
      <c r="B22" s="28">
        <v>43556</v>
      </c>
      <c r="C22" s="43"/>
      <c r="D22" s="44"/>
      <c r="E22" s="44"/>
      <c r="F22" s="44"/>
      <c r="G22" s="44"/>
      <c r="H22" s="45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"/>
      <c r="BL22" s="10"/>
      <c r="BM22" s="1"/>
    </row>
    <row r="23" spans="2:65" x14ac:dyDescent="0.3">
      <c r="B23" s="28">
        <v>43586</v>
      </c>
      <c r="C23" s="43"/>
      <c r="D23" s="44"/>
      <c r="E23" s="44"/>
      <c r="F23" s="44"/>
      <c r="G23" s="44"/>
      <c r="H23" s="46"/>
      <c r="I23" s="44"/>
      <c r="J23" s="44"/>
      <c r="K23" s="46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"/>
      <c r="BL23" s="10"/>
      <c r="BM23" s="1"/>
    </row>
    <row r="24" spans="2:65" x14ac:dyDescent="0.3">
      <c r="B24" s="28" t="s">
        <v>45</v>
      </c>
      <c r="C24" s="47">
        <v>-1.31</v>
      </c>
      <c r="D24" s="42">
        <v>-0.08</v>
      </c>
      <c r="E24" s="42">
        <v>-0.03</v>
      </c>
      <c r="F24" s="44"/>
      <c r="G24" s="44"/>
      <c r="H24" s="44"/>
      <c r="I24" s="46"/>
      <c r="J24" s="46"/>
      <c r="K24" s="44"/>
      <c r="L24" s="44"/>
      <c r="M24" s="42"/>
      <c r="N24" s="42"/>
      <c r="O24" s="44"/>
      <c r="P24" s="44"/>
      <c r="Q24" s="44"/>
      <c r="R24" s="44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"/>
      <c r="BL24" s="10"/>
      <c r="BM24" s="1"/>
    </row>
    <row r="25" spans="2:65" x14ac:dyDescent="0.3">
      <c r="B25" s="28" t="s">
        <v>46</v>
      </c>
      <c r="C25" s="43"/>
      <c r="D25" s="44"/>
      <c r="E25" s="44"/>
      <c r="F25" s="48"/>
      <c r="G25" s="48"/>
      <c r="H25" s="48"/>
      <c r="I25" s="48"/>
      <c r="J25" s="44"/>
      <c r="K25" s="44"/>
      <c r="L25" s="44"/>
      <c r="M25" s="44"/>
      <c r="N25" s="44">
        <v>-4.05</v>
      </c>
      <c r="O25" s="44">
        <v>-1.5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"/>
      <c r="BL25" s="10"/>
      <c r="BM25" s="1"/>
    </row>
    <row r="26" spans="2:65" x14ac:dyDescent="0.3">
      <c r="B26" s="28">
        <v>43678</v>
      </c>
      <c r="C26" s="43"/>
      <c r="D26" s="44"/>
      <c r="E26" s="44"/>
      <c r="F26" s="48"/>
      <c r="G26" s="48"/>
      <c r="H26" s="48"/>
      <c r="I26" s="48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"/>
      <c r="BL26" s="10"/>
      <c r="BM26" s="1"/>
    </row>
    <row r="27" spans="2:65" x14ac:dyDescent="0.3">
      <c r="B27" s="28">
        <v>43709</v>
      </c>
      <c r="C27" s="43"/>
      <c r="D27" s="44"/>
      <c r="E27" s="44"/>
      <c r="F27" s="48"/>
      <c r="G27" s="48"/>
      <c r="H27" s="48"/>
      <c r="I27" s="48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"/>
      <c r="BL27" s="10"/>
      <c r="BM27" s="1"/>
    </row>
    <row r="28" spans="2:65" s="62" customFormat="1" x14ac:dyDescent="0.3">
      <c r="B28" s="28" t="s">
        <v>47</v>
      </c>
      <c r="C28" s="49"/>
      <c r="D28" s="44"/>
      <c r="E28" s="44"/>
      <c r="F28" s="46"/>
      <c r="G28" s="44"/>
      <c r="H28" s="44">
        <v>1.48</v>
      </c>
      <c r="I28" s="44">
        <v>1.39</v>
      </c>
      <c r="J28" s="44">
        <v>2.5099999999999998</v>
      </c>
      <c r="K28" s="44">
        <v>1.81</v>
      </c>
      <c r="L28" s="44">
        <v>20.399999999999999</v>
      </c>
      <c r="M28" s="44">
        <v>-4.51</v>
      </c>
      <c r="N28" s="44"/>
      <c r="O28" s="44"/>
      <c r="P28" s="44">
        <v>-1.29</v>
      </c>
      <c r="Q28" s="44">
        <v>-2.1</v>
      </c>
      <c r="R28" s="44">
        <v>-1.21</v>
      </c>
      <c r="S28" s="44">
        <v>-1.05</v>
      </c>
      <c r="T28" s="44">
        <v>3.92</v>
      </c>
      <c r="U28" s="44">
        <v>6.5</v>
      </c>
      <c r="V28" s="44">
        <v>3.73</v>
      </c>
      <c r="W28" s="44">
        <v>-0.61</v>
      </c>
      <c r="X28" s="44">
        <v>0.62</v>
      </c>
      <c r="Y28" s="44">
        <v>1.01</v>
      </c>
      <c r="Z28" s="44">
        <v>1.03</v>
      </c>
      <c r="AA28" s="44">
        <v>8.11</v>
      </c>
      <c r="AB28" s="44">
        <v>1.1100000000000001</v>
      </c>
      <c r="AC28" s="44">
        <v>-2.4300000000000002</v>
      </c>
      <c r="AD28" s="44">
        <v>1.24</v>
      </c>
      <c r="AE28" s="44">
        <v>1.3</v>
      </c>
      <c r="AF28" s="44">
        <v>3.41</v>
      </c>
      <c r="AG28" s="44">
        <v>1.21</v>
      </c>
      <c r="AH28" s="44">
        <v>3.83</v>
      </c>
      <c r="AI28" s="44">
        <v>5.34</v>
      </c>
      <c r="AJ28" s="44">
        <v>0.38</v>
      </c>
      <c r="AK28" s="44">
        <v>4.95</v>
      </c>
      <c r="AL28" s="44">
        <v>-1.3</v>
      </c>
      <c r="AM28" s="44">
        <v>1.86</v>
      </c>
      <c r="AN28" s="44">
        <v>3.37</v>
      </c>
      <c r="AO28" s="44">
        <v>6.21</v>
      </c>
      <c r="AP28" s="44">
        <v>0.13</v>
      </c>
      <c r="AQ28" s="44">
        <v>12.07</v>
      </c>
      <c r="AR28" s="44">
        <v>1.94</v>
      </c>
      <c r="AS28" s="44">
        <v>2.57</v>
      </c>
      <c r="AT28" s="44">
        <v>0.54</v>
      </c>
      <c r="AU28" s="44">
        <v>8.68</v>
      </c>
      <c r="AV28" s="44">
        <v>3.59</v>
      </c>
      <c r="AW28" s="44">
        <v>2.46</v>
      </c>
      <c r="AX28" s="44">
        <v>3.78</v>
      </c>
      <c r="AY28" s="44">
        <v>1.82</v>
      </c>
      <c r="AZ28" s="44">
        <v>5.29</v>
      </c>
      <c r="BA28" s="44">
        <v>1.71</v>
      </c>
      <c r="BB28" s="44">
        <v>1.1399999999999999</v>
      </c>
      <c r="BC28" s="44">
        <v>1.17</v>
      </c>
      <c r="BD28" s="44">
        <v>2.2400000000000002</v>
      </c>
      <c r="BE28" s="44">
        <v>1.35</v>
      </c>
      <c r="BF28" s="44">
        <v>4.0199999999999996</v>
      </c>
      <c r="BG28" s="44">
        <v>2.6</v>
      </c>
      <c r="BH28" s="44">
        <v>2.2799999999999998</v>
      </c>
      <c r="BI28" s="44">
        <v>3.84</v>
      </c>
      <c r="BJ28" s="44">
        <v>2.76</v>
      </c>
      <c r="BK28" s="30"/>
      <c r="BL28" s="66"/>
      <c r="BM28" s="64"/>
    </row>
    <row r="29" spans="2:65" x14ac:dyDescent="0.3">
      <c r="B29" s="28" t="s">
        <v>48</v>
      </c>
      <c r="C29" s="49">
        <v>4.79</v>
      </c>
      <c r="D29" s="44">
        <v>-0.05</v>
      </c>
      <c r="E29" s="44">
        <v>-0.31</v>
      </c>
      <c r="F29" s="46"/>
      <c r="G29" s="44"/>
      <c r="H29" s="44"/>
      <c r="I29" s="44"/>
      <c r="J29" s="44"/>
      <c r="K29" s="44"/>
      <c r="L29" s="44"/>
      <c r="M29" s="44"/>
      <c r="N29" s="44">
        <v>-2.17</v>
      </c>
      <c r="O29" s="44">
        <v>-2.88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"/>
      <c r="BL29" s="10"/>
      <c r="BM29" s="1"/>
    </row>
    <row r="30" spans="2:65" x14ac:dyDescent="0.3">
      <c r="B30" s="28">
        <v>43800</v>
      </c>
      <c r="C30" s="49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"/>
      <c r="BL30" s="10"/>
      <c r="BM30" s="1"/>
    </row>
    <row r="31" spans="2:65" s="62" customFormat="1" x14ac:dyDescent="0.3">
      <c r="B31" s="28">
        <v>43831</v>
      </c>
      <c r="C31" s="49"/>
      <c r="D31" s="44"/>
      <c r="E31" s="44"/>
      <c r="F31" s="50"/>
      <c r="G31" s="50"/>
      <c r="H31" s="50"/>
      <c r="I31" s="51"/>
      <c r="J31" s="50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"/>
      <c r="BL31" s="66"/>
      <c r="BM31" s="64"/>
    </row>
    <row r="32" spans="2:65" s="62" customFormat="1" x14ac:dyDescent="0.3">
      <c r="B32" s="28" t="s">
        <v>49</v>
      </c>
      <c r="C32" s="49"/>
      <c r="D32" s="44"/>
      <c r="E32" s="44"/>
      <c r="F32" s="50"/>
      <c r="G32" s="50"/>
      <c r="H32" s="50">
        <v>-0.69</v>
      </c>
      <c r="I32" s="55">
        <v>-1.04</v>
      </c>
      <c r="J32" s="50">
        <v>-0.44</v>
      </c>
      <c r="K32" s="44">
        <v>-0.28999999999999998</v>
      </c>
      <c r="L32" s="44">
        <v>-0.69</v>
      </c>
      <c r="M32" s="44">
        <v>-0.71</v>
      </c>
      <c r="N32" s="44"/>
      <c r="O32" s="46"/>
      <c r="P32" s="56">
        <v>1.33</v>
      </c>
      <c r="Q32" s="56">
        <v>-1.1299999999999999</v>
      </c>
      <c r="R32" s="56">
        <v>0.46</v>
      </c>
      <c r="S32" s="44">
        <v>-1.83</v>
      </c>
      <c r="T32" s="44">
        <v>-0.47</v>
      </c>
      <c r="U32" s="44">
        <v>0.25</v>
      </c>
      <c r="V32" s="44">
        <v>0.49</v>
      </c>
      <c r="W32" s="44">
        <v>6.98</v>
      </c>
      <c r="X32" s="44">
        <v>-0.57999999999999996</v>
      </c>
      <c r="Y32" s="44">
        <v>-0.01</v>
      </c>
      <c r="Z32" s="44">
        <v>1.0900000000000001</v>
      </c>
      <c r="AA32" s="44">
        <v>12</v>
      </c>
      <c r="AB32" s="44">
        <v>1.28</v>
      </c>
      <c r="AC32" s="44">
        <v>-4.7699999999999996</v>
      </c>
      <c r="AD32" s="44">
        <v>-1.3</v>
      </c>
      <c r="AE32" s="44">
        <v>-1.65</v>
      </c>
      <c r="AF32" s="44">
        <v>-0.84</v>
      </c>
      <c r="AG32" s="44">
        <v>-1.45</v>
      </c>
      <c r="AH32" s="44">
        <v>-0.27</v>
      </c>
      <c r="AI32" s="44">
        <v>0.39</v>
      </c>
      <c r="AJ32" s="44">
        <v>-0.43</v>
      </c>
      <c r="AK32" s="44">
        <v>-0.33</v>
      </c>
      <c r="AL32" s="44">
        <v>-0.51</v>
      </c>
      <c r="AM32" s="44">
        <v>-0.73</v>
      </c>
      <c r="AN32" s="44">
        <v>-0.64</v>
      </c>
      <c r="AO32" s="44">
        <v>1.54</v>
      </c>
      <c r="AP32" s="44">
        <v>1.7</v>
      </c>
      <c r="AQ32" s="44">
        <v>11.58</v>
      </c>
      <c r="AR32" s="44">
        <v>-0.09</v>
      </c>
      <c r="AS32" s="44">
        <v>3.02</v>
      </c>
      <c r="AT32" s="44">
        <v>1.64</v>
      </c>
      <c r="AU32" s="44">
        <v>0.65</v>
      </c>
      <c r="AV32" s="44">
        <v>1.1599999999999999</v>
      </c>
      <c r="AW32" s="44">
        <v>1.24</v>
      </c>
      <c r="AX32" s="44">
        <v>0.06</v>
      </c>
      <c r="AY32" s="44">
        <v>1.27</v>
      </c>
      <c r="AZ32" s="44">
        <v>4.7699999999999996</v>
      </c>
      <c r="BA32" s="44">
        <v>0.3</v>
      </c>
      <c r="BB32" s="44">
        <v>-0.13</v>
      </c>
      <c r="BC32" s="44">
        <v>0.25</v>
      </c>
      <c r="BD32" s="44">
        <v>-1.17</v>
      </c>
      <c r="BE32" s="44">
        <v>-0.04</v>
      </c>
      <c r="BF32" s="44">
        <v>-0.43</v>
      </c>
      <c r="BG32" s="44">
        <v>-1.29</v>
      </c>
      <c r="BH32" s="44">
        <v>1.76</v>
      </c>
      <c r="BI32" s="44">
        <v>-1.64</v>
      </c>
      <c r="BJ32" s="44">
        <v>-0.54</v>
      </c>
      <c r="BK32" s="30"/>
      <c r="BL32" s="66"/>
      <c r="BM32" s="64"/>
    </row>
    <row r="33" spans="2:65" x14ac:dyDescent="0.3">
      <c r="B33" s="28" t="s">
        <v>50</v>
      </c>
      <c r="C33" s="52">
        <v>-1.68</v>
      </c>
      <c r="D33" s="48">
        <v>0</v>
      </c>
      <c r="E33" s="48">
        <v>-1.1399999999999999</v>
      </c>
      <c r="F33" s="50"/>
      <c r="G33" s="50"/>
      <c r="H33" s="50"/>
      <c r="I33" s="51"/>
      <c r="J33" s="50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"/>
      <c r="BL33" s="10"/>
      <c r="BM33" s="1"/>
    </row>
    <row r="34" spans="2:65" x14ac:dyDescent="0.3">
      <c r="B34" s="28">
        <v>43922</v>
      </c>
      <c r="C34" s="50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15"/>
      <c r="BL34" s="10"/>
      <c r="BM34" s="1"/>
    </row>
    <row r="35" spans="2:65" x14ac:dyDescent="0.3">
      <c r="B35" s="28">
        <v>43952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15"/>
      <c r="BL35" s="10"/>
      <c r="BM35" s="1"/>
    </row>
    <row r="36" spans="2:65" x14ac:dyDescent="0.3">
      <c r="B36" s="28" t="s">
        <v>51</v>
      </c>
      <c r="D36" s="48">
        <v>-0.04</v>
      </c>
      <c r="E36" s="48">
        <v>-1.42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15"/>
      <c r="BL36" s="10"/>
      <c r="BM36" s="1"/>
    </row>
    <row r="37" spans="2:65" x14ac:dyDescent="0.3">
      <c r="B37" s="28" t="s">
        <v>52</v>
      </c>
      <c r="C37" s="48">
        <v>-1.97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15"/>
      <c r="BL37" s="10"/>
      <c r="BM37" s="1"/>
    </row>
    <row r="38" spans="2:65" s="62" customFormat="1" x14ac:dyDescent="0.3">
      <c r="B38" s="28" t="s">
        <v>53</v>
      </c>
      <c r="C38" s="48"/>
      <c r="D38" s="48"/>
      <c r="E38" s="48"/>
      <c r="F38" s="48"/>
      <c r="G38" s="48"/>
      <c r="H38" s="48">
        <v>2.14</v>
      </c>
      <c r="I38" s="48">
        <v>0.22</v>
      </c>
      <c r="J38" s="48">
        <v>0.5</v>
      </c>
      <c r="K38" s="48">
        <v>-0.06</v>
      </c>
      <c r="L38" s="48">
        <v>0.34</v>
      </c>
      <c r="M38" s="48">
        <v>-0.12</v>
      </c>
      <c r="N38" s="48"/>
      <c r="O38" s="48"/>
      <c r="P38" s="48">
        <v>3.88</v>
      </c>
      <c r="Q38" s="48">
        <v>9.2899999999999991</v>
      </c>
      <c r="R38" s="48">
        <v>0.04</v>
      </c>
      <c r="S38" s="48">
        <v>-1.46</v>
      </c>
      <c r="T38" s="48">
        <v>-1.08</v>
      </c>
      <c r="U38" s="48">
        <v>-0.61</v>
      </c>
      <c r="V38" s="48">
        <v>0.76</v>
      </c>
      <c r="W38" s="48">
        <v>-2.34</v>
      </c>
      <c r="X38" s="48">
        <v>-1.31</v>
      </c>
      <c r="Y38" s="48">
        <v>-1.01</v>
      </c>
      <c r="Z38" s="48">
        <v>0.16</v>
      </c>
      <c r="AA38" s="48">
        <v>-0.8</v>
      </c>
      <c r="AB38" s="48">
        <v>-0.33</v>
      </c>
      <c r="AC38" s="48">
        <v>-0.16</v>
      </c>
      <c r="AD38" s="48">
        <v>-1.98</v>
      </c>
      <c r="AE38" s="48">
        <v>-1.48</v>
      </c>
      <c r="AF38" s="48">
        <v>-2.42</v>
      </c>
      <c r="AG38" s="48">
        <v>-1.72</v>
      </c>
      <c r="AH38" s="48">
        <v>-1.19</v>
      </c>
      <c r="AI38" s="48"/>
      <c r="AJ38" s="48">
        <v>-2.99</v>
      </c>
      <c r="AK38" s="48">
        <v>-1.19</v>
      </c>
      <c r="AL38" s="48">
        <v>-0.26</v>
      </c>
      <c r="AM38" s="48">
        <v>-1.5</v>
      </c>
      <c r="AN38" s="48">
        <v>-0.85</v>
      </c>
      <c r="AO38" s="48">
        <v>0.48</v>
      </c>
      <c r="AP38" s="48">
        <v>1.83</v>
      </c>
      <c r="AR38" s="48">
        <v>0.24</v>
      </c>
      <c r="AS38" s="48">
        <v>1.07</v>
      </c>
      <c r="AT38" s="48">
        <v>3.29</v>
      </c>
      <c r="AU38" s="48">
        <v>7.54</v>
      </c>
      <c r="AV38" s="48">
        <v>4.75</v>
      </c>
      <c r="AW38" s="48">
        <v>1.76</v>
      </c>
      <c r="AX38" s="48">
        <v>1.42</v>
      </c>
      <c r="AY38" s="48">
        <v>1.72</v>
      </c>
      <c r="AZ38" s="48">
        <v>2.2799999999999998</v>
      </c>
      <c r="BA38" s="48">
        <v>0.86</v>
      </c>
      <c r="BB38" s="48">
        <v>1.49</v>
      </c>
      <c r="BC38" s="48">
        <v>0.52</v>
      </c>
      <c r="BD38" s="48">
        <v>-0.31</v>
      </c>
      <c r="BE38" s="48">
        <v>-0.24</v>
      </c>
      <c r="BF38" s="48">
        <v>-0.59</v>
      </c>
      <c r="BG38" s="48">
        <v>-0.14000000000000001</v>
      </c>
      <c r="BH38" s="48">
        <v>-0.68</v>
      </c>
      <c r="BI38" s="48">
        <v>-1.67</v>
      </c>
      <c r="BJ38" s="48">
        <v>-1.79</v>
      </c>
      <c r="BK38" s="15"/>
      <c r="BL38" s="66"/>
      <c r="BM38" s="64"/>
    </row>
    <row r="39" spans="2:65" x14ac:dyDescent="0.3">
      <c r="B39" s="28">
        <v>44075</v>
      </c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38"/>
      <c r="BL39" s="10"/>
      <c r="BM39" s="1"/>
    </row>
    <row r="40" spans="2:65" s="62" customFormat="1" ht="14.4" customHeight="1" x14ac:dyDescent="0.3">
      <c r="B40" s="28" t="s">
        <v>54</v>
      </c>
      <c r="C40" s="54"/>
      <c r="D40" s="54">
        <v>0.12</v>
      </c>
      <c r="E40" s="54">
        <v>-1.1299999999999999</v>
      </c>
      <c r="F40" s="54"/>
      <c r="G40" s="54"/>
      <c r="H40" s="54">
        <v>1.62</v>
      </c>
      <c r="I40" s="54">
        <v>0.59</v>
      </c>
      <c r="J40" s="54">
        <v>-0.72</v>
      </c>
      <c r="K40" s="54">
        <v>-0.6</v>
      </c>
      <c r="L40" s="54">
        <v>-0.67</v>
      </c>
      <c r="M40" s="54">
        <v>-0.5</v>
      </c>
      <c r="N40" s="54">
        <v>-0.14000000000000001</v>
      </c>
      <c r="O40" s="54">
        <v>-0.56999999999999995</v>
      </c>
      <c r="P40" s="54">
        <v>1.76</v>
      </c>
      <c r="Q40" s="54">
        <v>7.0000000000000007E-2</v>
      </c>
      <c r="R40" s="54">
        <v>0.47</v>
      </c>
      <c r="S40" s="54">
        <v>-0.22</v>
      </c>
      <c r="T40" s="54">
        <v>0.09</v>
      </c>
      <c r="U40" s="54">
        <v>-0.4</v>
      </c>
      <c r="V40" s="54">
        <v>6.77</v>
      </c>
      <c r="W40" s="54">
        <v>0.26</v>
      </c>
      <c r="X40" s="54">
        <v>0.33</v>
      </c>
      <c r="Y40" s="54">
        <v>0.8</v>
      </c>
      <c r="Z40" s="54">
        <v>1.08</v>
      </c>
      <c r="AA40" s="54">
        <v>-0.56000000000000005</v>
      </c>
      <c r="AB40" s="54">
        <v>0.36</v>
      </c>
      <c r="AC40" s="54">
        <v>0.53</v>
      </c>
      <c r="AD40" s="54">
        <v>-0.42</v>
      </c>
      <c r="AE40" s="54">
        <v>-1.68</v>
      </c>
      <c r="AF40" s="54">
        <v>0.31</v>
      </c>
      <c r="AG40" s="54">
        <v>1.27</v>
      </c>
      <c r="AH40" s="54">
        <v>0.5</v>
      </c>
      <c r="AI40" s="54"/>
      <c r="AJ40" s="54">
        <v>-0.54</v>
      </c>
      <c r="AK40" s="54">
        <v>0.3</v>
      </c>
      <c r="AL40" s="54">
        <v>0.39</v>
      </c>
      <c r="AM40" s="54">
        <v>-0.64</v>
      </c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>
        <v>-0.41</v>
      </c>
      <c r="BD40" s="54">
        <v>-0.2</v>
      </c>
      <c r="BE40" s="54">
        <v>0.63</v>
      </c>
      <c r="BF40" s="54">
        <v>-0.24</v>
      </c>
      <c r="BG40" s="54">
        <v>-0.73</v>
      </c>
      <c r="BH40" s="54">
        <v>-0.84</v>
      </c>
      <c r="BI40" s="54">
        <v>0</v>
      </c>
      <c r="BJ40" s="54">
        <v>-1.31</v>
      </c>
      <c r="BK40" s="38"/>
      <c r="BL40" s="66"/>
      <c r="BM40" s="64"/>
    </row>
    <row r="41" spans="2:65" x14ac:dyDescent="0.3">
      <c r="B41" s="28" t="s">
        <v>55</v>
      </c>
      <c r="C41" s="53">
        <v>1.81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38"/>
      <c r="BL41" s="10"/>
      <c r="BM41" s="1"/>
    </row>
    <row r="42" spans="2:65" x14ac:dyDescent="0.3">
      <c r="B42" s="28">
        <v>44166</v>
      </c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38"/>
      <c r="BL42" s="10"/>
      <c r="BM42" s="1"/>
    </row>
    <row r="43" spans="2:65" x14ac:dyDescent="0.3">
      <c r="B43" s="28">
        <v>44197</v>
      </c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38"/>
      <c r="BL43" s="1"/>
      <c r="BM43" s="1"/>
    </row>
    <row r="44" spans="2:65" s="62" customFormat="1" x14ac:dyDescent="0.3">
      <c r="B44" s="28" t="s">
        <v>56</v>
      </c>
      <c r="C44" s="54"/>
      <c r="D44" s="54"/>
      <c r="E44" s="54"/>
      <c r="F44" s="54"/>
      <c r="G44" s="54"/>
      <c r="H44" s="54"/>
      <c r="I44" s="54">
        <v>-0.93</v>
      </c>
      <c r="J44" s="54">
        <v>0.55000000000000004</v>
      </c>
      <c r="K44" s="54">
        <v>0.04</v>
      </c>
      <c r="L44" s="54">
        <v>-0.62</v>
      </c>
      <c r="M44" s="54">
        <v>-0.28000000000000003</v>
      </c>
      <c r="N44" s="54"/>
      <c r="O44" s="54"/>
      <c r="P44" s="54">
        <v>-0.53</v>
      </c>
      <c r="Q44" s="54">
        <v>8.08</v>
      </c>
      <c r="R44" s="54">
        <v>-0.88</v>
      </c>
      <c r="S44" s="54">
        <v>-0.87</v>
      </c>
      <c r="T44" s="54">
        <v>-0.57999999999999996</v>
      </c>
      <c r="U44" s="54">
        <v>-1.26</v>
      </c>
      <c r="V44" s="54">
        <v>0.28999999999999998</v>
      </c>
      <c r="W44" s="54">
        <v>-0.28000000000000003</v>
      </c>
      <c r="X44" s="54">
        <v>0.05</v>
      </c>
      <c r="Y44" s="54">
        <v>0.75</v>
      </c>
      <c r="Z44" s="54">
        <v>3.2</v>
      </c>
      <c r="AA44" s="54">
        <v>-0.15</v>
      </c>
      <c r="AB44" s="54">
        <v>-0.38</v>
      </c>
      <c r="AC44" s="54">
        <v>-0.14000000000000001</v>
      </c>
      <c r="AD44" s="54">
        <v>0.78</v>
      </c>
      <c r="AE44" s="54">
        <v>-1.81</v>
      </c>
      <c r="AF44" s="54">
        <v>-1.04</v>
      </c>
      <c r="AG44" s="54">
        <v>1.28</v>
      </c>
      <c r="AH44" s="54">
        <v>2.09</v>
      </c>
      <c r="AI44" s="54">
        <v>0.53</v>
      </c>
      <c r="AJ44" s="54">
        <v>-0.44</v>
      </c>
      <c r="AK44" s="54">
        <v>0.39</v>
      </c>
      <c r="AL44" s="54">
        <v>0.84</v>
      </c>
      <c r="AM44" s="54">
        <v>-1.43</v>
      </c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>
        <v>-0.08</v>
      </c>
      <c r="BD44" s="54">
        <v>-0.54</v>
      </c>
      <c r="BE44" s="54">
        <v>1.56</v>
      </c>
      <c r="BF44" s="54">
        <v>-0.01</v>
      </c>
      <c r="BG44" s="54">
        <v>0.7</v>
      </c>
      <c r="BH44" s="54">
        <v>0.61</v>
      </c>
      <c r="BI44" s="54">
        <v>3.41</v>
      </c>
      <c r="BJ44" s="54">
        <v>0.16</v>
      </c>
      <c r="BK44" s="38"/>
      <c r="BL44" s="64"/>
      <c r="BM44" s="64"/>
    </row>
    <row r="45" spans="2:65" x14ac:dyDescent="0.3">
      <c r="B45" s="28" t="s">
        <v>57</v>
      </c>
      <c r="C45" s="53">
        <v>0.28000000000000003</v>
      </c>
      <c r="D45" s="54">
        <v>0</v>
      </c>
      <c r="E45" s="54">
        <v>-0.55000000000000004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38"/>
      <c r="BL45" s="1"/>
      <c r="BM45" s="1"/>
    </row>
    <row r="46" spans="2:65" x14ac:dyDescent="0.3">
      <c r="B46" s="28">
        <v>44287</v>
      </c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38"/>
      <c r="BL46" s="1"/>
      <c r="BM46" s="1"/>
    </row>
    <row r="47" spans="2:65" x14ac:dyDescent="0.3">
      <c r="B47" s="28">
        <v>44317</v>
      </c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38"/>
      <c r="BL47" s="1"/>
      <c r="BM47" s="1"/>
    </row>
    <row r="48" spans="2:65" s="62" customFormat="1" x14ac:dyDescent="0.3">
      <c r="B48" s="28" t="s">
        <v>58</v>
      </c>
      <c r="C48" s="54"/>
      <c r="D48" s="54"/>
      <c r="E48" s="54"/>
      <c r="F48" s="54"/>
      <c r="G48" s="54"/>
      <c r="H48" s="54">
        <v>-1.97</v>
      </c>
      <c r="I48" s="54">
        <v>-0.66</v>
      </c>
      <c r="J48" s="54">
        <v>-1.01</v>
      </c>
      <c r="K48" s="54">
        <v>-0.61</v>
      </c>
      <c r="L48" s="54">
        <v>-0.56000000000000005</v>
      </c>
      <c r="M48" s="54">
        <v>-0.98</v>
      </c>
      <c r="N48" s="54"/>
      <c r="O48" s="54"/>
      <c r="P48" s="54">
        <v>0</v>
      </c>
      <c r="Q48" s="54">
        <v>-0.61</v>
      </c>
      <c r="R48" s="54">
        <v>-0.46</v>
      </c>
      <c r="S48" s="54">
        <v>-1.17</v>
      </c>
      <c r="T48" s="54">
        <v>-1</v>
      </c>
      <c r="U48" s="54">
        <v>-3.28</v>
      </c>
      <c r="V48" s="54">
        <v>1.83</v>
      </c>
      <c r="W48" s="54">
        <v>-1.96</v>
      </c>
      <c r="X48" s="54">
        <v>-2.2400000000000002</v>
      </c>
      <c r="Y48" s="54">
        <v>-1.1499999999999999</v>
      </c>
      <c r="Z48" s="54">
        <v>0.84</v>
      </c>
      <c r="AA48" s="54">
        <v>-0.38</v>
      </c>
      <c r="AB48" s="54">
        <v>-0.72</v>
      </c>
      <c r="AC48" s="54">
        <v>-0.77</v>
      </c>
      <c r="AD48" s="54">
        <v>-1.02</v>
      </c>
      <c r="AE48" s="54">
        <v>-1.82</v>
      </c>
      <c r="AF48" s="54">
        <v>-2.36</v>
      </c>
      <c r="AG48" s="54">
        <v>-0.94</v>
      </c>
      <c r="AH48" s="54">
        <v>0.45</v>
      </c>
      <c r="AI48" s="54">
        <v>1.54</v>
      </c>
      <c r="AJ48" s="54">
        <v>1.82</v>
      </c>
      <c r="AK48" s="54">
        <v>-1.59</v>
      </c>
      <c r="AL48" s="54">
        <v>-1.68</v>
      </c>
      <c r="AM48" s="54">
        <v>-1.78</v>
      </c>
      <c r="AN48" s="54">
        <v>-0.46</v>
      </c>
      <c r="AO48" s="54">
        <v>1.1599999999999999</v>
      </c>
      <c r="AP48" s="54">
        <v>2.92</v>
      </c>
      <c r="AQ48" s="54">
        <v>5.51</v>
      </c>
      <c r="AR48" s="54">
        <v>1.25</v>
      </c>
      <c r="AS48" s="54">
        <v>0.57999999999999996</v>
      </c>
      <c r="AT48" s="54">
        <v>0.65</v>
      </c>
      <c r="AU48" s="54">
        <v>3.09</v>
      </c>
      <c r="AV48" s="54">
        <v>5.14</v>
      </c>
      <c r="AW48" s="54">
        <v>0.37</v>
      </c>
      <c r="AX48" s="54">
        <v>3.73</v>
      </c>
      <c r="AY48" s="54">
        <v>1.94</v>
      </c>
      <c r="AZ48" s="54">
        <v>5.58</v>
      </c>
      <c r="BA48" s="54">
        <v>2.56</v>
      </c>
      <c r="BB48" s="54">
        <v>0.64</v>
      </c>
      <c r="BC48" s="54">
        <v>-0.78</v>
      </c>
      <c r="BD48" s="54">
        <v>-1.24</v>
      </c>
      <c r="BE48" s="54">
        <v>-2.2599999999999998</v>
      </c>
      <c r="BF48" s="54">
        <v>-1.87</v>
      </c>
      <c r="BG48" s="54">
        <v>-0.59</v>
      </c>
      <c r="BH48" s="54">
        <v>-0.64</v>
      </c>
      <c r="BI48" s="54">
        <v>-3.3</v>
      </c>
      <c r="BJ48" s="54">
        <v>-3.69</v>
      </c>
      <c r="BK48" s="38"/>
      <c r="BL48" s="66"/>
      <c r="BM48" s="64"/>
    </row>
    <row r="49" spans="2:65" x14ac:dyDescent="0.3">
      <c r="B49" s="28" t="s">
        <v>59</v>
      </c>
      <c r="C49" s="53"/>
      <c r="D49" s="54">
        <v>-7.0000000000000007E-2</v>
      </c>
      <c r="E49" s="54">
        <v>-1.62</v>
      </c>
      <c r="F49" s="54"/>
      <c r="G49" s="54">
        <v>0.89</v>
      </c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38"/>
      <c r="BL49" s="10"/>
      <c r="BM49" s="1"/>
    </row>
    <row r="50" spans="2:65" x14ac:dyDescent="0.3">
      <c r="B50" s="28" t="s">
        <v>60</v>
      </c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>
        <v>-0.52</v>
      </c>
      <c r="O50" s="54">
        <v>-0.56000000000000005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38"/>
      <c r="BL50" s="10"/>
      <c r="BM50" s="1"/>
    </row>
    <row r="51" spans="2:65" s="62" customFormat="1" x14ac:dyDescent="0.3">
      <c r="B51" s="28" t="s">
        <v>61</v>
      </c>
      <c r="C51" s="54"/>
      <c r="D51" s="54"/>
      <c r="E51" s="54"/>
      <c r="F51" s="54"/>
      <c r="G51" s="54"/>
      <c r="H51" s="54">
        <v>-3.49</v>
      </c>
      <c r="I51" s="54">
        <v>-2.16</v>
      </c>
      <c r="J51" s="54">
        <v>-1.0900000000000001</v>
      </c>
      <c r="K51" s="54">
        <v>-2.35</v>
      </c>
      <c r="L51" s="54">
        <v>-1.33</v>
      </c>
      <c r="M51" s="54">
        <v>-1.76</v>
      </c>
      <c r="N51" s="54"/>
      <c r="O51" s="54"/>
      <c r="P51" s="54">
        <v>1.28</v>
      </c>
      <c r="Q51" s="54">
        <v>10.31</v>
      </c>
      <c r="R51" s="54">
        <v>1.71</v>
      </c>
      <c r="S51" s="54">
        <v>-0.14000000000000001</v>
      </c>
      <c r="T51" s="54">
        <v>0.79</v>
      </c>
      <c r="U51" s="54">
        <v>0.49</v>
      </c>
      <c r="V51" s="54">
        <v>3.13</v>
      </c>
      <c r="W51" s="54">
        <v>1.54</v>
      </c>
      <c r="X51" s="54">
        <v>0.11</v>
      </c>
      <c r="Y51" s="54">
        <v>1.72</v>
      </c>
      <c r="Z51" s="54">
        <v>1.41</v>
      </c>
      <c r="AA51" s="54">
        <v>-0.28000000000000003</v>
      </c>
      <c r="AB51" s="54">
        <v>-0.27</v>
      </c>
      <c r="AC51" s="54">
        <v>-0.37</v>
      </c>
      <c r="AD51" s="54">
        <v>-0.55000000000000004</v>
      </c>
      <c r="AE51" s="54">
        <v>-1.01</v>
      </c>
      <c r="AF51" s="54">
        <v>0.28000000000000003</v>
      </c>
      <c r="AG51" s="54">
        <v>-0.46</v>
      </c>
      <c r="AH51" s="54">
        <v>0.08</v>
      </c>
      <c r="AI51" s="54">
        <v>0.47</v>
      </c>
      <c r="AJ51" s="54">
        <v>-0.53</v>
      </c>
      <c r="AK51" s="54">
        <v>0.82</v>
      </c>
      <c r="AL51" s="54">
        <v>-0.21</v>
      </c>
      <c r="AM51" s="54">
        <v>-0.4</v>
      </c>
      <c r="AN51" s="54">
        <v>1.5</v>
      </c>
      <c r="AO51" s="54">
        <v>2.14</v>
      </c>
      <c r="AP51" s="54">
        <v>1.97</v>
      </c>
      <c r="AQ51" s="54">
        <v>13.13</v>
      </c>
      <c r="AR51" s="54">
        <v>3.89</v>
      </c>
      <c r="AS51" s="54">
        <v>2.0499999999999998</v>
      </c>
      <c r="AT51" s="54">
        <v>3.31</v>
      </c>
      <c r="AU51" s="54">
        <v>1.45</v>
      </c>
      <c r="AV51" s="54">
        <v>5.16</v>
      </c>
      <c r="AW51" s="54">
        <v>3.06</v>
      </c>
      <c r="AX51" s="54">
        <v>4.54</v>
      </c>
      <c r="AY51" s="54">
        <v>0.96</v>
      </c>
      <c r="BA51" s="54">
        <v>1.8</v>
      </c>
      <c r="BB51" s="54">
        <v>2.5</v>
      </c>
      <c r="BC51" s="54">
        <v>-0.75</v>
      </c>
      <c r="BD51" s="54">
        <v>-1.74</v>
      </c>
      <c r="BE51" s="54">
        <v>-2.2000000000000002</v>
      </c>
      <c r="BF51" s="54">
        <v>-1.88</v>
      </c>
      <c r="BG51" s="54">
        <v>-0.66</v>
      </c>
      <c r="BH51" s="54">
        <v>-0.82</v>
      </c>
      <c r="BI51" s="54">
        <v>-1.1000000000000001</v>
      </c>
      <c r="BJ51" s="54">
        <v>-3.51</v>
      </c>
      <c r="BK51" s="38"/>
      <c r="BL51" s="66"/>
      <c r="BM51" s="64"/>
    </row>
    <row r="52" spans="2:65" x14ac:dyDescent="0.3">
      <c r="B52" s="28" t="s">
        <v>62</v>
      </c>
      <c r="C52" s="53"/>
      <c r="D52" s="54"/>
      <c r="E52" s="54"/>
      <c r="F52" s="54"/>
      <c r="G52" s="54">
        <v>-0.18</v>
      </c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38"/>
      <c r="BL52" s="10"/>
      <c r="BM52" s="1"/>
    </row>
    <row r="53" spans="2:65" x14ac:dyDescent="0.3">
      <c r="B53" s="28" t="s">
        <v>63</v>
      </c>
      <c r="C53" s="53">
        <v>1.05</v>
      </c>
      <c r="D53" s="54">
        <v>-7.0000000000000007E-2</v>
      </c>
      <c r="E53" s="54">
        <v>-1.5</v>
      </c>
      <c r="F53" s="54"/>
      <c r="G53" s="54"/>
      <c r="H53" s="54"/>
      <c r="I53" s="54">
        <v>3.53</v>
      </c>
      <c r="J53" s="54">
        <v>1.37</v>
      </c>
      <c r="K53" s="54">
        <v>0.41</v>
      </c>
      <c r="L53" s="54">
        <v>0.45</v>
      </c>
      <c r="M53" s="54">
        <v>0.33</v>
      </c>
      <c r="N53" s="54"/>
      <c r="O53" s="54"/>
      <c r="P53" s="54">
        <v>2.66</v>
      </c>
      <c r="Q53" s="54">
        <v>1.3</v>
      </c>
      <c r="R53" s="54">
        <v>1.17</v>
      </c>
      <c r="S53" s="54">
        <v>2.67</v>
      </c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38"/>
      <c r="BL53" s="10"/>
      <c r="BM53" s="1"/>
    </row>
    <row r="54" spans="2:65" x14ac:dyDescent="0.3">
      <c r="B54" s="28">
        <v>44531</v>
      </c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38"/>
      <c r="BL54" s="10"/>
      <c r="BM54" s="1"/>
    </row>
    <row r="55" spans="2:65" x14ac:dyDescent="0.3">
      <c r="B55" s="28" t="s">
        <v>64</v>
      </c>
      <c r="C55" s="53">
        <v>-0.97</v>
      </c>
      <c r="D55" s="54">
        <v>-0.01</v>
      </c>
      <c r="E55" s="54">
        <v>-0.5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38"/>
      <c r="BL55" s="10"/>
      <c r="BM55" s="1"/>
    </row>
    <row r="56" spans="2:65" x14ac:dyDescent="0.3">
      <c r="B56" s="28">
        <v>44593</v>
      </c>
      <c r="C56" s="53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38"/>
      <c r="BL56" s="10"/>
      <c r="BM56" s="1"/>
    </row>
    <row r="57" spans="2:65" x14ac:dyDescent="0.3">
      <c r="B57" s="28">
        <v>44621</v>
      </c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38"/>
      <c r="BL57" s="10"/>
      <c r="BM57" s="1"/>
    </row>
  </sheetData>
  <mergeCells count="22">
    <mergeCell ref="S4:S5"/>
    <mergeCell ref="BK4:BK5"/>
    <mergeCell ref="BL4:BL5"/>
    <mergeCell ref="BL8:BL14"/>
    <mergeCell ref="BL15:BL17"/>
    <mergeCell ref="B4:B5"/>
    <mergeCell ref="C4:C5"/>
    <mergeCell ref="E4:E5"/>
    <mergeCell ref="F4:F5"/>
    <mergeCell ref="G4:G5"/>
    <mergeCell ref="H4:H5"/>
    <mergeCell ref="D4:D5"/>
    <mergeCell ref="P4:P5"/>
    <mergeCell ref="Q4:Q5"/>
    <mergeCell ref="R4:R5"/>
    <mergeCell ref="N4:N5"/>
    <mergeCell ref="I4:I5"/>
    <mergeCell ref="J4:J5"/>
    <mergeCell ref="K4:K5"/>
    <mergeCell ref="L4:L5"/>
    <mergeCell ref="M4:M5"/>
    <mergeCell ref="O4:O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K56"/>
  <sheetViews>
    <sheetView tabSelected="1" zoomScale="80" zoomScaleNormal="80" workbookViewId="0">
      <selection activeCell="F1" sqref="F1:G1048576"/>
    </sheetView>
  </sheetViews>
  <sheetFormatPr defaultRowHeight="14.4" x14ac:dyDescent="0.3"/>
  <cols>
    <col min="1" max="1" width="8.88671875" style="27"/>
    <col min="2" max="2" width="34.33203125" style="26" customWidth="1"/>
    <col min="3" max="3" width="14.33203125" style="27" customWidth="1"/>
    <col min="4" max="5" width="14.44140625" style="27" customWidth="1"/>
    <col min="6" max="6" width="9.6640625" style="27" customWidth="1"/>
    <col min="7" max="7" width="14.33203125" style="27" customWidth="1"/>
    <col min="8" max="8" width="13.109375" style="27" customWidth="1"/>
    <col min="9" max="9" width="15.5546875" style="27" customWidth="1"/>
    <col min="10" max="10" width="8.88671875" style="27"/>
    <col min="11" max="12" width="11" style="27" customWidth="1"/>
    <col min="13" max="13" width="11.6640625" style="27" customWidth="1"/>
    <col min="14" max="14" width="10.6640625" style="27" bestFit="1" customWidth="1"/>
    <col min="15" max="16" width="11.6640625" style="27" customWidth="1"/>
    <col min="17" max="17" width="10.6640625" style="27" bestFit="1" customWidth="1"/>
    <col min="18" max="23" width="10.6640625" style="27" customWidth="1"/>
    <col min="24" max="24" width="16.109375" style="27" customWidth="1"/>
    <col min="25" max="25" width="16" style="27" customWidth="1"/>
    <col min="26" max="26" width="16.6640625" style="27" customWidth="1"/>
    <col min="27" max="28" width="10.6640625" style="27" customWidth="1"/>
    <col min="29" max="29" width="15.109375" style="27" customWidth="1"/>
    <col min="30" max="30" width="14.44140625" style="27" customWidth="1"/>
    <col min="31" max="31" width="17.6640625" style="27" customWidth="1"/>
    <col min="32" max="32" width="14.6640625" style="27" customWidth="1"/>
    <col min="33" max="33" width="13.6640625" style="27" customWidth="1"/>
    <col min="34" max="58" width="15.5546875" style="27" customWidth="1"/>
    <col min="59" max="59" width="18.5546875" style="27" customWidth="1"/>
    <col min="60" max="60" width="13.6640625" style="27" customWidth="1"/>
    <col min="61" max="61" width="26.33203125" style="27" customWidth="1"/>
    <col min="62" max="16384" width="8.88671875" style="27"/>
  </cols>
  <sheetData>
    <row r="4" spans="2:63" ht="14.4" customHeight="1" x14ac:dyDescent="0.3">
      <c r="B4" s="75" t="s">
        <v>29</v>
      </c>
      <c r="C4" s="71" t="s">
        <v>17</v>
      </c>
      <c r="D4" s="71" t="s">
        <v>31</v>
      </c>
      <c r="E4" s="71" t="s">
        <v>18</v>
      </c>
      <c r="F4" s="71" t="s">
        <v>21</v>
      </c>
      <c r="G4" s="71" t="s">
        <v>22</v>
      </c>
      <c r="H4" s="71" t="s">
        <v>23</v>
      </c>
      <c r="I4" s="71" t="s">
        <v>24</v>
      </c>
      <c r="J4" s="71" t="s">
        <v>26</v>
      </c>
      <c r="K4" s="71" t="s">
        <v>25</v>
      </c>
      <c r="L4" s="71" t="s">
        <v>39</v>
      </c>
      <c r="M4" s="71" t="s">
        <v>27</v>
      </c>
      <c r="N4" s="73" t="s">
        <v>32</v>
      </c>
      <c r="O4" s="73" t="s">
        <v>35</v>
      </c>
      <c r="P4" s="73" t="s">
        <v>33</v>
      </c>
      <c r="Q4" s="73" t="s">
        <v>34</v>
      </c>
      <c r="R4" s="68" t="s">
        <v>65</v>
      </c>
      <c r="S4" s="68"/>
      <c r="T4" s="68"/>
      <c r="U4" s="68"/>
      <c r="V4" s="68"/>
      <c r="W4" s="68"/>
      <c r="X4" s="68" t="s">
        <v>71</v>
      </c>
      <c r="Y4" s="68" t="s">
        <v>73</v>
      </c>
      <c r="Z4" s="68" t="s">
        <v>75</v>
      </c>
      <c r="AA4" s="68"/>
      <c r="AB4" s="68"/>
      <c r="AC4" s="68" t="s">
        <v>78</v>
      </c>
      <c r="AD4" s="68" t="s">
        <v>80</v>
      </c>
      <c r="AE4" s="39"/>
      <c r="AF4" s="61"/>
      <c r="AG4" s="68" t="s">
        <v>84</v>
      </c>
      <c r="BH4" s="68"/>
      <c r="BI4" s="71" t="s">
        <v>28</v>
      </c>
      <c r="BJ4" s="78"/>
      <c r="BK4" s="1"/>
    </row>
    <row r="5" spans="2:63" ht="42" thickBot="1" x14ac:dyDescent="0.35">
      <c r="B5" s="76"/>
      <c r="C5" s="77"/>
      <c r="D5" s="72"/>
      <c r="E5" s="72"/>
      <c r="F5" s="72"/>
      <c r="G5" s="72"/>
      <c r="H5" s="72"/>
      <c r="I5" s="72"/>
      <c r="J5" s="72"/>
      <c r="K5" s="72"/>
      <c r="L5" s="72"/>
      <c r="M5" s="72"/>
      <c r="N5" s="74"/>
      <c r="O5" s="74"/>
      <c r="P5" s="74"/>
      <c r="Q5" s="74"/>
      <c r="R5" s="60"/>
      <c r="S5" s="60" t="s">
        <v>66</v>
      </c>
      <c r="T5" s="60" t="s">
        <v>67</v>
      </c>
      <c r="U5" s="60" t="s">
        <v>68</v>
      </c>
      <c r="V5" s="60" t="s">
        <v>69</v>
      </c>
      <c r="W5" s="60" t="s">
        <v>70</v>
      </c>
      <c r="X5" s="60" t="s">
        <v>72</v>
      </c>
      <c r="Y5" s="60" t="s">
        <v>74</v>
      </c>
      <c r="Z5" s="60" t="s">
        <v>74</v>
      </c>
      <c r="AA5" s="60" t="s">
        <v>76</v>
      </c>
      <c r="AB5" s="60" t="s">
        <v>77</v>
      </c>
      <c r="AC5" s="60" t="s">
        <v>79</v>
      </c>
      <c r="AD5" s="60" t="s">
        <v>81</v>
      </c>
      <c r="AE5" s="69" t="s">
        <v>82</v>
      </c>
      <c r="AF5" s="69" t="s">
        <v>83</v>
      </c>
      <c r="AG5" s="60" t="s">
        <v>85</v>
      </c>
      <c r="AH5" s="68" t="s">
        <v>86</v>
      </c>
      <c r="AI5" s="60" t="s">
        <v>106</v>
      </c>
      <c r="AJ5" s="60" t="s">
        <v>107</v>
      </c>
      <c r="AK5" s="60" t="s">
        <v>108</v>
      </c>
      <c r="AL5" s="60" t="s">
        <v>87</v>
      </c>
      <c r="AM5" s="60" t="s">
        <v>88</v>
      </c>
      <c r="AN5" s="60" t="s">
        <v>89</v>
      </c>
      <c r="AO5" s="60" t="s">
        <v>105</v>
      </c>
      <c r="AP5" s="60" t="s">
        <v>90</v>
      </c>
      <c r="AQ5" s="60" t="s">
        <v>91</v>
      </c>
      <c r="AR5" s="60" t="s">
        <v>92</v>
      </c>
      <c r="AS5" s="60" t="s">
        <v>93</v>
      </c>
      <c r="AT5" s="60" t="s">
        <v>94</v>
      </c>
      <c r="AU5" s="60" t="s">
        <v>95</v>
      </c>
      <c r="AV5" s="60" t="s">
        <v>96</v>
      </c>
      <c r="AW5" s="60" t="s">
        <v>97</v>
      </c>
      <c r="AX5" s="60" t="s">
        <v>98</v>
      </c>
      <c r="AY5" s="60" t="s">
        <v>99</v>
      </c>
      <c r="AZ5" s="60" t="s">
        <v>100</v>
      </c>
      <c r="BA5" s="60" t="s">
        <v>109</v>
      </c>
      <c r="BB5" s="60" t="s">
        <v>110</v>
      </c>
      <c r="BC5" s="60" t="s">
        <v>101</v>
      </c>
      <c r="BD5" s="60" t="s">
        <v>102</v>
      </c>
      <c r="BE5" s="60" t="s">
        <v>103</v>
      </c>
      <c r="BF5" s="60" t="s">
        <v>104</v>
      </c>
      <c r="BG5" s="60" t="s">
        <v>112</v>
      </c>
      <c r="BH5" s="60" t="s">
        <v>111</v>
      </c>
      <c r="BI5" s="72"/>
      <c r="BJ5" s="78"/>
      <c r="BK5" s="2"/>
    </row>
    <row r="6" spans="2:63" ht="15" thickTop="1" x14ac:dyDescent="0.3">
      <c r="B6" s="22" t="s">
        <v>30</v>
      </c>
      <c r="C6" s="32"/>
      <c r="D6" s="39"/>
      <c r="E6" s="39"/>
      <c r="F6" s="37"/>
      <c r="G6" s="5"/>
      <c r="H6" s="37"/>
      <c r="I6" s="37"/>
      <c r="J6" s="37"/>
      <c r="K6" s="37"/>
      <c r="L6" s="37"/>
      <c r="M6" s="37"/>
      <c r="N6" s="37"/>
      <c r="O6" s="37"/>
      <c r="P6" s="37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70"/>
      <c r="BK6" s="1"/>
    </row>
    <row r="7" spans="2:63" x14ac:dyDescent="0.3">
      <c r="B7" s="28">
        <v>43101</v>
      </c>
      <c r="C7" s="33"/>
      <c r="D7" s="37">
        <v>-0.37</v>
      </c>
      <c r="E7" s="37">
        <v>-1.06</v>
      </c>
      <c r="F7" s="4"/>
      <c r="G7" s="4"/>
      <c r="H7" s="4"/>
      <c r="I7" s="4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70"/>
      <c r="BK7" s="1"/>
    </row>
    <row r="8" spans="2:63" x14ac:dyDescent="0.3">
      <c r="B8" s="28">
        <v>43160</v>
      </c>
      <c r="C8" s="34"/>
      <c r="D8" s="6"/>
      <c r="E8" s="6"/>
      <c r="F8" s="4"/>
      <c r="G8" s="4"/>
      <c r="H8" s="4"/>
      <c r="I8" s="30"/>
      <c r="J8" s="29"/>
      <c r="K8" s="4"/>
      <c r="L8" s="4"/>
      <c r="M8" s="29"/>
      <c r="N8" s="29"/>
      <c r="O8" s="29"/>
      <c r="P8" s="2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5"/>
      <c r="BJ8" s="79"/>
      <c r="BK8" s="1"/>
    </row>
    <row r="9" spans="2:63" ht="15.6" customHeight="1" x14ac:dyDescent="0.3">
      <c r="B9" s="28">
        <v>43191</v>
      </c>
      <c r="C9" s="33"/>
      <c r="D9" s="30"/>
      <c r="E9" s="30"/>
      <c r="F9" s="6"/>
      <c r="G9" s="6"/>
      <c r="H9" s="6"/>
      <c r="I9" s="6"/>
      <c r="J9" s="6"/>
      <c r="K9" s="31"/>
      <c r="L9" s="3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9"/>
      <c r="BK9" s="1"/>
    </row>
    <row r="10" spans="2:63" s="62" customFormat="1" x14ac:dyDescent="0.3">
      <c r="B10" s="28" t="s">
        <v>36</v>
      </c>
      <c r="C10" s="63"/>
      <c r="D10" s="4"/>
      <c r="E10" s="4"/>
      <c r="F10" s="6">
        <v>-4.25</v>
      </c>
      <c r="G10" s="6">
        <v>-3.63</v>
      </c>
      <c r="H10" s="6">
        <v>-3.57</v>
      </c>
      <c r="I10" s="6">
        <v>-2.42</v>
      </c>
      <c r="J10" s="6"/>
      <c r="K10" s="29"/>
      <c r="L10" s="29"/>
      <c r="M10" s="6"/>
      <c r="N10" s="6">
        <v>-3.11</v>
      </c>
      <c r="O10" s="6">
        <v>-2.75</v>
      </c>
      <c r="P10" s="6">
        <v>-1.82</v>
      </c>
      <c r="Q10" s="6">
        <v>2.5099999999999998</v>
      </c>
      <c r="R10" s="6">
        <v>-1.17</v>
      </c>
      <c r="S10" s="6">
        <v>-0.13</v>
      </c>
      <c r="T10" s="6">
        <v>4.33</v>
      </c>
      <c r="U10" s="6">
        <v>-1.1499999999999999</v>
      </c>
      <c r="V10" s="6">
        <v>-0.23</v>
      </c>
      <c r="W10" s="6">
        <v>4.22</v>
      </c>
      <c r="X10" s="6">
        <v>-0.64</v>
      </c>
      <c r="Y10" s="6">
        <v>-0.92</v>
      </c>
      <c r="Z10" s="6">
        <v>-0.24</v>
      </c>
      <c r="AA10" s="6">
        <v>-0.9</v>
      </c>
      <c r="AB10" s="6">
        <v>-0.51</v>
      </c>
      <c r="AC10" s="6">
        <v>-0.65</v>
      </c>
      <c r="AD10" s="6">
        <v>-1.34</v>
      </c>
      <c r="AE10" s="6">
        <v>0.35</v>
      </c>
      <c r="AF10" s="6">
        <v>-2.27</v>
      </c>
      <c r="AG10" s="6">
        <v>-1.6</v>
      </c>
      <c r="AH10" s="6">
        <v>-2.08</v>
      </c>
      <c r="AI10" s="6"/>
      <c r="AJ10" s="6"/>
      <c r="AK10" s="6"/>
      <c r="AL10" s="6">
        <v>0.15</v>
      </c>
      <c r="AM10" s="6">
        <v>-1.0900000000000001</v>
      </c>
      <c r="AN10" s="6">
        <v>-2.29</v>
      </c>
      <c r="AO10" s="6"/>
      <c r="AP10" s="6">
        <v>-1.03</v>
      </c>
      <c r="AQ10" s="6">
        <v>-1.97</v>
      </c>
      <c r="AR10" s="6">
        <v>1.85</v>
      </c>
      <c r="AS10" s="6">
        <v>0.08</v>
      </c>
      <c r="AT10" s="6">
        <v>-1.39</v>
      </c>
      <c r="AU10" s="6">
        <v>-0.69</v>
      </c>
      <c r="AV10" s="6">
        <v>7.38</v>
      </c>
      <c r="AW10" s="6">
        <v>1.55</v>
      </c>
      <c r="AX10" s="6">
        <v>6.06</v>
      </c>
      <c r="AY10" s="6">
        <v>2.09</v>
      </c>
      <c r="AZ10" s="6">
        <v>-0.65</v>
      </c>
      <c r="BA10" s="6"/>
      <c r="BB10" s="6"/>
      <c r="BC10" s="6">
        <v>-1.03</v>
      </c>
      <c r="BD10" s="6">
        <v>-1.3</v>
      </c>
      <c r="BE10" s="6">
        <v>-1.21</v>
      </c>
      <c r="BF10" s="6">
        <v>-1.36</v>
      </c>
      <c r="BG10" s="6"/>
      <c r="BH10" s="6"/>
      <c r="BI10" s="6"/>
      <c r="BJ10" s="79"/>
      <c r="BK10" s="64"/>
    </row>
    <row r="11" spans="2:63" x14ac:dyDescent="0.3">
      <c r="B11" s="28" t="s">
        <v>37</v>
      </c>
      <c r="C11" s="33"/>
      <c r="D11" s="4">
        <v>0.05</v>
      </c>
      <c r="E11" s="4">
        <v>-0.52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79"/>
      <c r="BK11" s="1"/>
    </row>
    <row r="12" spans="2:63" x14ac:dyDescent="0.3">
      <c r="B12" s="28" t="s">
        <v>38</v>
      </c>
      <c r="C12" s="33">
        <v>-5.2</v>
      </c>
      <c r="D12" s="4"/>
      <c r="E12" s="4"/>
      <c r="F12" s="4"/>
      <c r="G12" s="4"/>
      <c r="H12" s="4"/>
      <c r="I12" s="4"/>
      <c r="J12" s="4"/>
      <c r="K12" s="4"/>
      <c r="L12" s="4">
        <v>0.38</v>
      </c>
      <c r="M12" s="4">
        <v>0.05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79"/>
      <c r="BK12" s="1"/>
    </row>
    <row r="13" spans="2:63" x14ac:dyDescent="0.3">
      <c r="B13" s="28">
        <v>43313</v>
      </c>
      <c r="C13" s="35"/>
      <c r="D13" s="8"/>
      <c r="E13" s="8"/>
      <c r="F13" s="4"/>
      <c r="G13" s="4"/>
      <c r="H13" s="4"/>
      <c r="I13" s="4"/>
      <c r="J13" s="4"/>
      <c r="K13" s="4"/>
      <c r="L13" s="4"/>
      <c r="M13" s="41"/>
      <c r="N13" s="41"/>
      <c r="O13" s="41"/>
      <c r="P13" s="4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6"/>
      <c r="BJ13" s="79"/>
      <c r="BK13" s="1"/>
    </row>
    <row r="14" spans="2:63" s="62" customFormat="1" x14ac:dyDescent="0.3">
      <c r="B14" s="28" t="s">
        <v>40</v>
      </c>
      <c r="C14" s="63"/>
      <c r="D14" s="4"/>
      <c r="E14" s="4"/>
      <c r="F14" s="7">
        <v>-0.45</v>
      </c>
      <c r="G14" s="7">
        <v>-0.11</v>
      </c>
      <c r="H14" s="6">
        <v>-1.63</v>
      </c>
      <c r="I14" s="6">
        <v>-1.76</v>
      </c>
      <c r="J14" s="4"/>
      <c r="K14" s="4"/>
      <c r="L14" s="4"/>
      <c r="M14" s="8"/>
      <c r="N14" s="8">
        <v>-1.6</v>
      </c>
      <c r="O14" s="8">
        <v>-1.96</v>
      </c>
      <c r="P14" s="8">
        <v>-1.78</v>
      </c>
      <c r="Q14" s="8">
        <v>-1.97</v>
      </c>
      <c r="R14" s="8">
        <v>2.7</v>
      </c>
      <c r="S14" s="8">
        <v>3.63</v>
      </c>
      <c r="T14" s="8">
        <v>1.33</v>
      </c>
      <c r="U14" s="8">
        <v>0.61</v>
      </c>
      <c r="V14" s="8">
        <v>2.36</v>
      </c>
      <c r="W14" s="8"/>
      <c r="X14" s="8">
        <v>2.1800000000000002</v>
      </c>
      <c r="Y14" s="8">
        <v>3.69</v>
      </c>
      <c r="Z14" s="8">
        <v>0.16</v>
      </c>
      <c r="AA14" s="8">
        <v>2.15</v>
      </c>
      <c r="AB14" s="8">
        <v>1.43</v>
      </c>
      <c r="AC14" s="8">
        <v>5.94</v>
      </c>
      <c r="AD14" s="8">
        <v>2.4700000000000002</v>
      </c>
      <c r="AE14" s="8">
        <v>1.2</v>
      </c>
      <c r="AF14" s="8">
        <v>4.29</v>
      </c>
      <c r="AG14" s="8">
        <v>4.25</v>
      </c>
      <c r="AH14" s="8">
        <v>1.77</v>
      </c>
      <c r="AI14" s="8"/>
      <c r="AJ14" s="8"/>
      <c r="AK14" s="8"/>
      <c r="AL14" s="8">
        <v>4.57</v>
      </c>
      <c r="AM14" s="8">
        <v>2.54</v>
      </c>
      <c r="AN14" s="8">
        <v>5.16</v>
      </c>
      <c r="AO14" s="8">
        <v>11.21</v>
      </c>
      <c r="AP14" s="65">
        <v>5.24</v>
      </c>
      <c r="AQ14" s="8">
        <v>3.82</v>
      </c>
      <c r="AR14" s="8">
        <v>2.71</v>
      </c>
      <c r="AS14" s="8">
        <v>5.58</v>
      </c>
      <c r="AT14" s="8">
        <v>6.95</v>
      </c>
      <c r="AU14" s="8">
        <v>3.32</v>
      </c>
      <c r="AV14" s="8">
        <v>7.14</v>
      </c>
      <c r="AW14" s="8">
        <v>5.85</v>
      </c>
      <c r="AX14" s="8">
        <v>9.33</v>
      </c>
      <c r="AY14" s="8">
        <v>4.3499999999999996</v>
      </c>
      <c r="AZ14" s="8">
        <v>5.97</v>
      </c>
      <c r="BA14" s="8"/>
      <c r="BB14" s="8"/>
      <c r="BC14" s="8">
        <v>0.95</v>
      </c>
      <c r="BD14" s="8">
        <v>4.24</v>
      </c>
      <c r="BE14" s="8">
        <v>2.98</v>
      </c>
      <c r="BF14" s="8">
        <v>1.99</v>
      </c>
      <c r="BG14" s="8"/>
      <c r="BH14" s="8"/>
      <c r="BI14" s="4"/>
      <c r="BJ14" s="80"/>
      <c r="BK14" s="64"/>
    </row>
    <row r="15" spans="2:63" x14ac:dyDescent="0.3">
      <c r="B15" s="28" t="s">
        <v>41</v>
      </c>
      <c r="C15" s="33"/>
      <c r="D15" s="4"/>
      <c r="E15" s="4"/>
      <c r="F15" s="7"/>
      <c r="G15" s="7"/>
      <c r="H15" s="9"/>
      <c r="I15" s="9"/>
      <c r="J15" s="4"/>
      <c r="K15" s="4"/>
      <c r="L15" s="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4"/>
      <c r="BJ15" s="79"/>
      <c r="BK15" s="1"/>
    </row>
    <row r="16" spans="2:63" x14ac:dyDescent="0.3">
      <c r="B16" s="28" t="s">
        <v>42</v>
      </c>
      <c r="C16" s="33">
        <v>-3.42</v>
      </c>
      <c r="D16" s="4">
        <v>-0.05</v>
      </c>
      <c r="E16" s="4">
        <v>-0.55000000000000004</v>
      </c>
      <c r="F16" s="4"/>
      <c r="G16" s="4"/>
      <c r="H16" s="4"/>
      <c r="I16" s="4"/>
      <c r="J16" s="4"/>
      <c r="K16" s="4"/>
      <c r="L16" s="4">
        <v>-1.92</v>
      </c>
      <c r="M16" s="4">
        <v>-1.49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79"/>
      <c r="BK16" s="1"/>
    </row>
    <row r="17" spans="2:63" x14ac:dyDescent="0.3">
      <c r="B17" s="28">
        <v>43435</v>
      </c>
      <c r="C17" s="3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0"/>
      <c r="BK17" s="1"/>
    </row>
    <row r="18" spans="2:63" x14ac:dyDescent="0.3">
      <c r="B18" s="28">
        <v>43466</v>
      </c>
      <c r="C18" s="36"/>
      <c r="D18" s="9"/>
      <c r="E18" s="9"/>
      <c r="F18" s="4"/>
      <c r="G18" s="4"/>
      <c r="H18" s="4"/>
      <c r="I18" s="4"/>
      <c r="J18" s="4"/>
      <c r="K18" s="7"/>
      <c r="L18" s="7"/>
      <c r="M18" s="41"/>
      <c r="N18" s="41"/>
      <c r="O18" s="41"/>
      <c r="P18" s="4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9"/>
      <c r="BJ18" s="10"/>
      <c r="BK18" s="1"/>
    </row>
    <row r="19" spans="2:63" s="62" customFormat="1" x14ac:dyDescent="0.3">
      <c r="B19" s="28" t="s">
        <v>43</v>
      </c>
      <c r="C19" s="63"/>
      <c r="D19" s="4"/>
      <c r="E19" s="4"/>
      <c r="F19" s="9">
        <v>-2.21</v>
      </c>
      <c r="G19" s="9">
        <v>-2.16</v>
      </c>
      <c r="H19" s="9">
        <v>-2.78</v>
      </c>
      <c r="I19" s="9">
        <v>1.5</v>
      </c>
      <c r="J19" s="9"/>
      <c r="K19" s="4"/>
      <c r="L19" s="4"/>
      <c r="M19" s="9"/>
      <c r="N19" s="9">
        <v>0.97</v>
      </c>
      <c r="O19" s="9">
        <v>-1.85</v>
      </c>
      <c r="P19" s="9">
        <v>0.41</v>
      </c>
      <c r="Q19" s="9">
        <v>-1.44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66"/>
      <c r="BK19" s="64"/>
    </row>
    <row r="20" spans="2:63" s="67" customFormat="1" x14ac:dyDescent="0.3">
      <c r="B20" s="28" t="s">
        <v>44</v>
      </c>
      <c r="C20" s="63">
        <v>-1.77</v>
      </c>
      <c r="D20" s="4">
        <v>-0.02</v>
      </c>
      <c r="E20" s="4">
        <v>-1.1399999999999999</v>
      </c>
      <c r="F20" s="9">
        <v>1.98</v>
      </c>
      <c r="G20" s="9">
        <v>0.15</v>
      </c>
      <c r="H20" s="9">
        <v>-1.31</v>
      </c>
      <c r="I20" s="9">
        <v>-0.9</v>
      </c>
      <c r="J20" s="9">
        <v>-2.2400000000000002</v>
      </c>
      <c r="K20" s="4">
        <v>-0.06</v>
      </c>
      <c r="L20" s="4"/>
      <c r="M20" s="9"/>
      <c r="N20" s="9">
        <v>-1.21</v>
      </c>
      <c r="O20" s="9">
        <v>-1.48</v>
      </c>
      <c r="P20" s="9">
        <v>-0.59</v>
      </c>
      <c r="Q20" s="9">
        <v>-1.07</v>
      </c>
      <c r="R20" s="9">
        <v>-2.4300000000000002</v>
      </c>
      <c r="S20" s="9">
        <v>-1.03</v>
      </c>
      <c r="T20" s="9">
        <v>2.15</v>
      </c>
      <c r="U20" s="9">
        <v>-1.66</v>
      </c>
      <c r="V20" s="9">
        <v>-0.72</v>
      </c>
      <c r="W20" s="9">
        <v>-0.48</v>
      </c>
      <c r="X20" s="9">
        <v>-0.92</v>
      </c>
      <c r="Y20" s="9">
        <v>-0.95</v>
      </c>
      <c r="Z20" s="9">
        <v>-2.19</v>
      </c>
      <c r="AA20" s="9">
        <v>0.04</v>
      </c>
      <c r="AB20" s="9">
        <v>-0.64</v>
      </c>
      <c r="AC20" s="9">
        <v>-1.25</v>
      </c>
      <c r="AD20" s="9">
        <v>-1</v>
      </c>
      <c r="AE20" s="9">
        <v>-1.49</v>
      </c>
      <c r="AF20" s="9">
        <v>0.94</v>
      </c>
      <c r="AG20" s="9"/>
      <c r="AH20" s="9">
        <v>-1.4</v>
      </c>
      <c r="AI20" s="9">
        <v>-4.4000000000000004</v>
      </c>
      <c r="AJ20" s="9">
        <v>1.38</v>
      </c>
      <c r="AK20" s="9">
        <v>122.32</v>
      </c>
      <c r="AL20" s="9">
        <v>-0.22</v>
      </c>
      <c r="AM20" s="9">
        <v>-0.28000000000000003</v>
      </c>
      <c r="AN20" s="9">
        <v>4.05</v>
      </c>
      <c r="AO20" s="9">
        <v>11.88</v>
      </c>
      <c r="AP20" s="9">
        <v>1.0900000000000001</v>
      </c>
      <c r="AQ20" s="9">
        <v>1.28</v>
      </c>
      <c r="AR20" s="9">
        <v>2.02</v>
      </c>
      <c r="AS20" s="9">
        <v>13.74</v>
      </c>
      <c r="AT20" s="9">
        <v>2.87</v>
      </c>
      <c r="AU20" s="9">
        <v>3.72</v>
      </c>
      <c r="AV20" s="9">
        <v>2.0499999999999998</v>
      </c>
      <c r="AW20" s="9">
        <v>0.69</v>
      </c>
      <c r="AX20" s="9">
        <v>10.24</v>
      </c>
      <c r="AY20" s="9">
        <v>0.97</v>
      </c>
      <c r="AZ20" s="9">
        <v>1.47</v>
      </c>
      <c r="BA20" s="9">
        <v>-2.2999999999999998</v>
      </c>
      <c r="BB20" s="9">
        <v>-0.8</v>
      </c>
      <c r="BC20" s="9">
        <v>-1.69</v>
      </c>
      <c r="BD20" s="9">
        <v>-1.9</v>
      </c>
      <c r="BE20" s="9">
        <v>-1.5</v>
      </c>
      <c r="BF20" s="9">
        <v>-1.34</v>
      </c>
      <c r="BG20" s="9"/>
      <c r="BH20" s="9">
        <v>-2.88</v>
      </c>
      <c r="BI20" s="9"/>
      <c r="BJ20" s="66"/>
      <c r="BK20" s="64"/>
    </row>
    <row r="21" spans="2:63" x14ac:dyDescent="0.3">
      <c r="B21" s="28">
        <v>43556</v>
      </c>
      <c r="C21" s="43"/>
      <c r="D21" s="44"/>
      <c r="E21" s="44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"/>
      <c r="BJ21" s="10"/>
      <c r="BK21" s="1"/>
    </row>
    <row r="22" spans="2:63" x14ac:dyDescent="0.3">
      <c r="B22" s="28">
        <v>43586</v>
      </c>
      <c r="C22" s="43"/>
      <c r="D22" s="44"/>
      <c r="E22" s="44"/>
      <c r="F22" s="46"/>
      <c r="G22" s="44"/>
      <c r="H22" s="44"/>
      <c r="I22" s="46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"/>
      <c r="BJ22" s="10"/>
      <c r="BK22" s="1"/>
    </row>
    <row r="23" spans="2:63" x14ac:dyDescent="0.3">
      <c r="B23" s="28" t="s">
        <v>45</v>
      </c>
      <c r="C23" s="47">
        <v>-1.31</v>
      </c>
      <c r="D23" s="42">
        <v>-0.08</v>
      </c>
      <c r="E23" s="42">
        <v>-0.03</v>
      </c>
      <c r="F23" s="44"/>
      <c r="G23" s="46"/>
      <c r="H23" s="46"/>
      <c r="I23" s="44"/>
      <c r="J23" s="44"/>
      <c r="K23" s="42"/>
      <c r="L23" s="42"/>
      <c r="M23" s="44"/>
      <c r="N23" s="44"/>
      <c r="O23" s="44"/>
      <c r="P23" s="44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"/>
      <c r="BJ23" s="10"/>
      <c r="BK23" s="1"/>
    </row>
    <row r="24" spans="2:63" x14ac:dyDescent="0.3">
      <c r="B24" s="28" t="s">
        <v>46</v>
      </c>
      <c r="C24" s="43"/>
      <c r="D24" s="44"/>
      <c r="E24" s="44"/>
      <c r="F24" s="48"/>
      <c r="G24" s="48"/>
      <c r="H24" s="44"/>
      <c r="I24" s="44"/>
      <c r="J24" s="44"/>
      <c r="K24" s="44"/>
      <c r="L24" s="44">
        <v>-4.05</v>
      </c>
      <c r="M24" s="44">
        <v>-1.5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"/>
      <c r="BJ24" s="10"/>
      <c r="BK24" s="1"/>
    </row>
    <row r="25" spans="2:63" x14ac:dyDescent="0.3">
      <c r="B25" s="28">
        <v>43678</v>
      </c>
      <c r="C25" s="43"/>
      <c r="D25" s="44"/>
      <c r="E25" s="44"/>
      <c r="F25" s="48"/>
      <c r="G25" s="48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"/>
      <c r="BJ25" s="10"/>
      <c r="BK25" s="1"/>
    </row>
    <row r="26" spans="2:63" x14ac:dyDescent="0.3">
      <c r="B26" s="28">
        <v>43709</v>
      </c>
      <c r="C26" s="43"/>
      <c r="D26" s="44"/>
      <c r="E26" s="44"/>
      <c r="F26" s="48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"/>
      <c r="BJ26" s="10"/>
      <c r="BK26" s="1"/>
    </row>
    <row r="27" spans="2:63" s="62" customFormat="1" x14ac:dyDescent="0.3">
      <c r="B27" s="28" t="s">
        <v>47</v>
      </c>
      <c r="C27" s="49"/>
      <c r="D27" s="44"/>
      <c r="E27" s="44"/>
      <c r="F27" s="44">
        <v>1.48</v>
      </c>
      <c r="G27" s="44">
        <v>1.39</v>
      </c>
      <c r="H27" s="44">
        <v>2.5099999999999998</v>
      </c>
      <c r="I27" s="44">
        <v>1.81</v>
      </c>
      <c r="J27" s="44">
        <v>20.399999999999999</v>
      </c>
      <c r="K27" s="44">
        <v>-4.51</v>
      </c>
      <c r="L27" s="44"/>
      <c r="M27" s="44"/>
      <c r="N27" s="44">
        <v>-1.29</v>
      </c>
      <c r="O27" s="44">
        <v>-2.1</v>
      </c>
      <c r="P27" s="44">
        <v>-1.21</v>
      </c>
      <c r="Q27" s="44">
        <v>-1.05</v>
      </c>
      <c r="R27" s="44">
        <v>3.92</v>
      </c>
      <c r="S27" s="44">
        <v>6.5</v>
      </c>
      <c r="T27" s="44">
        <v>3.73</v>
      </c>
      <c r="U27" s="44">
        <v>-0.61</v>
      </c>
      <c r="V27" s="44">
        <v>0.62</v>
      </c>
      <c r="W27" s="44">
        <v>1.01</v>
      </c>
      <c r="X27" s="44">
        <v>1.03</v>
      </c>
      <c r="Y27" s="44">
        <v>8.11</v>
      </c>
      <c r="Z27" s="44">
        <v>1.1100000000000001</v>
      </c>
      <c r="AA27" s="44">
        <v>-2.4300000000000002</v>
      </c>
      <c r="AB27" s="44">
        <v>1.24</v>
      </c>
      <c r="AC27" s="44">
        <v>1.3</v>
      </c>
      <c r="AD27" s="44">
        <v>3.41</v>
      </c>
      <c r="AE27" s="44">
        <v>1.21</v>
      </c>
      <c r="AF27" s="44">
        <v>3.83</v>
      </c>
      <c r="AG27" s="44">
        <v>5.34</v>
      </c>
      <c r="AH27" s="44">
        <v>0.38</v>
      </c>
      <c r="AI27" s="44">
        <v>4.95</v>
      </c>
      <c r="AJ27" s="44">
        <v>-1.3</v>
      </c>
      <c r="AK27" s="44">
        <v>1.86</v>
      </c>
      <c r="AL27" s="44">
        <v>3.37</v>
      </c>
      <c r="AM27" s="44">
        <v>6.21</v>
      </c>
      <c r="AN27" s="44">
        <v>0.13</v>
      </c>
      <c r="AO27" s="44">
        <v>12.07</v>
      </c>
      <c r="AP27" s="44">
        <v>1.94</v>
      </c>
      <c r="AQ27" s="44">
        <v>2.57</v>
      </c>
      <c r="AR27" s="44">
        <v>0.54</v>
      </c>
      <c r="AS27" s="44">
        <v>8.68</v>
      </c>
      <c r="AT27" s="44">
        <v>3.59</v>
      </c>
      <c r="AU27" s="44">
        <v>2.46</v>
      </c>
      <c r="AV27" s="44">
        <v>3.78</v>
      </c>
      <c r="AW27" s="44">
        <v>1.82</v>
      </c>
      <c r="AX27" s="44">
        <v>5.29</v>
      </c>
      <c r="AY27" s="44">
        <v>1.71</v>
      </c>
      <c r="AZ27" s="44">
        <v>1.1399999999999999</v>
      </c>
      <c r="BA27" s="44">
        <v>1.17</v>
      </c>
      <c r="BB27" s="44">
        <v>2.2400000000000002</v>
      </c>
      <c r="BC27" s="44">
        <v>1.35</v>
      </c>
      <c r="BD27" s="44">
        <v>4.0199999999999996</v>
      </c>
      <c r="BE27" s="44">
        <v>2.6</v>
      </c>
      <c r="BF27" s="44">
        <v>2.2799999999999998</v>
      </c>
      <c r="BG27" s="44">
        <v>3.84</v>
      </c>
      <c r="BH27" s="44">
        <v>2.76</v>
      </c>
      <c r="BI27" s="30"/>
      <c r="BJ27" s="66"/>
      <c r="BK27" s="64"/>
    </row>
    <row r="28" spans="2:63" x14ac:dyDescent="0.3">
      <c r="B28" s="28" t="s">
        <v>48</v>
      </c>
      <c r="C28" s="49">
        <v>4.79</v>
      </c>
      <c r="D28" s="44">
        <v>-0.05</v>
      </c>
      <c r="E28" s="44">
        <v>-0.31</v>
      </c>
      <c r="F28" s="44"/>
      <c r="G28" s="44"/>
      <c r="H28" s="44"/>
      <c r="I28" s="44"/>
      <c r="J28" s="44"/>
      <c r="K28" s="44"/>
      <c r="L28" s="44">
        <v>-2.17</v>
      </c>
      <c r="M28" s="44">
        <v>-2.88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"/>
      <c r="BJ28" s="10"/>
      <c r="BK28" s="1"/>
    </row>
    <row r="29" spans="2:63" x14ac:dyDescent="0.3">
      <c r="B29" s="28">
        <v>43800</v>
      </c>
      <c r="C29" s="49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"/>
      <c r="BJ29" s="10"/>
      <c r="BK29" s="1"/>
    </row>
    <row r="30" spans="2:63" s="62" customFormat="1" x14ac:dyDescent="0.3">
      <c r="B30" s="28">
        <v>43831</v>
      </c>
      <c r="C30" s="49"/>
      <c r="D30" s="44"/>
      <c r="E30" s="44"/>
      <c r="F30" s="50"/>
      <c r="G30" s="51"/>
      <c r="H30" s="50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"/>
      <c r="BJ30" s="66"/>
      <c r="BK30" s="64"/>
    </row>
    <row r="31" spans="2:63" s="62" customFormat="1" x14ac:dyDescent="0.3">
      <c r="B31" s="28" t="s">
        <v>49</v>
      </c>
      <c r="C31" s="49"/>
      <c r="D31" s="44"/>
      <c r="E31" s="44"/>
      <c r="F31" s="50">
        <v>-0.69</v>
      </c>
      <c r="G31" s="55">
        <v>-1.04</v>
      </c>
      <c r="H31" s="50">
        <v>-0.44</v>
      </c>
      <c r="I31" s="44">
        <v>-0.28999999999999998</v>
      </c>
      <c r="J31" s="44">
        <v>-0.69</v>
      </c>
      <c r="K31" s="44">
        <v>-0.71</v>
      </c>
      <c r="L31" s="44"/>
      <c r="M31" s="46"/>
      <c r="N31" s="56">
        <v>1.33</v>
      </c>
      <c r="O31" s="56">
        <v>-1.1299999999999999</v>
      </c>
      <c r="P31" s="56">
        <v>0.46</v>
      </c>
      <c r="Q31" s="44">
        <v>-1.83</v>
      </c>
      <c r="R31" s="44">
        <v>-0.47</v>
      </c>
      <c r="S31" s="44">
        <v>0.25</v>
      </c>
      <c r="T31" s="44">
        <v>0.49</v>
      </c>
      <c r="U31" s="44">
        <v>6.98</v>
      </c>
      <c r="V31" s="44">
        <v>-0.57999999999999996</v>
      </c>
      <c r="W31" s="44">
        <v>-0.01</v>
      </c>
      <c r="X31" s="44">
        <v>1.0900000000000001</v>
      </c>
      <c r="Y31" s="44">
        <v>12</v>
      </c>
      <c r="Z31" s="44">
        <v>1.28</v>
      </c>
      <c r="AA31" s="44">
        <v>-4.7699999999999996</v>
      </c>
      <c r="AB31" s="44">
        <v>-1.3</v>
      </c>
      <c r="AC31" s="44">
        <v>-1.65</v>
      </c>
      <c r="AD31" s="44">
        <v>-0.84</v>
      </c>
      <c r="AE31" s="44">
        <v>-1.45</v>
      </c>
      <c r="AF31" s="44">
        <v>-0.27</v>
      </c>
      <c r="AG31" s="44">
        <v>0.39</v>
      </c>
      <c r="AH31" s="44">
        <v>-0.43</v>
      </c>
      <c r="AI31" s="44">
        <v>-0.33</v>
      </c>
      <c r="AJ31" s="44">
        <v>-0.51</v>
      </c>
      <c r="AK31" s="44">
        <v>-0.73</v>
      </c>
      <c r="AL31" s="44">
        <v>-0.64</v>
      </c>
      <c r="AM31" s="44">
        <v>1.54</v>
      </c>
      <c r="AN31" s="44">
        <v>1.7</v>
      </c>
      <c r="AO31" s="44">
        <v>11.58</v>
      </c>
      <c r="AP31" s="44">
        <v>-0.09</v>
      </c>
      <c r="AQ31" s="44">
        <v>3.02</v>
      </c>
      <c r="AR31" s="44">
        <v>1.64</v>
      </c>
      <c r="AS31" s="44">
        <v>0.65</v>
      </c>
      <c r="AT31" s="44">
        <v>1.1599999999999999</v>
      </c>
      <c r="AU31" s="44">
        <v>1.24</v>
      </c>
      <c r="AV31" s="44">
        <v>0.06</v>
      </c>
      <c r="AW31" s="44">
        <v>1.27</v>
      </c>
      <c r="AX31" s="44">
        <v>4.7699999999999996</v>
      </c>
      <c r="AY31" s="44">
        <v>0.3</v>
      </c>
      <c r="AZ31" s="44">
        <v>-0.13</v>
      </c>
      <c r="BA31" s="44">
        <v>0.25</v>
      </c>
      <c r="BB31" s="44">
        <v>-1.17</v>
      </c>
      <c r="BC31" s="44">
        <v>-0.04</v>
      </c>
      <c r="BD31" s="44">
        <v>-0.43</v>
      </c>
      <c r="BE31" s="44">
        <v>-1.29</v>
      </c>
      <c r="BF31" s="44">
        <v>1.76</v>
      </c>
      <c r="BG31" s="44">
        <v>-1.64</v>
      </c>
      <c r="BH31" s="44">
        <v>-0.54</v>
      </c>
      <c r="BI31" s="30"/>
      <c r="BJ31" s="66"/>
      <c r="BK31" s="64"/>
    </row>
    <row r="32" spans="2:63" x14ac:dyDescent="0.3">
      <c r="B32" s="28" t="s">
        <v>50</v>
      </c>
      <c r="C32" s="52">
        <v>-1.68</v>
      </c>
      <c r="D32" s="48">
        <v>0</v>
      </c>
      <c r="E32" s="48">
        <v>-1.1399999999999999</v>
      </c>
      <c r="F32" s="50"/>
      <c r="G32" s="51"/>
      <c r="H32" s="50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"/>
      <c r="BJ32" s="10"/>
      <c r="BK32" s="1"/>
    </row>
    <row r="33" spans="2:63" x14ac:dyDescent="0.3">
      <c r="B33" s="28">
        <v>43922</v>
      </c>
      <c r="C33" s="50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15"/>
      <c r="BJ33" s="10"/>
      <c r="BK33" s="1"/>
    </row>
    <row r="34" spans="2:63" x14ac:dyDescent="0.3">
      <c r="B34" s="28">
        <v>43952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15"/>
      <c r="BJ34" s="10"/>
      <c r="BK34" s="1"/>
    </row>
    <row r="35" spans="2:63" x14ac:dyDescent="0.3">
      <c r="B35" s="28" t="s">
        <v>51</v>
      </c>
      <c r="D35" s="48">
        <v>-0.04</v>
      </c>
      <c r="E35" s="48">
        <v>-1.42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15"/>
      <c r="BJ35" s="10"/>
      <c r="BK35" s="1"/>
    </row>
    <row r="36" spans="2:63" x14ac:dyDescent="0.3">
      <c r="B36" s="28" t="s">
        <v>52</v>
      </c>
      <c r="C36" s="48">
        <v>-1.97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15"/>
      <c r="BJ36" s="10"/>
      <c r="BK36" s="1"/>
    </row>
    <row r="37" spans="2:63" s="62" customFormat="1" x14ac:dyDescent="0.3">
      <c r="B37" s="28" t="s">
        <v>53</v>
      </c>
      <c r="C37" s="48"/>
      <c r="D37" s="48"/>
      <c r="E37" s="48"/>
      <c r="F37" s="48">
        <v>2.14</v>
      </c>
      <c r="G37" s="48">
        <v>0.22</v>
      </c>
      <c r="H37" s="48">
        <v>0.5</v>
      </c>
      <c r="I37" s="48">
        <v>-0.06</v>
      </c>
      <c r="J37" s="48">
        <v>0.34</v>
      </c>
      <c r="K37" s="48">
        <v>-0.12</v>
      </c>
      <c r="L37" s="48"/>
      <c r="M37" s="48"/>
      <c r="N37" s="48">
        <v>3.88</v>
      </c>
      <c r="O37" s="48">
        <v>9.2899999999999991</v>
      </c>
      <c r="P37" s="48">
        <v>0.04</v>
      </c>
      <c r="Q37" s="48">
        <v>-1.46</v>
      </c>
      <c r="R37" s="48">
        <v>-1.08</v>
      </c>
      <c r="S37" s="48">
        <v>-0.61</v>
      </c>
      <c r="T37" s="48">
        <v>0.76</v>
      </c>
      <c r="U37" s="48">
        <v>-2.34</v>
      </c>
      <c r="V37" s="48">
        <v>-1.31</v>
      </c>
      <c r="W37" s="48">
        <v>-1.01</v>
      </c>
      <c r="X37" s="48">
        <v>0.16</v>
      </c>
      <c r="Y37" s="48">
        <v>-0.8</v>
      </c>
      <c r="Z37" s="48">
        <v>-0.33</v>
      </c>
      <c r="AA37" s="48">
        <v>-0.16</v>
      </c>
      <c r="AB37" s="48">
        <v>-1.98</v>
      </c>
      <c r="AC37" s="48">
        <v>-1.48</v>
      </c>
      <c r="AD37" s="48">
        <v>-2.42</v>
      </c>
      <c r="AE37" s="48">
        <v>-1.72</v>
      </c>
      <c r="AF37" s="48">
        <v>-1.19</v>
      </c>
      <c r="AG37" s="48"/>
      <c r="AH37" s="48">
        <v>-2.99</v>
      </c>
      <c r="AI37" s="48">
        <v>-1.19</v>
      </c>
      <c r="AJ37" s="48">
        <v>-0.26</v>
      </c>
      <c r="AK37" s="48">
        <v>-1.5</v>
      </c>
      <c r="AL37" s="48">
        <v>-0.85</v>
      </c>
      <c r="AM37" s="48">
        <v>0.48</v>
      </c>
      <c r="AN37" s="48">
        <v>1.83</v>
      </c>
      <c r="AP37" s="48">
        <v>0.24</v>
      </c>
      <c r="AQ37" s="48">
        <v>1.07</v>
      </c>
      <c r="AR37" s="48">
        <v>3.29</v>
      </c>
      <c r="AS37" s="48">
        <v>7.54</v>
      </c>
      <c r="AT37" s="48">
        <v>4.75</v>
      </c>
      <c r="AU37" s="48">
        <v>1.76</v>
      </c>
      <c r="AV37" s="48">
        <v>1.42</v>
      </c>
      <c r="AW37" s="48">
        <v>1.72</v>
      </c>
      <c r="AX37" s="48">
        <v>2.2799999999999998</v>
      </c>
      <c r="AY37" s="48">
        <v>0.86</v>
      </c>
      <c r="AZ37" s="48">
        <v>1.49</v>
      </c>
      <c r="BA37" s="48">
        <v>0.52</v>
      </c>
      <c r="BB37" s="48">
        <v>-0.31</v>
      </c>
      <c r="BC37" s="48">
        <v>-0.24</v>
      </c>
      <c r="BD37" s="48">
        <v>-0.59</v>
      </c>
      <c r="BE37" s="48">
        <v>-0.14000000000000001</v>
      </c>
      <c r="BF37" s="48">
        <v>-0.68</v>
      </c>
      <c r="BG37" s="48">
        <v>-1.67</v>
      </c>
      <c r="BH37" s="48">
        <v>-1.79</v>
      </c>
      <c r="BI37" s="15"/>
      <c r="BJ37" s="66"/>
      <c r="BK37" s="64"/>
    </row>
    <row r="38" spans="2:63" x14ac:dyDescent="0.3">
      <c r="B38" s="28">
        <v>44075</v>
      </c>
      <c r="C38" s="5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38"/>
      <c r="BJ38" s="10"/>
      <c r="BK38" s="1"/>
    </row>
    <row r="39" spans="2:63" s="62" customFormat="1" ht="14.4" customHeight="1" x14ac:dyDescent="0.3">
      <c r="B39" s="28" t="s">
        <v>54</v>
      </c>
      <c r="C39" s="54"/>
      <c r="D39" s="54">
        <v>0.12</v>
      </c>
      <c r="E39" s="54">
        <v>-1.1299999999999999</v>
      </c>
      <c r="F39" s="54">
        <v>1.62</v>
      </c>
      <c r="G39" s="54">
        <v>0.59</v>
      </c>
      <c r="H39" s="54">
        <v>-0.72</v>
      </c>
      <c r="I39" s="54">
        <v>-0.6</v>
      </c>
      <c r="J39" s="54">
        <v>-0.67</v>
      </c>
      <c r="K39" s="54">
        <v>-0.5</v>
      </c>
      <c r="L39" s="54">
        <v>-0.14000000000000001</v>
      </c>
      <c r="M39" s="54">
        <v>-0.56999999999999995</v>
      </c>
      <c r="N39" s="54">
        <v>1.76</v>
      </c>
      <c r="O39" s="54">
        <v>7.0000000000000007E-2</v>
      </c>
      <c r="P39" s="54">
        <v>0.47</v>
      </c>
      <c r="Q39" s="54">
        <v>-0.22</v>
      </c>
      <c r="R39" s="54">
        <v>0.09</v>
      </c>
      <c r="S39" s="54">
        <v>-0.4</v>
      </c>
      <c r="T39" s="54">
        <v>6.77</v>
      </c>
      <c r="U39" s="54">
        <v>0.26</v>
      </c>
      <c r="V39" s="54">
        <v>0.33</v>
      </c>
      <c r="W39" s="54">
        <v>0.8</v>
      </c>
      <c r="X39" s="54">
        <v>1.08</v>
      </c>
      <c r="Y39" s="54">
        <v>-0.56000000000000005</v>
      </c>
      <c r="Z39" s="54">
        <v>0.36</v>
      </c>
      <c r="AA39" s="54">
        <v>0.53</v>
      </c>
      <c r="AB39" s="54">
        <v>-0.42</v>
      </c>
      <c r="AC39" s="54">
        <v>-1.68</v>
      </c>
      <c r="AD39" s="54">
        <v>0.31</v>
      </c>
      <c r="AE39" s="54">
        <v>1.27</v>
      </c>
      <c r="AF39" s="54">
        <v>0.5</v>
      </c>
      <c r="AG39" s="54"/>
      <c r="AH39" s="54">
        <v>-0.54</v>
      </c>
      <c r="AI39" s="54">
        <v>0.3</v>
      </c>
      <c r="AJ39" s="54">
        <v>0.39</v>
      </c>
      <c r="AK39" s="54">
        <v>-0.64</v>
      </c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>
        <v>-0.41</v>
      </c>
      <c r="BB39" s="54">
        <v>-0.2</v>
      </c>
      <c r="BC39" s="54">
        <v>0.63</v>
      </c>
      <c r="BD39" s="54">
        <v>-0.24</v>
      </c>
      <c r="BE39" s="54">
        <v>-0.73</v>
      </c>
      <c r="BF39" s="54">
        <v>-0.84</v>
      </c>
      <c r="BG39" s="54">
        <v>0</v>
      </c>
      <c r="BH39" s="54">
        <v>-1.31</v>
      </c>
      <c r="BI39" s="38"/>
      <c r="BJ39" s="66"/>
      <c r="BK39" s="64"/>
    </row>
    <row r="40" spans="2:63" x14ac:dyDescent="0.3">
      <c r="B40" s="28" t="s">
        <v>55</v>
      </c>
      <c r="C40" s="53">
        <v>1.81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38"/>
      <c r="BJ40" s="10"/>
      <c r="BK40" s="1"/>
    </row>
    <row r="41" spans="2:63" x14ac:dyDescent="0.3">
      <c r="B41" s="28">
        <v>44166</v>
      </c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38"/>
      <c r="BJ41" s="10"/>
      <c r="BK41" s="1"/>
    </row>
    <row r="42" spans="2:63" x14ac:dyDescent="0.3">
      <c r="B42" s="28">
        <v>44197</v>
      </c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38"/>
      <c r="BJ42" s="1"/>
      <c r="BK42" s="1"/>
    </row>
    <row r="43" spans="2:63" s="62" customFormat="1" x14ac:dyDescent="0.3">
      <c r="B43" s="28" t="s">
        <v>56</v>
      </c>
      <c r="C43" s="54"/>
      <c r="D43" s="54"/>
      <c r="E43" s="54"/>
      <c r="F43" s="54"/>
      <c r="G43" s="54">
        <v>-0.93</v>
      </c>
      <c r="H43" s="54">
        <v>0.55000000000000004</v>
      </c>
      <c r="I43" s="54">
        <v>0.04</v>
      </c>
      <c r="J43" s="54">
        <v>-0.62</v>
      </c>
      <c r="K43" s="54">
        <v>-0.28000000000000003</v>
      </c>
      <c r="L43" s="54"/>
      <c r="M43" s="54"/>
      <c r="N43" s="54">
        <v>-0.53</v>
      </c>
      <c r="O43" s="54">
        <v>8.08</v>
      </c>
      <c r="P43" s="54">
        <v>-0.88</v>
      </c>
      <c r="Q43" s="54">
        <v>-0.87</v>
      </c>
      <c r="R43" s="54">
        <v>-0.57999999999999996</v>
      </c>
      <c r="S43" s="54">
        <v>-1.26</v>
      </c>
      <c r="T43" s="54">
        <v>0.28999999999999998</v>
      </c>
      <c r="U43" s="54">
        <v>-0.28000000000000003</v>
      </c>
      <c r="V43" s="54">
        <v>0.05</v>
      </c>
      <c r="W43" s="54">
        <v>0.75</v>
      </c>
      <c r="X43" s="54">
        <v>3.2</v>
      </c>
      <c r="Y43" s="54">
        <v>-0.15</v>
      </c>
      <c r="Z43" s="54">
        <v>-0.38</v>
      </c>
      <c r="AA43" s="54">
        <v>-0.14000000000000001</v>
      </c>
      <c r="AB43" s="54">
        <v>0.78</v>
      </c>
      <c r="AC43" s="54">
        <v>-1.81</v>
      </c>
      <c r="AD43" s="54">
        <v>-1.04</v>
      </c>
      <c r="AE43" s="54">
        <v>1.28</v>
      </c>
      <c r="AF43" s="54">
        <v>2.09</v>
      </c>
      <c r="AG43" s="54">
        <v>0.53</v>
      </c>
      <c r="AH43" s="54">
        <v>-0.44</v>
      </c>
      <c r="AI43" s="54">
        <v>0.39</v>
      </c>
      <c r="AJ43" s="54">
        <v>0.84</v>
      </c>
      <c r="AK43" s="54">
        <v>-1.43</v>
      </c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>
        <v>-0.08</v>
      </c>
      <c r="BB43" s="54">
        <v>-0.54</v>
      </c>
      <c r="BC43" s="54">
        <v>1.56</v>
      </c>
      <c r="BD43" s="54">
        <v>-0.01</v>
      </c>
      <c r="BE43" s="54">
        <v>0.7</v>
      </c>
      <c r="BF43" s="54">
        <v>0.61</v>
      </c>
      <c r="BG43" s="54">
        <v>3.41</v>
      </c>
      <c r="BH43" s="54">
        <v>0.16</v>
      </c>
      <c r="BI43" s="38"/>
      <c r="BJ43" s="64"/>
      <c r="BK43" s="64"/>
    </row>
    <row r="44" spans="2:63" x14ac:dyDescent="0.3">
      <c r="B44" s="28" t="s">
        <v>57</v>
      </c>
      <c r="C44" s="53">
        <v>0.28000000000000003</v>
      </c>
      <c r="D44" s="54">
        <v>0</v>
      </c>
      <c r="E44" s="54">
        <v>-0.55000000000000004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38"/>
      <c r="BJ44" s="1"/>
      <c r="BK44" s="1"/>
    </row>
    <row r="45" spans="2:63" x14ac:dyDescent="0.3">
      <c r="B45" s="28">
        <v>44287</v>
      </c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38"/>
      <c r="BJ45" s="1"/>
      <c r="BK45" s="1"/>
    </row>
    <row r="46" spans="2:63" x14ac:dyDescent="0.3">
      <c r="B46" s="28">
        <v>44317</v>
      </c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38"/>
      <c r="BJ46" s="1"/>
      <c r="BK46" s="1"/>
    </row>
    <row r="47" spans="2:63" s="62" customFormat="1" x14ac:dyDescent="0.3">
      <c r="B47" s="28" t="s">
        <v>58</v>
      </c>
      <c r="C47" s="54"/>
      <c r="D47" s="54"/>
      <c r="E47" s="54"/>
      <c r="F47" s="54">
        <v>-1.97</v>
      </c>
      <c r="G47" s="54">
        <v>-0.66</v>
      </c>
      <c r="H47" s="54">
        <v>-1.01</v>
      </c>
      <c r="I47" s="54">
        <v>-0.61</v>
      </c>
      <c r="J47" s="54">
        <v>-0.56000000000000005</v>
      </c>
      <c r="K47" s="54">
        <v>-0.98</v>
      </c>
      <c r="L47" s="54"/>
      <c r="M47" s="54"/>
      <c r="N47" s="54">
        <v>0</v>
      </c>
      <c r="O47" s="54">
        <v>-0.61</v>
      </c>
      <c r="P47" s="54">
        <v>-0.46</v>
      </c>
      <c r="Q47" s="54">
        <v>-1.17</v>
      </c>
      <c r="R47" s="54">
        <v>-1</v>
      </c>
      <c r="S47" s="54">
        <v>-3.28</v>
      </c>
      <c r="T47" s="54">
        <v>1.83</v>
      </c>
      <c r="U47" s="54">
        <v>-1.96</v>
      </c>
      <c r="V47" s="54">
        <v>-2.2400000000000002</v>
      </c>
      <c r="W47" s="54">
        <v>-1.1499999999999999</v>
      </c>
      <c r="X47" s="54">
        <v>0.84</v>
      </c>
      <c r="Y47" s="54">
        <v>-0.38</v>
      </c>
      <c r="Z47" s="54">
        <v>-0.72</v>
      </c>
      <c r="AA47" s="54">
        <v>-0.77</v>
      </c>
      <c r="AB47" s="54">
        <v>-1.02</v>
      </c>
      <c r="AC47" s="54">
        <v>-1.82</v>
      </c>
      <c r="AD47" s="54">
        <v>-2.36</v>
      </c>
      <c r="AE47" s="54">
        <v>-0.94</v>
      </c>
      <c r="AF47" s="54">
        <v>0.45</v>
      </c>
      <c r="AG47" s="54">
        <v>1.54</v>
      </c>
      <c r="AH47" s="54">
        <v>1.82</v>
      </c>
      <c r="AI47" s="54">
        <v>-1.59</v>
      </c>
      <c r="AJ47" s="54">
        <v>-1.68</v>
      </c>
      <c r="AK47" s="54">
        <v>-1.78</v>
      </c>
      <c r="AL47" s="54">
        <v>-0.46</v>
      </c>
      <c r="AM47" s="54">
        <v>1.1599999999999999</v>
      </c>
      <c r="AN47" s="54">
        <v>2.92</v>
      </c>
      <c r="AO47" s="54">
        <v>5.51</v>
      </c>
      <c r="AP47" s="54">
        <v>1.25</v>
      </c>
      <c r="AQ47" s="54">
        <v>0.57999999999999996</v>
      </c>
      <c r="AR47" s="54">
        <v>0.65</v>
      </c>
      <c r="AS47" s="54">
        <v>3.09</v>
      </c>
      <c r="AT47" s="54">
        <v>5.14</v>
      </c>
      <c r="AU47" s="54">
        <v>0.37</v>
      </c>
      <c r="AV47" s="54">
        <v>3.73</v>
      </c>
      <c r="AW47" s="54">
        <v>1.94</v>
      </c>
      <c r="AX47" s="54">
        <v>5.58</v>
      </c>
      <c r="AY47" s="54">
        <v>2.56</v>
      </c>
      <c r="AZ47" s="54">
        <v>0.64</v>
      </c>
      <c r="BA47" s="54">
        <v>-0.78</v>
      </c>
      <c r="BB47" s="54">
        <v>-1.24</v>
      </c>
      <c r="BC47" s="54">
        <v>-2.2599999999999998</v>
      </c>
      <c r="BD47" s="54">
        <v>-1.87</v>
      </c>
      <c r="BE47" s="54">
        <v>-0.59</v>
      </c>
      <c r="BF47" s="54">
        <v>-0.64</v>
      </c>
      <c r="BG47" s="54">
        <v>-3.3</v>
      </c>
      <c r="BH47" s="54">
        <v>-3.69</v>
      </c>
      <c r="BI47" s="38"/>
      <c r="BJ47" s="66"/>
      <c r="BK47" s="64"/>
    </row>
    <row r="48" spans="2:63" x14ac:dyDescent="0.3">
      <c r="B48" s="28" t="s">
        <v>59</v>
      </c>
      <c r="C48" s="53"/>
      <c r="D48" s="54">
        <v>-7.0000000000000007E-2</v>
      </c>
      <c r="E48" s="54">
        <v>-1.62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38"/>
      <c r="BJ48" s="10"/>
      <c r="BK48" s="1"/>
    </row>
    <row r="49" spans="2:63" x14ac:dyDescent="0.3">
      <c r="B49" s="28" t="s">
        <v>60</v>
      </c>
      <c r="C49" s="53"/>
      <c r="D49" s="54"/>
      <c r="E49" s="54"/>
      <c r="F49" s="54"/>
      <c r="G49" s="54"/>
      <c r="H49" s="54"/>
      <c r="I49" s="54"/>
      <c r="J49" s="54"/>
      <c r="K49" s="54"/>
      <c r="L49" s="54">
        <v>-0.52</v>
      </c>
      <c r="M49" s="54">
        <v>-0.56000000000000005</v>
      </c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38"/>
      <c r="BJ49" s="10"/>
      <c r="BK49" s="1"/>
    </row>
    <row r="50" spans="2:63" s="62" customFormat="1" x14ac:dyDescent="0.3">
      <c r="B50" s="28" t="s">
        <v>61</v>
      </c>
      <c r="C50" s="54"/>
      <c r="D50" s="54"/>
      <c r="E50" s="54"/>
      <c r="F50" s="54">
        <v>-3.49</v>
      </c>
      <c r="G50" s="54">
        <v>-2.16</v>
      </c>
      <c r="H50" s="54">
        <v>-1.0900000000000001</v>
      </c>
      <c r="I50" s="54">
        <v>-2.35</v>
      </c>
      <c r="J50" s="54">
        <v>-1.33</v>
      </c>
      <c r="K50" s="54">
        <v>-1.76</v>
      </c>
      <c r="L50" s="54"/>
      <c r="M50" s="54"/>
      <c r="N50" s="54">
        <v>1.28</v>
      </c>
      <c r="O50" s="54">
        <v>10.31</v>
      </c>
      <c r="P50" s="54">
        <v>1.71</v>
      </c>
      <c r="Q50" s="54">
        <v>-0.14000000000000001</v>
      </c>
      <c r="R50" s="54">
        <v>0.79</v>
      </c>
      <c r="S50" s="54">
        <v>0.49</v>
      </c>
      <c r="T50" s="54">
        <v>3.13</v>
      </c>
      <c r="U50" s="54">
        <v>1.54</v>
      </c>
      <c r="V50" s="54">
        <v>0.11</v>
      </c>
      <c r="W50" s="54">
        <v>1.72</v>
      </c>
      <c r="X50" s="54">
        <v>1.41</v>
      </c>
      <c r="Y50" s="54">
        <v>-0.28000000000000003</v>
      </c>
      <c r="Z50" s="54">
        <v>-0.27</v>
      </c>
      <c r="AA50" s="54">
        <v>-0.37</v>
      </c>
      <c r="AB50" s="54">
        <v>-0.55000000000000004</v>
      </c>
      <c r="AC50" s="54">
        <v>-1.01</v>
      </c>
      <c r="AD50" s="54">
        <v>0.28000000000000003</v>
      </c>
      <c r="AE50" s="54">
        <v>-0.46</v>
      </c>
      <c r="AF50" s="54">
        <v>0.08</v>
      </c>
      <c r="AG50" s="54">
        <v>0.47</v>
      </c>
      <c r="AH50" s="54">
        <v>-0.53</v>
      </c>
      <c r="AI50" s="54">
        <v>0.82</v>
      </c>
      <c r="AJ50" s="54">
        <v>-0.21</v>
      </c>
      <c r="AK50" s="54">
        <v>-0.4</v>
      </c>
      <c r="AL50" s="54">
        <v>1.5</v>
      </c>
      <c r="AM50" s="54">
        <v>2.14</v>
      </c>
      <c r="AN50" s="54">
        <v>1.97</v>
      </c>
      <c r="AO50" s="54">
        <v>13.13</v>
      </c>
      <c r="AP50" s="54">
        <v>3.89</v>
      </c>
      <c r="AQ50" s="54">
        <v>2.0499999999999998</v>
      </c>
      <c r="AR50" s="54">
        <v>3.31</v>
      </c>
      <c r="AS50" s="54">
        <v>1.45</v>
      </c>
      <c r="AT50" s="54">
        <v>5.16</v>
      </c>
      <c r="AU50" s="54">
        <v>3.06</v>
      </c>
      <c r="AV50" s="54">
        <v>4.54</v>
      </c>
      <c r="AW50" s="54">
        <v>0.96</v>
      </c>
      <c r="AY50" s="54">
        <v>1.8</v>
      </c>
      <c r="AZ50" s="54">
        <v>2.5</v>
      </c>
      <c r="BA50" s="54">
        <v>-0.75</v>
      </c>
      <c r="BB50" s="54">
        <v>-1.74</v>
      </c>
      <c r="BC50" s="54">
        <v>-2.2000000000000002</v>
      </c>
      <c r="BD50" s="54">
        <v>-1.88</v>
      </c>
      <c r="BE50" s="54">
        <v>-0.66</v>
      </c>
      <c r="BF50" s="54">
        <v>-0.82</v>
      </c>
      <c r="BG50" s="54">
        <v>-1.1000000000000001</v>
      </c>
      <c r="BH50" s="54">
        <v>-3.51</v>
      </c>
      <c r="BI50" s="38"/>
      <c r="BJ50" s="66"/>
      <c r="BK50" s="64"/>
    </row>
    <row r="51" spans="2:63" x14ac:dyDescent="0.3">
      <c r="B51" s="28" t="s">
        <v>62</v>
      </c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38"/>
      <c r="BJ51" s="10"/>
      <c r="BK51" s="1"/>
    </row>
    <row r="52" spans="2:63" x14ac:dyDescent="0.3">
      <c r="B52" s="28" t="s">
        <v>63</v>
      </c>
      <c r="C52" s="53">
        <v>1.05</v>
      </c>
      <c r="D52" s="54">
        <v>-7.0000000000000007E-2</v>
      </c>
      <c r="E52" s="54">
        <v>-1.5</v>
      </c>
      <c r="F52" s="54"/>
      <c r="G52" s="54">
        <v>3.53</v>
      </c>
      <c r="H52" s="54">
        <v>1.37</v>
      </c>
      <c r="I52" s="54">
        <v>0.41</v>
      </c>
      <c r="J52" s="54">
        <v>0.45</v>
      </c>
      <c r="K52" s="54">
        <v>0.33</v>
      </c>
      <c r="L52" s="54"/>
      <c r="M52" s="54"/>
      <c r="N52" s="54">
        <v>2.66</v>
      </c>
      <c r="O52" s="54">
        <v>1.3</v>
      </c>
      <c r="P52" s="54">
        <v>1.17</v>
      </c>
      <c r="Q52" s="54">
        <v>2.67</v>
      </c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38"/>
      <c r="BJ52" s="10"/>
      <c r="BK52" s="1"/>
    </row>
    <row r="53" spans="2:63" x14ac:dyDescent="0.3">
      <c r="B53" s="28">
        <v>44531</v>
      </c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38"/>
      <c r="BJ53" s="10"/>
      <c r="BK53" s="1"/>
    </row>
    <row r="54" spans="2:63" x14ac:dyDescent="0.3">
      <c r="B54" s="28" t="s">
        <v>64</v>
      </c>
      <c r="C54" s="53">
        <v>-0.97</v>
      </c>
      <c r="D54" s="54">
        <v>-0.01</v>
      </c>
      <c r="E54" s="54">
        <v>-0.5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38"/>
      <c r="BJ54" s="10"/>
      <c r="BK54" s="1"/>
    </row>
    <row r="55" spans="2:63" x14ac:dyDescent="0.3">
      <c r="B55" s="28">
        <v>44593</v>
      </c>
      <c r="C55" s="53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38"/>
      <c r="BJ55" s="10"/>
      <c r="BK55" s="1"/>
    </row>
    <row r="56" spans="2:63" x14ac:dyDescent="0.3">
      <c r="B56" s="28">
        <v>44621</v>
      </c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38"/>
      <c r="BJ56" s="10"/>
      <c r="BK56" s="1"/>
    </row>
  </sheetData>
  <mergeCells count="20">
    <mergeCell ref="BI4:BI5"/>
    <mergeCell ref="BJ4:BJ5"/>
    <mergeCell ref="BJ8:BJ13"/>
    <mergeCell ref="BJ14:BJ16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B4:B5"/>
    <mergeCell ref="C4:C5"/>
    <mergeCell ref="D4:D5"/>
    <mergeCell ref="E4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workbookViewId="0">
      <selection activeCell="T15" sqref="T15"/>
    </sheetView>
  </sheetViews>
  <sheetFormatPr defaultRowHeight="14.4" x14ac:dyDescent="0.3"/>
  <sheetData>
    <row r="1" spans="2:15" ht="15" thickBot="1" x14ac:dyDescent="0.35"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2:15" x14ac:dyDescent="0.3">
      <c r="B2" s="16"/>
      <c r="C2" s="81" t="str">
        <f>Sheet1!C4</f>
        <v>Phenol     (ug/L)</v>
      </c>
      <c r="D2" s="81" t="str">
        <f>Sheet1!E4</f>
        <v>Oil and Grease (mg/L)</v>
      </c>
      <c r="E2" s="81" t="str">
        <f>Sheet1!F4</f>
        <v>TOC     (mg/L)</v>
      </c>
      <c r="F2" s="81" t="str">
        <f>Sheet1!G4</f>
        <v>DOC  (mg/L)</v>
      </c>
      <c r="G2" s="81" t="str">
        <f>Sheet1!H4</f>
        <v>Benzene ( ug/L)</v>
      </c>
      <c r="H2" s="81" t="str">
        <f>Sheet1!I4</f>
        <v>Toluene   (ug/L)</v>
      </c>
      <c r="I2" s="83" t="str">
        <f>Sheet1!J4</f>
        <v>Ethylbenzene   (ug/L)</v>
      </c>
      <c r="J2" s="81" t="str">
        <f>Sheet1!K4</f>
        <v>o- Xylene   (ug/L)</v>
      </c>
      <c r="K2" s="81" t="str">
        <f>Sheet1!L4</f>
        <v>m-Xylene   (ug/L)</v>
      </c>
      <c r="L2" s="81" t="str">
        <f>Sheet1!M4</f>
        <v>p-Xylene   (ug/L)</v>
      </c>
      <c r="M2" s="81" t="str">
        <f>Sheet1!O4</f>
        <v>Geosmin   (ug/L)</v>
      </c>
      <c r="N2" s="81" t="str">
        <f>Sheet1!P4</f>
        <v>Chloroform</v>
      </c>
      <c r="O2" s="81" t="str">
        <f>Sheet1!BK4</f>
        <v>Comments</v>
      </c>
    </row>
    <row r="3" spans="2:15" ht="15" thickBot="1" x14ac:dyDescent="0.35">
      <c r="B3" s="23"/>
      <c r="C3" s="82"/>
      <c r="D3" s="82"/>
      <c r="E3" s="82"/>
      <c r="F3" s="82"/>
      <c r="G3" s="82"/>
      <c r="H3" s="82"/>
      <c r="I3" s="84"/>
      <c r="J3" s="82"/>
      <c r="K3" s="82"/>
      <c r="L3" s="82"/>
      <c r="M3" s="82"/>
      <c r="N3" s="82"/>
      <c r="O3" s="82"/>
    </row>
    <row r="4" spans="2:15" x14ac:dyDescent="0.3">
      <c r="B4" s="23"/>
      <c r="C4" s="1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3">
      <c r="B5" s="24" t="s">
        <v>0</v>
      </c>
      <c r="C5" s="19" t="e">
        <f t="shared" ref="C5:O5" si="0">AVERAGE(C1:C2)</f>
        <v>#DIV/0!</v>
      </c>
      <c r="D5" s="19" t="e">
        <f t="shared" si="0"/>
        <v>#DIV/0!</v>
      </c>
      <c r="E5" s="19" t="e">
        <f t="shared" si="0"/>
        <v>#DIV/0!</v>
      </c>
      <c r="F5" s="19" t="e">
        <f t="shared" si="0"/>
        <v>#DIV/0!</v>
      </c>
      <c r="G5" s="19" t="e">
        <f t="shared" si="0"/>
        <v>#DIV/0!</v>
      </c>
      <c r="H5" s="19" t="e">
        <f t="shared" si="0"/>
        <v>#DIV/0!</v>
      </c>
      <c r="I5" s="19" t="e">
        <f t="shared" si="0"/>
        <v>#DIV/0!</v>
      </c>
      <c r="J5" s="19" t="e">
        <f t="shared" si="0"/>
        <v>#DIV/0!</v>
      </c>
      <c r="K5" s="19" t="e">
        <f t="shared" si="0"/>
        <v>#DIV/0!</v>
      </c>
      <c r="L5" s="19" t="e">
        <f t="shared" si="0"/>
        <v>#DIV/0!</v>
      </c>
      <c r="M5" s="19" t="e">
        <f t="shared" si="0"/>
        <v>#DIV/0!</v>
      </c>
      <c r="N5" s="19" t="e">
        <f t="shared" si="0"/>
        <v>#DIV/0!</v>
      </c>
      <c r="O5" s="19" t="e">
        <f t="shared" si="0"/>
        <v>#DIV/0!</v>
      </c>
    </row>
    <row r="6" spans="2:15" x14ac:dyDescent="0.3">
      <c r="B6" s="24" t="s">
        <v>1</v>
      </c>
      <c r="C6" s="19" t="e">
        <f t="shared" ref="C6:O6" si="1">STDEV(C1:C2)</f>
        <v>#DIV/0!</v>
      </c>
      <c r="D6" s="19" t="e">
        <f t="shared" si="1"/>
        <v>#DIV/0!</v>
      </c>
      <c r="E6" s="19" t="e">
        <f t="shared" si="1"/>
        <v>#DIV/0!</v>
      </c>
      <c r="F6" s="19" t="e">
        <f t="shared" si="1"/>
        <v>#DIV/0!</v>
      </c>
      <c r="G6" s="19" t="e">
        <f t="shared" si="1"/>
        <v>#DIV/0!</v>
      </c>
      <c r="H6" s="19" t="e">
        <f t="shared" si="1"/>
        <v>#DIV/0!</v>
      </c>
      <c r="I6" s="19" t="e">
        <f t="shared" si="1"/>
        <v>#DIV/0!</v>
      </c>
      <c r="J6" s="19" t="e">
        <f t="shared" si="1"/>
        <v>#DIV/0!</v>
      </c>
      <c r="K6" s="19" t="e">
        <f t="shared" si="1"/>
        <v>#DIV/0!</v>
      </c>
      <c r="L6" s="19" t="e">
        <f t="shared" si="1"/>
        <v>#DIV/0!</v>
      </c>
      <c r="M6" s="19" t="e">
        <f t="shared" si="1"/>
        <v>#DIV/0!</v>
      </c>
      <c r="N6" s="19" t="e">
        <f t="shared" si="1"/>
        <v>#DIV/0!</v>
      </c>
      <c r="O6" s="19" t="e">
        <f t="shared" si="1"/>
        <v>#DIV/0!</v>
      </c>
    </row>
    <row r="7" spans="2:15" x14ac:dyDescent="0.3">
      <c r="B7" s="24" t="s">
        <v>2</v>
      </c>
      <c r="C7" s="19" t="e">
        <f t="shared" ref="C7:O7" si="2">C6/C5</f>
        <v>#DIV/0!</v>
      </c>
      <c r="D7" s="19" t="e">
        <f t="shared" si="2"/>
        <v>#DIV/0!</v>
      </c>
      <c r="E7" s="19" t="e">
        <f t="shared" si="2"/>
        <v>#DIV/0!</v>
      </c>
      <c r="F7" s="19" t="e">
        <f t="shared" si="2"/>
        <v>#DIV/0!</v>
      </c>
      <c r="G7" s="19" t="e">
        <f t="shared" si="2"/>
        <v>#DIV/0!</v>
      </c>
      <c r="H7" s="19" t="e">
        <f t="shared" si="2"/>
        <v>#DIV/0!</v>
      </c>
      <c r="I7" s="19" t="e">
        <f t="shared" si="2"/>
        <v>#DIV/0!</v>
      </c>
      <c r="J7" s="19" t="e">
        <f t="shared" si="2"/>
        <v>#DIV/0!</v>
      </c>
      <c r="K7" s="19" t="e">
        <f t="shared" si="2"/>
        <v>#DIV/0!</v>
      </c>
      <c r="L7" s="19" t="e">
        <f t="shared" si="2"/>
        <v>#DIV/0!</v>
      </c>
      <c r="M7" s="19" t="e">
        <f t="shared" si="2"/>
        <v>#DIV/0!</v>
      </c>
      <c r="N7" s="19" t="e">
        <f t="shared" si="2"/>
        <v>#DIV/0!</v>
      </c>
      <c r="O7" s="19" t="e">
        <f t="shared" si="2"/>
        <v>#DIV/0!</v>
      </c>
    </row>
    <row r="8" spans="2:15" x14ac:dyDescent="0.3">
      <c r="B8" s="24" t="s">
        <v>3</v>
      </c>
      <c r="C8" s="19">
        <f t="shared" ref="C8:O8" si="3">MAX(C1:C2)</f>
        <v>0</v>
      </c>
      <c r="D8" s="19">
        <f t="shared" si="3"/>
        <v>0</v>
      </c>
      <c r="E8" s="19">
        <f t="shared" si="3"/>
        <v>0</v>
      </c>
      <c r="F8" s="19">
        <f t="shared" si="3"/>
        <v>0</v>
      </c>
      <c r="G8" s="19">
        <f t="shared" si="3"/>
        <v>0</v>
      </c>
      <c r="H8" s="19">
        <f t="shared" si="3"/>
        <v>0</v>
      </c>
      <c r="I8" s="19">
        <f t="shared" si="3"/>
        <v>0</v>
      </c>
      <c r="J8" s="19">
        <f t="shared" si="3"/>
        <v>0</v>
      </c>
      <c r="K8" s="19">
        <f t="shared" si="3"/>
        <v>0</v>
      </c>
      <c r="L8" s="19">
        <f t="shared" si="3"/>
        <v>0</v>
      </c>
      <c r="M8" s="19">
        <f t="shared" si="3"/>
        <v>0</v>
      </c>
      <c r="N8" s="19">
        <f t="shared" si="3"/>
        <v>0</v>
      </c>
      <c r="O8" s="19">
        <f t="shared" si="3"/>
        <v>0</v>
      </c>
    </row>
    <row r="9" spans="2:15" x14ac:dyDescent="0.3">
      <c r="B9" s="24" t="s">
        <v>4</v>
      </c>
      <c r="C9" s="19">
        <f t="shared" ref="C9:O9" si="4">MIN(C1:C2)</f>
        <v>0</v>
      </c>
      <c r="D9" s="19">
        <f t="shared" si="4"/>
        <v>0</v>
      </c>
      <c r="E9" s="19">
        <f t="shared" si="4"/>
        <v>0</v>
      </c>
      <c r="F9" s="19">
        <f t="shared" si="4"/>
        <v>0</v>
      </c>
      <c r="G9" s="19">
        <f t="shared" si="4"/>
        <v>0</v>
      </c>
      <c r="H9" s="19">
        <f t="shared" si="4"/>
        <v>0</v>
      </c>
      <c r="I9" s="19">
        <f t="shared" si="4"/>
        <v>0</v>
      </c>
      <c r="J9" s="19">
        <f t="shared" si="4"/>
        <v>0</v>
      </c>
      <c r="K9" s="19">
        <f t="shared" si="4"/>
        <v>0</v>
      </c>
      <c r="L9" s="19">
        <f t="shared" si="4"/>
        <v>0</v>
      </c>
      <c r="M9" s="19">
        <f t="shared" si="4"/>
        <v>0</v>
      </c>
      <c r="N9" s="19">
        <f t="shared" si="4"/>
        <v>0</v>
      </c>
      <c r="O9" s="19">
        <f t="shared" si="4"/>
        <v>0</v>
      </c>
    </row>
    <row r="10" spans="2:15" x14ac:dyDescent="0.3">
      <c r="B10" s="24" t="s">
        <v>5</v>
      </c>
      <c r="C10" s="20">
        <f>COUNT(Sheet1!C7:C32)</f>
        <v>5</v>
      </c>
      <c r="D10" s="20">
        <f>COUNT(Sheet1!E7:E33)</f>
        <v>7</v>
      </c>
      <c r="E10" s="20">
        <f>COUNT(Sheet1!F7:F33)</f>
        <v>0</v>
      </c>
      <c r="F10" s="20">
        <f>COUNT(Sheet1!G7:G33)</f>
        <v>0</v>
      </c>
      <c r="G10" s="20">
        <f>COUNT(Sheet1!H7:H33)</f>
        <v>6</v>
      </c>
      <c r="H10" s="20">
        <f>COUNT(Sheet1!I7:I33)</f>
        <v>6</v>
      </c>
      <c r="I10" s="20">
        <f>COUNT(Sheet1!J7:J33)</f>
        <v>6</v>
      </c>
      <c r="J10" s="20">
        <f>COUNT(Sheet1!K7:K33)</f>
        <v>6</v>
      </c>
      <c r="K10" s="20">
        <f>COUNT(Sheet1!L7:L33)</f>
        <v>3</v>
      </c>
      <c r="L10" s="20">
        <f>COUNT(Sheet1!M7:M33)</f>
        <v>3</v>
      </c>
      <c r="M10" s="20">
        <f>COUNT(Sheet1!O7:O33)</f>
        <v>4</v>
      </c>
      <c r="N10" s="20">
        <f>COUNT(Sheet1!S7:S33)</f>
        <v>6</v>
      </c>
      <c r="O10" s="20">
        <f>COUNT(Sheet1!BK7:BK33)</f>
        <v>0</v>
      </c>
    </row>
    <row r="11" spans="2:15" x14ac:dyDescent="0.3">
      <c r="B11" s="25" t="s">
        <v>6</v>
      </c>
      <c r="C11" s="20">
        <v>0</v>
      </c>
      <c r="D11" s="20">
        <v>1</v>
      </c>
      <c r="E11" s="20">
        <v>3</v>
      </c>
      <c r="F11" s="20">
        <v>0</v>
      </c>
      <c r="G11" s="20">
        <v>2</v>
      </c>
      <c r="H11" s="20">
        <v>2</v>
      </c>
      <c r="I11" s="20">
        <v>1</v>
      </c>
      <c r="J11" s="20">
        <v>4</v>
      </c>
      <c r="K11" s="20">
        <v>0</v>
      </c>
      <c r="L11" s="20">
        <v>0</v>
      </c>
      <c r="M11" s="20">
        <v>4</v>
      </c>
      <c r="N11" s="20">
        <v>0</v>
      </c>
      <c r="O11" s="20">
        <v>2</v>
      </c>
    </row>
    <row r="12" spans="2:15" x14ac:dyDescent="0.3">
      <c r="B12" s="25" t="s">
        <v>7</v>
      </c>
      <c r="C12" s="14" t="str">
        <f t="shared" ref="C12:O12" si="5">IF(C11&gt;0,C11/C10*100,"0")</f>
        <v>0</v>
      </c>
      <c r="D12" s="14">
        <f t="shared" si="5"/>
        <v>14.285714285714285</v>
      </c>
      <c r="E12" s="14" t="e">
        <f t="shared" si="5"/>
        <v>#DIV/0!</v>
      </c>
      <c r="F12" s="14" t="str">
        <f t="shared" si="5"/>
        <v>0</v>
      </c>
      <c r="G12" s="14">
        <f t="shared" si="5"/>
        <v>33.333333333333329</v>
      </c>
      <c r="H12" s="14">
        <f t="shared" si="5"/>
        <v>33.333333333333329</v>
      </c>
      <c r="I12" s="14">
        <f t="shared" si="5"/>
        <v>16.666666666666664</v>
      </c>
      <c r="J12" s="14">
        <f t="shared" si="5"/>
        <v>66.666666666666657</v>
      </c>
      <c r="K12" s="14" t="str">
        <f t="shared" si="5"/>
        <v>0</v>
      </c>
      <c r="L12" s="14" t="str">
        <f t="shared" si="5"/>
        <v>0</v>
      </c>
      <c r="M12" s="14">
        <f t="shared" si="5"/>
        <v>100</v>
      </c>
      <c r="N12" s="14" t="str">
        <f t="shared" si="5"/>
        <v>0</v>
      </c>
      <c r="O12" s="14" t="e">
        <f t="shared" si="5"/>
        <v>#DIV/0!</v>
      </c>
    </row>
    <row r="13" spans="2:15" x14ac:dyDescent="0.3">
      <c r="B13" s="21" t="s">
        <v>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2:15" x14ac:dyDescent="0.3">
      <c r="B14" s="21" t="s">
        <v>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2:15" x14ac:dyDescent="0.3">
      <c r="B15" s="21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2:15" x14ac:dyDescent="0.3">
      <c r="B16" s="21" t="s">
        <v>11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 x14ac:dyDescent="0.3">
      <c r="B17" s="21" t="s">
        <v>12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x14ac:dyDescent="0.3">
      <c r="B18" s="21" t="s">
        <v>13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 x14ac:dyDescent="0.3">
      <c r="B19" s="21" t="s">
        <v>14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x14ac:dyDescent="0.3">
      <c r="B20" s="21" t="s">
        <v>15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2:15" x14ac:dyDescent="0.3">
      <c r="B21" s="21" t="s">
        <v>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x14ac:dyDescent="0.3">
      <c r="B22" s="2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x14ac:dyDescent="0.3">
      <c r="B23" s="26"/>
    </row>
  </sheetData>
  <mergeCells count="13">
    <mergeCell ref="H2:H3"/>
    <mergeCell ref="C2:C3"/>
    <mergeCell ref="D2:D3"/>
    <mergeCell ref="E2:E3"/>
    <mergeCell ref="F2:F3"/>
    <mergeCell ref="G2:G3"/>
    <mergeCell ref="O2:O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Sibusiso Mnguni</dc:creator>
  <cp:lastModifiedBy>Sibusiso Mnguni</cp:lastModifiedBy>
  <dcterms:created xsi:type="dcterms:W3CDTF">2022-03-28T08:55:22Z</dcterms:created>
  <dcterms:modified xsi:type="dcterms:W3CDTF">2022-06-24T16:49:12Z</dcterms:modified>
</cp:coreProperties>
</file>