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syeom/arki/market-data-platform/data/raw/strategies/arki_global_multi_asset/v1.0/latest/"/>
    </mc:Choice>
  </mc:AlternateContent>
  <xr:revisionPtr revIDLastSave="0" documentId="13_ncr:1_{78760DFC-CFA4-FB42-AAAD-8715874F12DA}" xr6:coauthVersionLast="47" xr6:coauthVersionMax="47" xr10:uidLastSave="{00000000-0000-0000-0000-000000000000}"/>
  <bookViews>
    <workbookView xWindow="0" yWindow="760" windowWidth="30240" windowHeight="18880" xr2:uid="{D56671B2-E9A5-A14B-9AB8-D70A027D3467}"/>
  </bookViews>
  <sheets>
    <sheet name="ArkiMacroSecurities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ArkiMacroSecuritiesData!$A$1:$H$30</definedName>
    <definedName name="ASOF_CNT">[1]QuickPF!$F$2</definedName>
    <definedName name="ASOF_DATE">[1]QuickPF!$E$2</definedName>
    <definedName name="CAPITAL">[1]QuickPF!$C$4</definedName>
    <definedName name="DURATION">[2]Projection!$B$52:$H$52</definedName>
    <definedName name="FUND_LIST">[2]!Table2[[#Headers],[FLT_MMF]:[LGI_ST]]</definedName>
    <definedName name="HEDGING_COST">[2]UpdatedPort!$E$3</definedName>
    <definedName name="OP1_WT">[2]Projection!$AN$62:$AN$68</definedName>
    <definedName name="OP2_WT">[2]Projection!$AO$62:$AO$68</definedName>
    <definedName name="ORIGIN">[1]sim_fi5!$A$34</definedName>
    <definedName name="SORA_CHG">[2]UpdatedPort!$E$2</definedName>
    <definedName name="SORA_MTD_CHG">[2]UpdatedPort!$E$2</definedName>
    <definedName name="UpdatedPortHeader">[2]UpdatedPort!$B$6:$AG$6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6" i="1"/>
  <c r="I22" i="1"/>
  <c r="I21" i="1"/>
  <c r="I20" i="1"/>
  <c r="I19" i="1"/>
  <c r="I17" i="1"/>
  <c r="I15" i="1"/>
  <c r="I13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<sst xmlns="http://schemas.openxmlformats.org/spreadsheetml/2006/main" count="228" uniqueCount="111">
  <si>
    <t>Asset class</t>
  </si>
  <si>
    <t>Region</t>
  </si>
  <si>
    <t>Instrument name</t>
  </si>
  <si>
    <t>IBSymbol</t>
  </si>
  <si>
    <t>Exchange</t>
  </si>
  <si>
    <t>Currency</t>
  </si>
  <si>
    <t>Type</t>
  </si>
  <si>
    <t>Instrument</t>
  </si>
  <si>
    <t>Multiplier</t>
  </si>
  <si>
    <t>Equity</t>
  </si>
  <si>
    <t>US</t>
  </si>
  <si>
    <t>Micro E-mini S&amp;P 500 Index Futures</t>
  </si>
  <si>
    <t>MES</t>
  </si>
  <si>
    <t>CBOT</t>
  </si>
  <si>
    <t>USD</t>
  </si>
  <si>
    <t>Futures</t>
  </si>
  <si>
    <t>SP500_micro</t>
  </si>
  <si>
    <t>E-mini S&amp;P 500 Index Futures</t>
  </si>
  <si>
    <t>ES</t>
  </si>
  <si>
    <t>SP500</t>
  </si>
  <si>
    <t>iShares Core S&amp;P 500 ETF</t>
  </si>
  <si>
    <t>IVV</t>
  </si>
  <si>
    <t>ETF</t>
  </si>
  <si>
    <t>Micro E-mini Russell 2000 Futures</t>
  </si>
  <si>
    <t>M2K</t>
  </si>
  <si>
    <t>CME</t>
  </si>
  <si>
    <t>RUSSELL_mini</t>
  </si>
  <si>
    <t>Europe</t>
  </si>
  <si>
    <t>Micro-Euro STOXX 50 Index Futures</t>
  </si>
  <si>
    <t>ESTX50</t>
  </si>
  <si>
    <t>EUREX</t>
  </si>
  <si>
    <t>EUROSTX</t>
  </si>
  <si>
    <t>iShares Core MSCI Europe ETF</t>
  </si>
  <si>
    <t>IEUR</t>
  </si>
  <si>
    <t>Germany</t>
  </si>
  <si>
    <t>iShares MSCI Germany ETF</t>
  </si>
  <si>
    <t>EWG</t>
  </si>
  <si>
    <t>Japan</t>
  </si>
  <si>
    <t>WisdomTree Japan Hedged Equity ETF</t>
  </si>
  <si>
    <t>DXJ</t>
  </si>
  <si>
    <t>Nikkei 225 micro Futures</t>
  </si>
  <si>
    <t>N225MC</t>
  </si>
  <si>
    <t>OSE.JPN</t>
  </si>
  <si>
    <t>JPY</t>
  </si>
  <si>
    <t>NIKKEI</t>
  </si>
  <si>
    <t>Nikkei 225 Futures</t>
  </si>
  <si>
    <t>N225</t>
  </si>
  <si>
    <t>NIKKEI_large</t>
  </si>
  <si>
    <t>UK</t>
  </si>
  <si>
    <t>FTSE 100 Index Futures</t>
  </si>
  <si>
    <t>Z</t>
  </si>
  <si>
    <t>ICE</t>
  </si>
  <si>
    <t>GBP</t>
  </si>
  <si>
    <t>FTSE100</t>
  </si>
  <si>
    <t>iShares MSCI United Kingdom ETF</t>
  </si>
  <si>
    <t>EWU</t>
  </si>
  <si>
    <t>China</t>
  </si>
  <si>
    <t>Micro HSCEI Futures</t>
  </si>
  <si>
    <t>HKFE</t>
  </si>
  <si>
    <t>HKD</t>
  </si>
  <si>
    <t>HANGENT_mini</t>
  </si>
  <si>
    <t>Micro HSI Futures</t>
  </si>
  <si>
    <t>MHI</t>
  </si>
  <si>
    <t>HANG_mini</t>
  </si>
  <si>
    <t>EM</t>
  </si>
  <si>
    <t>MSCI Emerging Markets Index Futures</t>
  </si>
  <si>
    <t>EUR</t>
  </si>
  <si>
    <t>MSCIEM</t>
  </si>
  <si>
    <t>Bonds</t>
  </si>
  <si>
    <t>Micro Ultra 10-year U.S. Treasury Note</t>
  </si>
  <si>
    <t>MTN</t>
  </si>
  <si>
    <t>10 Year US Treasury Note</t>
  </si>
  <si>
    <t>ZN</t>
  </si>
  <si>
    <t>US10</t>
  </si>
  <si>
    <t>iShares 7-10 Year Treasury Bond ETF</t>
  </si>
  <si>
    <t>IEF</t>
  </si>
  <si>
    <t>Euro Bund (10 Year Bond)</t>
  </si>
  <si>
    <t>GBL</t>
  </si>
  <si>
    <t>BUND</t>
  </si>
  <si>
    <t>iShares Germany Govt Bond UCITS ETF</t>
  </si>
  <si>
    <t>IBGM</t>
  </si>
  <si>
    <t>XETR</t>
  </si>
  <si>
    <t>iShares Core UK Gilts UCITS ETF</t>
  </si>
  <si>
    <t>IGLT</t>
  </si>
  <si>
    <t>LSE</t>
  </si>
  <si>
    <t>10-Year Japanese Government Bond</t>
  </si>
  <si>
    <t>JGB</t>
  </si>
  <si>
    <t>mini-10year JGB Futures</t>
  </si>
  <si>
    <t>MJ</t>
  </si>
  <si>
    <t>JGB-mini</t>
  </si>
  <si>
    <t>SGX Mini JGB Index Futures</t>
  </si>
  <si>
    <t>SGB</t>
  </si>
  <si>
    <t>SGX</t>
  </si>
  <si>
    <t>JGB-SGX-mini</t>
  </si>
  <si>
    <t>iShares Core Japan Government Bond ETF</t>
  </si>
  <si>
    <t>TSE</t>
  </si>
  <si>
    <t>Long Gilt Futures</t>
  </si>
  <si>
    <t>R</t>
  </si>
  <si>
    <t>GILT</t>
  </si>
  <si>
    <t>Commodity</t>
  </si>
  <si>
    <t>n/a</t>
  </si>
  <si>
    <t>1 Ounce Gold Futures</t>
  </si>
  <si>
    <t>1OZ</t>
  </si>
  <si>
    <t>COMEX</t>
  </si>
  <si>
    <t>Micro Gold Futures</t>
  </si>
  <si>
    <t>MGC</t>
  </si>
  <si>
    <t>GOLD_micro</t>
  </si>
  <si>
    <t>iShares Gold Trust Shares</t>
  </si>
  <si>
    <t>IAU</t>
  </si>
  <si>
    <t>MCH.HK</t>
  </si>
  <si>
    <t>M1EF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</si>
</sst>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1" fillId="2" borderId="3" xfId="0" applyFont="1" applyFill="1" applyBorder="1" applyAlignment="1">
      <alignment horizontal="left" wrapText="1" readingOrder="1"/>
    </xf>
    <xf numFmtId="0" fontId="1" fillId="0" borderId="0" xfId="0" applyFont="1" applyAlignment="1">
      <alignment horizontal="left" wrapText="1" readingOrder="1"/>
    </xf>
    <xf numFmtId="0" fontId="1" fillId="0" borderId="4" xfId="0" applyFont="1" applyBorder="1" applyAlignment="1">
      <alignment horizontal="left" wrapText="1" readingOrder="1"/>
    </xf>
    <xf numFmtId="0" fontId="1" fillId="0" borderId="5" xfId="0" applyFont="1" applyBorder="1" applyAlignment="1">
      <alignment horizontal="left" wrapText="1" readingOrder="1"/>
    </xf>
    <xf numFmtId="0" fontId="1" fillId="3" borderId="4" xfId="0" applyFont="1" applyFill="1" applyBorder="1" applyAlignment="1">
      <alignment horizontal="left" wrapText="1" readingOrder="1"/>
    </xf>
    <xf numFmtId="0" fontId="1" fillId="3" borderId="0" xfId="0" applyFont="1" applyFill="1" applyAlignment="1">
      <alignment horizontal="lef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1" fillId="4" borderId="4" xfId="0" applyFont="1" applyFill="1" applyBorder="1" applyAlignment="1">
      <alignment horizontal="left" wrapText="1" readingOrder="1"/>
    </xf>
    <xf numFmtId="0" fontId="1" fillId="4" borderId="0" xfId="0" applyFont="1" applyFill="1" applyAlignment="1">
      <alignment horizontal="left" wrapText="1" readingOrder="1"/>
    </xf>
    <xf numFmtId="0" fontId="1" fillId="4" borderId="5" xfId="0" applyFont="1" applyFill="1" applyBorder="1" applyAlignment="1">
      <alignment horizontal="left" wrapText="1" readingOrder="1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0" xfId="0" applyFill="1" applyAlignment="1">
      <alignment horizontal="left"/>
    </xf>
    <xf numFmtId="0" fontId="1" fillId="3" borderId="5" xfId="0" applyFont="1" applyFill="1" applyBorder="1" applyAlignment="1">
      <alignment horizontal="left" readingOrder="1"/>
    </xf>
    <xf numFmtId="0" fontId="1" fillId="0" borderId="6" xfId="0" applyFont="1" applyBorder="1" applyAlignment="1">
      <alignment horizontal="left" wrapText="1" readingOrder="1"/>
    </xf>
    <xf numFmtId="0" fontId="1" fillId="0" borderId="7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-my.sharepoint.com/Users/msyeom/PycharmProjects/arche_mfi/data/work/mini_style_factor_returns_work.xlsx" TargetMode="External"/><Relationship Id="rId1" Type="http://schemas.openxmlformats.org/officeDocument/2006/relationships/externalLinkPath" Target="https://optimalvest-my.sharepoint.com/Users/msyeom/PycharmProjects/arche_mfi/data/work/mini_style_factor_returns_wor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-my.sharepoint.com/personal/minsu_yeom_arkifinance_com/Documents/Investment%20Office/Model%20Portfolio%20Service/GTM/Fund%20docs/Bond%20funds_morningstar%20rating.xlsx" TargetMode="External"/><Relationship Id="rId1" Type="http://schemas.openxmlformats.org/officeDocument/2006/relationships/externalLinkPath" Target="https://optimalvest-my.sharepoint.com/personal/minsu_yeom_arkifinance_com/Documents/Investment%20Office/Model%20Portfolio%20Service/GTM/Fund%20docs/Bond%20funds_morningstar%20ratin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-my.sharepoint.com/personal/minsu_yeom_arkifinance_com/Documents/Investment%20Office/Model%20Portfolio%20Service/GTM/0.Onboarding/Bucket%203/Universe_Arki%20Macro.xlsx" TargetMode="External"/><Relationship Id="rId1" Type="http://schemas.openxmlformats.org/officeDocument/2006/relationships/externalLinkPath" Target="https://optimalvest-my.sharepoint.com/personal/minsu_yeom_arkifinance_com/Documents/Investment%20Office/Model%20Portfolio%20Service/GTM/0.Onboarding/Bucket%203/Universe_Arki%20Ma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F"/>
      <sheetName val="Sheet3"/>
      <sheetName val="PortHist"/>
      <sheetName val="QuickPF"/>
      <sheetName val="AllocRule"/>
      <sheetName val="sim_fi5"/>
      <sheetName val="corr"/>
      <sheetName val="rece_ind"/>
      <sheetName val="vol"/>
      <sheetName val="vol2016"/>
      <sheetName val="Sheet2"/>
      <sheetName val="Sheet4"/>
      <sheetName val="Sheet7"/>
      <sheetName val="Global Factor Premiums"/>
      <sheetName val="Data BSV_JFE"/>
    </sheetNames>
    <sheetDataSet>
      <sheetData sheetId="0"/>
      <sheetData sheetId="1"/>
      <sheetData sheetId="2"/>
      <sheetData sheetId="3">
        <row r="2">
          <cell r="E2">
            <v>42766</v>
          </cell>
          <cell r="F2">
            <v>1189</v>
          </cell>
        </row>
        <row r="4">
          <cell r="C4">
            <v>300000</v>
          </cell>
        </row>
      </sheetData>
      <sheetData sheetId="4"/>
      <sheetData sheetId="5">
        <row r="34">
          <cell r="A34" t="str">
            <v>Year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"/>
      <sheetName val="Published"/>
      <sheetName val="PerformanceTrack"/>
      <sheetName val="PortMatrix"/>
      <sheetName val="UpdatedPort"/>
      <sheetName val="Screened"/>
      <sheetName val="Performance By Periods"/>
      <sheetName val="Competitors_Products"/>
      <sheetName val="Credit spread"/>
      <sheetName val="Projection"/>
      <sheetName val="Universe"/>
      <sheetName val="SettlementCycl"/>
      <sheetName val="SORA6mo"/>
      <sheetName val="Holdings"/>
      <sheetName val="corp_bonds_ytm"/>
      <sheetName val="Competitors_Portfolios"/>
      <sheetName val="Info"/>
      <sheetName val="ESG"/>
      <sheetName val="Operational"/>
      <sheetName val="Market Data"/>
      <sheetName val="perf_backup"/>
      <sheetName val="Performance By Years"/>
      <sheetName val="Performance By Quarters"/>
      <sheetName val="Last 12 mth Performance"/>
      <sheetName val="Ratios - One Year"/>
      <sheetName val="Ratios - Three Years"/>
      <sheetName val="Ratios - Five Years"/>
      <sheetName val="Ratios - Ten Years"/>
      <sheetName val="Quartiles"/>
      <sheetName val="Sheet1"/>
      <sheetName val="Bond funds_morningstar rating"/>
    </sheetNames>
    <sheetDataSet>
      <sheetData sheetId="0"/>
      <sheetData sheetId="1"/>
      <sheetData sheetId="2"/>
      <sheetData sheetId="3"/>
      <sheetData sheetId="4">
        <row r="2">
          <cell r="E2">
            <v>-2.5369999999999976E-3</v>
          </cell>
        </row>
        <row r="3">
          <cell r="E3">
            <v>2.3E-2</v>
          </cell>
        </row>
        <row r="6">
          <cell r="B6" t="str">
            <v>Name</v>
          </cell>
          <cell r="C6" t="str">
            <v>Weight</v>
          </cell>
          <cell r="D6" t="str">
            <v>Duration</v>
          </cell>
          <cell r="E6" t="str">
            <v>YTM</v>
          </cell>
          <cell r="F6" t="str">
            <v>Yield to Worst</v>
          </cell>
          <cell r="J6" t="str">
            <v>Projected yield (interpolation)</v>
          </cell>
          <cell r="K6" t="str">
            <v>Projected yield (factsheet review)</v>
          </cell>
          <cell r="M6" t="str">
            <v>Distribution Yield</v>
          </cell>
          <cell r="N6" t="str">
            <v>Corp bond wt%</v>
          </cell>
          <cell r="O6" t="str">
            <v>Non IG wt%</v>
          </cell>
          <cell r="P6" t="str">
            <v>Redemption(allfunds)</v>
          </cell>
          <cell r="Q6" t="str">
            <v>YTD</v>
          </cell>
          <cell r="R6" t="str">
            <v>1 Week</v>
          </cell>
          <cell r="S6" t="str">
            <v>1 Month</v>
          </cell>
          <cell r="T6" t="str">
            <v>3 Months</v>
          </cell>
          <cell r="U6" t="str">
            <v>6 Months</v>
          </cell>
          <cell r="V6" t="str">
            <v>1 Year</v>
          </cell>
          <cell r="W6" t="str">
            <v>3 Years</v>
          </cell>
          <cell r="X6" t="str">
            <v>5 Years</v>
          </cell>
          <cell r="Y6" t="str">
            <v>10 Years</v>
          </cell>
          <cell r="Z6" t="str">
            <v>2022</v>
          </cell>
          <cell r="AA6" t="str">
            <v>Max Drawdown5</v>
          </cell>
          <cell r="AB6" t="str">
            <v>Exp ratio</v>
          </cell>
          <cell r="AC6" t="str">
            <v>Credit rating</v>
          </cell>
          <cell r="AD6" t="str">
            <v>Ongoing Charge</v>
          </cell>
          <cell r="AE6" t="str">
            <v>Time to Recovery3</v>
          </cell>
          <cell r="AF6" t="str">
            <v>Distribution class available</v>
          </cell>
          <cell r="AG6" t="str">
            <v>ISIN</v>
          </cell>
        </row>
      </sheetData>
      <sheetData sheetId="5"/>
      <sheetData sheetId="6"/>
      <sheetData sheetId="7"/>
      <sheetData sheetId="8"/>
      <sheetData sheetId="9">
        <row r="52">
          <cell r="B52">
            <v>0.15</v>
          </cell>
          <cell r="C52">
            <v>0.27</v>
          </cell>
          <cell r="D52">
            <v>0.37</v>
          </cell>
          <cell r="E52">
            <v>1.61</v>
          </cell>
          <cell r="F52">
            <v>2</v>
          </cell>
          <cell r="G52">
            <v>2.14</v>
          </cell>
          <cell r="H52">
            <v>1.58</v>
          </cell>
        </row>
        <row r="62">
          <cell r="AN62">
            <v>0.33333333333333331</v>
          </cell>
          <cell r="AO62">
            <v>0</v>
          </cell>
        </row>
        <row r="63">
          <cell r="AN63">
            <v>0</v>
          </cell>
          <cell r="AO63">
            <v>0</v>
          </cell>
        </row>
        <row r="64">
          <cell r="AN64">
            <v>0.33333333333333331</v>
          </cell>
          <cell r="AO64">
            <v>0.35</v>
          </cell>
        </row>
        <row r="65">
          <cell r="AN65">
            <v>0</v>
          </cell>
          <cell r="AO65">
            <v>0.3</v>
          </cell>
        </row>
        <row r="66">
          <cell r="AN66">
            <v>0</v>
          </cell>
          <cell r="AO66">
            <v>0.2</v>
          </cell>
        </row>
        <row r="67">
          <cell r="AN67">
            <v>0</v>
          </cell>
          <cell r="AO67">
            <v>0.15</v>
          </cell>
        </row>
        <row r="68">
          <cell r="AN68">
            <v>0.33333333333333331</v>
          </cell>
          <cell r="AO68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iMacroSecuritiesData"/>
      <sheetName val="FuturesSpec"/>
      <sheetName val="Sheet2"/>
    </sheetNames>
    <sheetDataSet>
      <sheetData sheetId="0"/>
      <sheetData sheetId="1">
        <row r="2">
          <cell r="C2" t="str">
            <v>IBSymbol</v>
          </cell>
          <cell r="D2" t="str">
            <v>Tradingview Symbol</v>
          </cell>
          <cell r="E2" t="str">
            <v>Contract QTY</v>
          </cell>
          <cell r="F2" t="str">
            <v>Price</v>
          </cell>
          <cell r="G2" t="str">
            <v>Multiplier</v>
          </cell>
        </row>
        <row r="3">
          <cell r="C3" t="str">
            <v>N225MC</v>
          </cell>
          <cell r="D3" t="str">
            <v>NK225MC1!</v>
          </cell>
          <cell r="E3">
            <v>1</v>
          </cell>
          <cell r="F3">
            <v>37000</v>
          </cell>
          <cell r="G3">
            <v>10</v>
          </cell>
        </row>
        <row r="4">
          <cell r="C4" t="str">
            <v>ESTX50</v>
          </cell>
          <cell r="D4" t="str">
            <v>FSXE1!</v>
          </cell>
          <cell r="E4">
            <v>1</v>
          </cell>
          <cell r="F4">
            <v>5400</v>
          </cell>
          <cell r="G4">
            <v>1</v>
          </cell>
        </row>
        <row r="5">
          <cell r="C5" t="str">
            <v>M2K</v>
          </cell>
          <cell r="D5" t="str">
            <v>M2K1!</v>
          </cell>
          <cell r="E5">
            <v>1</v>
          </cell>
          <cell r="F5">
            <v>2100</v>
          </cell>
          <cell r="G5">
            <v>5</v>
          </cell>
        </row>
        <row r="6">
          <cell r="C6" t="str">
            <v>XINA50</v>
          </cell>
          <cell r="D6" t="str">
            <v>CN1!</v>
          </cell>
          <cell r="E6">
            <v>1</v>
          </cell>
          <cell r="G6">
            <v>1</v>
          </cell>
        </row>
        <row r="7">
          <cell r="C7" t="str">
            <v>MCH.HK</v>
          </cell>
          <cell r="D7" t="str">
            <v>MCH1!</v>
          </cell>
          <cell r="E7">
            <v>1</v>
          </cell>
          <cell r="F7">
            <v>8700</v>
          </cell>
          <cell r="G7">
            <v>10</v>
          </cell>
        </row>
        <row r="8">
          <cell r="C8" t="str">
            <v>MYM</v>
          </cell>
          <cell r="D8" t="str">
            <v>MYM1!</v>
          </cell>
          <cell r="E8">
            <v>1</v>
          </cell>
          <cell r="F8">
            <v>43000</v>
          </cell>
          <cell r="G8">
            <v>0.5</v>
          </cell>
        </row>
        <row r="9">
          <cell r="C9" t="str">
            <v>DAX</v>
          </cell>
          <cell r="D9" t="str">
            <v>FDXS1!</v>
          </cell>
          <cell r="E9">
            <v>1</v>
          </cell>
          <cell r="F9">
            <v>23000</v>
          </cell>
          <cell r="G9">
            <v>1</v>
          </cell>
        </row>
        <row r="10">
          <cell r="C10" t="str">
            <v>MES</v>
          </cell>
          <cell r="D10" t="str">
            <v>MES1!</v>
          </cell>
          <cell r="E10">
            <v>1</v>
          </cell>
          <cell r="F10">
            <v>6000</v>
          </cell>
          <cell r="G10">
            <v>5</v>
          </cell>
        </row>
        <row r="11">
          <cell r="C11" t="str">
            <v>MHI</v>
          </cell>
          <cell r="D11" t="str">
            <v>MHI1!</v>
          </cell>
          <cell r="E11">
            <v>1</v>
          </cell>
          <cell r="F11">
            <v>24000</v>
          </cell>
          <cell r="G11">
            <v>10</v>
          </cell>
        </row>
        <row r="12">
          <cell r="C12" t="str">
            <v>MTN</v>
          </cell>
          <cell r="D12" t="str">
            <v>MTN1!</v>
          </cell>
          <cell r="E12">
            <v>1</v>
          </cell>
          <cell r="F12">
            <v>110</v>
          </cell>
          <cell r="G12">
            <v>100</v>
          </cell>
        </row>
        <row r="13">
          <cell r="C13" t="str">
            <v>1OZ</v>
          </cell>
          <cell r="D13" t="str">
            <v>1OZ1!</v>
          </cell>
          <cell r="E13">
            <v>1</v>
          </cell>
          <cell r="F13">
            <v>3100</v>
          </cell>
          <cell r="G13">
            <v>1</v>
          </cell>
        </row>
        <row r="14">
          <cell r="C14" t="str">
            <v>MGC</v>
          </cell>
          <cell r="D14" t="str">
            <v>MGC1!</v>
          </cell>
          <cell r="E14">
            <v>1</v>
          </cell>
          <cell r="F14">
            <v>3100</v>
          </cell>
          <cell r="G14">
            <v>10</v>
          </cell>
        </row>
        <row r="16">
          <cell r="C16" t="str">
            <v>MNQ</v>
          </cell>
          <cell r="D16" t="str">
            <v>MNQ1!</v>
          </cell>
          <cell r="E16">
            <v>1</v>
          </cell>
          <cell r="F16">
            <v>21000</v>
          </cell>
          <cell r="G16">
            <v>2</v>
          </cell>
        </row>
        <row r="17">
          <cell r="C17" t="str">
            <v>ESTX50</v>
          </cell>
          <cell r="D17" t="str">
            <v>FESX1!</v>
          </cell>
          <cell r="E17">
            <v>1</v>
          </cell>
          <cell r="F17">
            <v>5400</v>
          </cell>
          <cell r="G17">
            <v>10</v>
          </cell>
        </row>
        <row r="18">
          <cell r="C18" t="str">
            <v>DAX</v>
          </cell>
          <cell r="D18" t="str">
            <v>FDXM1!</v>
          </cell>
          <cell r="E18">
            <v>1</v>
          </cell>
          <cell r="F18">
            <v>23000</v>
          </cell>
          <cell r="G18">
            <v>5</v>
          </cell>
        </row>
        <row r="19">
          <cell r="C19" t="str">
            <v>ZT</v>
          </cell>
          <cell r="D19" t="str">
            <v>ZT1!</v>
          </cell>
          <cell r="E19">
            <v>1</v>
          </cell>
          <cell r="F19">
            <v>104</v>
          </cell>
          <cell r="G19">
            <v>2000</v>
          </cell>
        </row>
        <row r="20">
          <cell r="C20" t="str">
            <v>GBS</v>
          </cell>
          <cell r="D20" t="str">
            <v>FGBS1!</v>
          </cell>
          <cell r="E20">
            <v>1</v>
          </cell>
          <cell r="F20">
            <v>107</v>
          </cell>
          <cell r="G20">
            <v>1000</v>
          </cell>
        </row>
        <row r="21">
          <cell r="C21" t="str">
            <v>GBL</v>
          </cell>
          <cell r="D21" t="str">
            <v>FGBL1!</v>
          </cell>
          <cell r="E21">
            <v>1</v>
          </cell>
          <cell r="F21">
            <v>125</v>
          </cell>
          <cell r="G21">
            <v>1000</v>
          </cell>
        </row>
        <row r="26">
          <cell r="C26" t="str">
            <v>IBKR Symbol</v>
          </cell>
          <cell r="D26" t="str">
            <v>Tradingview Symbol</v>
          </cell>
          <cell r="F26" t="str">
            <v>Market value</v>
          </cell>
          <cell r="G26" t="str">
            <v>%</v>
          </cell>
        </row>
        <row r="27">
          <cell r="C27" t="str">
            <v>MES</v>
          </cell>
          <cell r="D27" t="str">
            <v>MES1!</v>
          </cell>
          <cell r="F27">
            <v>40500</v>
          </cell>
          <cell r="G27">
            <v>0.78535554305881439</v>
          </cell>
        </row>
        <row r="28">
          <cell r="C28" t="str">
            <v>ESTX50</v>
          </cell>
          <cell r="D28" t="str">
            <v>FSXE1!</v>
          </cell>
          <cell r="F28">
            <v>7776</v>
          </cell>
          <cell r="G28">
            <v>0.15078826426729236</v>
          </cell>
        </row>
        <row r="29">
          <cell r="C29" t="str">
            <v>N225MC</v>
          </cell>
          <cell r="D29" t="str">
            <v>NK225MC1!</v>
          </cell>
          <cell r="F29">
            <v>3293</v>
          </cell>
          <cell r="G29">
            <v>6.3856192673893225E-2</v>
          </cell>
        </row>
        <row r="30">
          <cell r="F30">
            <v>51569</v>
          </cell>
          <cell r="G30">
            <v>1</v>
          </cell>
        </row>
        <row r="31">
          <cell r="C31" t="str">
            <v>ESTX50</v>
          </cell>
          <cell r="D31" t="str">
            <v>FSXE1!</v>
          </cell>
          <cell r="F31">
            <v>31104</v>
          </cell>
        </row>
        <row r="32">
          <cell r="C32" t="str">
            <v>N225MC</v>
          </cell>
          <cell r="D32" t="str">
            <v>NK225MC1!</v>
          </cell>
          <cell r="F32">
            <v>29637</v>
          </cell>
        </row>
        <row r="33">
          <cell r="C33" t="str">
            <v>M2K</v>
          </cell>
          <cell r="D33" t="str">
            <v>M2K1!</v>
          </cell>
          <cell r="F33">
            <v>28350.000000000004</v>
          </cell>
        </row>
        <row r="34">
          <cell r="C34" t="str">
            <v>MCH.HK</v>
          </cell>
          <cell r="D34" t="str">
            <v>MCH1!</v>
          </cell>
          <cell r="F34">
            <v>29580.000000000004</v>
          </cell>
        </row>
        <row r="35">
          <cell r="C35" t="str">
            <v>MYM</v>
          </cell>
          <cell r="D35" t="str">
            <v>MYM1!</v>
          </cell>
          <cell r="F35">
            <v>29025.000000000004</v>
          </cell>
        </row>
        <row r="36">
          <cell r="E36" t="str">
            <v>Net</v>
          </cell>
          <cell r="F36" t="str">
            <v>-10K to + 10K</v>
          </cell>
        </row>
        <row r="37">
          <cell r="E37" t="str">
            <v>Gross</v>
          </cell>
          <cell r="F37">
            <v>120000</v>
          </cell>
        </row>
        <row r="44">
          <cell r="C44" t="str">
            <v>IBKR Symbol</v>
          </cell>
          <cell r="D44" t="str">
            <v>Tradingview Symbol</v>
          </cell>
          <cell r="F44" t="str">
            <v>Market value</v>
          </cell>
          <cell r="G44" t="str">
            <v>%</v>
          </cell>
        </row>
        <row r="45">
          <cell r="C45" t="str">
            <v>MTN</v>
          </cell>
          <cell r="D45" t="str">
            <v>MTN1!</v>
          </cell>
          <cell r="F45">
            <v>29700.000000000004</v>
          </cell>
          <cell r="G45">
            <v>0.78014184397163133</v>
          </cell>
        </row>
        <row r="46">
          <cell r="C46" t="str">
            <v>1OZ</v>
          </cell>
          <cell r="D46" t="str">
            <v>1OZ1!</v>
          </cell>
          <cell r="F46">
            <v>8370</v>
          </cell>
          <cell r="G46">
            <v>0.21985815602836881</v>
          </cell>
        </row>
        <row r="48">
          <cell r="F48">
            <v>38070</v>
          </cell>
          <cell r="G48">
            <v>1</v>
          </cell>
        </row>
        <row r="54">
          <cell r="C54" t="str">
            <v>Margin</v>
          </cell>
          <cell r="D54">
            <v>7850</v>
          </cell>
          <cell r="E54">
            <v>6774</v>
          </cell>
          <cell r="F54">
            <v>6686</v>
          </cell>
          <cell r="G54">
            <v>7092</v>
          </cell>
        </row>
        <row r="55">
          <cell r="C55" t="str">
            <v>Bond QTY</v>
          </cell>
          <cell r="D55">
            <v>5</v>
          </cell>
          <cell r="E55">
            <v>4</v>
          </cell>
          <cell r="F55">
            <v>3</v>
          </cell>
          <cell r="G55">
            <v>2</v>
          </cell>
        </row>
        <row r="56">
          <cell r="C56" t="str">
            <v>Gold QTY</v>
          </cell>
          <cell r="D56">
            <v>0</v>
          </cell>
          <cell r="E56">
            <v>1</v>
          </cell>
          <cell r="F56">
            <v>4</v>
          </cell>
          <cell r="G56">
            <v>8</v>
          </cell>
        </row>
        <row r="57">
          <cell r="C57" t="str">
            <v>Bond $</v>
          </cell>
          <cell r="D57">
            <v>74250.000000000015</v>
          </cell>
          <cell r="E57">
            <v>59400.000000000007</v>
          </cell>
          <cell r="F57">
            <v>44550.000000000007</v>
          </cell>
          <cell r="G57">
            <v>29700.000000000004</v>
          </cell>
        </row>
        <row r="58">
          <cell r="C58" t="str">
            <v>Gold $</v>
          </cell>
          <cell r="D58">
            <v>0</v>
          </cell>
          <cell r="E58">
            <v>4185</v>
          </cell>
          <cell r="F58">
            <v>16740</v>
          </cell>
          <cell r="G58">
            <v>33480</v>
          </cell>
        </row>
        <row r="59">
          <cell r="C59" t="str">
            <v>Sum $</v>
          </cell>
          <cell r="D59">
            <v>74250.000000000015</v>
          </cell>
          <cell r="E59">
            <v>63585.000000000007</v>
          </cell>
          <cell r="F59">
            <v>61290.000000000007</v>
          </cell>
          <cell r="G59">
            <v>63180</v>
          </cell>
        </row>
        <row r="60">
          <cell r="C60" t="str">
            <v>Bond %</v>
          </cell>
          <cell r="D60">
            <v>1</v>
          </cell>
          <cell r="E60">
            <v>0.93418259023354566</v>
          </cell>
          <cell r="F60">
            <v>0.72687224669603523</v>
          </cell>
          <cell r="G60">
            <v>0.47008547008547014</v>
          </cell>
        </row>
        <row r="61">
          <cell r="C61" t="str">
            <v>Gold %</v>
          </cell>
          <cell r="D61">
            <v>0</v>
          </cell>
          <cell r="E61">
            <v>6.5817409766454352E-2</v>
          </cell>
          <cell r="F61">
            <v>0.27312775330396472</v>
          </cell>
          <cell r="G61">
            <v>0.52991452991452992</v>
          </cell>
        </row>
        <row r="62">
          <cell r="E62" t="str">
            <v>1 DN</v>
          </cell>
          <cell r="F62" t="str">
            <v>Average</v>
          </cell>
          <cell r="G62" t="str">
            <v>1 Up</v>
          </cell>
        </row>
        <row r="67">
          <cell r="C67" t="str">
            <v>Capital</v>
          </cell>
          <cell r="D67">
            <v>30000</v>
          </cell>
        </row>
        <row r="68">
          <cell r="C68" t="str">
            <v>Target Vol</v>
          </cell>
          <cell r="D68">
            <v>0.25</v>
          </cell>
        </row>
        <row r="69">
          <cell r="C69" t="str">
            <v>Vol in $</v>
          </cell>
          <cell r="D69">
            <v>7500</v>
          </cell>
        </row>
        <row r="71">
          <cell r="C71" t="str">
            <v>Growth</v>
          </cell>
          <cell r="D71">
            <v>15000</v>
          </cell>
          <cell r="E71">
            <v>0.2</v>
          </cell>
          <cell r="F71">
            <v>3000</v>
          </cell>
        </row>
        <row r="72">
          <cell r="C72" t="str">
            <v>Defensive</v>
          </cell>
          <cell r="D72">
            <v>60000</v>
          </cell>
          <cell r="E72">
            <v>0.08</v>
          </cell>
          <cell r="F72">
            <v>4800</v>
          </cell>
        </row>
        <row r="73">
          <cell r="D73">
            <v>75000</v>
          </cell>
          <cell r="F73">
            <v>7800</v>
          </cell>
        </row>
        <row r="74">
          <cell r="D74">
            <v>2.5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8BC9-7B21-B843-A4CE-F1EF9939607F}">
  <dimension ref="A1:I30"/>
  <sheetViews>
    <sheetView showGridLines="0" tabSelected="1" workbookViewId="0">
      <selection activeCell="F16" sqref="F16"/>
    </sheetView>
  </sheetViews>
  <sheetFormatPr baseColWidth="10" defaultColWidth="11" defaultRowHeight="14" x14ac:dyDescent="0.15"/>
  <cols>
    <col min="3" max="3" width="36.1640625" customWidth="1"/>
    <col min="8" max="9" width="14.33203125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7" x14ac:dyDescent="0.2">
      <c r="A2" s="5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6">
        <f>IFERROR(VLOOKUP(D2,[3]FuturesSpec!$C:$G,5,0), "")</f>
        <v>5</v>
      </c>
    </row>
    <row r="3" spans="1:9" ht="17" x14ac:dyDescent="0.2">
      <c r="A3" s="5" t="s">
        <v>9</v>
      </c>
      <c r="B3" s="4" t="s">
        <v>10</v>
      </c>
      <c r="C3" s="4" t="s">
        <v>17</v>
      </c>
      <c r="D3" s="4" t="s">
        <v>18</v>
      </c>
      <c r="E3" s="4" t="s">
        <v>13</v>
      </c>
      <c r="F3" s="4" t="s">
        <v>14</v>
      </c>
      <c r="G3" s="4" t="s">
        <v>15</v>
      </c>
      <c r="H3" s="4" t="s">
        <v>19</v>
      </c>
      <c r="I3" s="6">
        <v>50</v>
      </c>
    </row>
    <row r="4" spans="1:9" ht="17" x14ac:dyDescent="0.2">
      <c r="A4" s="5" t="s">
        <v>9</v>
      </c>
      <c r="B4" s="4" t="s">
        <v>10</v>
      </c>
      <c r="C4" s="4" t="s">
        <v>20</v>
      </c>
      <c r="D4" s="4" t="s">
        <v>21</v>
      </c>
      <c r="E4" s="4" t="s">
        <v>10</v>
      </c>
      <c r="F4" s="4" t="s">
        <v>14</v>
      </c>
      <c r="G4" s="4" t="s">
        <v>22</v>
      </c>
      <c r="H4" s="4"/>
      <c r="I4" s="6" t="str">
        <f>IFERROR(VLOOKUP(D4,[3]FuturesSpec!$C:$G,5,0), "")</f>
        <v/>
      </c>
    </row>
    <row r="5" spans="1:9" ht="17" x14ac:dyDescent="0.2">
      <c r="A5" s="5" t="s">
        <v>9</v>
      </c>
      <c r="B5" s="4" t="s">
        <v>10</v>
      </c>
      <c r="C5" s="4" t="s">
        <v>23</v>
      </c>
      <c r="D5" s="4" t="s">
        <v>24</v>
      </c>
      <c r="E5" s="4" t="s">
        <v>25</v>
      </c>
      <c r="F5" s="4" t="s">
        <v>14</v>
      </c>
      <c r="G5" s="4" t="s">
        <v>15</v>
      </c>
      <c r="H5" s="4" t="s">
        <v>26</v>
      </c>
      <c r="I5" s="6">
        <f>IFERROR(VLOOKUP(D5,[3]FuturesSpec!$C:$G,5,0), "")</f>
        <v>5</v>
      </c>
    </row>
    <row r="6" spans="1:9" ht="17" x14ac:dyDescent="0.2">
      <c r="A6" s="7" t="s">
        <v>9</v>
      </c>
      <c r="B6" s="8" t="s">
        <v>27</v>
      </c>
      <c r="C6" s="8" t="s">
        <v>28</v>
      </c>
      <c r="D6" s="8" t="s">
        <v>29</v>
      </c>
      <c r="E6" s="8" t="s">
        <v>30</v>
      </c>
      <c r="F6" s="8" t="s">
        <v>14</v>
      </c>
      <c r="G6" s="8" t="s">
        <v>15</v>
      </c>
      <c r="H6" s="8" t="s">
        <v>31</v>
      </c>
      <c r="I6" s="9">
        <f>IFERROR(VLOOKUP(D6,[3]FuturesSpec!$C:$G,5,0), "")</f>
        <v>1</v>
      </c>
    </row>
    <row r="7" spans="1:9" ht="17" x14ac:dyDescent="0.2">
      <c r="A7" s="5" t="s">
        <v>9</v>
      </c>
      <c r="B7" s="4" t="s">
        <v>27</v>
      </c>
      <c r="C7" s="4" t="s">
        <v>32</v>
      </c>
      <c r="D7" s="4" t="s">
        <v>33</v>
      </c>
      <c r="E7" s="4" t="s">
        <v>10</v>
      </c>
      <c r="F7" s="4" t="s">
        <v>14</v>
      </c>
      <c r="G7" s="4" t="s">
        <v>22</v>
      </c>
      <c r="H7" s="4"/>
      <c r="I7" s="6" t="str">
        <f>IFERROR(VLOOKUP(D7,[3]FuturesSpec!$C:$G,5,0), "")</f>
        <v/>
      </c>
    </row>
    <row r="8" spans="1:9" ht="17" x14ac:dyDescent="0.2">
      <c r="A8" s="5" t="s">
        <v>9</v>
      </c>
      <c r="B8" s="4" t="s">
        <v>34</v>
      </c>
      <c r="C8" s="4" t="s">
        <v>35</v>
      </c>
      <c r="D8" s="4" t="s">
        <v>36</v>
      </c>
      <c r="E8" s="4" t="s">
        <v>10</v>
      </c>
      <c r="F8" s="4" t="s">
        <v>14</v>
      </c>
      <c r="G8" s="4" t="s">
        <v>22</v>
      </c>
      <c r="H8" s="4"/>
      <c r="I8" s="6" t="str">
        <f>IFERROR(VLOOKUP(D8,[3]FuturesSpec!$C:$G,5,0), "")</f>
        <v/>
      </c>
    </row>
    <row r="9" spans="1:9" ht="17" x14ac:dyDescent="0.2">
      <c r="A9" s="5" t="s">
        <v>9</v>
      </c>
      <c r="B9" s="4" t="s">
        <v>37</v>
      </c>
      <c r="C9" s="4" t="s">
        <v>38</v>
      </c>
      <c r="D9" s="4" t="s">
        <v>39</v>
      </c>
      <c r="E9" s="4" t="s">
        <v>10</v>
      </c>
      <c r="F9" s="4" t="s">
        <v>14</v>
      </c>
      <c r="G9" s="4" t="s">
        <v>22</v>
      </c>
      <c r="H9" s="4"/>
      <c r="I9" s="6" t="str">
        <f>IFERROR(VLOOKUP(D9,[3]FuturesSpec!$C:$G,5,0), "")</f>
        <v/>
      </c>
    </row>
    <row r="10" spans="1:9" ht="17" x14ac:dyDescent="0.2">
      <c r="A10" s="7" t="s">
        <v>9</v>
      </c>
      <c r="B10" s="8" t="s">
        <v>37</v>
      </c>
      <c r="C10" s="8" t="s">
        <v>40</v>
      </c>
      <c r="D10" s="8" t="s">
        <v>41</v>
      </c>
      <c r="E10" s="8" t="s">
        <v>42</v>
      </c>
      <c r="F10" s="8" t="s">
        <v>43</v>
      </c>
      <c r="G10" s="8" t="s">
        <v>15</v>
      </c>
      <c r="H10" s="8" t="s">
        <v>44</v>
      </c>
      <c r="I10" s="9">
        <f>IFERROR(VLOOKUP(D10,[3]FuturesSpec!$C:$G,5,0), "")</f>
        <v>10</v>
      </c>
    </row>
    <row r="11" spans="1:9" ht="17" x14ac:dyDescent="0.2">
      <c r="A11" s="7" t="s">
        <v>9</v>
      </c>
      <c r="B11" s="8" t="s">
        <v>37</v>
      </c>
      <c r="C11" s="8" t="s">
        <v>45</v>
      </c>
      <c r="D11" s="8" t="s">
        <v>46</v>
      </c>
      <c r="E11" s="8" t="s">
        <v>42</v>
      </c>
      <c r="F11" s="8" t="s">
        <v>43</v>
      </c>
      <c r="G11" s="8" t="s">
        <v>15</v>
      </c>
      <c r="H11" s="8" t="s">
        <v>47</v>
      </c>
      <c r="I11" s="9">
        <v>1000</v>
      </c>
    </row>
    <row r="12" spans="1:9" ht="17" x14ac:dyDescent="0.2">
      <c r="A12" s="7" t="s">
        <v>9</v>
      </c>
      <c r="B12" s="8" t="s">
        <v>48</v>
      </c>
      <c r="C12" s="8" t="s">
        <v>49</v>
      </c>
      <c r="D12" s="8" t="s">
        <v>50</v>
      </c>
      <c r="E12" s="8" t="s">
        <v>51</v>
      </c>
      <c r="F12" s="8" t="s">
        <v>52</v>
      </c>
      <c r="G12" s="8" t="s">
        <v>15</v>
      </c>
      <c r="H12" s="8" t="s">
        <v>53</v>
      </c>
      <c r="I12" s="9">
        <v>1000</v>
      </c>
    </row>
    <row r="13" spans="1:9" ht="17" x14ac:dyDescent="0.2">
      <c r="A13" s="5" t="s">
        <v>9</v>
      </c>
      <c r="B13" s="4" t="s">
        <v>48</v>
      </c>
      <c r="C13" s="4" t="s">
        <v>54</v>
      </c>
      <c r="D13" s="4" t="s">
        <v>55</v>
      </c>
      <c r="E13" s="4" t="s">
        <v>10</v>
      </c>
      <c r="F13" s="4" t="s">
        <v>14</v>
      </c>
      <c r="G13" s="4" t="s">
        <v>22</v>
      </c>
      <c r="H13" s="4"/>
      <c r="I13" s="6" t="str">
        <f>IFERROR(VLOOKUP(D13,[3]FuturesSpec!$C:$G,5,0), "")</f>
        <v/>
      </c>
    </row>
    <row r="14" spans="1:9" ht="17" x14ac:dyDescent="0.2">
      <c r="A14" s="7" t="s">
        <v>9</v>
      </c>
      <c r="B14" s="8" t="s">
        <v>56</v>
      </c>
      <c r="C14" s="8" t="s">
        <v>57</v>
      </c>
      <c r="D14" s="8" t="s">
        <v>109</v>
      </c>
      <c r="E14" s="8" t="s">
        <v>58</v>
      </c>
      <c r="F14" s="8" t="s">
        <v>59</v>
      </c>
      <c r="G14" s="8" t="s">
        <v>15</v>
      </c>
      <c r="H14" s="8" t="s">
        <v>60</v>
      </c>
      <c r="I14" s="9">
        <v>10</v>
      </c>
    </row>
    <row r="15" spans="1:9" ht="17" x14ac:dyDescent="0.2">
      <c r="A15" s="7" t="s">
        <v>9</v>
      </c>
      <c r="B15" s="8" t="s">
        <v>56</v>
      </c>
      <c r="C15" s="8" t="s">
        <v>61</v>
      </c>
      <c r="D15" s="8" t="s">
        <v>62</v>
      </c>
      <c r="E15" s="8" t="s">
        <v>58</v>
      </c>
      <c r="F15" s="8" t="s">
        <v>59</v>
      </c>
      <c r="G15" s="8" t="s">
        <v>15</v>
      </c>
      <c r="H15" s="8" t="s">
        <v>63</v>
      </c>
      <c r="I15" s="9">
        <f>IFERROR(VLOOKUP(D15,[3]FuturesSpec!$C:$G,5,0), "")</f>
        <v>10</v>
      </c>
    </row>
    <row r="16" spans="1:9" ht="17" x14ac:dyDescent="0.2">
      <c r="A16" s="7" t="s">
        <v>9</v>
      </c>
      <c r="B16" s="8" t="s">
        <v>64</v>
      </c>
      <c r="C16" s="8" t="s">
        <v>65</v>
      </c>
      <c r="D16" s="8" t="s">
        <v>110</v>
      </c>
      <c r="E16" s="8" t="s">
        <v>30</v>
      </c>
      <c r="F16" s="8" t="s">
        <v>14</v>
      </c>
      <c r="G16" s="8" t="s">
        <v>15</v>
      </c>
      <c r="H16" s="8" t="s">
        <v>67</v>
      </c>
      <c r="I16" s="9">
        <v>100</v>
      </c>
    </row>
    <row r="17" spans="1:9" ht="17" x14ac:dyDescent="0.2">
      <c r="A17" s="5" t="s">
        <v>68</v>
      </c>
      <c r="B17" s="4" t="s">
        <v>10</v>
      </c>
      <c r="C17" s="4" t="s">
        <v>69</v>
      </c>
      <c r="D17" s="4" t="s">
        <v>70</v>
      </c>
      <c r="E17" s="4" t="s">
        <v>13</v>
      </c>
      <c r="F17" s="4" t="s">
        <v>14</v>
      </c>
      <c r="G17" s="4" t="s">
        <v>15</v>
      </c>
      <c r="H17" s="4"/>
      <c r="I17" s="6">
        <f>IFERROR(VLOOKUP(D17,[3]FuturesSpec!$C:$G,5,0), "")</f>
        <v>100</v>
      </c>
    </row>
    <row r="18" spans="1:9" ht="17" x14ac:dyDescent="0.2">
      <c r="A18" s="5" t="s">
        <v>68</v>
      </c>
      <c r="B18" s="4" t="s">
        <v>10</v>
      </c>
      <c r="C18" s="4" t="s">
        <v>71</v>
      </c>
      <c r="D18" s="4" t="s">
        <v>72</v>
      </c>
      <c r="E18" s="4" t="s">
        <v>13</v>
      </c>
      <c r="F18" s="4" t="s">
        <v>14</v>
      </c>
      <c r="G18" s="4" t="s">
        <v>15</v>
      </c>
      <c r="H18" s="4" t="s">
        <v>73</v>
      </c>
      <c r="I18" s="6">
        <v>1000</v>
      </c>
    </row>
    <row r="19" spans="1:9" ht="17" x14ac:dyDescent="0.2">
      <c r="A19" s="5" t="s">
        <v>68</v>
      </c>
      <c r="B19" s="4" t="s">
        <v>10</v>
      </c>
      <c r="C19" s="4" t="s">
        <v>74</v>
      </c>
      <c r="D19" s="4" t="s">
        <v>75</v>
      </c>
      <c r="E19" s="4" t="s">
        <v>10</v>
      </c>
      <c r="F19" s="4" t="s">
        <v>14</v>
      </c>
      <c r="G19" s="4" t="s">
        <v>22</v>
      </c>
      <c r="H19" s="4"/>
      <c r="I19" s="6" t="str">
        <f>IFERROR(VLOOKUP(D19,[3]FuturesSpec!$C:$G,5,0), "")</f>
        <v/>
      </c>
    </row>
    <row r="20" spans="1:9" ht="17" x14ac:dyDescent="0.2">
      <c r="A20" s="7" t="s">
        <v>68</v>
      </c>
      <c r="B20" s="8" t="s">
        <v>34</v>
      </c>
      <c r="C20" s="8" t="s">
        <v>76</v>
      </c>
      <c r="D20" s="8" t="s">
        <v>77</v>
      </c>
      <c r="E20" s="8" t="s">
        <v>30</v>
      </c>
      <c r="F20" s="8" t="s">
        <v>66</v>
      </c>
      <c r="G20" s="8" t="s">
        <v>15</v>
      </c>
      <c r="H20" s="8" t="s">
        <v>78</v>
      </c>
      <c r="I20" s="9">
        <f>IFERROR(VLOOKUP(D20,[3]FuturesSpec!$C:$G,5,0), "")</f>
        <v>1000</v>
      </c>
    </row>
    <row r="21" spans="1:9" ht="17" x14ac:dyDescent="0.2">
      <c r="A21" s="10" t="s">
        <v>68</v>
      </c>
      <c r="B21" s="11" t="s">
        <v>34</v>
      </c>
      <c r="C21" s="11" t="s">
        <v>79</v>
      </c>
      <c r="D21" s="11" t="s">
        <v>80</v>
      </c>
      <c r="E21" s="11" t="s">
        <v>81</v>
      </c>
      <c r="F21" s="11" t="s">
        <v>66</v>
      </c>
      <c r="G21" s="11" t="s">
        <v>22</v>
      </c>
      <c r="H21" s="11"/>
      <c r="I21" s="12" t="str">
        <f>IFERROR(VLOOKUP(D21,[3]FuturesSpec!$C:$G,5,0), "")</f>
        <v/>
      </c>
    </row>
    <row r="22" spans="1:9" ht="17" x14ac:dyDescent="0.2">
      <c r="A22" s="13" t="s">
        <v>68</v>
      </c>
      <c r="B22" s="11" t="s">
        <v>34</v>
      </c>
      <c r="C22" s="14" t="s">
        <v>82</v>
      </c>
      <c r="D22" s="14" t="s">
        <v>83</v>
      </c>
      <c r="E22" s="14" t="s">
        <v>84</v>
      </c>
      <c r="F22" s="14" t="s">
        <v>52</v>
      </c>
      <c r="G22" s="14" t="s">
        <v>22</v>
      </c>
      <c r="H22" s="14"/>
      <c r="I22" s="15" t="str">
        <f>IFERROR(VLOOKUP(D22,[3]FuturesSpec!$C:$G,5,0), "")</f>
        <v/>
      </c>
    </row>
    <row r="23" spans="1:9" ht="17" x14ac:dyDescent="0.2">
      <c r="A23" s="7" t="s">
        <v>68</v>
      </c>
      <c r="B23" s="8" t="s">
        <v>37</v>
      </c>
      <c r="C23" s="8" t="s">
        <v>85</v>
      </c>
      <c r="D23" s="8" t="s">
        <v>86</v>
      </c>
      <c r="E23" s="8" t="s">
        <v>42</v>
      </c>
      <c r="F23" s="8" t="s">
        <v>43</v>
      </c>
      <c r="G23" s="8" t="s">
        <v>15</v>
      </c>
      <c r="H23" s="8" t="s">
        <v>86</v>
      </c>
      <c r="I23" s="9">
        <v>1000000</v>
      </c>
    </row>
    <row r="24" spans="1:9" ht="17" x14ac:dyDescent="0.2">
      <c r="A24" s="7" t="s">
        <v>68</v>
      </c>
      <c r="B24" s="8" t="s">
        <v>37</v>
      </c>
      <c r="C24" s="8" t="s">
        <v>87</v>
      </c>
      <c r="D24" s="8" t="s">
        <v>88</v>
      </c>
      <c r="E24" s="8" t="s">
        <v>42</v>
      </c>
      <c r="F24" s="8" t="s">
        <v>43</v>
      </c>
      <c r="G24" s="8" t="s">
        <v>15</v>
      </c>
      <c r="H24" s="8" t="s">
        <v>89</v>
      </c>
      <c r="I24" s="9">
        <v>100000</v>
      </c>
    </row>
    <row r="25" spans="1:9" ht="17" x14ac:dyDescent="0.2">
      <c r="A25" s="7" t="s">
        <v>68</v>
      </c>
      <c r="B25" s="8" t="s">
        <v>37</v>
      </c>
      <c r="C25" s="8" t="s">
        <v>90</v>
      </c>
      <c r="D25" s="8" t="s">
        <v>91</v>
      </c>
      <c r="E25" s="8" t="s">
        <v>92</v>
      </c>
      <c r="F25" s="8" t="s">
        <v>43</v>
      </c>
      <c r="G25" s="8" t="s">
        <v>15</v>
      </c>
      <c r="H25" s="8" t="s">
        <v>93</v>
      </c>
      <c r="I25" s="9">
        <v>100000</v>
      </c>
    </row>
    <row r="26" spans="1:9" ht="17" x14ac:dyDescent="0.2">
      <c r="A26" s="10" t="s">
        <v>68</v>
      </c>
      <c r="B26" s="11" t="s">
        <v>37</v>
      </c>
      <c r="C26" s="11" t="s">
        <v>94</v>
      </c>
      <c r="D26" s="16">
        <v>2561</v>
      </c>
      <c r="E26" s="11" t="s">
        <v>95</v>
      </c>
      <c r="F26" s="11" t="s">
        <v>43</v>
      </c>
      <c r="G26" s="11" t="s">
        <v>22</v>
      </c>
      <c r="H26" s="11"/>
      <c r="I26" s="12" t="str">
        <f>IFERROR(VLOOKUP(D26,[3]FuturesSpec!$C:$G,5,0), "")</f>
        <v/>
      </c>
    </row>
    <row r="27" spans="1:9" ht="17" x14ac:dyDescent="0.2">
      <c r="A27" s="7" t="s">
        <v>68</v>
      </c>
      <c r="B27" s="8" t="s">
        <v>48</v>
      </c>
      <c r="C27" s="8" t="s">
        <v>96</v>
      </c>
      <c r="D27" s="8" t="s">
        <v>97</v>
      </c>
      <c r="E27" s="8" t="s">
        <v>51</v>
      </c>
      <c r="F27" s="8" t="s">
        <v>52</v>
      </c>
      <c r="G27" s="8" t="s">
        <v>15</v>
      </c>
      <c r="H27" s="8" t="s">
        <v>98</v>
      </c>
      <c r="I27" s="17">
        <v>1000</v>
      </c>
    </row>
    <row r="28" spans="1:9" ht="17" x14ac:dyDescent="0.2">
      <c r="A28" s="5" t="s">
        <v>99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14</v>
      </c>
      <c r="G28" s="4" t="s">
        <v>15</v>
      </c>
      <c r="H28" s="4"/>
      <c r="I28" s="6">
        <f>IFERROR(VLOOKUP(D28,[3]FuturesSpec!$C:$G,5,0), "")</f>
        <v>1</v>
      </c>
    </row>
    <row r="29" spans="1:9" ht="17" x14ac:dyDescent="0.2">
      <c r="A29" s="5" t="s">
        <v>99</v>
      </c>
      <c r="B29" s="4" t="s">
        <v>100</v>
      </c>
      <c r="C29" s="4" t="s">
        <v>104</v>
      </c>
      <c r="D29" s="4" t="s">
        <v>105</v>
      </c>
      <c r="E29" s="4" t="s">
        <v>103</v>
      </c>
      <c r="F29" s="4" t="s">
        <v>14</v>
      </c>
      <c r="G29" s="4" t="s">
        <v>15</v>
      </c>
      <c r="H29" s="4" t="s">
        <v>106</v>
      </c>
      <c r="I29" s="6">
        <f>IFERROR(VLOOKUP(D29,[3]FuturesSpec!$C:$G,5,0), "")</f>
        <v>10</v>
      </c>
    </row>
    <row r="30" spans="1:9" ht="17" x14ac:dyDescent="0.2">
      <c r="A30" s="18" t="s">
        <v>99</v>
      </c>
      <c r="B30" s="19" t="s">
        <v>100</v>
      </c>
      <c r="C30" s="19" t="s">
        <v>107</v>
      </c>
      <c r="D30" s="19" t="s">
        <v>108</v>
      </c>
      <c r="E30" s="19" t="s">
        <v>10</v>
      </c>
      <c r="F30" s="19" t="s">
        <v>14</v>
      </c>
      <c r="G30" s="19" t="s">
        <v>22</v>
      </c>
      <c r="H30" s="19"/>
      <c r="I30" s="20" t="str">
        <f>IFERROR(VLOOKUP(D30,[3]FuturesSpec!$C:$G,5,0),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ArkiMacroSecuritiesData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Yeom</dc:creator>
  <cp:lastModifiedBy>Minsu Yeom</cp:lastModifiedBy>
  <dcterms:created xsi:type="dcterms:W3CDTF">2025-08-30T06:55:38Z</dcterms:created>
  <dcterms:modified xsi:type="dcterms:W3CDTF">2025-08-30T15:41:23Z</dcterms:modified>
</cp:coreProperties>
</file>