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780" activeTab="3"/>
  </bookViews>
  <sheets>
    <sheet name="达成数据" sheetId="1" r:id="rId1"/>
    <sheet name="成绩录入" sheetId="2" r:id="rId2"/>
    <sheet name="学生信息" sheetId="4" state="hidden" r:id="rId3"/>
    <sheet name="比例计算" sheetId="6" r:id="rId4"/>
  </sheets>
  <calcPr calcId="144525"/>
</workbook>
</file>

<file path=xl/sharedStrings.xml><?xml version="1.0" encoding="utf-8"?>
<sst xmlns="http://schemas.openxmlformats.org/spreadsheetml/2006/main" count="915" uniqueCount="244">
  <si>
    <t>序号</t>
  </si>
  <si>
    <t>学号</t>
  </si>
  <si>
    <t>姓名</t>
  </si>
  <si>
    <t>课程目标1</t>
  </si>
  <si>
    <t>课程目标2</t>
  </si>
  <si>
    <t>课程目标3</t>
  </si>
  <si>
    <t>课程目标4</t>
  </si>
  <si>
    <t>课程目标5</t>
  </si>
  <si>
    <t>课程目标6</t>
  </si>
  <si>
    <t>评价
环节</t>
  </si>
  <si>
    <t>期末考试</t>
  </si>
  <si>
    <t>其它评价方式</t>
  </si>
  <si>
    <t>考核成绩</t>
  </si>
  <si>
    <t>总评成绩</t>
  </si>
  <si>
    <t>成绩类别</t>
  </si>
  <si>
    <t>一</t>
  </si>
  <si>
    <t>二</t>
  </si>
  <si>
    <t>三</t>
  </si>
  <si>
    <t>四</t>
  </si>
  <si>
    <t>五</t>
  </si>
  <si>
    <t>六</t>
  </si>
  <si>
    <t>七</t>
  </si>
  <si>
    <t>八</t>
  </si>
  <si>
    <t>九</t>
  </si>
  <si>
    <t>十</t>
  </si>
  <si>
    <t>满分</t>
  </si>
  <si>
    <t>穆伟男</t>
  </si>
  <si>
    <t/>
  </si>
  <si>
    <t>取消</t>
  </si>
  <si>
    <t>陈厚先</t>
  </si>
  <si>
    <t>方洋</t>
  </si>
  <si>
    <t>潘柳</t>
  </si>
  <si>
    <t>周晨</t>
  </si>
  <si>
    <t>黎明辉</t>
  </si>
  <si>
    <t>唐海清</t>
  </si>
  <si>
    <t>张琳浦</t>
  </si>
  <si>
    <t>谭彩妹</t>
  </si>
  <si>
    <t>杨怡宁</t>
  </si>
  <si>
    <t>班荣福</t>
  </si>
  <si>
    <t>何奕敏</t>
  </si>
  <si>
    <t>柳忠良</t>
  </si>
  <si>
    <t>罗饶鑫</t>
  </si>
  <si>
    <t>陈政霖</t>
  </si>
  <si>
    <t>李鑫</t>
  </si>
  <si>
    <t>梁迅</t>
  </si>
  <si>
    <t>夏克愚</t>
  </si>
  <si>
    <t>梁嘉嘉</t>
  </si>
  <si>
    <t>周晓佳</t>
  </si>
  <si>
    <t>陈鸿</t>
  </si>
  <si>
    <t>蒋晟</t>
  </si>
  <si>
    <t>林俊诚</t>
  </si>
  <si>
    <t>文叶鹏</t>
  </si>
  <si>
    <t>李玉婷</t>
  </si>
  <si>
    <t>潘淑虹</t>
  </si>
  <si>
    <t>覃小玲</t>
  </si>
  <si>
    <t>詹芳羽</t>
  </si>
  <si>
    <t>陈传文</t>
  </si>
  <si>
    <t>谷志禹</t>
  </si>
  <si>
    <t>李佳睿</t>
  </si>
  <si>
    <t>李思学</t>
  </si>
  <si>
    <t>梅亦</t>
  </si>
  <si>
    <t>乃政</t>
  </si>
  <si>
    <t>钟景鹏</t>
  </si>
  <si>
    <t>吕姗霖</t>
  </si>
  <si>
    <t>苏晓露</t>
  </si>
  <si>
    <t>李康</t>
  </si>
  <si>
    <t>谭铭</t>
  </si>
  <si>
    <t>叶程</t>
  </si>
  <si>
    <t>易锦炜</t>
  </si>
  <si>
    <t>张展</t>
  </si>
  <si>
    <t>钟扬</t>
  </si>
  <si>
    <t>卓惠华</t>
  </si>
  <si>
    <t>赵剑蓉</t>
  </si>
  <si>
    <t>梁金辉</t>
  </si>
  <si>
    <t>龙锦吉</t>
  </si>
  <si>
    <t>时聪</t>
  </si>
  <si>
    <t>谢双权</t>
  </si>
  <si>
    <t>龚永玲</t>
  </si>
  <si>
    <t>陈明</t>
  </si>
  <si>
    <t>陈添</t>
  </si>
  <si>
    <t>邓淋元</t>
  </si>
  <si>
    <t>甘俊源</t>
  </si>
  <si>
    <t>李会松</t>
  </si>
  <si>
    <t>卢张卓</t>
  </si>
  <si>
    <t>乔露露</t>
  </si>
  <si>
    <t>谢树建</t>
  </si>
  <si>
    <t>杨健</t>
  </si>
  <si>
    <t>罗玉华</t>
  </si>
  <si>
    <t>王一凡</t>
  </si>
  <si>
    <t>杨雪丽</t>
  </si>
  <si>
    <t>宾梓延</t>
  </si>
  <si>
    <t>陈焕</t>
  </si>
  <si>
    <t>党磊</t>
  </si>
  <si>
    <t>李建伟</t>
  </si>
  <si>
    <t>李立杰</t>
  </si>
  <si>
    <t>李涛</t>
  </si>
  <si>
    <t>罗贵鸿</t>
  </si>
  <si>
    <t>宋天帅</t>
  </si>
  <si>
    <t>王凯祥</t>
  </si>
  <si>
    <t>韦棚</t>
  </si>
  <si>
    <t>梁红芳</t>
  </si>
  <si>
    <t>钟嘉欣</t>
  </si>
  <si>
    <t>何旭荣</t>
  </si>
  <si>
    <t>黄谋</t>
  </si>
  <si>
    <t>黄琦</t>
  </si>
  <si>
    <t>李海丰</t>
  </si>
  <si>
    <t>麻宣</t>
  </si>
  <si>
    <t>滕宇生</t>
  </si>
  <si>
    <t>曾庆鑫</t>
  </si>
  <si>
    <t>周鑫禹</t>
  </si>
  <si>
    <t>黄建兰</t>
  </si>
  <si>
    <t>黄玉香</t>
  </si>
  <si>
    <t>蓝莹丹</t>
  </si>
  <si>
    <t>赵梓妍</t>
  </si>
  <si>
    <t>陈柏任</t>
  </si>
  <si>
    <t>陈基石</t>
  </si>
  <si>
    <t>黄文瑞</t>
  </si>
  <si>
    <t>黄宇鑫</t>
  </si>
  <si>
    <t>匡增雄</t>
  </si>
  <si>
    <t>廖嘉宁</t>
  </si>
  <si>
    <t>罗乐乐</t>
  </si>
  <si>
    <t>孙金宁</t>
  </si>
  <si>
    <t>韦振宇</t>
  </si>
  <si>
    <t>赵仁德</t>
  </si>
  <si>
    <t>刘雪雪</t>
  </si>
  <si>
    <t>曹唐毅</t>
  </si>
  <si>
    <t>胡倍业</t>
  </si>
  <si>
    <t>黄耀华</t>
  </si>
  <si>
    <t>吉剑涛</t>
  </si>
  <si>
    <t>刘登玮</t>
  </si>
  <si>
    <t>胡凤婷</t>
  </si>
  <si>
    <t>符良彪</t>
  </si>
  <si>
    <t>梁伟盛</t>
  </si>
  <si>
    <t>陆振军</t>
  </si>
  <si>
    <t>区迪聪</t>
  </si>
  <si>
    <t>杨振海</t>
  </si>
  <si>
    <t>李理</t>
  </si>
  <si>
    <t>李林鹏</t>
  </si>
  <si>
    <t>范宗根</t>
  </si>
  <si>
    <t>专业</t>
  </si>
  <si>
    <t>毕业证</t>
  </si>
  <si>
    <t>学位证</t>
  </si>
  <si>
    <t>深造/就业/待就业</t>
  </si>
  <si>
    <t>是否应届毕业</t>
  </si>
  <si>
    <t>信息安全</t>
  </si>
  <si>
    <t>入学至今</t>
  </si>
  <si>
    <t>学士</t>
  </si>
  <si>
    <t>1600830315</t>
  </si>
  <si>
    <t>黄一峰</t>
  </si>
  <si>
    <t>1600301036</t>
  </si>
  <si>
    <t>陈家宇</t>
  </si>
  <si>
    <t>智能科学与技术</t>
  </si>
  <si>
    <t>李逢赛</t>
  </si>
  <si>
    <t>2020年6月毕业</t>
  </si>
  <si>
    <t>李俊芝</t>
  </si>
  <si>
    <t>谢宇宁</t>
  </si>
  <si>
    <t>崔建糠</t>
  </si>
  <si>
    <t>黄海彬</t>
  </si>
  <si>
    <t>陆泽威</t>
  </si>
  <si>
    <t>蒙健成</t>
  </si>
  <si>
    <t>休学</t>
  </si>
  <si>
    <t>蒙玉洪</t>
  </si>
  <si>
    <t>吴度克</t>
  </si>
  <si>
    <t>钟潇</t>
  </si>
  <si>
    <t>学士（非应届）</t>
  </si>
  <si>
    <t>2019年7-12月之间毕业</t>
  </si>
  <si>
    <t>韦斯哲</t>
  </si>
  <si>
    <t>谢尚军</t>
  </si>
  <si>
    <t>杨勉</t>
  </si>
  <si>
    <t>易凡杨</t>
  </si>
  <si>
    <t>陈裕城</t>
  </si>
  <si>
    <t>正常毕业</t>
  </si>
  <si>
    <t>夏若渝</t>
  </si>
  <si>
    <t>关挺强</t>
  </si>
  <si>
    <t>李丁</t>
  </si>
  <si>
    <t>陈柳冰</t>
  </si>
  <si>
    <t>邵楠</t>
  </si>
  <si>
    <t>熊珍艳</t>
  </si>
  <si>
    <t>许婕</t>
  </si>
  <si>
    <t>胡家康</t>
  </si>
  <si>
    <t>黄灵杰</t>
  </si>
  <si>
    <t>黄维钢</t>
  </si>
  <si>
    <t>雷彬彬</t>
  </si>
  <si>
    <t>黎铭杰</t>
  </si>
  <si>
    <t>庞定康</t>
  </si>
  <si>
    <t>唐阳涛</t>
  </si>
  <si>
    <t>巫东梁</t>
  </si>
  <si>
    <t>吴教柳</t>
  </si>
  <si>
    <t>杨东林</t>
  </si>
  <si>
    <t>张行远</t>
  </si>
  <si>
    <t>钟才福</t>
  </si>
  <si>
    <t>周坤</t>
  </si>
  <si>
    <t>朱浩民</t>
  </si>
  <si>
    <t>高志翱</t>
  </si>
  <si>
    <t>黄飞东</t>
  </si>
  <si>
    <t>李加红</t>
  </si>
  <si>
    <t>蒙福政</t>
  </si>
  <si>
    <t>庞兴亮</t>
  </si>
  <si>
    <t>谭仁斌</t>
  </si>
  <si>
    <t>韦鑫华</t>
  </si>
  <si>
    <t>谢康</t>
  </si>
  <si>
    <t>杨杰明</t>
  </si>
  <si>
    <t>杨宇庆</t>
  </si>
  <si>
    <t>邹浩</t>
  </si>
  <si>
    <t>鲍震杰</t>
  </si>
  <si>
    <t>覃军焱</t>
  </si>
  <si>
    <t>课程目标</t>
  </si>
  <si>
    <t>支撑毕业要求指标点</t>
  </si>
  <si>
    <t>评价方式及成绩比例（%）</t>
  </si>
  <si>
    <t>成绩比例</t>
  </si>
  <si>
    <t>卷面满分</t>
  </si>
  <si>
    <t>期末考试各大题支撑目标分数分配</t>
  </si>
  <si>
    <t>期中成绩</t>
  </si>
  <si>
    <t>作业成绩</t>
  </si>
  <si>
    <t>课堂测验</t>
  </si>
  <si>
    <t>大作业</t>
  </si>
  <si>
    <t>实验</t>
  </si>
  <si>
    <t>验收/答辩</t>
  </si>
  <si>
    <t>课程报告/论文</t>
  </si>
  <si>
    <t>（%）</t>
  </si>
  <si>
    <t>第一大题</t>
  </si>
  <si>
    <t>第二大题</t>
  </si>
  <si>
    <t>第三大题</t>
  </si>
  <si>
    <t>第四大题</t>
  </si>
  <si>
    <t>第五大题</t>
  </si>
  <si>
    <t>第六大题</t>
  </si>
  <si>
    <t>第七大题</t>
  </si>
  <si>
    <t>第八大题</t>
  </si>
  <si>
    <t>第九大题</t>
  </si>
  <si>
    <t>第十大题</t>
  </si>
  <si>
    <t>1-1</t>
  </si>
  <si>
    <t>2-1</t>
  </si>
  <si>
    <r>
      <rPr>
        <sz val="10.5"/>
        <color rgb="FF000000"/>
        <rFont val="宋体"/>
        <charset val="134"/>
      </rPr>
      <t>课程目标</t>
    </r>
    <r>
      <rPr>
        <sz val="10.5"/>
        <color rgb="FF000000"/>
        <rFont val="宋体"/>
        <charset val="134"/>
      </rPr>
      <t>4</t>
    </r>
  </si>
  <si>
    <t>4-2</t>
  </si>
  <si>
    <r>
      <rPr>
        <sz val="10.5"/>
        <color rgb="FF000000"/>
        <rFont val="宋体"/>
        <charset val="134"/>
      </rPr>
      <t>课程目标</t>
    </r>
    <r>
      <rPr>
        <sz val="10.5"/>
        <color rgb="FF000000"/>
        <rFont val="宋体"/>
        <charset val="134"/>
      </rPr>
      <t>5</t>
    </r>
  </si>
  <si>
    <r>
      <rPr>
        <sz val="10.5"/>
        <color rgb="FF000000"/>
        <rFont val="宋体"/>
        <charset val="134"/>
      </rPr>
      <t>课程目标</t>
    </r>
    <r>
      <rPr>
        <sz val="10.5"/>
        <color rgb="FF000000"/>
        <rFont val="宋体"/>
        <charset val="134"/>
      </rPr>
      <t>6</t>
    </r>
  </si>
  <si>
    <t>合计</t>
  </si>
  <si>
    <t>评价环节</t>
  </si>
  <si>
    <t>比例合计</t>
  </si>
  <si>
    <t>比例(%)</t>
  </si>
  <si>
    <r>
      <rPr>
        <b/>
        <sz val="12"/>
        <rFont val="宋体"/>
        <charset val="134"/>
      </rPr>
      <t xml:space="preserve">满 </t>
    </r>
    <r>
      <rPr>
        <b/>
        <sz val="12"/>
        <rFont val="宋体"/>
        <charset val="134"/>
      </rPr>
      <t xml:space="preserve">  </t>
    </r>
    <r>
      <rPr>
        <b/>
        <sz val="12"/>
        <rFont val="宋体"/>
        <charset val="134"/>
      </rPr>
      <t>分</t>
    </r>
  </si>
  <si>
    <t>辅助计算</t>
  </si>
  <si>
    <t>课程目标达成度</t>
  </si>
  <si>
    <t>评价环节支撑课程目标比例（%）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</si>
</sst>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 "/>
    <numFmt numFmtId="178" formatCode="0.0_ "/>
    <numFmt numFmtId="179" formatCode="0_);[Red]\(0\)"/>
  </numFmts>
  <fonts count="39"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color theme="1"/>
      <name val="宋体"/>
      <charset val="134"/>
    </font>
    <font>
      <sz val="10"/>
      <color rgb="FF000000"/>
      <name val="宋体"/>
      <charset val="134"/>
    </font>
    <font>
      <sz val="9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name val="Times New Roman"/>
      <charset val="134"/>
    </font>
    <font>
      <b/>
      <sz val="11"/>
      <name val="宋体"/>
      <charset val="134"/>
    </font>
    <font>
      <b/>
      <sz val="10"/>
      <name val="宋体"/>
      <charset val="134"/>
    </font>
    <font>
      <b/>
      <sz val="12"/>
      <color theme="1"/>
      <name val="宋体"/>
      <charset val="134"/>
    </font>
    <font>
      <sz val="10.5"/>
      <name val="宋体"/>
      <charset val="134"/>
    </font>
    <font>
      <b/>
      <sz val="12"/>
      <color theme="1"/>
      <name val="Times New Roman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Tahoma"/>
      <charset val="134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3" fillId="2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/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22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9" fillId="7" borderId="19" applyNumberFormat="0" applyAlignment="0" applyProtection="0">
      <alignment vertical="center"/>
    </xf>
    <xf numFmtId="0" fontId="20" fillId="7" borderId="15" applyNumberFormat="0" applyAlignment="0" applyProtection="0">
      <alignment vertical="center"/>
    </xf>
    <xf numFmtId="0" fontId="24" fillId="14" borderId="18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3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14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 indent="2"/>
      <protection locked="0"/>
    </xf>
    <xf numFmtId="0" fontId="1" fillId="0" borderId="2" xfId="0" applyFont="1" applyBorder="1" applyAlignment="1" applyProtection="1">
      <alignment horizontal="justify" vertical="center" wrapText="1" indent="2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left" vertical="center" wrapText="1" indent="2"/>
      <protection locked="0"/>
    </xf>
    <xf numFmtId="0" fontId="1" fillId="0" borderId="5" xfId="0" applyFont="1" applyBorder="1" applyAlignment="1" applyProtection="1">
      <alignment horizontal="justify" vertical="center" wrapText="1" indent="2"/>
      <protection locked="0"/>
    </xf>
    <xf numFmtId="49" fontId="3" fillId="0" borderId="2" xfId="0" applyNumberFormat="1" applyFont="1" applyBorder="1" applyAlignment="1" applyProtection="1">
      <alignment horizontal="center" vertical="center" wrapText="1"/>
      <protection locked="0"/>
    </xf>
    <xf numFmtId="49" fontId="1" fillId="0" borderId="5" xfId="0" applyNumberFormat="1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left" vertical="center" wrapText="1" indent="2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 indent="2"/>
      <protection locked="0"/>
    </xf>
    <xf numFmtId="0" fontId="1" fillId="2" borderId="1" xfId="0" applyFont="1" applyFill="1" applyBorder="1" applyAlignment="1">
      <alignment horizontal="center" vertical="center" wrapText="1" indent="2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5" fillId="0" borderId="8" xfId="0" applyFont="1" applyFill="1" applyBorder="1">
      <alignment vertical="center"/>
    </xf>
    <xf numFmtId="0" fontId="5" fillId="0" borderId="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2" borderId="8" xfId="0" applyNumberFormat="1" applyFont="1" applyFill="1" applyBorder="1" applyAlignment="1" applyProtection="1">
      <alignment horizontal="center" vertical="center"/>
      <protection hidden="1"/>
    </xf>
    <xf numFmtId="0" fontId="6" fillId="2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6" fillId="0" borderId="10" xfId="0" applyFont="1" applyFill="1" applyBorder="1" applyAlignment="1">
      <alignment horizontal="center" vertical="center"/>
    </xf>
    <xf numFmtId="177" fontId="6" fillId="2" borderId="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9" fillId="2" borderId="8" xfId="0" applyFont="1" applyFill="1" applyBorder="1" applyAlignment="1" applyProtection="1">
      <alignment horizontal="center" vertical="top"/>
      <protection hidden="1"/>
    </xf>
    <xf numFmtId="177" fontId="7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8" xfId="0" applyFill="1" applyBorder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0" fillId="3" borderId="2" xfId="0" applyFill="1" applyBorder="1">
      <alignment vertical="center"/>
    </xf>
    <xf numFmtId="0" fontId="11" fillId="2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1" fillId="2" borderId="8" xfId="0" applyFont="1" applyFill="1" applyBorder="1" applyAlignment="1">
      <alignment horizontal="center" vertical="center" wrapText="1"/>
    </xf>
    <xf numFmtId="176" fontId="7" fillId="2" borderId="8" xfId="0" applyNumberFormat="1" applyFont="1" applyFill="1" applyBorder="1" applyAlignment="1" applyProtection="1">
      <alignment horizontal="center" vertical="center"/>
      <protection hidden="1"/>
    </xf>
    <xf numFmtId="177" fontId="12" fillId="2" borderId="8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3" fillId="2" borderId="8" xfId="0" applyFont="1" applyFill="1" applyBorder="1" applyAlignment="1">
      <alignment vertical="center"/>
    </xf>
    <xf numFmtId="178" fontId="7" fillId="2" borderId="8" xfId="0" applyNumberFormat="1" applyFont="1" applyFill="1" applyBorder="1" applyAlignment="1" applyProtection="1">
      <alignment horizontal="center" vertical="center"/>
      <protection hidden="1"/>
    </xf>
    <xf numFmtId="0" fontId="7" fillId="2" borderId="8" xfId="0" applyFont="1" applyFill="1" applyBorder="1" applyAlignment="1" applyProtection="1">
      <alignment horizontal="center" vertical="center" wrapText="1"/>
      <protection hidden="1"/>
    </xf>
    <xf numFmtId="0" fontId="14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/>
    <xf numFmtId="49" fontId="14" fillId="0" borderId="0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14" fillId="0" borderId="0" xfId="0" applyNumberFormat="1" applyFont="1" applyFill="1" applyAlignment="1">
      <alignment horizontal="center"/>
    </xf>
    <xf numFmtId="0" fontId="0" fillId="0" borderId="0" xfId="0" applyBorder="1">
      <alignment vertical="center"/>
    </xf>
    <xf numFmtId="0" fontId="0" fillId="4" borderId="8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1" fontId="16" fillId="0" borderId="8" xfId="0" applyNumberFormat="1" applyFont="1" applyFill="1" applyBorder="1" applyAlignment="1">
      <alignment horizontal="center" vertical="center" wrapText="1"/>
    </xf>
    <xf numFmtId="0" fontId="17" fillId="0" borderId="8" xfId="37" applyFont="1" applyBorder="1" applyAlignment="1">
      <alignment horizontal="center" vertical="center"/>
    </xf>
    <xf numFmtId="1" fontId="18" fillId="0" borderId="8" xfId="0" applyNumberFormat="1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7" fillId="0" borderId="8" xfId="17" applyFont="1" applyBorder="1" applyAlignment="1">
      <alignment horizontal="center" vertical="center"/>
    </xf>
    <xf numFmtId="49" fontId="17" fillId="0" borderId="8" xfId="17" applyNumberFormat="1" applyFont="1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0" fillId="0" borderId="0" xfId="0" applyFill="1" applyBorder="1" applyAlignment="1">
      <alignment vertical="center"/>
    </xf>
    <xf numFmtId="179" fontId="0" fillId="0" borderId="0" xfId="0" applyNumberFormat="1" applyFill="1" applyBorder="1" applyAlignment="1">
      <alignment horizontal="center" vertical="center"/>
    </xf>
    <xf numFmtId="179" fontId="0" fillId="0" borderId="0" xfId="0" applyNumberFormat="1" applyFill="1" applyBorder="1" applyAlignment="1">
      <alignment vertical="center"/>
    </xf>
    <xf numFmtId="179" fontId="0" fillId="0" borderId="0" xfId="0" applyNumberFormat="1" applyFill="1" applyBorder="1" applyAlignment="1">
      <alignment horizontal="right" vertical="center"/>
    </xf>
    <xf numFmtId="179" fontId="5" fillId="2" borderId="8" xfId="0" applyNumberFormat="1" applyFont="1" applyFill="1" applyBorder="1" applyAlignment="1">
      <alignment horizontal="center" vertical="center" wrapText="1"/>
    </xf>
    <xf numFmtId="179" fontId="5" fillId="2" borderId="6" xfId="0" applyNumberFormat="1" applyFont="1" applyFill="1" applyBorder="1" applyAlignment="1">
      <alignment horizontal="center" vertical="center"/>
    </xf>
    <xf numFmtId="179" fontId="5" fillId="2" borderId="11" xfId="0" applyNumberFormat="1" applyFont="1" applyFill="1" applyBorder="1" applyAlignment="1">
      <alignment horizontal="center" vertical="center"/>
    </xf>
    <xf numFmtId="179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179" fontId="5" fillId="2" borderId="7" xfId="0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vertical="center" wrapText="1"/>
    </xf>
    <xf numFmtId="0" fontId="5" fillId="2" borderId="8" xfId="0" applyFont="1" applyFill="1" applyBorder="1">
      <alignment vertical="center"/>
    </xf>
    <xf numFmtId="0" fontId="0" fillId="0" borderId="0" xfId="0" applyNumberFormat="1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 wrapText="1"/>
    </xf>
    <xf numFmtId="179" fontId="0" fillId="0" borderId="0" xfId="0" applyNumberFormat="1" applyFont="1" applyFill="1" applyBorder="1" applyAlignment="1">
      <alignment horizontal="right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179" fontId="0" fillId="0" borderId="9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9" fontId="0" fillId="5" borderId="0" xfId="0" applyNumberFormat="1" applyFon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 5 2" xfId="17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常规 42" xfId="37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1" xfId="52"/>
    <cellStyle name="常规 2" xfId="53"/>
    <cellStyle name="常规 3" xfId="54"/>
  </cellStyles>
  <dxfs count="1">
    <dxf>
      <font>
        <name val="宋体"/>
        <scheme val="none"/>
        <b val="0"/>
        <i val="0"/>
        <strike val="0"/>
        <u val="none"/>
        <sz val="12"/>
        <color rgb="FFFF0000"/>
      </font>
      <fill>
        <patternFill patternType="solid">
          <bgColor theme="0" tint="-0.049989318521683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27</xdr:row>
      <xdr:rowOff>0</xdr:rowOff>
    </xdr:from>
    <xdr:to>
      <xdr:col>16</xdr:col>
      <xdr:colOff>67310</xdr:colOff>
      <xdr:row>79</xdr:row>
      <xdr:rowOff>73025</xdr:rowOff>
    </xdr:to>
    <xdr:sp>
      <xdr:nvSpPr>
        <xdr:cNvPr id="2" name="文本框 1"/>
        <xdr:cNvSpPr txBox="1"/>
      </xdr:nvSpPr>
      <xdr:spPr>
        <a:xfrm>
          <a:off x="330200" y="5086350"/>
          <a:ext cx="11031855" cy="8988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填表注意事项：</a:t>
          </a:r>
          <a:r>
            <a:rPr lang="zh-CN" altLang="en-US" sz="1800" b="1">
              <a:solidFill>
                <a:sysClr val="windowText" lastClr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需要填写的工作表为</a:t>
          </a:r>
          <a:r>
            <a:rPr lang="en-US" altLang="zh-CN" sz="1800" b="1">
              <a:solidFill>
                <a:sysClr val="windowText" lastClr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“</a:t>
          </a:r>
          <a:r>
            <a:rPr lang="zh-CN" altLang="en-US" sz="1800" b="1">
              <a:solidFill>
                <a:sysClr val="windowText" lastClr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比例计算</a:t>
          </a:r>
          <a:r>
            <a:rPr lang="en-US" altLang="zh-CN" sz="1800" b="1">
              <a:solidFill>
                <a:sysClr val="windowText" lastClr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”</a:t>
          </a:r>
          <a:r>
            <a:rPr lang="zh-CN" altLang="en-US" sz="1800" b="1">
              <a:solidFill>
                <a:sysClr val="windowText" lastClr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和</a:t>
          </a:r>
          <a:r>
            <a:rPr lang="en-US" altLang="zh-CN" sz="1800" b="1">
              <a:solidFill>
                <a:sysClr val="windowText" lastClr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“</a:t>
          </a:r>
          <a:r>
            <a:rPr lang="zh-CN" altLang="en-US" sz="1800" b="1">
              <a:solidFill>
                <a:sysClr val="windowText" lastClr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成绩录入</a:t>
          </a:r>
          <a:r>
            <a:rPr lang="en-US" altLang="zh-CN" sz="1800" b="1">
              <a:solidFill>
                <a:sysClr val="windowText" lastClr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”</a:t>
          </a:r>
          <a:r>
            <a:rPr lang="zh-CN" altLang="en-US" sz="1800" b="1">
              <a:solidFill>
                <a:sysClr val="windowText" lastClr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。</a:t>
          </a:r>
          <a:endParaRPr lang="zh-CN" altLang="en-US" sz="1800" b="1">
            <a:solidFill>
              <a:srgbClr val="FF0000"/>
            </a:solidFill>
            <a:latin typeface="楷体" panose="02010609060101010101" charset="-122"/>
            <a:ea typeface="楷体" panose="02010609060101010101" charset="-122"/>
            <a:cs typeface="楷体" panose="02010609060101010101" charset="-122"/>
            <a:sym typeface="+mn-ea"/>
          </a:endParaRPr>
        </a:p>
        <a:p>
          <a:pPr algn="l"/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1.  “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比例计算</a:t>
          </a:r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”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工作表只需填写</a:t>
          </a:r>
          <a:r>
            <a:rPr lang="zh-CN" altLang="en-US" sz="1800" b="1" u="sng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无背景色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的单元格；各大题分数按对应课程试卷或考核内容给出</a:t>
          </a:r>
          <a:r>
            <a:rPr lang="zh-CN" altLang="en-US" sz="18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。</a:t>
          </a:r>
          <a:r>
            <a:rPr lang="en-US" altLang="zh-CN" sz="18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 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卷面满分自动完成计算。右上方表格请对照试卷和课程目标，分配各大题分数。</a:t>
          </a:r>
          <a:endParaRPr lang="zh-CN" altLang="en-US" sz="1800" b="1">
            <a:solidFill>
              <a:schemeClr val="tx1"/>
            </a:solidFill>
            <a:latin typeface="楷体" panose="02010609060101010101" charset="-122"/>
            <a:ea typeface="楷体" panose="02010609060101010101" charset="-122"/>
            <a:cs typeface="楷体" panose="02010609060101010101" charset="-122"/>
            <a:sym typeface="+mn-ea"/>
          </a:endParaRPr>
        </a:p>
        <a:p>
          <a:pPr algn="l"/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例如：第一大题，满分</a:t>
          </a:r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20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分，其中</a:t>
          </a:r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6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分支撑课程目标</a:t>
          </a:r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1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，其中</a:t>
          </a:r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8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分支撑课程目标</a:t>
          </a:r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2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，剩下</a:t>
          </a:r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6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分支撑课程目标</a:t>
          </a:r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3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。填写方式见表格</a:t>
          </a:r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M4-M6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单元。若不支撑，则无需填写。</a:t>
          </a:r>
          <a:endParaRPr lang="zh-CN" altLang="en-US" sz="1800" b="1">
            <a:solidFill>
              <a:schemeClr val="tx1"/>
            </a:solidFill>
            <a:latin typeface="楷体" panose="02010609060101010101" charset="-122"/>
            <a:ea typeface="楷体" panose="02010609060101010101" charset="-122"/>
            <a:cs typeface="楷体" panose="02010609060101010101" charset="-122"/>
            <a:sym typeface="+mn-ea"/>
          </a:endParaRPr>
        </a:p>
        <a:p>
          <a:pPr algn="l"/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2.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  若评价方式不在此列出（</a:t>
          </a:r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“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比例计算</a:t>
          </a:r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”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工作表第</a:t>
          </a:r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3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行）的：</a:t>
          </a:r>
          <a:endParaRPr lang="zh-CN" altLang="en-US" sz="1800" b="1">
            <a:solidFill>
              <a:schemeClr val="tx1"/>
            </a:solidFill>
            <a:latin typeface="楷体" panose="02010609060101010101" charset="-122"/>
            <a:ea typeface="楷体" panose="02010609060101010101" charset="-122"/>
            <a:cs typeface="楷体" panose="02010609060101010101" charset="-122"/>
            <a:sym typeface="+mn-ea"/>
          </a:endParaRPr>
        </a:p>
        <a:p>
          <a:pPr algn="l"/>
          <a:endParaRPr lang="zh-CN" altLang="en-US" sz="1800" b="1">
            <a:solidFill>
              <a:schemeClr val="tx1"/>
            </a:solidFill>
            <a:latin typeface="楷体" panose="02010609060101010101" charset="-122"/>
            <a:ea typeface="楷体" panose="02010609060101010101" charset="-122"/>
            <a:cs typeface="楷体" panose="02010609060101010101" charset="-122"/>
            <a:sym typeface="+mn-ea"/>
          </a:endParaRPr>
        </a:p>
        <a:p>
          <a:pPr algn="l"/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   可根据课程实际需要手工修改评价内容。</a:t>
          </a:r>
          <a:endParaRPr lang="zh-CN" altLang="en-US" sz="1800" b="1">
            <a:solidFill>
              <a:schemeClr val="tx1"/>
            </a:solidFill>
            <a:latin typeface="楷体" panose="02010609060101010101" charset="-122"/>
            <a:ea typeface="楷体" panose="02010609060101010101" charset="-122"/>
            <a:cs typeface="楷体" panose="02010609060101010101" charset="-122"/>
            <a:sym typeface="+mn-ea"/>
          </a:endParaRPr>
        </a:p>
        <a:p>
          <a:pPr algn="l"/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    例如，把</a:t>
          </a:r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E3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单元格的</a:t>
          </a:r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“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作业成绩</a:t>
          </a:r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”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改成</a:t>
          </a:r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“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平时成绩</a:t>
          </a:r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”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。</a:t>
          </a:r>
          <a:endParaRPr lang="zh-CN" altLang="en-US" sz="1800" b="1">
            <a:solidFill>
              <a:schemeClr val="tx1"/>
            </a:solidFill>
            <a:latin typeface="楷体" panose="02010609060101010101" charset="-122"/>
            <a:ea typeface="楷体" panose="02010609060101010101" charset="-122"/>
            <a:cs typeface="楷体" panose="02010609060101010101" charset="-122"/>
            <a:sym typeface="+mn-ea"/>
          </a:endParaRPr>
        </a:p>
        <a:p>
          <a:pPr algn="l"/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3.  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左上方表格的“期末考试”及“成绩比例”自动计算。其它内容（支撑毕业目标的指标点，作业成绩，测验，实验，大作业等等）需要</a:t>
          </a:r>
          <a:r>
            <a:rPr lang="zh-CN" altLang="en-US" sz="1800" b="1" u="sng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手动填写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。各部分所分配分数比例，请按</a:t>
          </a:r>
          <a:r>
            <a:rPr lang="zh-CN" altLang="en-US" sz="1800" b="1" u="sng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当年课程实际比例手动填写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。</a:t>
          </a:r>
          <a:endParaRPr lang="zh-CN" altLang="en-US" sz="1800" b="1">
            <a:solidFill>
              <a:schemeClr val="tx1"/>
            </a:solidFill>
            <a:latin typeface="楷体" panose="02010609060101010101" charset="-122"/>
            <a:ea typeface="楷体" panose="02010609060101010101" charset="-122"/>
            <a:cs typeface="楷体" panose="02010609060101010101" charset="-122"/>
            <a:sym typeface="+mn-ea"/>
          </a:endParaRPr>
        </a:p>
        <a:p>
          <a:pPr algn="l"/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4.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  评价环节的各部分比例，需手工填写到</a:t>
          </a:r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“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比例计算</a:t>
          </a:r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”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工作表第</a:t>
          </a:r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13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行相应单元。</a:t>
          </a:r>
          <a:endParaRPr lang="zh-CN" altLang="en-US" sz="1800" b="1">
            <a:solidFill>
              <a:schemeClr val="tx1"/>
            </a:solidFill>
            <a:latin typeface="楷体" panose="02010609060101010101" charset="-122"/>
            <a:ea typeface="楷体" panose="02010609060101010101" charset="-122"/>
            <a:cs typeface="楷体" panose="02010609060101010101" charset="-122"/>
            <a:sym typeface="+mn-ea"/>
          </a:endParaRPr>
        </a:p>
        <a:p>
          <a:pPr algn="l"/>
          <a:endParaRPr lang="zh-CN" altLang="en-US" sz="1800" b="1">
            <a:solidFill>
              <a:schemeClr val="tx1"/>
            </a:solidFill>
            <a:latin typeface="楷体" panose="02010609060101010101" charset="-122"/>
            <a:ea typeface="楷体" panose="02010609060101010101" charset="-122"/>
            <a:cs typeface="楷体" panose="02010609060101010101" charset="-122"/>
            <a:sym typeface="+mn-ea"/>
          </a:endParaRPr>
        </a:p>
        <a:p>
          <a:pPr algn="l"/>
          <a:endParaRPr lang="zh-CN" altLang="en-US" sz="1800" b="1">
            <a:solidFill>
              <a:schemeClr val="tx1"/>
            </a:solidFill>
            <a:latin typeface="楷体" panose="02010609060101010101" charset="-122"/>
            <a:ea typeface="楷体" panose="02010609060101010101" charset="-122"/>
            <a:cs typeface="楷体" panose="02010609060101010101" charset="-122"/>
            <a:sym typeface="+mn-ea"/>
          </a:endParaRPr>
        </a:p>
        <a:p>
          <a:pPr algn="l"/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    </a:t>
          </a:r>
          <a:r>
            <a:rPr lang="zh-CN" altLang="en-US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请注意：</a:t>
          </a:r>
          <a:r>
            <a:rPr lang="zh-CN" altLang="en-US" sz="1800" b="1" u="sng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单元格</a:t>
          </a:r>
          <a:r>
            <a:rPr lang="en-US" altLang="zh-CN" sz="1800" b="1" u="sng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L10</a:t>
          </a:r>
          <a:r>
            <a:rPr lang="zh-CN" altLang="en-US" sz="1800" b="1" u="sng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和</a:t>
          </a:r>
          <a:r>
            <a:rPr lang="en-US" altLang="zh-CN" sz="1800" b="1" u="sng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L13</a:t>
          </a:r>
          <a:r>
            <a:rPr lang="zh-CN" altLang="en-US" sz="1800" b="1" u="sng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的值应该为</a:t>
          </a:r>
          <a:r>
            <a:rPr lang="en-US" altLang="zh-CN" sz="1800" b="1" u="sng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100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，若不等于</a:t>
          </a:r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100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，请检查相关比例分配是否正确！！</a:t>
          </a:r>
          <a:endParaRPr lang="en-US" altLang="zh-CN" sz="1800" b="1">
            <a:solidFill>
              <a:schemeClr val="tx1"/>
            </a:solidFill>
            <a:latin typeface="楷体" panose="02010609060101010101" charset="-122"/>
            <a:ea typeface="楷体" panose="02010609060101010101" charset="-122"/>
            <a:cs typeface="楷体" panose="02010609060101010101" charset="-122"/>
            <a:sym typeface="+mn-ea"/>
          </a:endParaRPr>
        </a:p>
        <a:p>
          <a:pPr algn="l"/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5. “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成绩录入</a:t>
          </a:r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”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工作表中，要填写的内容为各学生考核详细成绩，平时成绩（作业），测验，课程报告，实验，总评成绩。其中，考核详细成绩可以从已经上交的成绩详细表中复制粘贴，</a:t>
          </a:r>
          <a:r>
            <a:rPr lang="zh-CN" altLang="en-US" sz="1800" b="1" u="sng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若无，则需从考试试卷中采集！！！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平时成绩，实验成绩，总评成绩等，可从教务系统中复制。</a:t>
          </a:r>
          <a:endParaRPr lang="zh-CN" altLang="en-US" sz="1800" b="1">
            <a:solidFill>
              <a:schemeClr val="tx1"/>
            </a:solidFill>
            <a:latin typeface="楷体" panose="02010609060101010101" charset="-122"/>
            <a:ea typeface="楷体" panose="02010609060101010101" charset="-122"/>
            <a:cs typeface="楷体" panose="02010609060101010101" charset="-122"/>
            <a:sym typeface="+mn-ea"/>
          </a:endParaRPr>
        </a:p>
        <a:p>
          <a:pPr algn="l"/>
          <a:r>
            <a:rPr lang="zh-CN" altLang="en-US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   请注意：</a:t>
          </a:r>
          <a:r>
            <a:rPr lang="zh-CN" altLang="en-US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成绩</a:t>
          </a:r>
          <a:r>
            <a:rPr lang="zh-CN" altLang="en-US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复制粘贴</a:t>
          </a:r>
          <a:r>
            <a:rPr lang="zh-CN" altLang="en-US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过来</a:t>
          </a:r>
          <a:r>
            <a:rPr lang="zh-CN" altLang="en-US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的</a:t>
          </a:r>
          <a:r>
            <a:rPr lang="zh-CN" altLang="en-US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，</a:t>
          </a:r>
          <a:r>
            <a:rPr lang="zh-CN" altLang="en-US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请</a:t>
          </a:r>
          <a:r>
            <a:rPr lang="zh-CN" altLang="en-US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确保</a:t>
          </a:r>
          <a:r>
            <a:rPr lang="zh-CN" altLang="en-US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以</a:t>
          </a:r>
          <a:r>
            <a:rPr lang="en-US" altLang="zh-CN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“</a:t>
          </a:r>
          <a:r>
            <a:rPr lang="zh-CN" altLang="en-US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数值</a:t>
          </a:r>
          <a:r>
            <a:rPr lang="en-US" altLang="zh-CN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”</a:t>
          </a:r>
          <a:r>
            <a:rPr lang="zh-CN" altLang="en-US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方式</a:t>
          </a:r>
          <a:r>
            <a:rPr lang="zh-CN" altLang="en-US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粘贴</a:t>
          </a:r>
          <a:r>
            <a:rPr lang="zh-CN" altLang="en-US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。</a:t>
          </a:r>
          <a:endParaRPr lang="zh-CN" altLang="en-US" sz="1800" b="1">
            <a:solidFill>
              <a:schemeClr val="tx1"/>
            </a:solidFill>
            <a:latin typeface="楷体" panose="02010609060101010101" charset="-122"/>
            <a:ea typeface="楷体" panose="02010609060101010101" charset="-122"/>
            <a:cs typeface="楷体" panose="02010609060101010101" charset="-122"/>
            <a:sym typeface="+mn-ea"/>
          </a:endParaRPr>
        </a:p>
        <a:p>
          <a:pPr algn="l"/>
          <a:r>
            <a:rPr lang="en-US" altLang="zh-CN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6. </a:t>
          </a:r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完成的表格前按下面方式命名，方便数据收集：</a:t>
          </a:r>
          <a:endParaRPr lang="zh-CN" altLang="en-US" sz="1800" b="1">
            <a:solidFill>
              <a:schemeClr val="tx1"/>
            </a:solidFill>
            <a:latin typeface="楷体" panose="02010609060101010101" charset="-122"/>
            <a:ea typeface="楷体" panose="02010609060101010101" charset="-122"/>
            <a:cs typeface="楷体" panose="02010609060101010101" charset="-122"/>
            <a:sym typeface="+mn-ea"/>
          </a:endParaRPr>
        </a:p>
        <a:p>
          <a:pPr algn="l"/>
          <a:r>
            <a:rPr lang="zh-CN" altLang="en-US" sz="1800" b="1">
              <a:solidFill>
                <a:schemeClr val="tx1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   </a:t>
          </a:r>
          <a:r>
            <a:rPr lang="zh-CN" altLang="en-US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年级</a:t>
          </a:r>
          <a:r>
            <a:rPr lang="en-US" altLang="zh-CN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-</a:t>
          </a:r>
          <a:r>
            <a:rPr lang="zh-CN" altLang="en-US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课程序号</a:t>
          </a:r>
          <a:r>
            <a:rPr lang="en-US" altLang="zh-CN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-</a:t>
          </a:r>
          <a:r>
            <a:rPr lang="zh-CN" altLang="en-US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课程名称</a:t>
          </a:r>
          <a:r>
            <a:rPr lang="en-US" altLang="zh-CN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-</a:t>
          </a:r>
          <a:r>
            <a:rPr lang="zh-CN" altLang="en-US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任课教师</a:t>
          </a:r>
          <a:r>
            <a:rPr lang="en-US" altLang="zh-CN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-</a:t>
          </a:r>
          <a:r>
            <a:rPr lang="zh-CN" altLang="en-US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专业</a:t>
          </a:r>
          <a:r>
            <a:rPr lang="en-US" altLang="zh-CN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-</a:t>
          </a:r>
          <a:r>
            <a:rPr lang="zh-CN" altLang="en-US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达成数据</a:t>
          </a:r>
          <a:r>
            <a:rPr lang="en-US" altLang="zh-CN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.XLSX</a:t>
          </a:r>
          <a:endParaRPr lang="en-US" altLang="zh-CN" sz="1800" b="1">
            <a:solidFill>
              <a:srgbClr val="FF0000"/>
            </a:solidFill>
            <a:latin typeface="楷体" panose="02010609060101010101" charset="-122"/>
            <a:ea typeface="楷体" panose="02010609060101010101" charset="-122"/>
            <a:cs typeface="楷体" panose="02010609060101010101" charset="-122"/>
            <a:sym typeface="+mn-ea"/>
          </a:endParaRPr>
        </a:p>
        <a:p>
          <a:pPr algn="l"/>
          <a:r>
            <a:rPr lang="zh-CN" altLang="en-US" sz="1800" b="1">
              <a:solidFill>
                <a:sysClr val="windowText" lastClr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例如：</a:t>
          </a:r>
          <a:r>
            <a:rPr lang="en-US" altLang="zh-CN" sz="1800" b="1">
              <a:solidFill>
                <a:sysClr val="windowText" lastClr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2016-</a:t>
          </a:r>
          <a:r>
            <a:rPr lang="zh-CN" altLang="en-US" sz="1800" b="1">
              <a:solidFill>
                <a:sysClr val="windowText" lastClr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1810833-计算机组成原理B-陈宏</a:t>
          </a:r>
          <a:r>
            <a:rPr lang="en-US" altLang="zh-CN" sz="1800" b="1">
              <a:solidFill>
                <a:sysClr val="windowText" lastClr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-</a:t>
          </a:r>
          <a:r>
            <a:rPr lang="zh-CN" altLang="en-US" sz="1800" b="1">
              <a:solidFill>
                <a:sysClr val="windowText" lastClr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信安</a:t>
          </a:r>
          <a:r>
            <a:rPr lang="en-US" altLang="zh-CN" sz="1800" b="1">
              <a:solidFill>
                <a:sysClr val="windowText" lastClr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-</a:t>
          </a:r>
          <a:r>
            <a:rPr lang="zh-CN" altLang="en-US" sz="1800" b="1">
              <a:solidFill>
                <a:sysClr val="windowText" lastClr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达成数据</a:t>
          </a:r>
          <a:r>
            <a:rPr lang="en-US" altLang="zh-CN" sz="1800" b="1">
              <a:solidFill>
                <a:sysClr val="windowText" lastClr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.XLSX</a:t>
          </a:r>
          <a:endParaRPr lang="en-US" altLang="zh-CN" sz="1800" b="1">
            <a:solidFill>
              <a:sysClr val="windowText" lastClr="000000"/>
            </a:solidFill>
            <a:latin typeface="楷体" panose="02010609060101010101" charset="-122"/>
            <a:ea typeface="楷体" panose="02010609060101010101" charset="-122"/>
            <a:cs typeface="楷体" panose="02010609060101010101" charset="-122"/>
            <a:sym typeface="+mn-ea"/>
          </a:endParaRPr>
        </a:p>
        <a:p>
          <a:pPr algn="l"/>
          <a:r>
            <a:rPr lang="en-US" altLang="zh-CN" sz="1800" b="1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楷体" panose="02010609060101010101" charset="-122"/>
              <a:ea typeface="楷体" panose="02010609060101010101" charset="-122"/>
              <a:sym typeface="+mn-ea"/>
            </a:rPr>
            <a:t>7. </a:t>
          </a:r>
          <a:r>
            <a:rPr lang="zh-CN" altLang="en-US" sz="1800" b="1">
              <a:solidFill>
                <a:srgbClr val="FF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请勿改动“达成数据”工作表的单元格公式，此表自动完成计算！！！多出的行可手工删除。</a:t>
          </a:r>
          <a:r>
            <a:rPr lang="zh-CN" altLang="en-US" sz="1800" b="1">
              <a:solidFill>
                <a:sysClr val="windowText" lastClr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若需要该工作表数据，复制相关内容后，请以</a:t>
          </a:r>
          <a:r>
            <a:rPr lang="en-US" altLang="zh-CN" sz="1800" b="1">
              <a:solidFill>
                <a:sysClr val="windowText" lastClr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“</a:t>
          </a:r>
          <a:r>
            <a:rPr lang="zh-CN" altLang="en-US" sz="1800" b="1">
              <a:solidFill>
                <a:sysClr val="windowText" lastClr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数值</a:t>
          </a:r>
          <a:r>
            <a:rPr lang="en-US" altLang="zh-CN" sz="1800" b="1">
              <a:solidFill>
                <a:sysClr val="windowText" lastClr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”</a:t>
          </a:r>
          <a:r>
            <a:rPr lang="zh-CN" altLang="en-US" sz="1800" b="1">
              <a:solidFill>
                <a:sysClr val="windowText" lastClr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或</a:t>
          </a:r>
          <a:r>
            <a:rPr lang="en-US" altLang="zh-CN" sz="1800" b="1">
              <a:solidFill>
                <a:sysClr val="windowText" lastClr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“</a:t>
          </a:r>
          <a:r>
            <a:rPr lang="zh-CN" altLang="en-US" sz="1800" b="1">
              <a:solidFill>
                <a:sysClr val="windowText" lastClr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文本</a:t>
          </a:r>
          <a:r>
            <a:rPr lang="en-US" altLang="zh-CN" sz="1800" b="1">
              <a:solidFill>
                <a:sysClr val="windowText" lastClr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”</a:t>
          </a:r>
          <a:r>
            <a:rPr lang="zh-CN" altLang="en-US" sz="1800" b="1">
              <a:solidFill>
                <a:sysClr val="windowText" lastClr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  <a:sym typeface="+mn-ea"/>
            </a:rPr>
            <a:t>方式粘贴。</a:t>
          </a:r>
          <a:endParaRPr lang="zh-CN" altLang="en-US" sz="1600" b="1"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sym typeface="+mn-ea"/>
          </a:endParaRPr>
        </a:p>
        <a:p>
          <a:pPr algn="l"/>
          <a:endParaRPr lang="zh-CN" altLang="en-US" sz="1600" b="1"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sym typeface="+mn-ea"/>
          </a:endParaRPr>
        </a:p>
      </xdr:txBody>
    </xdr:sp>
    <xdr:clientData/>
  </xdr:twoCellAnchor>
  <xdr:twoCellAnchor editAs="oneCell">
    <xdr:from>
      <xdr:col>1</xdr:col>
      <xdr:colOff>633095</xdr:colOff>
      <xdr:row>38</xdr:row>
      <xdr:rowOff>95250</xdr:rowOff>
    </xdr:from>
    <xdr:to>
      <xdr:col>9</xdr:col>
      <xdr:colOff>772160</xdr:colOff>
      <xdr:row>39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3295" y="7067550"/>
          <a:ext cx="606615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471805</xdr:colOff>
      <xdr:row>49</xdr:row>
      <xdr:rowOff>9525</xdr:rowOff>
    </xdr:from>
    <xdr:to>
      <xdr:col>12</xdr:col>
      <xdr:colOff>538480</xdr:colOff>
      <xdr:row>51</xdr:row>
      <xdr:rowOff>66675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005" y="8867775"/>
          <a:ext cx="8314055" cy="400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2"/>
  <sheetViews>
    <sheetView topLeftCell="A82" workbookViewId="0">
      <selection activeCell="C3" sqref="C3"/>
    </sheetView>
  </sheetViews>
  <sheetFormatPr defaultColWidth="9" defaultRowHeight="13.5"/>
  <cols>
    <col min="1" max="1" width="9" style="69"/>
    <col min="2" max="2" width="11.6017699115044" style="69" customWidth="1"/>
    <col min="3" max="3" width="9" style="69"/>
    <col min="4" max="4" width="10.6017699115044" style="70" customWidth="1"/>
    <col min="5" max="5" width="12.6017699115044" style="71"/>
    <col min="6" max="6" width="9" style="72"/>
    <col min="7" max="7" width="9" style="70"/>
  </cols>
  <sheetData>
    <row r="1" spans="1:9">
      <c r="A1" s="94" t="s">
        <v>0</v>
      </c>
      <c r="B1" s="94" t="s">
        <v>1</v>
      </c>
      <c r="C1" s="95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8</v>
      </c>
    </row>
    <row r="2" spans="1:9">
      <c r="A2" s="97"/>
      <c r="B2" s="97"/>
      <c r="C2" s="97"/>
      <c r="D2" s="98" t="str">
        <f>比例计算!C4</f>
        <v>1-1</v>
      </c>
      <c r="E2" s="98" t="str">
        <f>比例计算!C5</f>
        <v>2-1</v>
      </c>
      <c r="F2" s="98" t="str">
        <f>比例计算!C6</f>
        <v>2-1</v>
      </c>
      <c r="G2" s="98" t="str">
        <f>比例计算!C7</f>
        <v>4-2</v>
      </c>
      <c r="H2" s="98">
        <f>比例计算!C8</f>
        <v>0</v>
      </c>
      <c r="I2" s="98">
        <f>比例计算!C9</f>
        <v>0</v>
      </c>
    </row>
    <row r="3" spans="1:9">
      <c r="A3" s="69">
        <v>1</v>
      </c>
      <c r="B3" s="78">
        <f>成绩录入!B4</f>
        <v>1200310623</v>
      </c>
      <c r="C3" s="69" t="str">
        <f>成绩录入!C4</f>
        <v>穆伟男</v>
      </c>
      <c r="D3" s="99">
        <f>SUMPRODUCT(比例计算!$D$20:$T$20,成绩录入!$E4:$U4,比例计算!$D$18:$T$18)/100</f>
        <v>0</v>
      </c>
      <c r="E3" s="99">
        <f>SUMPRODUCT(比例计算!$D$21:$T$21,成绩录入!$E4:$U4,比例计算!$D$18:$T$18)/100</f>
        <v>0</v>
      </c>
      <c r="F3" s="99">
        <f>SUMPRODUCT(比例计算!$D$22:$T$22,成绩录入!$E4:$U4,比例计算!$D$18:$T$18)/100</f>
        <v>0</v>
      </c>
      <c r="G3" s="99">
        <f>SUMPRODUCT(比例计算!$D$23:$T$23,成绩录入!$E4:$U4,比例计算!$D$18:$T$18)/100</f>
        <v>0</v>
      </c>
      <c r="H3" s="99">
        <f>SUMPRODUCT(比例计算!$D$24:$T$24,成绩录入!$E4:$U4,比例计算!$D$18:$T$18)/100</f>
        <v>0</v>
      </c>
      <c r="I3" s="99">
        <f>SUMPRODUCT(比例计算!$D$25:$T$25,成绩录入!$E4:$U4,比例计算!$D$18:$T$18)/100</f>
        <v>0</v>
      </c>
    </row>
    <row r="4" spans="1:9">
      <c r="A4" s="69">
        <v>2</v>
      </c>
      <c r="B4" s="78">
        <f>成绩录入!B5</f>
        <v>1400330210</v>
      </c>
      <c r="C4" s="69" t="str">
        <f>成绩录入!C5</f>
        <v>陈厚先</v>
      </c>
      <c r="D4" s="99">
        <f>SUMPRODUCT(比例计算!$D$20:$T$20,成绩录入!$E5:$U5,比例计算!$D$18:$T$18)/100</f>
        <v>0</v>
      </c>
      <c r="E4" s="99">
        <f>SUMPRODUCT(比例计算!$D$21:$T$21,成绩录入!$E5:$U5,比例计算!$D$18:$T$18)/100</f>
        <v>0</v>
      </c>
      <c r="F4" s="99">
        <f>SUMPRODUCT(比例计算!$D$22:$T$22,成绩录入!$E5:$U5,比例计算!$D$18:$T$18)/100</f>
        <v>0</v>
      </c>
      <c r="G4" s="99">
        <f>SUMPRODUCT(比例计算!$D$23:$T$23,成绩录入!$E5:$U5,比例计算!$D$18:$T$18)/100</f>
        <v>0</v>
      </c>
      <c r="H4" s="99">
        <f>SUMPRODUCT(比例计算!$D$24:$T$24,成绩录入!$E5:$U5,比例计算!$D$18:$T$18)/100</f>
        <v>0</v>
      </c>
      <c r="I4" s="99">
        <f>SUMPRODUCT(比例计算!$D$25:$T$25,成绩录入!$E5:$U5,比例计算!$D$18:$T$18)/100</f>
        <v>0</v>
      </c>
    </row>
    <row r="5" spans="1:9">
      <c r="A5" s="69">
        <v>3</v>
      </c>
      <c r="B5" s="78">
        <f>成绩录入!B6</f>
        <v>1600201809</v>
      </c>
      <c r="C5" s="69" t="str">
        <f>成绩录入!C6</f>
        <v>方洋</v>
      </c>
      <c r="D5" s="99">
        <f>SUMPRODUCT(比例计算!$D$20:$T$20,成绩录入!$E6:$U6,比例计算!$D$18:$T$18)/100</f>
        <v>70.7901234567901</v>
      </c>
      <c r="E5" s="99">
        <f>SUMPRODUCT(比例计算!$D$21:$T$21,成绩录入!$E6:$U6,比例计算!$D$18:$T$18)/100</f>
        <v>78.9542483660131</v>
      </c>
      <c r="F5" s="99">
        <f>SUMPRODUCT(比例计算!$D$22:$T$22,成绩录入!$E6:$U6,比例计算!$D$18:$T$18)/100</f>
        <v>84.6153846153846</v>
      </c>
      <c r="G5" s="99">
        <f>SUMPRODUCT(比例计算!$D$23:$T$23,成绩录入!$E6:$U6,比例计算!$D$18:$T$18)/100</f>
        <v>87</v>
      </c>
      <c r="H5" s="99">
        <f>SUMPRODUCT(比例计算!$D$24:$T$24,成绩录入!$E6:$U6,比例计算!$D$18:$T$18)/100</f>
        <v>0</v>
      </c>
      <c r="I5" s="99">
        <f>SUMPRODUCT(比例计算!$D$25:$T$25,成绩录入!$E6:$U6,比例计算!$D$18:$T$18)/100</f>
        <v>0</v>
      </c>
    </row>
    <row r="6" spans="1:9">
      <c r="A6" s="69">
        <v>4</v>
      </c>
      <c r="B6" s="78">
        <f>成绩录入!B7</f>
        <v>1600300103</v>
      </c>
      <c r="C6" s="69" t="str">
        <f>成绩录入!C7</f>
        <v>潘柳</v>
      </c>
      <c r="D6" s="99">
        <f>SUMPRODUCT(比例计算!$D$20:$T$20,成绩录入!$E7:$U7,比例计算!$D$18:$T$18)/100</f>
        <v>88.1234567901235</v>
      </c>
      <c r="E6" s="99">
        <f>SUMPRODUCT(比例计算!$D$21:$T$21,成绩录入!$E7:$U7,比例计算!$D$18:$T$18)/100</f>
        <v>79.3464052287582</v>
      </c>
      <c r="F6" s="99">
        <f>SUMPRODUCT(比例计算!$D$22:$T$22,成绩录入!$E7:$U7,比例计算!$D$18:$T$18)/100</f>
        <v>75.3846153846154</v>
      </c>
      <c r="G6" s="99">
        <f>SUMPRODUCT(比例计算!$D$23:$T$23,成绩录入!$E7:$U7,比例计算!$D$18:$T$18)/100</f>
        <v>93</v>
      </c>
      <c r="H6" s="99">
        <f>SUMPRODUCT(比例计算!$D$24:$T$24,成绩录入!$E7:$U7,比例计算!$D$18:$T$18)/100</f>
        <v>0</v>
      </c>
      <c r="I6" s="99">
        <f>SUMPRODUCT(比例计算!$D$25:$T$25,成绩录入!$E7:$U7,比例计算!$D$18:$T$18)/100</f>
        <v>0</v>
      </c>
    </row>
    <row r="7" spans="1:9">
      <c r="A7" s="69">
        <v>5</v>
      </c>
      <c r="B7" s="78">
        <f>成绩录入!B8</f>
        <v>1600300108</v>
      </c>
      <c r="C7" s="69" t="str">
        <f>成绩录入!C8</f>
        <v>周晨</v>
      </c>
      <c r="D7" s="99">
        <f>SUMPRODUCT(比例计算!$D$20:$T$20,成绩录入!$E8:$U8,比例计算!$D$18:$T$18)/100</f>
        <v>96.8888888888889</v>
      </c>
      <c r="E7" s="99">
        <f>SUMPRODUCT(比例计算!$D$21:$T$21,成绩录入!$E8:$U8,比例计算!$D$18:$T$18)/100</f>
        <v>93.1372549019608</v>
      </c>
      <c r="F7" s="99">
        <f>SUMPRODUCT(比例计算!$D$22:$T$22,成绩录入!$E8:$U8,比例计算!$D$18:$T$18)/100</f>
        <v>91.5384615384615</v>
      </c>
      <c r="G7" s="99">
        <f>SUMPRODUCT(比例计算!$D$23:$T$23,成绩录入!$E8:$U8,比例计算!$D$18:$T$18)/100</f>
        <v>92</v>
      </c>
      <c r="H7" s="99">
        <f>SUMPRODUCT(比例计算!$D$24:$T$24,成绩录入!$E8:$U8,比例计算!$D$18:$T$18)/100</f>
        <v>0</v>
      </c>
      <c r="I7" s="99">
        <f>SUMPRODUCT(比例计算!$D$25:$T$25,成绩录入!$E8:$U8,比例计算!$D$18:$T$18)/100</f>
        <v>0</v>
      </c>
    </row>
    <row r="8" spans="1:9">
      <c r="A8" s="69">
        <v>6</v>
      </c>
      <c r="B8" s="78">
        <f>成绩录入!B9</f>
        <v>1600300119</v>
      </c>
      <c r="C8" s="69" t="str">
        <f>成绩录入!C9</f>
        <v>黎明辉</v>
      </c>
      <c r="D8" s="99">
        <f>SUMPRODUCT(比例计算!$D$20:$T$20,成绩录入!$E9:$U9,比例计算!$D$18:$T$18)/100</f>
        <v>88.0740740740741</v>
      </c>
      <c r="E8" s="99">
        <f>SUMPRODUCT(比例计算!$D$21:$T$21,成绩录入!$E9:$U9,比例计算!$D$18:$T$18)/100</f>
        <v>88.6274509803922</v>
      </c>
      <c r="F8" s="99">
        <f>SUMPRODUCT(比例计算!$D$22:$T$22,成绩录入!$E9:$U9,比例计算!$D$18:$T$18)/100</f>
        <v>88.2051282051282</v>
      </c>
      <c r="G8" s="99">
        <f>SUMPRODUCT(比例计算!$D$23:$T$23,成绩录入!$E9:$U9,比例计算!$D$18:$T$18)/100</f>
        <v>91</v>
      </c>
      <c r="H8" s="99">
        <f>SUMPRODUCT(比例计算!$D$24:$T$24,成绩录入!$E9:$U9,比例计算!$D$18:$T$18)/100</f>
        <v>0</v>
      </c>
      <c r="I8" s="99">
        <f>SUMPRODUCT(比例计算!$D$25:$T$25,成绩录入!$E9:$U9,比例计算!$D$18:$T$18)/100</f>
        <v>0</v>
      </c>
    </row>
    <row r="9" spans="1:9">
      <c r="A9" s="69">
        <v>7</v>
      </c>
      <c r="B9" s="78">
        <f>成绩录入!B10</f>
        <v>1600300127</v>
      </c>
      <c r="C9" s="69" t="str">
        <f>成绩录入!C10</f>
        <v>唐海清</v>
      </c>
      <c r="D9" s="99">
        <f>SUMPRODUCT(比例计算!$D$20:$T$20,成绩录入!$E10:$U10,比例计算!$D$18:$T$18)/100</f>
        <v>75.2345679012346</v>
      </c>
      <c r="E9" s="99">
        <f>SUMPRODUCT(比例计算!$D$21:$T$21,成绩录入!$E10:$U10,比例计算!$D$18:$T$18)/100</f>
        <v>66.9934640522876</v>
      </c>
      <c r="F9" s="99">
        <f>SUMPRODUCT(比例计算!$D$22:$T$22,成绩录入!$E10:$U10,比例计算!$D$18:$T$18)/100</f>
        <v>64.3589743589744</v>
      </c>
      <c r="G9" s="99">
        <f>SUMPRODUCT(比例计算!$D$23:$T$23,成绩录入!$E10:$U10,比例计算!$D$18:$T$18)/100</f>
        <v>82</v>
      </c>
      <c r="H9" s="99">
        <f>SUMPRODUCT(比例计算!$D$24:$T$24,成绩录入!$E10:$U10,比例计算!$D$18:$T$18)/100</f>
        <v>0</v>
      </c>
      <c r="I9" s="99">
        <f>SUMPRODUCT(比例计算!$D$25:$T$25,成绩录入!$E10:$U10,比例计算!$D$18:$T$18)/100</f>
        <v>0</v>
      </c>
    </row>
    <row r="10" spans="1:9">
      <c r="A10" s="69">
        <v>8</v>
      </c>
      <c r="B10" s="78">
        <f>成绩录入!B11</f>
        <v>1600300135</v>
      </c>
      <c r="C10" s="69" t="str">
        <f>成绩录入!C11</f>
        <v>张琳浦</v>
      </c>
      <c r="D10" s="99">
        <f>SUMPRODUCT(比例计算!$D$20:$T$20,成绩录入!$E11:$U11,比例计算!$D$18:$T$18)/100</f>
        <v>90.9135802469136</v>
      </c>
      <c r="E10" s="99">
        <f>SUMPRODUCT(比例计算!$D$21:$T$21,成绩录入!$E11:$U11,比例计算!$D$18:$T$18)/100</f>
        <v>81.437908496732</v>
      </c>
      <c r="F10" s="99">
        <f>SUMPRODUCT(比例计算!$D$22:$T$22,成绩录入!$E11:$U11,比例计算!$D$18:$T$18)/100</f>
        <v>77.948717948718</v>
      </c>
      <c r="G10" s="99">
        <f>SUMPRODUCT(比例计算!$D$23:$T$23,成绩录入!$E11:$U11,比例计算!$D$18:$T$18)/100</f>
        <v>90</v>
      </c>
      <c r="H10" s="99">
        <f>SUMPRODUCT(比例计算!$D$24:$T$24,成绩录入!$E11:$U11,比例计算!$D$18:$T$18)/100</f>
        <v>0</v>
      </c>
      <c r="I10" s="99">
        <f>SUMPRODUCT(比例计算!$D$25:$T$25,成绩录入!$E11:$U11,比例计算!$D$18:$T$18)/100</f>
        <v>0</v>
      </c>
    </row>
    <row r="11" spans="1:9">
      <c r="A11" s="69">
        <v>9</v>
      </c>
      <c r="B11" s="78">
        <f>成绩录入!B12</f>
        <v>1600300205</v>
      </c>
      <c r="C11" s="69" t="str">
        <f>成绩录入!C12</f>
        <v>谭彩妹</v>
      </c>
      <c r="D11" s="99">
        <f>SUMPRODUCT(比例计算!$D$20:$T$20,成绩录入!$E12:$U12,比例计算!$D$18:$T$18)/100</f>
        <v>83.7777777777778</v>
      </c>
      <c r="E11" s="99">
        <f>SUMPRODUCT(比例计算!$D$21:$T$21,成绩录入!$E12:$U12,比例计算!$D$18:$T$18)/100</f>
        <v>79.6078431372549</v>
      </c>
      <c r="F11" s="99">
        <f>SUMPRODUCT(比例计算!$D$22:$T$22,成绩录入!$E12:$U12,比例计算!$D$18:$T$18)/100</f>
        <v>78.974358974359</v>
      </c>
      <c r="G11" s="99">
        <f>SUMPRODUCT(比例计算!$D$23:$T$23,成绩录入!$E12:$U12,比例计算!$D$18:$T$18)/100</f>
        <v>91</v>
      </c>
      <c r="H11" s="99">
        <f>SUMPRODUCT(比例计算!$D$24:$T$24,成绩录入!$E12:$U12,比例计算!$D$18:$T$18)/100</f>
        <v>0</v>
      </c>
      <c r="I11" s="99">
        <f>SUMPRODUCT(比例计算!$D$25:$T$25,成绩录入!$E12:$U12,比例计算!$D$18:$T$18)/100</f>
        <v>0</v>
      </c>
    </row>
    <row r="12" spans="1:9">
      <c r="A12" s="69">
        <v>10</v>
      </c>
      <c r="B12" s="78">
        <f>成绩录入!B13</f>
        <v>1600300207</v>
      </c>
      <c r="C12" s="69" t="str">
        <f>成绩录入!C13</f>
        <v>杨怡宁</v>
      </c>
      <c r="D12" s="99">
        <f>SUMPRODUCT(比例计算!$D$20:$T$20,成绩录入!$E13:$U13,比例计算!$D$18:$T$18)/100</f>
        <v>92.0987654320988</v>
      </c>
      <c r="E12" s="99">
        <f>SUMPRODUCT(比例计算!$D$21:$T$21,成绩录入!$E13:$U13,比例计算!$D$18:$T$18)/100</f>
        <v>86.7320261437908</v>
      </c>
      <c r="F12" s="99">
        <f>SUMPRODUCT(比例计算!$D$22:$T$22,成绩录入!$E13:$U13,比例计算!$D$18:$T$18)/100</f>
        <v>84.8717948717949</v>
      </c>
      <c r="G12" s="99">
        <f>SUMPRODUCT(比例计算!$D$23:$T$23,成绩录入!$E13:$U13,比例计算!$D$18:$T$18)/100</f>
        <v>85</v>
      </c>
      <c r="H12" s="99">
        <f>SUMPRODUCT(比例计算!$D$24:$T$24,成绩录入!$E13:$U13,比例计算!$D$18:$T$18)/100</f>
        <v>0</v>
      </c>
      <c r="I12" s="99">
        <f>SUMPRODUCT(比例计算!$D$25:$T$25,成绩录入!$E13:$U13,比例计算!$D$18:$T$18)/100</f>
        <v>0</v>
      </c>
    </row>
    <row r="13" spans="1:9">
      <c r="A13" s="69">
        <v>11</v>
      </c>
      <c r="B13" s="78">
        <f>成绩录入!B14</f>
        <v>1600300209</v>
      </c>
      <c r="C13" s="69" t="str">
        <f>成绩录入!C14</f>
        <v>班荣福</v>
      </c>
      <c r="D13" s="99">
        <f>SUMPRODUCT(比例计算!$D$20:$T$20,成绩录入!$E14:$U14,比例计算!$D$18:$T$18)/100</f>
        <v>83.8024691358025</v>
      </c>
      <c r="E13" s="99">
        <f>SUMPRODUCT(比例计算!$D$21:$T$21,成绩录入!$E14:$U14,比例计算!$D$18:$T$18)/100</f>
        <v>72.6143790849673</v>
      </c>
      <c r="F13" s="99">
        <f>SUMPRODUCT(比例计算!$D$22:$T$22,成绩录入!$E14:$U14,比例计算!$D$18:$T$18)/100</f>
        <v>67.948717948718</v>
      </c>
      <c r="G13" s="99">
        <f>SUMPRODUCT(比例计算!$D$23:$T$23,成绩录入!$E14:$U14,比例计算!$D$18:$T$18)/100</f>
        <v>86</v>
      </c>
      <c r="H13" s="99">
        <f>SUMPRODUCT(比例计算!$D$24:$T$24,成绩录入!$E14:$U14,比例计算!$D$18:$T$18)/100</f>
        <v>0</v>
      </c>
      <c r="I13" s="99">
        <f>SUMPRODUCT(比例计算!$D$25:$T$25,成绩录入!$E14:$U14,比例计算!$D$18:$T$18)/100</f>
        <v>0</v>
      </c>
    </row>
    <row r="14" spans="1:9">
      <c r="A14" s="69">
        <v>12</v>
      </c>
      <c r="B14" s="78">
        <f>成绩录入!B15</f>
        <v>1600300214</v>
      </c>
      <c r="C14" s="69" t="str">
        <f>成绩录入!C15</f>
        <v>何奕敏</v>
      </c>
      <c r="D14" s="99">
        <f>SUMPRODUCT(比例计算!$D$20:$T$20,成绩录入!$E15:$U15,比例计算!$D$18:$T$18)/100</f>
        <v>72.5432098765432</v>
      </c>
      <c r="E14" s="99">
        <f>SUMPRODUCT(比例计算!$D$21:$T$21,成绩录入!$E15:$U15,比例计算!$D$18:$T$18)/100</f>
        <v>53.9869281045752</v>
      </c>
      <c r="F14" s="99">
        <f>SUMPRODUCT(比例计算!$D$22:$T$22,成绩录入!$E15:$U15,比例计算!$D$18:$T$18)/100</f>
        <v>49.2307692307692</v>
      </c>
      <c r="G14" s="99">
        <f>SUMPRODUCT(比例计算!$D$23:$T$23,成绩录入!$E15:$U15,比例计算!$D$18:$T$18)/100</f>
        <v>83</v>
      </c>
      <c r="H14" s="99">
        <f>SUMPRODUCT(比例计算!$D$24:$T$24,成绩录入!$E15:$U15,比例计算!$D$18:$T$18)/100</f>
        <v>0</v>
      </c>
      <c r="I14" s="99">
        <f>SUMPRODUCT(比例计算!$D$25:$T$25,成绩录入!$E15:$U15,比例计算!$D$18:$T$18)/100</f>
        <v>0</v>
      </c>
    </row>
    <row r="15" spans="1:9">
      <c r="A15" s="69">
        <v>13</v>
      </c>
      <c r="B15" s="78">
        <f>成绩录入!B16</f>
        <v>1600300220</v>
      </c>
      <c r="C15" s="69" t="str">
        <f>成绩录入!C16</f>
        <v>柳忠良</v>
      </c>
      <c r="D15" s="99">
        <f>SUMPRODUCT(比例计算!$D$20:$T$20,成绩录入!$E16:$U16,比例计算!$D$18:$T$18)/100</f>
        <v>77.9753086419753</v>
      </c>
      <c r="E15" s="99">
        <f>SUMPRODUCT(比例计算!$D$21:$T$21,成绩录入!$E16:$U16,比例计算!$D$18:$T$18)/100</f>
        <v>75.8169934640523</v>
      </c>
      <c r="F15" s="99">
        <f>SUMPRODUCT(比例计算!$D$22:$T$22,成绩录入!$E16:$U16,比例计算!$D$18:$T$18)/100</f>
        <v>75.3846153846154</v>
      </c>
      <c r="G15" s="99">
        <f>SUMPRODUCT(比例计算!$D$23:$T$23,成绩录入!$E16:$U16,比例计算!$D$18:$T$18)/100</f>
        <v>83</v>
      </c>
      <c r="H15" s="99">
        <f>SUMPRODUCT(比例计算!$D$24:$T$24,成绩录入!$E16:$U16,比例计算!$D$18:$T$18)/100</f>
        <v>0</v>
      </c>
      <c r="I15" s="99">
        <f>SUMPRODUCT(比例计算!$D$25:$T$25,成绩录入!$E16:$U16,比例计算!$D$18:$T$18)/100</f>
        <v>0</v>
      </c>
    </row>
    <row r="16" spans="1:9">
      <c r="A16" s="69">
        <v>14</v>
      </c>
      <c r="B16" s="78">
        <f>成绩录入!B17</f>
        <v>1600300221</v>
      </c>
      <c r="C16" s="69" t="str">
        <f>成绩录入!C17</f>
        <v>罗饶鑫</v>
      </c>
      <c r="D16" s="99">
        <f>SUMPRODUCT(比例计算!$D$20:$T$20,成绩录入!$E17:$U17,比例计算!$D$18:$T$18)/100</f>
        <v>0</v>
      </c>
      <c r="E16" s="99">
        <f>SUMPRODUCT(比例计算!$D$21:$T$21,成绩录入!$E17:$U17,比例计算!$D$18:$T$18)/100</f>
        <v>0</v>
      </c>
      <c r="F16" s="99">
        <f>SUMPRODUCT(比例计算!$D$22:$T$22,成绩录入!$E17:$U17,比例计算!$D$18:$T$18)/100</f>
        <v>0</v>
      </c>
      <c r="G16" s="99">
        <f>SUMPRODUCT(比例计算!$D$23:$T$23,成绩录入!$E17:$U17,比例计算!$D$18:$T$18)/100</f>
        <v>0</v>
      </c>
      <c r="H16" s="99">
        <f>SUMPRODUCT(比例计算!$D$24:$T$24,成绩录入!$E17:$U17,比例计算!$D$18:$T$18)/100</f>
        <v>0</v>
      </c>
      <c r="I16" s="99">
        <f>SUMPRODUCT(比例计算!$D$25:$T$25,成绩录入!$E17:$U17,比例计算!$D$18:$T$18)/100</f>
        <v>0</v>
      </c>
    </row>
    <row r="17" spans="1:9">
      <c r="A17" s="69">
        <v>15</v>
      </c>
      <c r="B17" s="78">
        <f>成绩录入!B18</f>
        <v>1600300313</v>
      </c>
      <c r="C17" s="69" t="str">
        <f>成绩录入!C18</f>
        <v>陈政霖</v>
      </c>
      <c r="D17" s="99">
        <f>SUMPRODUCT(比例计算!$D$20:$T$20,成绩录入!$E18:$U18,比例计算!$D$18:$T$18)/100</f>
        <v>73.9753086419753</v>
      </c>
      <c r="E17" s="99">
        <f>SUMPRODUCT(比例计算!$D$21:$T$21,成绩录入!$E18:$U18,比例计算!$D$18:$T$18)/100</f>
        <v>62.483660130719</v>
      </c>
      <c r="F17" s="99">
        <f>SUMPRODUCT(比例计算!$D$22:$T$22,成绩录入!$E18:$U18,比例计算!$D$18:$T$18)/100</f>
        <v>60.5128205128205</v>
      </c>
      <c r="G17" s="99">
        <f>SUMPRODUCT(比例计算!$D$23:$T$23,成绩录入!$E18:$U18,比例计算!$D$18:$T$18)/100</f>
        <v>79</v>
      </c>
      <c r="H17" s="99">
        <f>SUMPRODUCT(比例计算!$D$24:$T$24,成绩录入!$E18:$U18,比例计算!$D$18:$T$18)/100</f>
        <v>0</v>
      </c>
      <c r="I17" s="99">
        <f>SUMPRODUCT(比例计算!$D$25:$T$25,成绩录入!$E18:$U18,比例计算!$D$18:$T$18)/100</f>
        <v>0</v>
      </c>
    </row>
    <row r="18" spans="1:9">
      <c r="A18" s="69">
        <v>16</v>
      </c>
      <c r="B18" s="78">
        <f>成绩录入!B19</f>
        <v>1600300323</v>
      </c>
      <c r="C18" s="69" t="str">
        <f>成绩录入!C19</f>
        <v>李鑫</v>
      </c>
      <c r="D18" s="99">
        <f>SUMPRODUCT(比例计算!$D$20:$T$20,成绩录入!$E19:$U19,比例计算!$D$18:$T$18)/100</f>
        <v>79.9506172839506</v>
      </c>
      <c r="E18" s="99">
        <f>SUMPRODUCT(比例计算!$D$21:$T$21,成绩录入!$E19:$U19,比例计算!$D$18:$T$18)/100</f>
        <v>61.0457516339869</v>
      </c>
      <c r="F18" s="99">
        <f>SUMPRODUCT(比例计算!$D$22:$T$22,成绩录入!$E19:$U19,比例计算!$D$18:$T$18)/100</f>
        <v>55.3846153846154</v>
      </c>
      <c r="G18" s="99">
        <f>SUMPRODUCT(比例计算!$D$23:$T$23,成绩录入!$E19:$U19,比例计算!$D$18:$T$18)/100</f>
        <v>90</v>
      </c>
      <c r="H18" s="99">
        <f>SUMPRODUCT(比例计算!$D$24:$T$24,成绩录入!$E19:$U19,比例计算!$D$18:$T$18)/100</f>
        <v>0</v>
      </c>
      <c r="I18" s="99">
        <f>SUMPRODUCT(比例计算!$D$25:$T$25,成绩录入!$E19:$U19,比例计算!$D$18:$T$18)/100</f>
        <v>0</v>
      </c>
    </row>
    <row r="19" spans="1:9">
      <c r="A19" s="69">
        <v>17</v>
      </c>
      <c r="B19" s="78">
        <f>成绩录入!B20</f>
        <v>1600300324</v>
      </c>
      <c r="C19" s="69" t="str">
        <f>成绩录入!C20</f>
        <v>梁迅</v>
      </c>
      <c r="D19" s="99">
        <f>SUMPRODUCT(比例计算!$D$20:$T$20,成绩录入!$E20:$U20,比例计算!$D$18:$T$18)/100</f>
        <v>85.8518518518519</v>
      </c>
      <c r="E19" s="99">
        <f>SUMPRODUCT(比例计算!$D$21:$T$21,成绩录入!$E20:$U20,比例计算!$D$18:$T$18)/100</f>
        <v>88.4313725490196</v>
      </c>
      <c r="F19" s="99">
        <f>SUMPRODUCT(比例计算!$D$22:$T$22,成绩录入!$E20:$U20,比例计算!$D$18:$T$18)/100</f>
        <v>88.4615384615385</v>
      </c>
      <c r="G19" s="99">
        <f>SUMPRODUCT(比例计算!$D$23:$T$23,成绩录入!$E20:$U20,比例计算!$D$18:$T$18)/100</f>
        <v>88</v>
      </c>
      <c r="H19" s="99">
        <f>SUMPRODUCT(比例计算!$D$24:$T$24,成绩录入!$E20:$U20,比例计算!$D$18:$T$18)/100</f>
        <v>0</v>
      </c>
      <c r="I19" s="99">
        <f>SUMPRODUCT(比例计算!$D$25:$T$25,成绩录入!$E20:$U20,比例计算!$D$18:$T$18)/100</f>
        <v>0</v>
      </c>
    </row>
    <row r="20" spans="1:9">
      <c r="A20" s="69">
        <v>18</v>
      </c>
      <c r="B20" s="78">
        <f>成绩录入!B21</f>
        <v>1600300332</v>
      </c>
      <c r="C20" s="69" t="str">
        <f>成绩录入!C21</f>
        <v>夏克愚</v>
      </c>
      <c r="D20" s="99">
        <f>SUMPRODUCT(比例计算!$D$20:$T$20,成绩录入!$E21:$U21,比例计算!$D$18:$T$18)/100</f>
        <v>89.5555555555555</v>
      </c>
      <c r="E20" s="99">
        <f>SUMPRODUCT(比例计算!$D$21:$T$21,成绩录入!$E21:$U21,比例计算!$D$18:$T$18)/100</f>
        <v>80.3921568627451</v>
      </c>
      <c r="F20" s="99">
        <f>SUMPRODUCT(比例计算!$D$22:$T$22,成绩录入!$E21:$U21,比例计算!$D$18:$T$18)/100</f>
        <v>75.8974358974359</v>
      </c>
      <c r="G20" s="99">
        <f>SUMPRODUCT(比例计算!$D$23:$T$23,成绩录入!$E21:$U21,比例计算!$D$18:$T$18)/100</f>
        <v>82</v>
      </c>
      <c r="H20" s="99">
        <f>SUMPRODUCT(比例计算!$D$24:$T$24,成绩录入!$E21:$U21,比例计算!$D$18:$T$18)/100</f>
        <v>0</v>
      </c>
      <c r="I20" s="99">
        <f>SUMPRODUCT(比例计算!$D$25:$T$25,成绩录入!$E21:$U21,比例计算!$D$18:$T$18)/100</f>
        <v>0</v>
      </c>
    </row>
    <row r="21" spans="1:9">
      <c r="A21" s="69">
        <v>19</v>
      </c>
      <c r="B21" s="78">
        <f>成绩录入!B22</f>
        <v>1600300406</v>
      </c>
      <c r="C21" s="69" t="str">
        <f>成绩录入!C22</f>
        <v>梁嘉嘉</v>
      </c>
      <c r="D21" s="99">
        <f>SUMPRODUCT(比例计算!$D$20:$T$20,成绩录入!$E22:$U22,比例计算!$D$18:$T$18)/100</f>
        <v>81.3827160493827</v>
      </c>
      <c r="E21" s="99">
        <f>SUMPRODUCT(比例计算!$D$21:$T$21,成绩录入!$E22:$U22,比例计算!$D$18:$T$18)/100</f>
        <v>68.3660130718954</v>
      </c>
      <c r="F21" s="99">
        <f>SUMPRODUCT(比例计算!$D$22:$T$22,成绩录入!$E22:$U22,比例计算!$D$18:$T$18)/100</f>
        <v>63.0769230769231</v>
      </c>
      <c r="G21" s="99">
        <f>SUMPRODUCT(比例计算!$D$23:$T$23,成绩录入!$E22:$U22,比例计算!$D$18:$T$18)/100</f>
        <v>84</v>
      </c>
      <c r="H21" s="99">
        <f>SUMPRODUCT(比例计算!$D$24:$T$24,成绩录入!$E22:$U22,比例计算!$D$18:$T$18)/100</f>
        <v>0</v>
      </c>
      <c r="I21" s="99">
        <f>SUMPRODUCT(比例计算!$D$25:$T$25,成绩录入!$E22:$U22,比例计算!$D$18:$T$18)/100</f>
        <v>0</v>
      </c>
    </row>
    <row r="22" spans="1:9">
      <c r="A22" s="69">
        <v>20</v>
      </c>
      <c r="B22" s="78">
        <f>成绩录入!B23</f>
        <v>1600300408</v>
      </c>
      <c r="C22" s="69" t="str">
        <f>成绩录入!C23</f>
        <v>周晓佳</v>
      </c>
      <c r="D22" s="99">
        <f>SUMPRODUCT(比例计算!$D$20:$T$20,成绩录入!$E23:$U23,比例计算!$D$18:$T$18)/100</f>
        <v>96.2962962962963</v>
      </c>
      <c r="E22" s="99">
        <f>SUMPRODUCT(比例计算!$D$21:$T$21,成绩录入!$E23:$U23,比例计算!$D$18:$T$18)/100</f>
        <v>85.2941176470588</v>
      </c>
      <c r="F22" s="99">
        <f>SUMPRODUCT(比例计算!$D$22:$T$22,成绩录入!$E23:$U23,比例计算!$D$18:$T$18)/100</f>
        <v>80.7692307692308</v>
      </c>
      <c r="G22" s="99">
        <f>SUMPRODUCT(比例计算!$D$23:$T$23,成绩录入!$E23:$U23,比例计算!$D$18:$T$18)/100</f>
        <v>85</v>
      </c>
      <c r="H22" s="99">
        <f>SUMPRODUCT(比例计算!$D$24:$T$24,成绩录入!$E23:$U23,比例计算!$D$18:$T$18)/100</f>
        <v>0</v>
      </c>
      <c r="I22" s="99">
        <f>SUMPRODUCT(比例计算!$D$25:$T$25,成绩录入!$E23:$U23,比例计算!$D$18:$T$18)/100</f>
        <v>0</v>
      </c>
    </row>
    <row r="23" spans="1:9">
      <c r="A23" s="69">
        <v>21</v>
      </c>
      <c r="B23" s="78">
        <f>成绩录入!B24</f>
        <v>1600300410</v>
      </c>
      <c r="C23" s="69" t="str">
        <f>成绩录入!C24</f>
        <v>陈鸿</v>
      </c>
      <c r="D23" s="99">
        <f>SUMPRODUCT(比例计算!$D$20:$T$20,成绩录入!$E24:$U24,比例计算!$D$18:$T$18)/100</f>
        <v>94.4938271604938</v>
      </c>
      <c r="E23" s="99">
        <f>SUMPRODUCT(比例计算!$D$21:$T$21,成绩录入!$E24:$U24,比例计算!$D$18:$T$18)/100</f>
        <v>86.9934640522876</v>
      </c>
      <c r="F23" s="99">
        <f>SUMPRODUCT(比例计算!$D$22:$T$22,成绩录入!$E24:$U24,比例计算!$D$18:$T$18)/100</f>
        <v>84.3589743589744</v>
      </c>
      <c r="G23" s="99">
        <f>SUMPRODUCT(比例计算!$D$23:$T$23,成绩录入!$E24:$U24,比例计算!$D$18:$T$18)/100</f>
        <v>88</v>
      </c>
      <c r="H23" s="99">
        <f>SUMPRODUCT(比例计算!$D$24:$T$24,成绩录入!$E24:$U24,比例计算!$D$18:$T$18)/100</f>
        <v>0</v>
      </c>
      <c r="I23" s="99">
        <f>SUMPRODUCT(比例计算!$D$25:$T$25,成绩录入!$E24:$U24,比例计算!$D$18:$T$18)/100</f>
        <v>0</v>
      </c>
    </row>
    <row r="24" spans="1:9">
      <c r="A24" s="69">
        <v>22</v>
      </c>
      <c r="B24" s="78">
        <f>成绩录入!B25</f>
        <v>1600300415</v>
      </c>
      <c r="C24" s="69" t="str">
        <f>成绩录入!C25</f>
        <v>蒋晟</v>
      </c>
      <c r="D24" s="99">
        <f>SUMPRODUCT(比例计算!$D$20:$T$20,成绩录入!$E25:$U25,比例计算!$D$18:$T$18)/100</f>
        <v>96</v>
      </c>
      <c r="E24" s="99">
        <f>SUMPRODUCT(比例计算!$D$21:$T$21,成绩录入!$E25:$U25,比例计算!$D$18:$T$18)/100</f>
        <v>92.5490196078431</v>
      </c>
      <c r="F24" s="99">
        <f>SUMPRODUCT(比例计算!$D$22:$T$22,成绩录入!$E25:$U25,比例计算!$D$18:$T$18)/100</f>
        <v>90.2564102564102</v>
      </c>
      <c r="G24" s="99">
        <f>SUMPRODUCT(比例计算!$D$23:$T$23,成绩录入!$E25:$U25,比例计算!$D$18:$T$18)/100</f>
        <v>86</v>
      </c>
      <c r="H24" s="99">
        <f>SUMPRODUCT(比例计算!$D$24:$T$24,成绩录入!$E25:$U25,比例计算!$D$18:$T$18)/100</f>
        <v>0</v>
      </c>
      <c r="I24" s="99">
        <f>SUMPRODUCT(比例计算!$D$25:$T$25,成绩录入!$E25:$U25,比例计算!$D$18:$T$18)/100</f>
        <v>0</v>
      </c>
    </row>
    <row r="25" spans="1:9">
      <c r="A25" s="69">
        <v>23</v>
      </c>
      <c r="B25" s="78">
        <f>成绩录入!B26</f>
        <v>1600300423</v>
      </c>
      <c r="C25" s="69" t="str">
        <f>成绩录入!C26</f>
        <v>林俊诚</v>
      </c>
      <c r="D25" s="99">
        <f>SUMPRODUCT(比例计算!$D$20:$T$20,成绩录入!$E26:$U26,比例计算!$D$18:$T$18)/100</f>
        <v>91.1851851851852</v>
      </c>
      <c r="E25" s="99">
        <f>SUMPRODUCT(比例计算!$D$21:$T$21,成绩录入!$E26:$U26,比例计算!$D$18:$T$18)/100</f>
        <v>89.0196078431373</v>
      </c>
      <c r="F25" s="99">
        <f>SUMPRODUCT(比例计算!$D$22:$T$22,成绩录入!$E26:$U26,比例计算!$D$18:$T$18)/100</f>
        <v>87.1794871794872</v>
      </c>
      <c r="G25" s="99">
        <f>SUMPRODUCT(比例计算!$D$23:$T$23,成绩录入!$E26:$U26,比例计算!$D$18:$T$18)/100</f>
        <v>86</v>
      </c>
      <c r="H25" s="99">
        <f>SUMPRODUCT(比例计算!$D$24:$T$24,成绩录入!$E26:$U26,比例计算!$D$18:$T$18)/100</f>
        <v>0</v>
      </c>
      <c r="I25" s="99">
        <f>SUMPRODUCT(比例计算!$D$25:$T$25,成绩录入!$E26:$U26,比例计算!$D$18:$T$18)/100</f>
        <v>0</v>
      </c>
    </row>
    <row r="26" spans="1:9">
      <c r="A26" s="69">
        <v>24</v>
      </c>
      <c r="B26" s="78">
        <f>成绩录入!B27</f>
        <v>1600300431</v>
      </c>
      <c r="C26" s="69" t="str">
        <f>成绩录入!C27</f>
        <v>文叶鹏</v>
      </c>
      <c r="D26" s="99">
        <f>SUMPRODUCT(比例计算!$D$20:$T$20,成绩录入!$E27:$U27,比例计算!$D$18:$T$18)/100</f>
        <v>79.8518518518518</v>
      </c>
      <c r="E26" s="99">
        <f>SUMPRODUCT(比例计算!$D$21:$T$21,成绩录入!$E27:$U27,比例计算!$D$18:$T$18)/100</f>
        <v>86.078431372549</v>
      </c>
      <c r="F26" s="99">
        <f>SUMPRODUCT(比例计算!$D$22:$T$22,成绩录入!$E27:$U27,比例计算!$D$18:$T$18)/100</f>
        <v>87.948717948718</v>
      </c>
      <c r="G26" s="99">
        <f>SUMPRODUCT(比例计算!$D$23:$T$23,成绩录入!$E27:$U27,比例计算!$D$18:$T$18)/100</f>
        <v>85</v>
      </c>
      <c r="H26" s="99">
        <f>SUMPRODUCT(比例计算!$D$24:$T$24,成绩录入!$E27:$U27,比例计算!$D$18:$T$18)/100</f>
        <v>0</v>
      </c>
      <c r="I26" s="99">
        <f>SUMPRODUCT(比例计算!$D$25:$T$25,成绩录入!$E27:$U27,比例计算!$D$18:$T$18)/100</f>
        <v>0</v>
      </c>
    </row>
    <row r="27" spans="1:9">
      <c r="A27" s="69">
        <v>25</v>
      </c>
      <c r="B27" s="78">
        <f>成绩录入!B28</f>
        <v>1600300502</v>
      </c>
      <c r="C27" s="69" t="str">
        <f>成绩录入!C28</f>
        <v>李玉婷</v>
      </c>
      <c r="D27" s="99">
        <f>SUMPRODUCT(比例计算!$D$20:$T$20,成绩录入!$E28:$U28,比例计算!$D$18:$T$18)/100</f>
        <v>85.6049382716049</v>
      </c>
      <c r="E27" s="99">
        <f>SUMPRODUCT(比例计算!$D$21:$T$21,成绩录入!$E28:$U28,比例计算!$D$18:$T$18)/100</f>
        <v>74.640522875817</v>
      </c>
      <c r="F27" s="99">
        <f>SUMPRODUCT(比例计算!$D$22:$T$22,成绩录入!$E28:$U28,比例计算!$D$18:$T$18)/100</f>
        <v>69.7435897435898</v>
      </c>
      <c r="G27" s="99">
        <f>SUMPRODUCT(比例计算!$D$23:$T$23,成绩录入!$E28:$U28,比例计算!$D$18:$T$18)/100</f>
        <v>90</v>
      </c>
      <c r="H27" s="99">
        <f>SUMPRODUCT(比例计算!$D$24:$T$24,成绩录入!$E28:$U28,比例计算!$D$18:$T$18)/100</f>
        <v>0</v>
      </c>
      <c r="I27" s="99">
        <f>SUMPRODUCT(比例计算!$D$25:$T$25,成绩录入!$E28:$U28,比例计算!$D$18:$T$18)/100</f>
        <v>0</v>
      </c>
    </row>
    <row r="28" spans="1:9">
      <c r="A28" s="69">
        <v>26</v>
      </c>
      <c r="B28" s="78">
        <f>成绩录入!B29</f>
        <v>1600300505</v>
      </c>
      <c r="C28" s="69" t="str">
        <f>成绩录入!C29</f>
        <v>潘淑虹</v>
      </c>
      <c r="D28" s="99">
        <f>SUMPRODUCT(比例计算!$D$20:$T$20,成绩录入!$E29:$U29,比例计算!$D$18:$T$18)/100</f>
        <v>86.2716049382716</v>
      </c>
      <c r="E28" s="99">
        <f>SUMPRODUCT(比例计算!$D$21:$T$21,成绩录入!$E29:$U29,比例计算!$D$18:$T$18)/100</f>
        <v>75.6209150326797</v>
      </c>
      <c r="F28" s="99">
        <f>SUMPRODUCT(比例计算!$D$22:$T$22,成绩录入!$E29:$U29,比例计算!$D$18:$T$18)/100</f>
        <v>72.5641025641026</v>
      </c>
      <c r="G28" s="99">
        <f>SUMPRODUCT(比例计算!$D$23:$T$23,成绩录入!$E29:$U29,比例计算!$D$18:$T$18)/100</f>
        <v>92</v>
      </c>
      <c r="H28" s="99">
        <f>SUMPRODUCT(比例计算!$D$24:$T$24,成绩录入!$E29:$U29,比例计算!$D$18:$T$18)/100</f>
        <v>0</v>
      </c>
      <c r="I28" s="99">
        <f>SUMPRODUCT(比例计算!$D$25:$T$25,成绩录入!$E29:$U29,比例计算!$D$18:$T$18)/100</f>
        <v>0</v>
      </c>
    </row>
    <row r="29" spans="1:9">
      <c r="A29" s="69">
        <v>27</v>
      </c>
      <c r="B29" s="78">
        <f>成绩录入!B30</f>
        <v>1600300506</v>
      </c>
      <c r="C29" s="69" t="str">
        <f>成绩录入!C30</f>
        <v>覃小玲</v>
      </c>
      <c r="D29" s="99">
        <f>SUMPRODUCT(比例计算!$D$20:$T$20,成绩录入!$E30:$U30,比例计算!$D$18:$T$18)/100</f>
        <v>78.7654320987654</v>
      </c>
      <c r="E29" s="99">
        <f>SUMPRODUCT(比例计算!$D$21:$T$21,成绩录入!$E30:$U30,比例计算!$D$18:$T$18)/100</f>
        <v>70.8496732026144</v>
      </c>
      <c r="F29" s="99">
        <f>SUMPRODUCT(比例计算!$D$22:$T$22,成绩录入!$E30:$U30,比例计算!$D$18:$T$18)/100</f>
        <v>69.7435897435898</v>
      </c>
      <c r="G29" s="99">
        <f>SUMPRODUCT(比例计算!$D$23:$T$23,成绩录入!$E30:$U30,比例计算!$D$18:$T$18)/100</f>
        <v>95</v>
      </c>
      <c r="H29" s="99">
        <f>SUMPRODUCT(比例计算!$D$24:$T$24,成绩录入!$E30:$U30,比例计算!$D$18:$T$18)/100</f>
        <v>0</v>
      </c>
      <c r="I29" s="99">
        <f>SUMPRODUCT(比例计算!$D$25:$T$25,成绩录入!$E30:$U30,比例计算!$D$18:$T$18)/100</f>
        <v>0</v>
      </c>
    </row>
    <row r="30" spans="1:9">
      <c r="A30" s="69">
        <v>28</v>
      </c>
      <c r="B30" s="78">
        <f>成绩录入!B31</f>
        <v>1600300507</v>
      </c>
      <c r="C30" s="69" t="str">
        <f>成绩录入!C31</f>
        <v>詹芳羽</v>
      </c>
      <c r="D30" s="99">
        <f>SUMPRODUCT(比例计算!$D$20:$T$20,成绩录入!$E31:$U31,比例计算!$D$18:$T$18)/100</f>
        <v>99.7777777777778</v>
      </c>
      <c r="E30" s="99">
        <f>SUMPRODUCT(比例计算!$D$21:$T$21,成绩录入!$E31:$U31,比例计算!$D$18:$T$18)/100</f>
        <v>98.8235294117647</v>
      </c>
      <c r="F30" s="99">
        <f>SUMPRODUCT(比例计算!$D$22:$T$22,成绩录入!$E31:$U31,比例计算!$D$18:$T$18)/100</f>
        <v>98.4615384615385</v>
      </c>
      <c r="G30" s="99">
        <f>SUMPRODUCT(比例计算!$D$23:$T$23,成绩录入!$E31:$U31,比例计算!$D$18:$T$18)/100</f>
        <v>88</v>
      </c>
      <c r="H30" s="99">
        <f>SUMPRODUCT(比例计算!$D$24:$T$24,成绩录入!$E31:$U31,比例计算!$D$18:$T$18)/100</f>
        <v>0</v>
      </c>
      <c r="I30" s="99">
        <f>SUMPRODUCT(比例计算!$D$25:$T$25,成绩录入!$E31:$U31,比例计算!$D$18:$T$18)/100</f>
        <v>0</v>
      </c>
    </row>
    <row r="31" spans="1:9">
      <c r="A31" s="69">
        <v>29</v>
      </c>
      <c r="B31" s="78">
        <f>成绩录入!B32</f>
        <v>1600300509</v>
      </c>
      <c r="C31" s="69" t="str">
        <f>成绩录入!C32</f>
        <v>陈传文</v>
      </c>
      <c r="D31" s="99">
        <f>SUMPRODUCT(比例计算!$D$20:$T$20,成绩录入!$E32:$U32,比例计算!$D$18:$T$18)/100</f>
        <v>90.7901234567901</v>
      </c>
      <c r="E31" s="99">
        <f>SUMPRODUCT(比例计算!$D$21:$T$21,成绩录入!$E32:$U32,比例计算!$D$18:$T$18)/100</f>
        <v>85.6209150326797</v>
      </c>
      <c r="F31" s="99">
        <f>SUMPRODUCT(比例计算!$D$22:$T$22,成绩录入!$E32:$U32,比例计算!$D$18:$T$18)/100</f>
        <v>83.5897435897436</v>
      </c>
      <c r="G31" s="99">
        <f>SUMPRODUCT(比例计算!$D$23:$T$23,成绩录入!$E32:$U32,比例计算!$D$18:$T$18)/100</f>
        <v>85</v>
      </c>
      <c r="H31" s="99">
        <f>SUMPRODUCT(比例计算!$D$24:$T$24,成绩录入!$E32:$U32,比例计算!$D$18:$T$18)/100</f>
        <v>0</v>
      </c>
      <c r="I31" s="99">
        <f>SUMPRODUCT(比例计算!$D$25:$T$25,成绩录入!$E32:$U32,比例计算!$D$18:$T$18)/100</f>
        <v>0</v>
      </c>
    </row>
    <row r="32" spans="1:9">
      <c r="A32" s="69">
        <v>30</v>
      </c>
      <c r="B32" s="78">
        <f>成绩录入!B33</f>
        <v>1600300513</v>
      </c>
      <c r="C32" s="69" t="str">
        <f>成绩录入!C33</f>
        <v>谷志禹</v>
      </c>
      <c r="D32" s="99">
        <f>SUMPRODUCT(比例计算!$D$20:$T$20,成绩录入!$E33:$U33,比例计算!$D$18:$T$18)/100</f>
        <v>92.8888888888889</v>
      </c>
      <c r="E32" s="99">
        <f>SUMPRODUCT(比例计算!$D$21:$T$21,成绩录入!$E33:$U33,比例计算!$D$18:$T$18)/100</f>
        <v>92.3529411764706</v>
      </c>
      <c r="F32" s="99">
        <f>SUMPRODUCT(比例计算!$D$22:$T$22,成绩录入!$E33:$U33,比例计算!$D$18:$T$18)/100</f>
        <v>91.025641025641</v>
      </c>
      <c r="G32" s="99">
        <f>SUMPRODUCT(比例计算!$D$23:$T$23,成绩录入!$E33:$U33,比例计算!$D$18:$T$18)/100</f>
        <v>95</v>
      </c>
      <c r="H32" s="99">
        <f>SUMPRODUCT(比例计算!$D$24:$T$24,成绩录入!$E33:$U33,比例计算!$D$18:$T$18)/100</f>
        <v>0</v>
      </c>
      <c r="I32" s="99">
        <f>SUMPRODUCT(比例计算!$D$25:$T$25,成绩录入!$E33:$U33,比例计算!$D$18:$T$18)/100</f>
        <v>0</v>
      </c>
    </row>
    <row r="33" spans="1:9">
      <c r="A33" s="69">
        <v>31</v>
      </c>
      <c r="B33" s="78">
        <f>成绩录入!B34</f>
        <v>1600300518</v>
      </c>
      <c r="C33" s="69" t="str">
        <f>成绩录入!C34</f>
        <v>李佳睿</v>
      </c>
      <c r="D33" s="99">
        <f>SUMPRODUCT(比例计算!$D$20:$T$20,成绩录入!$E34:$U34,比例计算!$D$18:$T$18)/100</f>
        <v>85.5308641975309</v>
      </c>
      <c r="E33" s="99">
        <f>SUMPRODUCT(比例计算!$D$21:$T$21,成绩录入!$E34:$U34,比例计算!$D$18:$T$18)/100</f>
        <v>65.8169934640523</v>
      </c>
      <c r="F33" s="99">
        <f>SUMPRODUCT(比例计算!$D$22:$T$22,成绩录入!$E34:$U34,比例计算!$D$18:$T$18)/100</f>
        <v>57.1794871794872</v>
      </c>
      <c r="G33" s="99">
        <f>SUMPRODUCT(比例计算!$D$23:$T$23,成绩录入!$E34:$U34,比例计算!$D$18:$T$18)/100</f>
        <v>88</v>
      </c>
      <c r="H33" s="99">
        <f>SUMPRODUCT(比例计算!$D$24:$T$24,成绩录入!$E34:$U34,比例计算!$D$18:$T$18)/100</f>
        <v>0</v>
      </c>
      <c r="I33" s="99">
        <f>SUMPRODUCT(比例计算!$D$25:$T$25,成绩录入!$E34:$U34,比例计算!$D$18:$T$18)/100</f>
        <v>0</v>
      </c>
    </row>
    <row r="34" spans="1:9">
      <c r="A34" s="69">
        <v>32</v>
      </c>
      <c r="B34" s="78">
        <f>成绩录入!B35</f>
        <v>1600300520</v>
      </c>
      <c r="C34" s="69" t="str">
        <f>成绩录入!C35</f>
        <v>李思学</v>
      </c>
      <c r="D34" s="99">
        <f>SUMPRODUCT(比例计算!$D$20:$T$20,成绩录入!$E35:$U35,比例计算!$D$18:$T$18)/100</f>
        <v>80.8888888888889</v>
      </c>
      <c r="E34" s="99">
        <f>SUMPRODUCT(比例计算!$D$21:$T$21,成绩录入!$E35:$U35,比例计算!$D$18:$T$18)/100</f>
        <v>85.4901960784314</v>
      </c>
      <c r="F34" s="99">
        <f>SUMPRODUCT(比例计算!$D$22:$T$22,成绩录入!$E35:$U35,比例计算!$D$18:$T$18)/100</f>
        <v>87.6923076923077</v>
      </c>
      <c r="G34" s="99">
        <f>SUMPRODUCT(比例计算!$D$23:$T$23,成绩录入!$E35:$U35,比例计算!$D$18:$T$18)/100</f>
        <v>89</v>
      </c>
      <c r="H34" s="99">
        <f>SUMPRODUCT(比例计算!$D$24:$T$24,成绩录入!$E35:$U35,比例计算!$D$18:$T$18)/100</f>
        <v>0</v>
      </c>
      <c r="I34" s="99">
        <f>SUMPRODUCT(比例计算!$D$25:$T$25,成绩录入!$E35:$U35,比例计算!$D$18:$T$18)/100</f>
        <v>0</v>
      </c>
    </row>
    <row r="35" spans="1:9">
      <c r="A35" s="69">
        <v>33</v>
      </c>
      <c r="B35" s="78">
        <f>成绩录入!B36</f>
        <v>1600300523</v>
      </c>
      <c r="C35" s="69" t="str">
        <f>成绩录入!C36</f>
        <v>梅亦</v>
      </c>
      <c r="D35" s="99">
        <f>SUMPRODUCT(比例计算!$D$20:$T$20,成绩录入!$E36:$U36,比例计算!$D$18:$T$18)/100</f>
        <v>93.2592592592593</v>
      </c>
      <c r="E35" s="99">
        <f>SUMPRODUCT(比例计算!$D$21:$T$21,成绩录入!$E36:$U36,比例计算!$D$18:$T$18)/100</f>
        <v>72.9411764705882</v>
      </c>
      <c r="F35" s="99">
        <f>SUMPRODUCT(比例计算!$D$22:$T$22,成绩录入!$E36:$U36,比例计算!$D$18:$T$18)/100</f>
        <v>65.1282051282051</v>
      </c>
      <c r="G35" s="99">
        <f>SUMPRODUCT(比例计算!$D$23:$T$23,成绩录入!$E36:$U36,比例计算!$D$18:$T$18)/100</f>
        <v>90</v>
      </c>
      <c r="H35" s="99">
        <f>SUMPRODUCT(比例计算!$D$24:$T$24,成绩录入!$E36:$U36,比例计算!$D$18:$T$18)/100</f>
        <v>0</v>
      </c>
      <c r="I35" s="99">
        <f>SUMPRODUCT(比例计算!$D$25:$T$25,成绩录入!$E36:$U36,比例计算!$D$18:$T$18)/100</f>
        <v>0</v>
      </c>
    </row>
    <row r="36" spans="1:9">
      <c r="A36" s="69">
        <v>34</v>
      </c>
      <c r="B36" s="78">
        <f>成绩录入!B37</f>
        <v>1600300524</v>
      </c>
      <c r="C36" s="69" t="str">
        <f>成绩录入!C37</f>
        <v>乃政</v>
      </c>
      <c r="D36" s="99">
        <f>SUMPRODUCT(比例计算!$D$20:$T$20,成绩录入!$E37:$U37,比例计算!$D$18:$T$18)/100</f>
        <v>70.8148148148148</v>
      </c>
      <c r="E36" s="99">
        <f>SUMPRODUCT(比例计算!$D$21:$T$21,成绩录入!$E37:$U37,比例计算!$D$18:$T$18)/100</f>
        <v>54.1176470588235</v>
      </c>
      <c r="F36" s="99">
        <f>SUMPRODUCT(比例计算!$D$22:$T$22,成绩录入!$E37:$U37,比例计算!$D$18:$T$18)/100</f>
        <v>50.7692307692308</v>
      </c>
      <c r="G36" s="99">
        <f>SUMPRODUCT(比例计算!$D$23:$T$23,成绩录入!$E37:$U37,比例计算!$D$18:$T$18)/100</f>
        <v>94</v>
      </c>
      <c r="H36" s="99">
        <f>SUMPRODUCT(比例计算!$D$24:$T$24,成绩录入!$E37:$U37,比例计算!$D$18:$T$18)/100</f>
        <v>0</v>
      </c>
      <c r="I36" s="99">
        <f>SUMPRODUCT(比例计算!$D$25:$T$25,成绩录入!$E37:$U37,比例计算!$D$18:$T$18)/100</f>
        <v>0</v>
      </c>
    </row>
    <row r="37" spans="1:9">
      <c r="A37" s="69">
        <v>35</v>
      </c>
      <c r="B37" s="78">
        <f>成绩录入!B38</f>
        <v>1600300533</v>
      </c>
      <c r="C37" s="69" t="str">
        <f>成绩录入!C38</f>
        <v>钟景鹏</v>
      </c>
      <c r="D37" s="99">
        <f>SUMPRODUCT(比例计算!$D$20:$T$20,成绩录入!$E38:$U38,比例计算!$D$18:$T$18)/100</f>
        <v>78.0987654320988</v>
      </c>
      <c r="E37" s="99">
        <f>SUMPRODUCT(比例计算!$D$21:$T$21,成绩录入!$E38:$U38,比例计算!$D$18:$T$18)/100</f>
        <v>66.1437908496732</v>
      </c>
      <c r="F37" s="99">
        <f>SUMPRODUCT(比例计算!$D$22:$T$22,成绩录入!$E38:$U38,比例计算!$D$18:$T$18)/100</f>
        <v>61.5384615384615</v>
      </c>
      <c r="G37" s="99">
        <f>SUMPRODUCT(比例计算!$D$23:$T$23,成绩录入!$E38:$U38,比例计算!$D$18:$T$18)/100</f>
        <v>84</v>
      </c>
      <c r="H37" s="99">
        <f>SUMPRODUCT(比例计算!$D$24:$T$24,成绩录入!$E38:$U38,比例计算!$D$18:$T$18)/100</f>
        <v>0</v>
      </c>
      <c r="I37" s="99">
        <f>SUMPRODUCT(比例计算!$D$25:$T$25,成绩录入!$E38:$U38,比例计算!$D$18:$T$18)/100</f>
        <v>0</v>
      </c>
    </row>
    <row r="38" spans="1:9">
      <c r="A38" s="69">
        <v>36</v>
      </c>
      <c r="B38" s="78">
        <f>成绩录入!B39</f>
        <v>1600300606</v>
      </c>
      <c r="C38" s="69" t="str">
        <f>成绩录入!C39</f>
        <v>吕姗霖</v>
      </c>
      <c r="D38" s="99">
        <f>SUMPRODUCT(比例计算!$D$20:$T$20,成绩录入!$E39:$U39,比例计算!$D$18:$T$18)/100</f>
        <v>96.8888888888889</v>
      </c>
      <c r="E38" s="99">
        <f>SUMPRODUCT(比例计算!$D$21:$T$21,成绩录入!$E39:$U39,比例计算!$D$18:$T$18)/100</f>
        <v>95.2941176470588</v>
      </c>
      <c r="F38" s="99">
        <f>SUMPRODUCT(比例计算!$D$22:$T$22,成绩录入!$E39:$U39,比例计算!$D$18:$T$18)/100</f>
        <v>93.8461538461539</v>
      </c>
      <c r="G38" s="99">
        <f>SUMPRODUCT(比例计算!$D$23:$T$23,成绩录入!$E39:$U39,比例计算!$D$18:$T$18)/100</f>
        <v>93</v>
      </c>
      <c r="H38" s="99">
        <f>SUMPRODUCT(比例计算!$D$24:$T$24,成绩录入!$E39:$U39,比例计算!$D$18:$T$18)/100</f>
        <v>0</v>
      </c>
      <c r="I38" s="99">
        <f>SUMPRODUCT(比例计算!$D$25:$T$25,成绩录入!$E39:$U39,比例计算!$D$18:$T$18)/100</f>
        <v>0</v>
      </c>
    </row>
    <row r="39" spans="1:9">
      <c r="A39" s="69">
        <v>37</v>
      </c>
      <c r="B39" s="78">
        <f>成绩录入!B40</f>
        <v>1600300607</v>
      </c>
      <c r="C39" s="69" t="str">
        <f>成绩录入!C40</f>
        <v>苏晓露</v>
      </c>
      <c r="D39" s="99">
        <f>SUMPRODUCT(比例计算!$D$20:$T$20,成绩录入!$E40:$U40,比例计算!$D$18:$T$18)/100</f>
        <v>84.6172839506173</v>
      </c>
      <c r="E39" s="99">
        <f>SUMPRODUCT(比例计算!$D$21:$T$21,成绩录入!$E40:$U40,比例计算!$D$18:$T$18)/100</f>
        <v>74.1830065359477</v>
      </c>
      <c r="F39" s="99">
        <f>SUMPRODUCT(比例计算!$D$22:$T$22,成绩录入!$E40:$U40,比例计算!$D$18:$T$18)/100</f>
        <v>69.4871794871795</v>
      </c>
      <c r="G39" s="99">
        <f>SUMPRODUCT(比例计算!$D$23:$T$23,成绩录入!$E40:$U40,比例计算!$D$18:$T$18)/100</f>
        <v>90</v>
      </c>
      <c r="H39" s="99">
        <f>SUMPRODUCT(比例计算!$D$24:$T$24,成绩录入!$E40:$U40,比例计算!$D$18:$T$18)/100</f>
        <v>0</v>
      </c>
      <c r="I39" s="99">
        <f>SUMPRODUCT(比例计算!$D$25:$T$25,成绩录入!$E40:$U40,比例计算!$D$18:$T$18)/100</f>
        <v>0</v>
      </c>
    </row>
    <row r="40" spans="1:9">
      <c r="A40" s="69">
        <v>38</v>
      </c>
      <c r="B40" s="78">
        <f>成绩录入!B41</f>
        <v>1600300615</v>
      </c>
      <c r="C40" s="69" t="str">
        <f>成绩录入!C41</f>
        <v>李康</v>
      </c>
      <c r="D40" s="99">
        <f>SUMPRODUCT(比例计算!$D$20:$T$20,成绩录入!$E41:$U41,比例计算!$D$18:$T$18)/100</f>
        <v>96.2962962962963</v>
      </c>
      <c r="E40" s="99">
        <f>SUMPRODUCT(比例计算!$D$21:$T$21,成绩录入!$E41:$U41,比例计算!$D$18:$T$18)/100</f>
        <v>84.1176470588235</v>
      </c>
      <c r="F40" s="99">
        <f>SUMPRODUCT(比例计算!$D$22:$T$22,成绩录入!$E41:$U41,比例计算!$D$18:$T$18)/100</f>
        <v>79.7435897435898</v>
      </c>
      <c r="G40" s="99">
        <f>SUMPRODUCT(比例计算!$D$23:$T$23,成绩录入!$E41:$U41,比例计算!$D$18:$T$18)/100</f>
        <v>88</v>
      </c>
      <c r="H40" s="99">
        <f>SUMPRODUCT(比例计算!$D$24:$T$24,成绩录入!$E41:$U41,比例计算!$D$18:$T$18)/100</f>
        <v>0</v>
      </c>
      <c r="I40" s="99">
        <f>SUMPRODUCT(比例计算!$D$25:$T$25,成绩录入!$E41:$U41,比例计算!$D$18:$T$18)/100</f>
        <v>0</v>
      </c>
    </row>
    <row r="41" spans="1:9">
      <c r="A41" s="69">
        <v>39</v>
      </c>
      <c r="B41" s="78">
        <f>成绩录入!B42</f>
        <v>1600300623</v>
      </c>
      <c r="C41" s="69" t="str">
        <f>成绩录入!C42</f>
        <v>谭铭</v>
      </c>
      <c r="D41" s="99">
        <f>SUMPRODUCT(比例计算!$D$20:$T$20,成绩录入!$E42:$U42,比例计算!$D$18:$T$18)/100</f>
        <v>96.4444444444445</v>
      </c>
      <c r="E41" s="99">
        <f>SUMPRODUCT(比例计算!$D$21:$T$21,成绩录入!$E42:$U42,比例计算!$D$18:$T$18)/100</f>
        <v>92.7450980392157</v>
      </c>
      <c r="F41" s="99">
        <f>SUMPRODUCT(比例计算!$D$22:$T$22,成绩录入!$E42:$U42,比例计算!$D$18:$T$18)/100</f>
        <v>91.025641025641</v>
      </c>
      <c r="G41" s="99">
        <f>SUMPRODUCT(比例计算!$D$23:$T$23,成绩录入!$E42:$U42,比例计算!$D$18:$T$18)/100</f>
        <v>93</v>
      </c>
      <c r="H41" s="99">
        <f>SUMPRODUCT(比例计算!$D$24:$T$24,成绩录入!$E42:$U42,比例计算!$D$18:$T$18)/100</f>
        <v>0</v>
      </c>
      <c r="I41" s="99">
        <f>SUMPRODUCT(比例计算!$D$25:$T$25,成绩录入!$E42:$U42,比例计算!$D$18:$T$18)/100</f>
        <v>0</v>
      </c>
    </row>
    <row r="42" spans="1:9">
      <c r="A42" s="69">
        <v>40</v>
      </c>
      <c r="B42" s="78">
        <f>成绩录入!B43</f>
        <v>1600300629</v>
      </c>
      <c r="C42" s="69" t="str">
        <f>成绩录入!C43</f>
        <v>叶程</v>
      </c>
      <c r="D42" s="99">
        <f>SUMPRODUCT(比例计算!$D$20:$T$20,成绩录入!$E43:$U43,比例计算!$D$18:$T$18)/100</f>
        <v>77.3827160493827</v>
      </c>
      <c r="E42" s="99">
        <f>SUMPRODUCT(比例计算!$D$21:$T$21,成绩录入!$E43:$U43,比例计算!$D$18:$T$18)/100</f>
        <v>75.0326797385621</v>
      </c>
      <c r="F42" s="99">
        <f>SUMPRODUCT(比例计算!$D$22:$T$22,成绩录入!$E43:$U43,比例计算!$D$18:$T$18)/100</f>
        <v>75.8974358974359</v>
      </c>
      <c r="G42" s="99">
        <f>SUMPRODUCT(比例计算!$D$23:$T$23,成绩录入!$E43:$U43,比例计算!$D$18:$T$18)/100</f>
        <v>88</v>
      </c>
      <c r="H42" s="99">
        <f>SUMPRODUCT(比例计算!$D$24:$T$24,成绩录入!$E43:$U43,比例计算!$D$18:$T$18)/100</f>
        <v>0</v>
      </c>
      <c r="I42" s="99">
        <f>SUMPRODUCT(比例计算!$D$25:$T$25,成绩录入!$E43:$U43,比例计算!$D$18:$T$18)/100</f>
        <v>0</v>
      </c>
    </row>
    <row r="43" spans="1:9">
      <c r="A43" s="69">
        <v>41</v>
      </c>
      <c r="B43" s="78">
        <f>成绩录入!B44</f>
        <v>1600300630</v>
      </c>
      <c r="C43" s="69" t="str">
        <f>成绩录入!C44</f>
        <v>易锦炜</v>
      </c>
      <c r="D43" s="99">
        <f>SUMPRODUCT(比例计算!$D$20:$T$20,成绩录入!$E44:$U44,比例计算!$D$18:$T$18)/100</f>
        <v>88.4197530864197</v>
      </c>
      <c r="E43" s="99">
        <f>SUMPRODUCT(比例计算!$D$21:$T$21,成绩录入!$E44:$U44,比例计算!$D$18:$T$18)/100</f>
        <v>89.3464052287582</v>
      </c>
      <c r="F43" s="99">
        <f>SUMPRODUCT(比例计算!$D$22:$T$22,成绩录入!$E44:$U44,比例计算!$D$18:$T$18)/100</f>
        <v>89.4871794871795</v>
      </c>
      <c r="G43" s="99">
        <f>SUMPRODUCT(比例计算!$D$23:$T$23,成绩录入!$E44:$U44,比例计算!$D$18:$T$18)/100</f>
        <v>88</v>
      </c>
      <c r="H43" s="99">
        <f>SUMPRODUCT(比例计算!$D$24:$T$24,成绩录入!$E44:$U44,比例计算!$D$18:$T$18)/100</f>
        <v>0</v>
      </c>
      <c r="I43" s="99">
        <f>SUMPRODUCT(比例计算!$D$25:$T$25,成绩录入!$E44:$U44,比例计算!$D$18:$T$18)/100</f>
        <v>0</v>
      </c>
    </row>
    <row r="44" spans="1:9">
      <c r="A44" s="69">
        <v>42</v>
      </c>
      <c r="B44" s="78">
        <f>成绩录入!B45</f>
        <v>1600300632</v>
      </c>
      <c r="C44" s="69" t="str">
        <f>成绩录入!C45</f>
        <v>张展</v>
      </c>
      <c r="D44" s="99">
        <f>SUMPRODUCT(比例计算!$D$20:$T$20,成绩录入!$E45:$U45,比例计算!$D$18:$T$18)/100</f>
        <v>96.1481481481481</v>
      </c>
      <c r="E44" s="99">
        <f>SUMPRODUCT(比例计算!$D$21:$T$21,成绩录入!$E45:$U45,比例计算!$D$18:$T$18)/100</f>
        <v>96.078431372549</v>
      </c>
      <c r="F44" s="99">
        <f>SUMPRODUCT(比例计算!$D$22:$T$22,成绩录入!$E45:$U45,比例计算!$D$18:$T$18)/100</f>
        <v>95.3846153846154</v>
      </c>
      <c r="G44" s="99">
        <f>SUMPRODUCT(比例计算!$D$23:$T$23,成绩录入!$E45:$U45,比例计算!$D$18:$T$18)/100</f>
        <v>93</v>
      </c>
      <c r="H44" s="99">
        <f>SUMPRODUCT(比例计算!$D$24:$T$24,成绩录入!$E45:$U45,比例计算!$D$18:$T$18)/100</f>
        <v>0</v>
      </c>
      <c r="I44" s="99">
        <f>SUMPRODUCT(比例计算!$D$25:$T$25,成绩录入!$E45:$U45,比例计算!$D$18:$T$18)/100</f>
        <v>0</v>
      </c>
    </row>
    <row r="45" spans="1:9">
      <c r="A45" s="69">
        <v>43</v>
      </c>
      <c r="B45" s="78">
        <f>成绩录入!B46</f>
        <v>1600300636</v>
      </c>
      <c r="C45" s="69" t="str">
        <f>成绩录入!C46</f>
        <v>钟扬</v>
      </c>
      <c r="D45" s="99">
        <f>SUMPRODUCT(比例计算!$D$20:$T$20,成绩录入!$E46:$U46,比例计算!$D$18:$T$18)/100</f>
        <v>82.5925925925926</v>
      </c>
      <c r="E45" s="99">
        <f>SUMPRODUCT(比例计算!$D$21:$T$21,成绩录入!$E46:$U46,比例计算!$D$18:$T$18)/100</f>
        <v>75.2941176470588</v>
      </c>
      <c r="F45" s="99">
        <f>SUMPRODUCT(比例计算!$D$22:$T$22,成绩录入!$E46:$U46,比例计算!$D$18:$T$18)/100</f>
        <v>73.3333333333333</v>
      </c>
      <c r="G45" s="99">
        <f>SUMPRODUCT(比例计算!$D$23:$T$23,成绩录入!$E46:$U46,比例计算!$D$18:$T$18)/100</f>
        <v>85</v>
      </c>
      <c r="H45" s="99">
        <f>SUMPRODUCT(比例计算!$D$24:$T$24,成绩录入!$E46:$U46,比例计算!$D$18:$T$18)/100</f>
        <v>0</v>
      </c>
      <c r="I45" s="99">
        <f>SUMPRODUCT(比例计算!$D$25:$T$25,成绩录入!$E46:$U46,比例计算!$D$18:$T$18)/100</f>
        <v>0</v>
      </c>
    </row>
    <row r="46" spans="1:9">
      <c r="A46" s="69">
        <v>44</v>
      </c>
      <c r="B46" s="78">
        <f>成绩录入!B47</f>
        <v>1600300637</v>
      </c>
      <c r="C46" s="69" t="str">
        <f>成绩录入!C47</f>
        <v>卓惠华</v>
      </c>
      <c r="D46" s="99">
        <f>SUMPRODUCT(比例计算!$D$20:$T$20,成绩录入!$E47:$U47,比例计算!$D$18:$T$18)/100</f>
        <v>95.3333333333333</v>
      </c>
      <c r="E46" s="99">
        <f>SUMPRODUCT(比例计算!$D$21:$T$21,成绩录入!$E47:$U47,比例计算!$D$18:$T$18)/100</f>
        <v>81.1764705882353</v>
      </c>
      <c r="F46" s="99">
        <f>SUMPRODUCT(比例计算!$D$22:$T$22,成绩录入!$E47:$U47,比例计算!$D$18:$T$18)/100</f>
        <v>75.3846153846154</v>
      </c>
      <c r="G46" s="99">
        <f>SUMPRODUCT(比例计算!$D$23:$T$23,成绩录入!$E47:$U47,比例计算!$D$18:$T$18)/100</f>
        <v>89</v>
      </c>
      <c r="H46" s="99">
        <f>SUMPRODUCT(比例计算!$D$24:$T$24,成绩录入!$E47:$U47,比例计算!$D$18:$T$18)/100</f>
        <v>0</v>
      </c>
      <c r="I46" s="99">
        <f>SUMPRODUCT(比例计算!$D$25:$T$25,成绩录入!$E47:$U47,比例计算!$D$18:$T$18)/100</f>
        <v>0</v>
      </c>
    </row>
    <row r="47" spans="1:9">
      <c r="A47" s="69">
        <v>45</v>
      </c>
      <c r="B47" s="78">
        <f>成绩录入!B48</f>
        <v>1600300708</v>
      </c>
      <c r="C47" s="69" t="str">
        <f>成绩录入!C48</f>
        <v>赵剑蓉</v>
      </c>
      <c r="D47" s="99">
        <f>SUMPRODUCT(比例计算!$D$20:$T$20,成绩录入!$E48:$U48,比例计算!$D$18:$T$18)/100</f>
        <v>86.2962962962963</v>
      </c>
      <c r="E47" s="99">
        <f>SUMPRODUCT(比例计算!$D$21:$T$21,成绩录入!$E48:$U48,比例计算!$D$18:$T$18)/100</f>
        <v>59.6078431372549</v>
      </c>
      <c r="F47" s="99">
        <f>SUMPRODUCT(比例计算!$D$22:$T$22,成绩录入!$E48:$U48,比例计算!$D$18:$T$18)/100</f>
        <v>47.6923076923077</v>
      </c>
      <c r="G47" s="99">
        <f>SUMPRODUCT(比例计算!$D$23:$T$23,成绩录入!$E48:$U48,比例计算!$D$18:$T$18)/100</f>
        <v>50</v>
      </c>
      <c r="H47" s="99">
        <f>SUMPRODUCT(比例计算!$D$24:$T$24,成绩录入!$E48:$U48,比例计算!$D$18:$T$18)/100</f>
        <v>0</v>
      </c>
      <c r="I47" s="99">
        <f>SUMPRODUCT(比例计算!$D$25:$T$25,成绩录入!$E48:$U48,比例计算!$D$18:$T$18)/100</f>
        <v>0</v>
      </c>
    </row>
    <row r="48" spans="1:9">
      <c r="A48" s="69">
        <v>46</v>
      </c>
      <c r="B48" s="78">
        <f>成绩录入!B49</f>
        <v>1600300722</v>
      </c>
      <c r="C48" s="69" t="str">
        <f>成绩录入!C49</f>
        <v>梁金辉</v>
      </c>
      <c r="D48" s="99">
        <f>SUMPRODUCT(比例计算!$D$20:$T$20,成绩录入!$E49:$U49,比例计算!$D$18:$T$18)/100</f>
        <v>92.5185185185185</v>
      </c>
      <c r="E48" s="99">
        <f>SUMPRODUCT(比例计算!$D$21:$T$21,成绩录入!$E49:$U49,比例计算!$D$18:$T$18)/100</f>
        <v>91.5686274509804</v>
      </c>
      <c r="F48" s="99">
        <f>SUMPRODUCT(比例计算!$D$22:$T$22,成绩录入!$E49:$U49,比例计算!$D$18:$T$18)/100</f>
        <v>89.4871794871795</v>
      </c>
      <c r="G48" s="99">
        <f>SUMPRODUCT(比例计算!$D$23:$T$23,成绩录入!$E49:$U49,比例计算!$D$18:$T$18)/100</f>
        <v>86</v>
      </c>
      <c r="H48" s="99">
        <f>SUMPRODUCT(比例计算!$D$24:$T$24,成绩录入!$E49:$U49,比例计算!$D$18:$T$18)/100</f>
        <v>0</v>
      </c>
      <c r="I48" s="99">
        <f>SUMPRODUCT(比例计算!$D$25:$T$25,成绩录入!$E49:$U49,比例计算!$D$18:$T$18)/100</f>
        <v>0</v>
      </c>
    </row>
    <row r="49" spans="1:9">
      <c r="A49" s="69">
        <v>47</v>
      </c>
      <c r="B49" s="78">
        <f>成绩录入!B50</f>
        <v>1600300725</v>
      </c>
      <c r="C49" s="69" t="str">
        <f>成绩录入!C50</f>
        <v>龙锦吉</v>
      </c>
      <c r="D49" s="99">
        <f>SUMPRODUCT(比例计算!$D$20:$T$20,成绩录入!$E50:$U50,比例计算!$D$18:$T$18)/100</f>
        <v>91.2592592592593</v>
      </c>
      <c r="E49" s="99">
        <f>SUMPRODUCT(比例计算!$D$21:$T$21,成绩录入!$E50:$U50,比例计算!$D$18:$T$18)/100</f>
        <v>78.6274509803922</v>
      </c>
      <c r="F49" s="99">
        <f>SUMPRODUCT(比例计算!$D$22:$T$22,成绩录入!$E50:$U50,比例计算!$D$18:$T$18)/100</f>
        <v>73.5897435897436</v>
      </c>
      <c r="G49" s="99">
        <f>SUMPRODUCT(比例计算!$D$23:$T$23,成绩录入!$E50:$U50,比例计算!$D$18:$T$18)/100</f>
        <v>86</v>
      </c>
      <c r="H49" s="99">
        <f>SUMPRODUCT(比例计算!$D$24:$T$24,成绩录入!$E50:$U50,比例计算!$D$18:$T$18)/100</f>
        <v>0</v>
      </c>
      <c r="I49" s="99">
        <f>SUMPRODUCT(比例计算!$D$25:$T$25,成绩录入!$E50:$U50,比例计算!$D$18:$T$18)/100</f>
        <v>0</v>
      </c>
    </row>
    <row r="50" spans="1:9">
      <c r="A50" s="69">
        <v>48</v>
      </c>
      <c r="B50" s="78">
        <f>成绩录入!B51</f>
        <v>1600300728</v>
      </c>
      <c r="C50" s="69" t="str">
        <f>成绩录入!C51</f>
        <v>时聪</v>
      </c>
      <c r="D50" s="99">
        <f>SUMPRODUCT(比例计算!$D$20:$T$20,成绩录入!$E51:$U51,比例计算!$D$18:$T$18)/100</f>
        <v>67.4814814814815</v>
      </c>
      <c r="E50" s="99">
        <f>SUMPRODUCT(比例计算!$D$21:$T$21,成绩录入!$E51:$U51,比例计算!$D$18:$T$18)/100</f>
        <v>63.7254901960784</v>
      </c>
      <c r="F50" s="99">
        <f>SUMPRODUCT(比例计算!$D$22:$T$22,成绩录入!$E51:$U51,比例计算!$D$18:$T$18)/100</f>
        <v>63.8461538461538</v>
      </c>
      <c r="G50" s="99">
        <f>SUMPRODUCT(比例计算!$D$23:$T$23,成绩录入!$E51:$U51,比例计算!$D$18:$T$18)/100</f>
        <v>86</v>
      </c>
      <c r="H50" s="99">
        <f>SUMPRODUCT(比例计算!$D$24:$T$24,成绩录入!$E51:$U51,比例计算!$D$18:$T$18)/100</f>
        <v>0</v>
      </c>
      <c r="I50" s="99">
        <f>SUMPRODUCT(比例计算!$D$25:$T$25,成绩录入!$E51:$U51,比例计算!$D$18:$T$18)/100</f>
        <v>0</v>
      </c>
    </row>
    <row r="51" spans="1:9">
      <c r="A51" s="69">
        <v>49</v>
      </c>
      <c r="B51" s="78">
        <f>成绩录入!B52</f>
        <v>1600300734</v>
      </c>
      <c r="C51" s="69" t="str">
        <f>成绩录入!C52</f>
        <v>谢双权</v>
      </c>
      <c r="D51" s="99">
        <f>SUMPRODUCT(比例计算!$D$20:$T$20,成绩录入!$E52:$U52,比例计算!$D$18:$T$18)/100</f>
        <v>90.0987654320988</v>
      </c>
      <c r="E51" s="99">
        <f>SUMPRODUCT(比例计算!$D$21:$T$21,成绩录入!$E52:$U52,比例计算!$D$18:$T$18)/100</f>
        <v>69.281045751634</v>
      </c>
      <c r="F51" s="99">
        <f>SUMPRODUCT(比例计算!$D$22:$T$22,成绩录入!$E52:$U52,比例计算!$D$18:$T$18)/100</f>
        <v>62.0512820512821</v>
      </c>
      <c r="G51" s="99">
        <f>SUMPRODUCT(比例计算!$D$23:$T$23,成绩录入!$E52:$U52,比例计算!$D$18:$T$18)/100</f>
        <v>84</v>
      </c>
      <c r="H51" s="99">
        <f>SUMPRODUCT(比例计算!$D$24:$T$24,成绩录入!$E52:$U52,比例计算!$D$18:$T$18)/100</f>
        <v>0</v>
      </c>
      <c r="I51" s="99">
        <f>SUMPRODUCT(比例计算!$D$25:$T$25,成绩录入!$E52:$U52,比例计算!$D$18:$T$18)/100</f>
        <v>0</v>
      </c>
    </row>
    <row r="52" spans="1:9">
      <c r="A52" s="69">
        <v>50</v>
      </c>
      <c r="B52" s="78">
        <f>成绩录入!B53</f>
        <v>1600300801</v>
      </c>
      <c r="C52" s="69" t="str">
        <f>成绩录入!C53</f>
        <v>龚永玲</v>
      </c>
      <c r="D52" s="99">
        <f>SUMPRODUCT(比例计算!$D$20:$T$20,成绩录入!$E53:$U53,比例计算!$D$18:$T$18)/100</f>
        <v>63.7037037037037</v>
      </c>
      <c r="E52" s="99">
        <f>SUMPRODUCT(比例计算!$D$21:$T$21,成绩录入!$E53:$U53,比例计算!$D$18:$T$18)/100</f>
        <v>62.7450980392157</v>
      </c>
      <c r="F52" s="99">
        <f>SUMPRODUCT(比例计算!$D$22:$T$22,成绩录入!$E53:$U53,比例计算!$D$18:$T$18)/100</f>
        <v>66.6666666666667</v>
      </c>
      <c r="G52" s="99">
        <f>SUMPRODUCT(比例计算!$D$23:$T$23,成绩录入!$E53:$U53,比例计算!$D$18:$T$18)/100</f>
        <v>86</v>
      </c>
      <c r="H52" s="99">
        <f>SUMPRODUCT(比例计算!$D$24:$T$24,成绩录入!$E53:$U53,比例计算!$D$18:$T$18)/100</f>
        <v>0</v>
      </c>
      <c r="I52" s="99">
        <f>SUMPRODUCT(比例计算!$D$25:$T$25,成绩录入!$E53:$U53,比例计算!$D$18:$T$18)/100</f>
        <v>0</v>
      </c>
    </row>
    <row r="53" spans="1:9">
      <c r="A53" s="69">
        <v>51</v>
      </c>
      <c r="B53" s="78">
        <f>成绩录入!B54</f>
        <v>1600300811</v>
      </c>
      <c r="C53" s="69" t="str">
        <f>成绩录入!C54</f>
        <v>陈明</v>
      </c>
      <c r="D53" s="99">
        <f>SUMPRODUCT(比例计算!$D$20:$T$20,成绩录入!$E54:$U54,比例计算!$D$18:$T$18)/100</f>
        <v>85.6049382716049</v>
      </c>
      <c r="E53" s="99">
        <f>SUMPRODUCT(比例计算!$D$21:$T$21,成绩录入!$E54:$U54,比例计算!$D$18:$T$18)/100</f>
        <v>81.1111111111111</v>
      </c>
      <c r="F53" s="99">
        <f>SUMPRODUCT(比例计算!$D$22:$T$22,成绩录入!$E54:$U54,比例计算!$D$18:$T$18)/100</f>
        <v>79.2307692307692</v>
      </c>
      <c r="G53" s="99">
        <f>SUMPRODUCT(比例计算!$D$23:$T$23,成绩录入!$E54:$U54,比例计算!$D$18:$T$18)/100</f>
        <v>91</v>
      </c>
      <c r="H53" s="99">
        <f>SUMPRODUCT(比例计算!$D$24:$T$24,成绩录入!$E54:$U54,比例计算!$D$18:$T$18)/100</f>
        <v>0</v>
      </c>
      <c r="I53" s="99">
        <f>SUMPRODUCT(比例计算!$D$25:$T$25,成绩录入!$E54:$U54,比例计算!$D$18:$T$18)/100</f>
        <v>0</v>
      </c>
    </row>
    <row r="54" spans="1:9">
      <c r="A54" s="69">
        <v>52</v>
      </c>
      <c r="B54" s="78">
        <f>成绩录入!B55</f>
        <v>1600300812</v>
      </c>
      <c r="C54" s="69" t="str">
        <f>成绩录入!C55</f>
        <v>陈添</v>
      </c>
      <c r="D54" s="99">
        <f>SUMPRODUCT(比例计算!$D$20:$T$20,成绩录入!$E55:$U55,比例计算!$D$18:$T$18)/100</f>
        <v>91.037037037037</v>
      </c>
      <c r="E54" s="99">
        <f>SUMPRODUCT(比例计算!$D$21:$T$21,成绩录入!$E55:$U55,比例计算!$D$18:$T$18)/100</f>
        <v>69.8039215686274</v>
      </c>
      <c r="F54" s="99">
        <f>SUMPRODUCT(比例计算!$D$22:$T$22,成绩录入!$E55:$U55,比例计算!$D$18:$T$18)/100</f>
        <v>61.5384615384615</v>
      </c>
      <c r="G54" s="99">
        <f>SUMPRODUCT(比例计算!$D$23:$T$23,成绩录入!$E55:$U55,比例计算!$D$18:$T$18)/100</f>
        <v>85</v>
      </c>
      <c r="H54" s="99">
        <f>SUMPRODUCT(比例计算!$D$24:$T$24,成绩录入!$E55:$U55,比例计算!$D$18:$T$18)/100</f>
        <v>0</v>
      </c>
      <c r="I54" s="99">
        <f>SUMPRODUCT(比例计算!$D$25:$T$25,成绩录入!$E55:$U55,比例计算!$D$18:$T$18)/100</f>
        <v>0</v>
      </c>
    </row>
    <row r="55" spans="1:9">
      <c r="A55" s="69">
        <v>53</v>
      </c>
      <c r="B55" s="78">
        <f>成绩录入!B56</f>
        <v>1600300813</v>
      </c>
      <c r="C55" s="69" t="str">
        <f>成绩录入!C56</f>
        <v>邓淋元</v>
      </c>
      <c r="D55" s="99">
        <f>SUMPRODUCT(比例计算!$D$20:$T$20,成绩录入!$E56:$U56,比例计算!$D$18:$T$18)/100</f>
        <v>93.7777777777778</v>
      </c>
      <c r="E55" s="99">
        <f>SUMPRODUCT(比例计算!$D$21:$T$21,成绩录入!$E56:$U56,比例计算!$D$18:$T$18)/100</f>
        <v>89.2156862745098</v>
      </c>
      <c r="F55" s="99">
        <f>SUMPRODUCT(比例计算!$D$22:$T$22,成绩录入!$E56:$U56,比例计算!$D$18:$T$18)/100</f>
        <v>86.9230769230769</v>
      </c>
      <c r="G55" s="99">
        <f>SUMPRODUCT(比例计算!$D$23:$T$23,成绩录入!$E56:$U56,比例计算!$D$18:$T$18)/100</f>
        <v>88</v>
      </c>
      <c r="H55" s="99">
        <f>SUMPRODUCT(比例计算!$D$24:$T$24,成绩录入!$E56:$U56,比例计算!$D$18:$T$18)/100</f>
        <v>0</v>
      </c>
      <c r="I55" s="99">
        <f>SUMPRODUCT(比例计算!$D$25:$T$25,成绩录入!$E56:$U56,比例计算!$D$18:$T$18)/100</f>
        <v>0</v>
      </c>
    </row>
    <row r="56" spans="1:9">
      <c r="A56" s="69">
        <v>54</v>
      </c>
      <c r="B56" s="78">
        <f>成绩录入!B57</f>
        <v>1600300814</v>
      </c>
      <c r="C56" s="69" t="str">
        <f>成绩录入!C57</f>
        <v>甘俊源</v>
      </c>
      <c r="D56" s="99">
        <f>SUMPRODUCT(比例计算!$D$20:$T$20,成绩录入!$E57:$U57,比例计算!$D$18:$T$18)/100</f>
        <v>78.3703703703704</v>
      </c>
      <c r="E56" s="99">
        <f>SUMPRODUCT(比例计算!$D$21:$T$21,成绩录入!$E57:$U57,比例计算!$D$18:$T$18)/100</f>
        <v>80</v>
      </c>
      <c r="F56" s="99">
        <f>SUMPRODUCT(比例计算!$D$22:$T$22,成绩录入!$E57:$U57,比例计算!$D$18:$T$18)/100</f>
        <v>80.5128205128205</v>
      </c>
      <c r="G56" s="99">
        <f>SUMPRODUCT(比例计算!$D$23:$T$23,成绩录入!$E57:$U57,比例计算!$D$18:$T$18)/100</f>
        <v>91</v>
      </c>
      <c r="H56" s="99">
        <f>SUMPRODUCT(比例计算!$D$24:$T$24,成绩录入!$E57:$U57,比例计算!$D$18:$T$18)/100</f>
        <v>0</v>
      </c>
      <c r="I56" s="99">
        <f>SUMPRODUCT(比例计算!$D$25:$T$25,成绩录入!$E57:$U57,比例计算!$D$18:$T$18)/100</f>
        <v>0</v>
      </c>
    </row>
    <row r="57" spans="1:9">
      <c r="A57" s="69">
        <v>55</v>
      </c>
      <c r="B57" s="78">
        <f>成绩录入!B58</f>
        <v>1600300820</v>
      </c>
      <c r="C57" s="69" t="str">
        <f>成绩录入!C58</f>
        <v>李会松</v>
      </c>
      <c r="D57" s="99">
        <f>SUMPRODUCT(比例计算!$D$20:$T$20,成绩录入!$E58:$U58,比例计算!$D$18:$T$18)/100</f>
        <v>71.5308641975309</v>
      </c>
      <c r="E57" s="99">
        <f>SUMPRODUCT(比例计算!$D$21:$T$21,成绩录入!$E58:$U58,比例计算!$D$18:$T$18)/100</f>
        <v>72.0915032679739</v>
      </c>
      <c r="F57" s="99">
        <f>SUMPRODUCT(比例计算!$D$22:$T$22,成绩录入!$E58:$U58,比例计算!$D$18:$T$18)/100</f>
        <v>73.0769230769231</v>
      </c>
      <c r="G57" s="99">
        <f>SUMPRODUCT(比例计算!$D$23:$T$23,成绩录入!$E58:$U58,比例计算!$D$18:$T$18)/100</f>
        <v>86</v>
      </c>
      <c r="H57" s="99">
        <f>SUMPRODUCT(比例计算!$D$24:$T$24,成绩录入!$E58:$U58,比例计算!$D$18:$T$18)/100</f>
        <v>0</v>
      </c>
      <c r="I57" s="99">
        <f>SUMPRODUCT(比例计算!$D$25:$T$25,成绩录入!$E58:$U58,比例计算!$D$18:$T$18)/100</f>
        <v>0</v>
      </c>
    </row>
    <row r="58" spans="1:9">
      <c r="A58" s="69">
        <v>56</v>
      </c>
      <c r="B58" s="78">
        <f>成绩录入!B59</f>
        <v>1600300824</v>
      </c>
      <c r="C58" s="69" t="str">
        <f>成绩录入!C59</f>
        <v>卢张卓</v>
      </c>
      <c r="D58" s="99">
        <f>SUMPRODUCT(比例计算!$D$20:$T$20,成绩录入!$E59:$U59,比例计算!$D$18:$T$18)/100</f>
        <v>88.7160493827161</v>
      </c>
      <c r="E58" s="99">
        <f>SUMPRODUCT(比例计算!$D$21:$T$21,成绩录入!$E59:$U59,比例计算!$D$18:$T$18)/100</f>
        <v>87.9738562091503</v>
      </c>
      <c r="F58" s="99">
        <f>SUMPRODUCT(比例计算!$D$22:$T$22,成绩录入!$E59:$U59,比例计算!$D$18:$T$18)/100</f>
        <v>87.6923076923077</v>
      </c>
      <c r="G58" s="99">
        <f>SUMPRODUCT(比例计算!$D$23:$T$23,成绩录入!$E59:$U59,比例计算!$D$18:$T$18)/100</f>
        <v>92</v>
      </c>
      <c r="H58" s="99">
        <f>SUMPRODUCT(比例计算!$D$24:$T$24,成绩录入!$E59:$U59,比例计算!$D$18:$T$18)/100</f>
        <v>0</v>
      </c>
      <c r="I58" s="99">
        <f>SUMPRODUCT(比例计算!$D$25:$T$25,成绩录入!$E59:$U59,比例计算!$D$18:$T$18)/100</f>
        <v>0</v>
      </c>
    </row>
    <row r="59" spans="1:9">
      <c r="A59" s="69">
        <v>57</v>
      </c>
      <c r="B59" s="78">
        <f>成绩录入!B60</f>
        <v>1600300827</v>
      </c>
      <c r="C59" s="69" t="str">
        <f>成绩录入!C60</f>
        <v>乔露露</v>
      </c>
      <c r="D59" s="99">
        <f>SUMPRODUCT(比例计算!$D$20:$T$20,成绩录入!$E60:$U60,比例计算!$D$18:$T$18)/100</f>
        <v>87.9259259259259</v>
      </c>
      <c r="E59" s="99">
        <f>SUMPRODUCT(比例计算!$D$21:$T$21,成绩录入!$E60:$U60,比例计算!$D$18:$T$18)/100</f>
        <v>60.5882352941177</v>
      </c>
      <c r="F59" s="99">
        <f>SUMPRODUCT(比例计算!$D$22:$T$22,成绩录入!$E60:$U60,比例计算!$D$18:$T$18)/100</f>
        <v>51.025641025641</v>
      </c>
      <c r="G59" s="99">
        <f>SUMPRODUCT(比例计算!$D$23:$T$23,成绩录入!$E60:$U60,比例计算!$D$18:$T$18)/100</f>
        <v>85</v>
      </c>
      <c r="H59" s="99">
        <f>SUMPRODUCT(比例计算!$D$24:$T$24,成绩录入!$E60:$U60,比例计算!$D$18:$T$18)/100</f>
        <v>0</v>
      </c>
      <c r="I59" s="99">
        <f>SUMPRODUCT(比例计算!$D$25:$T$25,成绩录入!$E60:$U60,比例计算!$D$18:$T$18)/100</f>
        <v>0</v>
      </c>
    </row>
    <row r="60" spans="1:9">
      <c r="A60" s="69">
        <v>58</v>
      </c>
      <c r="B60" s="78">
        <f>成绩录入!B61</f>
        <v>1600300832</v>
      </c>
      <c r="C60" s="69" t="str">
        <f>成绩录入!C61</f>
        <v>谢树建</v>
      </c>
      <c r="D60" s="99">
        <f>SUMPRODUCT(比例计算!$D$20:$T$20,成绩录入!$E61:$U61,比例计算!$D$18:$T$18)/100</f>
        <v>87.2098765432099</v>
      </c>
      <c r="E60" s="99">
        <f>SUMPRODUCT(比例计算!$D$21:$T$21,成绩录入!$E61:$U61,比例计算!$D$18:$T$18)/100</f>
        <v>76.1437908496732</v>
      </c>
      <c r="F60" s="99">
        <f>SUMPRODUCT(比例计算!$D$22:$T$22,成绩录入!$E61:$U61,比例计算!$D$18:$T$18)/100</f>
        <v>72.051282051282</v>
      </c>
      <c r="G60" s="99">
        <f>SUMPRODUCT(比例计算!$D$23:$T$23,成绩录入!$E61:$U61,比例计算!$D$18:$T$18)/100</f>
        <v>85</v>
      </c>
      <c r="H60" s="99">
        <f>SUMPRODUCT(比例计算!$D$24:$T$24,成绩录入!$E61:$U61,比例计算!$D$18:$T$18)/100</f>
        <v>0</v>
      </c>
      <c r="I60" s="99">
        <f>SUMPRODUCT(比例计算!$D$25:$T$25,成绩录入!$E61:$U61,比例计算!$D$18:$T$18)/100</f>
        <v>0</v>
      </c>
    </row>
    <row r="61" spans="1:9">
      <c r="A61" s="69">
        <v>59</v>
      </c>
      <c r="B61" s="78">
        <f>成绩录入!B62</f>
        <v>1600300833</v>
      </c>
      <c r="C61" s="69" t="str">
        <f>成绩录入!C62</f>
        <v>杨健</v>
      </c>
      <c r="D61" s="99">
        <f>SUMPRODUCT(比例计算!$D$20:$T$20,成绩录入!$E62:$U62,比例计算!$D$18:$T$18)/100</f>
        <v>90.4938271604938</v>
      </c>
      <c r="E61" s="99">
        <f>SUMPRODUCT(比例计算!$D$21:$T$21,成绩录入!$E62:$U62,比例计算!$D$18:$T$18)/100</f>
        <v>72.6797385620915</v>
      </c>
      <c r="F61" s="99">
        <f>SUMPRODUCT(比例计算!$D$22:$T$22,成绩录入!$E62:$U62,比例计算!$D$18:$T$18)/100</f>
        <v>65.6410256410256</v>
      </c>
      <c r="G61" s="99">
        <f>SUMPRODUCT(比例计算!$D$23:$T$23,成绩录入!$E62:$U62,比例计算!$D$18:$T$18)/100</f>
        <v>94</v>
      </c>
      <c r="H61" s="99">
        <f>SUMPRODUCT(比例计算!$D$24:$T$24,成绩录入!$E62:$U62,比例计算!$D$18:$T$18)/100</f>
        <v>0</v>
      </c>
      <c r="I61" s="99">
        <f>SUMPRODUCT(比例计算!$D$25:$T$25,成绩录入!$E62:$U62,比例计算!$D$18:$T$18)/100</f>
        <v>0</v>
      </c>
    </row>
    <row r="62" spans="1:9">
      <c r="A62" s="69">
        <v>60</v>
      </c>
      <c r="B62" s="78">
        <f>成绩录入!B63</f>
        <v>1600300904</v>
      </c>
      <c r="C62" s="69" t="str">
        <f>成绩录入!C63</f>
        <v>罗玉华</v>
      </c>
      <c r="D62" s="99">
        <f>SUMPRODUCT(比例计算!$D$20:$T$20,成绩录入!$E63:$U63,比例计算!$D$18:$T$18)/100</f>
        <v>90.9382716049383</v>
      </c>
      <c r="E62" s="99">
        <f>SUMPRODUCT(比例计算!$D$21:$T$21,成绩录入!$E63:$U63,比例计算!$D$18:$T$18)/100</f>
        <v>85.0326797385621</v>
      </c>
      <c r="F62" s="99">
        <f>SUMPRODUCT(比例计算!$D$22:$T$22,成绩录入!$E63:$U63,比例计算!$D$18:$T$18)/100</f>
        <v>83.8461538461539</v>
      </c>
      <c r="G62" s="99">
        <f>SUMPRODUCT(比例计算!$D$23:$T$23,成绩录入!$E63:$U63,比例计算!$D$18:$T$18)/100</f>
        <v>91</v>
      </c>
      <c r="H62" s="99">
        <f>SUMPRODUCT(比例计算!$D$24:$T$24,成绩录入!$E63:$U63,比例计算!$D$18:$T$18)/100</f>
        <v>0</v>
      </c>
      <c r="I62" s="99">
        <f>SUMPRODUCT(比例计算!$D$25:$T$25,成绩录入!$E63:$U63,比例计算!$D$18:$T$18)/100</f>
        <v>0</v>
      </c>
    </row>
    <row r="63" spans="1:9">
      <c r="A63" s="69">
        <v>61</v>
      </c>
      <c r="B63" s="78">
        <f>成绩录入!B64</f>
        <v>1600300905</v>
      </c>
      <c r="C63" s="69" t="str">
        <f>成绩录入!C64</f>
        <v>王一凡</v>
      </c>
      <c r="D63" s="99">
        <f>SUMPRODUCT(比例计算!$D$20:$T$20,成绩录入!$E64:$U64,比例计算!$D$18:$T$18)/100</f>
        <v>80.0740740740741</v>
      </c>
      <c r="E63" s="99">
        <f>SUMPRODUCT(比例计算!$D$21:$T$21,成绩录入!$E64:$U64,比例计算!$D$18:$T$18)/100</f>
        <v>60.1960784313726</v>
      </c>
      <c r="F63" s="99">
        <f>SUMPRODUCT(比例计算!$D$22:$T$22,成绩录入!$E64:$U64,比例计算!$D$18:$T$18)/100</f>
        <v>55.6410256410256</v>
      </c>
      <c r="G63" s="99">
        <f>SUMPRODUCT(比例计算!$D$23:$T$23,成绩录入!$E64:$U64,比例计算!$D$18:$T$18)/100</f>
        <v>86</v>
      </c>
      <c r="H63" s="99">
        <f>SUMPRODUCT(比例计算!$D$24:$T$24,成绩录入!$E64:$U64,比例计算!$D$18:$T$18)/100</f>
        <v>0</v>
      </c>
      <c r="I63" s="99">
        <f>SUMPRODUCT(比例计算!$D$25:$T$25,成绩录入!$E64:$U64,比例计算!$D$18:$T$18)/100</f>
        <v>0</v>
      </c>
    </row>
    <row r="64" spans="1:9">
      <c r="A64" s="69">
        <v>62</v>
      </c>
      <c r="B64" s="78">
        <f>成绩录入!B65</f>
        <v>1600300907</v>
      </c>
      <c r="C64" s="69" t="str">
        <f>成绩录入!C65</f>
        <v>杨雪丽</v>
      </c>
      <c r="D64" s="99">
        <f>SUMPRODUCT(比例计算!$D$20:$T$20,成绩录入!$E65:$U65,比例计算!$D$18:$T$18)/100</f>
        <v>74.6913580246914</v>
      </c>
      <c r="E64" s="99">
        <f>SUMPRODUCT(比例计算!$D$21:$T$21,成绩录入!$E65:$U65,比例计算!$D$18:$T$18)/100</f>
        <v>67.1241830065359</v>
      </c>
      <c r="F64" s="99">
        <f>SUMPRODUCT(比例计算!$D$22:$T$22,成绩录入!$E65:$U65,比例计算!$D$18:$T$18)/100</f>
        <v>66.9230769230769</v>
      </c>
      <c r="G64" s="99">
        <f>SUMPRODUCT(比例计算!$D$23:$T$23,成绩录入!$E65:$U65,比例计算!$D$18:$T$18)/100</f>
        <v>93</v>
      </c>
      <c r="H64" s="99">
        <f>SUMPRODUCT(比例计算!$D$24:$T$24,成绩录入!$E65:$U65,比例计算!$D$18:$T$18)/100</f>
        <v>0</v>
      </c>
      <c r="I64" s="99">
        <f>SUMPRODUCT(比例计算!$D$25:$T$25,成绩录入!$E65:$U65,比例计算!$D$18:$T$18)/100</f>
        <v>0</v>
      </c>
    </row>
    <row r="65" spans="1:9">
      <c r="A65" s="69">
        <v>63</v>
      </c>
      <c r="B65" s="78">
        <f>成绩录入!B66</f>
        <v>1600300909</v>
      </c>
      <c r="C65" s="69" t="str">
        <f>成绩录入!C66</f>
        <v>宾梓延</v>
      </c>
      <c r="D65" s="99">
        <f>SUMPRODUCT(比例计算!$D$20:$T$20,成绩录入!$E66:$U66,比例计算!$D$18:$T$18)/100</f>
        <v>86.9876543209877</v>
      </c>
      <c r="E65" s="99">
        <f>SUMPRODUCT(比例计算!$D$21:$T$21,成绩录入!$E66:$U66,比例计算!$D$18:$T$18)/100</f>
        <v>82.4183006535948</v>
      </c>
      <c r="F65" s="99">
        <f>SUMPRODUCT(比例计算!$D$22:$T$22,成绩录入!$E66:$U66,比例计算!$D$18:$T$18)/100</f>
        <v>81.2820512820513</v>
      </c>
      <c r="G65" s="99">
        <f>SUMPRODUCT(比例计算!$D$23:$T$23,成绩录入!$E66:$U66,比例计算!$D$18:$T$18)/100</f>
        <v>87</v>
      </c>
      <c r="H65" s="99">
        <f>SUMPRODUCT(比例计算!$D$24:$T$24,成绩录入!$E66:$U66,比例计算!$D$18:$T$18)/100</f>
        <v>0</v>
      </c>
      <c r="I65" s="99">
        <f>SUMPRODUCT(比例计算!$D$25:$T$25,成绩录入!$E66:$U66,比例计算!$D$18:$T$18)/100</f>
        <v>0</v>
      </c>
    </row>
    <row r="66" spans="1:9">
      <c r="A66" s="69">
        <v>64</v>
      </c>
      <c r="B66" s="78">
        <f>成绩录入!B67</f>
        <v>1600300911</v>
      </c>
      <c r="C66" s="69" t="str">
        <f>成绩录入!C67</f>
        <v>陈焕</v>
      </c>
      <c r="D66" s="99">
        <f>SUMPRODUCT(比例计算!$D$20:$T$20,成绩录入!$E67:$U67,比例计算!$D$18:$T$18)/100</f>
        <v>87.9753086419753</v>
      </c>
      <c r="E66" s="99">
        <f>SUMPRODUCT(比例计算!$D$21:$T$21,成绩录入!$E67:$U67,比例计算!$D$18:$T$18)/100</f>
        <v>73.8562091503268</v>
      </c>
      <c r="F66" s="99">
        <f>SUMPRODUCT(比例计算!$D$22:$T$22,成绩录入!$E67:$U67,比例计算!$D$18:$T$18)/100</f>
        <v>70.2564102564103</v>
      </c>
      <c r="G66" s="99">
        <f>SUMPRODUCT(比例计算!$D$23:$T$23,成绩录入!$E67:$U67,比例计算!$D$18:$T$18)/100</f>
        <v>84</v>
      </c>
      <c r="H66" s="99">
        <f>SUMPRODUCT(比例计算!$D$24:$T$24,成绩录入!$E67:$U67,比例计算!$D$18:$T$18)/100</f>
        <v>0</v>
      </c>
      <c r="I66" s="99">
        <f>SUMPRODUCT(比例计算!$D$25:$T$25,成绩录入!$E67:$U67,比例计算!$D$18:$T$18)/100</f>
        <v>0</v>
      </c>
    </row>
    <row r="67" spans="1:9">
      <c r="A67" s="69">
        <v>65</v>
      </c>
      <c r="B67" s="78">
        <f>成绩录入!B68</f>
        <v>1600300913</v>
      </c>
      <c r="C67" s="69" t="str">
        <f>成绩录入!C68</f>
        <v>党磊</v>
      </c>
      <c r="D67" s="99">
        <f>SUMPRODUCT(比例计算!$D$20:$T$20,成绩录入!$E68:$U68,比例计算!$D$18:$T$18)/100</f>
        <v>87.5308641975309</v>
      </c>
      <c r="E67" s="99">
        <f>SUMPRODUCT(比例计算!$D$21:$T$21,成绩录入!$E68:$U68,比例计算!$D$18:$T$18)/100</f>
        <v>84.8366013071896</v>
      </c>
      <c r="F67" s="99">
        <f>SUMPRODUCT(比例计算!$D$22:$T$22,成绩录入!$E68:$U68,比例计算!$D$18:$T$18)/100</f>
        <v>83.0769230769231</v>
      </c>
      <c r="G67" s="99">
        <f>SUMPRODUCT(比例计算!$D$23:$T$23,成绩录入!$E68:$U68,比例计算!$D$18:$T$18)/100</f>
        <v>85</v>
      </c>
      <c r="H67" s="99">
        <f>SUMPRODUCT(比例计算!$D$24:$T$24,成绩录入!$E68:$U68,比例计算!$D$18:$T$18)/100</f>
        <v>0</v>
      </c>
      <c r="I67" s="99">
        <f>SUMPRODUCT(比例计算!$D$25:$T$25,成绩录入!$E68:$U68,比例计算!$D$18:$T$18)/100</f>
        <v>0</v>
      </c>
    </row>
    <row r="68" spans="1:9">
      <c r="A68" s="69">
        <v>66</v>
      </c>
      <c r="B68" s="78">
        <f>成绩录入!B69</f>
        <v>1600300918</v>
      </c>
      <c r="C68" s="69" t="str">
        <f>成绩录入!C69</f>
        <v>李建伟</v>
      </c>
      <c r="D68" s="99">
        <f>SUMPRODUCT(比例计算!$D$20:$T$20,成绩录入!$E69:$U69,比例计算!$D$18:$T$18)/100</f>
        <v>81.679012345679</v>
      </c>
      <c r="E68" s="99">
        <f>SUMPRODUCT(比例计算!$D$21:$T$21,成绩录入!$E69:$U69,比例计算!$D$18:$T$18)/100</f>
        <v>82.0915032679739</v>
      </c>
      <c r="F68" s="99">
        <f>SUMPRODUCT(比例计算!$D$22:$T$22,成绩录入!$E69:$U69,比例计算!$D$18:$T$18)/100</f>
        <v>82.5641025641026</v>
      </c>
      <c r="G68" s="99">
        <f>SUMPRODUCT(比例计算!$D$23:$T$23,成绩录入!$E69:$U69,比例计算!$D$18:$T$18)/100</f>
        <v>85</v>
      </c>
      <c r="H68" s="99">
        <f>SUMPRODUCT(比例计算!$D$24:$T$24,成绩录入!$E69:$U69,比例计算!$D$18:$T$18)/100</f>
        <v>0</v>
      </c>
      <c r="I68" s="99">
        <f>SUMPRODUCT(比例计算!$D$25:$T$25,成绩录入!$E69:$U69,比例计算!$D$18:$T$18)/100</f>
        <v>0</v>
      </c>
    </row>
    <row r="69" spans="1:9">
      <c r="A69" s="69">
        <v>67</v>
      </c>
      <c r="B69" s="78">
        <f>成绩录入!B70</f>
        <v>1600300919</v>
      </c>
      <c r="C69" s="69" t="str">
        <f>成绩录入!C70</f>
        <v>李立杰</v>
      </c>
      <c r="D69" s="99">
        <f>SUMPRODUCT(比例计算!$D$20:$T$20,成绩录入!$E70:$U70,比例计算!$D$18:$T$18)/100</f>
        <v>78.7160493827161</v>
      </c>
      <c r="E69" s="99">
        <f>SUMPRODUCT(比例计算!$D$21:$T$21,成绩录入!$E70:$U70,比例计算!$D$18:$T$18)/100</f>
        <v>56.797385620915</v>
      </c>
      <c r="F69" s="99">
        <f>SUMPRODUCT(比例计算!$D$22:$T$22,成绩录入!$E70:$U70,比例计算!$D$18:$T$18)/100</f>
        <v>51.5384615384615</v>
      </c>
      <c r="G69" s="99">
        <f>SUMPRODUCT(比例计算!$D$23:$T$23,成绩录入!$E70:$U70,比例计算!$D$18:$T$18)/100</f>
        <v>88</v>
      </c>
      <c r="H69" s="99">
        <f>SUMPRODUCT(比例计算!$D$24:$T$24,成绩录入!$E70:$U70,比例计算!$D$18:$T$18)/100</f>
        <v>0</v>
      </c>
      <c r="I69" s="99">
        <f>SUMPRODUCT(比例计算!$D$25:$T$25,成绩录入!$E70:$U70,比例计算!$D$18:$T$18)/100</f>
        <v>0</v>
      </c>
    </row>
    <row r="70" spans="1:9">
      <c r="A70" s="69">
        <v>68</v>
      </c>
      <c r="B70" s="78">
        <f>成绩录入!B71</f>
        <v>1600300920</v>
      </c>
      <c r="C70" s="69" t="str">
        <f>成绩录入!C71</f>
        <v>李涛</v>
      </c>
      <c r="D70" s="99">
        <f>SUMPRODUCT(比例计算!$D$20:$T$20,成绩录入!$E71:$U71,比例计算!$D$18:$T$18)/100</f>
        <v>89.4567901234568</v>
      </c>
      <c r="E70" s="99">
        <f>SUMPRODUCT(比例计算!$D$21:$T$21,成绩录入!$E71:$U71,比例计算!$D$18:$T$18)/100</f>
        <v>88.9542483660131</v>
      </c>
      <c r="F70" s="99">
        <f>SUMPRODUCT(比例计算!$D$22:$T$22,成绩录入!$E71:$U71,比例计算!$D$18:$T$18)/100</f>
        <v>88.974358974359</v>
      </c>
      <c r="G70" s="99">
        <f>SUMPRODUCT(比例计算!$D$23:$T$23,成绩录入!$E71:$U71,比例计算!$D$18:$T$18)/100</f>
        <v>95</v>
      </c>
      <c r="H70" s="99">
        <f>SUMPRODUCT(比例计算!$D$24:$T$24,成绩录入!$E71:$U71,比例计算!$D$18:$T$18)/100</f>
        <v>0</v>
      </c>
      <c r="I70" s="99">
        <f>SUMPRODUCT(比例计算!$D$25:$T$25,成绩录入!$E71:$U71,比例计算!$D$18:$T$18)/100</f>
        <v>0</v>
      </c>
    </row>
    <row r="71" spans="1:9">
      <c r="A71" s="69">
        <v>69</v>
      </c>
      <c r="B71" s="78">
        <f>成绩录入!B72</f>
        <v>1600300925</v>
      </c>
      <c r="C71" s="69" t="str">
        <f>成绩录入!C72</f>
        <v>罗贵鸿</v>
      </c>
      <c r="D71" s="99">
        <f>SUMPRODUCT(比例计算!$D$20:$T$20,成绩录入!$E72:$U72,比例计算!$D$18:$T$18)/100</f>
        <v>79.6296296296296</v>
      </c>
      <c r="E71" s="99">
        <f>SUMPRODUCT(比例计算!$D$21:$T$21,成绩录入!$E72:$U72,比例计算!$D$18:$T$18)/100</f>
        <v>69.0196078431373</v>
      </c>
      <c r="F71" s="99">
        <f>SUMPRODUCT(比例计算!$D$22:$T$22,成绩录入!$E72:$U72,比例计算!$D$18:$T$18)/100</f>
        <v>66.1538461538462</v>
      </c>
      <c r="G71" s="99">
        <f>SUMPRODUCT(比例计算!$D$23:$T$23,成绩录入!$E72:$U72,比例计算!$D$18:$T$18)/100</f>
        <v>85</v>
      </c>
      <c r="H71" s="99">
        <f>SUMPRODUCT(比例计算!$D$24:$T$24,成绩录入!$E72:$U72,比例计算!$D$18:$T$18)/100</f>
        <v>0</v>
      </c>
      <c r="I71" s="99">
        <f>SUMPRODUCT(比例计算!$D$25:$T$25,成绩录入!$E72:$U72,比例计算!$D$18:$T$18)/100</f>
        <v>0</v>
      </c>
    </row>
    <row r="72" spans="1:9">
      <c r="A72" s="69">
        <v>70</v>
      </c>
      <c r="B72" s="78">
        <f>成绩录入!B73</f>
        <v>1600300926</v>
      </c>
      <c r="C72" s="69" t="str">
        <f>成绩录入!C73</f>
        <v>宋天帅</v>
      </c>
      <c r="D72" s="99">
        <f>SUMPRODUCT(比例计算!$D$20:$T$20,成绩录入!$E73:$U73,比例计算!$D$18:$T$18)/100</f>
        <v>68.5679012345679</v>
      </c>
      <c r="E72" s="99">
        <f>SUMPRODUCT(比例计算!$D$21:$T$21,成绩录入!$E73:$U73,比例计算!$D$18:$T$18)/100</f>
        <v>53.8562091503268</v>
      </c>
      <c r="F72" s="99">
        <f>SUMPRODUCT(比例计算!$D$22:$T$22,成绩录入!$E73:$U73,比例计算!$D$18:$T$18)/100</f>
        <v>50.7692307692308</v>
      </c>
      <c r="G72" s="99">
        <f>SUMPRODUCT(比例计算!$D$23:$T$23,成绩录入!$E73:$U73,比例计算!$D$18:$T$18)/100</f>
        <v>84</v>
      </c>
      <c r="H72" s="99">
        <f>SUMPRODUCT(比例计算!$D$24:$T$24,成绩录入!$E73:$U73,比例计算!$D$18:$T$18)/100</f>
        <v>0</v>
      </c>
      <c r="I72" s="99">
        <f>SUMPRODUCT(比例计算!$D$25:$T$25,成绩录入!$E73:$U73,比例计算!$D$18:$T$18)/100</f>
        <v>0</v>
      </c>
    </row>
    <row r="73" spans="1:9">
      <c r="A73" s="69">
        <v>71</v>
      </c>
      <c r="B73" s="78">
        <f>成绩录入!B74</f>
        <v>1600300928</v>
      </c>
      <c r="C73" s="69" t="str">
        <f>成绩录入!C74</f>
        <v>王凯祥</v>
      </c>
      <c r="D73" s="99">
        <f>SUMPRODUCT(比例计算!$D$20:$T$20,成绩录入!$E74:$U74,比例计算!$D$18:$T$18)/100</f>
        <v>90.320987654321</v>
      </c>
      <c r="E73" s="99">
        <f>SUMPRODUCT(比例计算!$D$21:$T$21,成绩录入!$E74:$U74,比例计算!$D$18:$T$18)/100</f>
        <v>84.3790849673203</v>
      </c>
      <c r="F73" s="99">
        <f>SUMPRODUCT(比例计算!$D$22:$T$22,成绩录入!$E74:$U74,比例计算!$D$18:$T$18)/100</f>
        <v>81.2820512820513</v>
      </c>
      <c r="G73" s="99">
        <f>SUMPRODUCT(比例计算!$D$23:$T$23,成绩录入!$E74:$U74,比例计算!$D$18:$T$18)/100</f>
        <v>90</v>
      </c>
      <c r="H73" s="99">
        <f>SUMPRODUCT(比例计算!$D$24:$T$24,成绩录入!$E74:$U74,比例计算!$D$18:$T$18)/100</f>
        <v>0</v>
      </c>
      <c r="I73" s="99">
        <f>SUMPRODUCT(比例计算!$D$25:$T$25,成绩录入!$E74:$U74,比例计算!$D$18:$T$18)/100</f>
        <v>0</v>
      </c>
    </row>
    <row r="74" spans="1:9">
      <c r="A74" s="69">
        <v>72</v>
      </c>
      <c r="B74" s="78">
        <f>成绩录入!B75</f>
        <v>1600300931</v>
      </c>
      <c r="C74" s="69" t="str">
        <f>成绩录入!C75</f>
        <v>韦棚</v>
      </c>
      <c r="D74" s="99">
        <f>SUMPRODUCT(比例计算!$D$20:$T$20,成绩录入!$E75:$U75,比例计算!$D$18:$T$18)/100</f>
        <v>88.4691358024691</v>
      </c>
      <c r="E74" s="99">
        <f>SUMPRODUCT(比例计算!$D$21:$T$21,成绩录入!$E75:$U75,比例计算!$D$18:$T$18)/100</f>
        <v>65.359477124183</v>
      </c>
      <c r="F74" s="99">
        <f>SUMPRODUCT(比例计算!$D$22:$T$22,成绩录入!$E75:$U75,比例计算!$D$18:$T$18)/100</f>
        <v>57.4358974358974</v>
      </c>
      <c r="G74" s="99">
        <f>SUMPRODUCT(比例计算!$D$23:$T$23,成绩录入!$E75:$U75,比例计算!$D$18:$T$18)/100</f>
        <v>91</v>
      </c>
      <c r="H74" s="99">
        <f>SUMPRODUCT(比例计算!$D$24:$T$24,成绩录入!$E75:$U75,比例计算!$D$18:$T$18)/100</f>
        <v>0</v>
      </c>
      <c r="I74" s="99">
        <f>SUMPRODUCT(比例计算!$D$25:$T$25,成绩录入!$E75:$U75,比例计算!$D$18:$T$18)/100</f>
        <v>0</v>
      </c>
    </row>
    <row r="75" spans="1:9">
      <c r="A75" s="69">
        <v>73</v>
      </c>
      <c r="B75" s="78">
        <f>成绩录入!B76</f>
        <v>1600301003</v>
      </c>
      <c r="C75" s="69" t="str">
        <f>成绩录入!C76</f>
        <v>梁红芳</v>
      </c>
      <c r="D75" s="99">
        <f>SUMPRODUCT(比例计算!$D$20:$T$20,成绩录入!$E76:$U76,比例计算!$D$18:$T$18)/100</f>
        <v>72.0987654320988</v>
      </c>
      <c r="E75" s="99">
        <f>SUMPRODUCT(比例计算!$D$21:$T$21,成绩录入!$E76:$U76,比例计算!$D$18:$T$18)/100</f>
        <v>79.4771241830065</v>
      </c>
      <c r="F75" s="99">
        <f>SUMPRODUCT(比例计算!$D$22:$T$22,成绩录入!$E76:$U76,比例计算!$D$18:$T$18)/100</f>
        <v>84.1025641025641</v>
      </c>
      <c r="G75" s="99">
        <f>SUMPRODUCT(比例计算!$D$23:$T$23,成绩录入!$E76:$U76,比例计算!$D$18:$T$18)/100</f>
        <v>92</v>
      </c>
      <c r="H75" s="99">
        <f>SUMPRODUCT(比例计算!$D$24:$T$24,成绩录入!$E76:$U76,比例计算!$D$18:$T$18)/100</f>
        <v>0</v>
      </c>
      <c r="I75" s="99">
        <f>SUMPRODUCT(比例计算!$D$25:$T$25,成绩录入!$E76:$U76,比例计算!$D$18:$T$18)/100</f>
        <v>0</v>
      </c>
    </row>
    <row r="76" spans="1:9">
      <c r="A76" s="69">
        <v>74</v>
      </c>
      <c r="B76" s="78">
        <f>成绩录入!B77</f>
        <v>1600301008</v>
      </c>
      <c r="C76" s="69" t="str">
        <f>成绩录入!C77</f>
        <v>钟嘉欣</v>
      </c>
      <c r="D76" s="99">
        <f>SUMPRODUCT(比例计算!$D$20:$T$20,成绩录入!$E77:$U77,比例计算!$D$18:$T$18)/100</f>
        <v>78.0740740740741</v>
      </c>
      <c r="E76" s="99">
        <f>SUMPRODUCT(比例计算!$D$21:$T$21,成绩录入!$E77:$U77,比例计算!$D$18:$T$18)/100</f>
        <v>56.6666666666667</v>
      </c>
      <c r="F76" s="99">
        <f>SUMPRODUCT(比例计算!$D$22:$T$22,成绩录入!$E77:$U77,比例计算!$D$18:$T$18)/100</f>
        <v>50.5128205128205</v>
      </c>
      <c r="G76" s="99">
        <f>SUMPRODUCT(比例计算!$D$23:$T$23,成绩录入!$E77:$U77,比例计算!$D$18:$T$18)/100</f>
        <v>87</v>
      </c>
      <c r="H76" s="99">
        <f>SUMPRODUCT(比例计算!$D$24:$T$24,成绩录入!$E77:$U77,比例计算!$D$18:$T$18)/100</f>
        <v>0</v>
      </c>
      <c r="I76" s="99">
        <f>SUMPRODUCT(比例计算!$D$25:$T$25,成绩录入!$E77:$U77,比例计算!$D$18:$T$18)/100</f>
        <v>0</v>
      </c>
    </row>
    <row r="77" spans="1:9">
      <c r="A77" s="69">
        <v>75</v>
      </c>
      <c r="B77" s="78">
        <f>成绩录入!B78</f>
        <v>1600301014</v>
      </c>
      <c r="C77" s="69" t="str">
        <f>成绩录入!C78</f>
        <v>何旭荣</v>
      </c>
      <c r="D77" s="99">
        <f>SUMPRODUCT(比例计算!$D$20:$T$20,成绩录入!$E78:$U78,比例计算!$D$18:$T$18)/100</f>
        <v>78.1728395061728</v>
      </c>
      <c r="E77" s="99">
        <f>SUMPRODUCT(比例计算!$D$21:$T$21,成绩录入!$E78:$U78,比例计算!$D$18:$T$18)/100</f>
        <v>68.8888888888889</v>
      </c>
      <c r="F77" s="99">
        <f>SUMPRODUCT(比例计算!$D$22:$T$22,成绩录入!$E78:$U78,比例计算!$D$18:$T$18)/100</f>
        <v>66.6666666666667</v>
      </c>
      <c r="G77" s="99">
        <f>SUMPRODUCT(比例计算!$D$23:$T$23,成绩录入!$E78:$U78,比例计算!$D$18:$T$18)/100</f>
        <v>85</v>
      </c>
      <c r="H77" s="99">
        <f>SUMPRODUCT(比例计算!$D$24:$T$24,成绩录入!$E78:$U78,比例计算!$D$18:$T$18)/100</f>
        <v>0</v>
      </c>
      <c r="I77" s="99">
        <f>SUMPRODUCT(比例计算!$D$25:$T$25,成绩录入!$E78:$U78,比例计算!$D$18:$T$18)/100</f>
        <v>0</v>
      </c>
    </row>
    <row r="78" spans="1:9">
      <c r="A78" s="69">
        <v>76</v>
      </c>
      <c r="B78" s="78">
        <f>成绩录入!B79</f>
        <v>1600301015</v>
      </c>
      <c r="C78" s="69" t="str">
        <f>成绩录入!C79</f>
        <v>黄谋</v>
      </c>
      <c r="D78" s="99">
        <f>SUMPRODUCT(比例计算!$D$20:$T$20,成绩录入!$E79:$U79,比例计算!$D$18:$T$18)/100</f>
        <v>77.2592592592593</v>
      </c>
      <c r="E78" s="99">
        <f>SUMPRODUCT(比例计算!$D$21:$T$21,成绩录入!$E79:$U79,比例计算!$D$18:$T$18)/100</f>
        <v>71.3725490196078</v>
      </c>
      <c r="F78" s="99">
        <f>SUMPRODUCT(比例计算!$D$22:$T$22,成绩录入!$E79:$U79,比例计算!$D$18:$T$18)/100</f>
        <v>71.2820512820513</v>
      </c>
      <c r="G78" s="99">
        <f>SUMPRODUCT(比例计算!$D$23:$T$23,成绩录入!$E79:$U79,比例计算!$D$18:$T$18)/100</f>
        <v>88</v>
      </c>
      <c r="H78" s="99">
        <f>SUMPRODUCT(比例计算!$D$24:$T$24,成绩录入!$E79:$U79,比例计算!$D$18:$T$18)/100</f>
        <v>0</v>
      </c>
      <c r="I78" s="99">
        <f>SUMPRODUCT(比例计算!$D$25:$T$25,成绩录入!$E79:$U79,比例计算!$D$18:$T$18)/100</f>
        <v>0</v>
      </c>
    </row>
    <row r="79" spans="1:9">
      <c r="A79" s="69">
        <v>77</v>
      </c>
      <c r="B79" s="78">
        <f>成绩录入!B80</f>
        <v>1600301016</v>
      </c>
      <c r="C79" s="69" t="str">
        <f>成绩录入!C80</f>
        <v>黄琦</v>
      </c>
      <c r="D79" s="99">
        <f>SUMPRODUCT(比例计算!$D$20:$T$20,成绩录入!$E80:$U80,比例计算!$D$18:$T$18)/100</f>
        <v>82.1481481481481</v>
      </c>
      <c r="E79" s="99">
        <f>SUMPRODUCT(比例计算!$D$21:$T$21,成绩录入!$E80:$U80,比例计算!$D$18:$T$18)/100</f>
        <v>82.5490196078431</v>
      </c>
      <c r="F79" s="99">
        <f>SUMPRODUCT(比例计算!$D$22:$T$22,成绩录入!$E80:$U80,比例计算!$D$18:$T$18)/100</f>
        <v>83.3333333333333</v>
      </c>
      <c r="G79" s="99">
        <f>SUMPRODUCT(比例计算!$D$23:$T$23,成绩录入!$E80:$U80,比例计算!$D$18:$T$18)/100</f>
        <v>92</v>
      </c>
      <c r="H79" s="99">
        <f>SUMPRODUCT(比例计算!$D$24:$T$24,成绩录入!$E80:$U80,比例计算!$D$18:$T$18)/100</f>
        <v>0</v>
      </c>
      <c r="I79" s="99">
        <f>SUMPRODUCT(比例计算!$D$25:$T$25,成绩录入!$E80:$U80,比例计算!$D$18:$T$18)/100</f>
        <v>0</v>
      </c>
    </row>
    <row r="80" spans="1:9">
      <c r="A80" s="69">
        <v>78</v>
      </c>
      <c r="B80" s="78">
        <f>成绩录入!B81</f>
        <v>1600301018</v>
      </c>
      <c r="C80" s="69" t="str">
        <f>成绩录入!C81</f>
        <v>李海丰</v>
      </c>
      <c r="D80" s="99">
        <f>SUMPRODUCT(比例计算!$D$20:$T$20,成绩录入!$E81:$U81,比例计算!$D$18:$T$18)/100</f>
        <v>76.4938271604938</v>
      </c>
      <c r="E80" s="99">
        <f>SUMPRODUCT(比例计算!$D$21:$T$21,成绩录入!$E81:$U81,比例计算!$D$18:$T$18)/100</f>
        <v>70.1307189542484</v>
      </c>
      <c r="F80" s="99">
        <f>SUMPRODUCT(比例计算!$D$22:$T$22,成绩录入!$E81:$U81,比例计算!$D$18:$T$18)/100</f>
        <v>70</v>
      </c>
      <c r="G80" s="99">
        <f>SUMPRODUCT(比例计算!$D$23:$T$23,成绩录入!$E81:$U81,比例计算!$D$18:$T$18)/100</f>
        <v>93</v>
      </c>
      <c r="H80" s="99">
        <f>SUMPRODUCT(比例计算!$D$24:$T$24,成绩录入!$E81:$U81,比例计算!$D$18:$T$18)/100</f>
        <v>0</v>
      </c>
      <c r="I80" s="99">
        <f>SUMPRODUCT(比例计算!$D$25:$T$25,成绩录入!$E81:$U81,比例计算!$D$18:$T$18)/100</f>
        <v>0</v>
      </c>
    </row>
    <row r="81" spans="1:9">
      <c r="A81" s="69">
        <v>79</v>
      </c>
      <c r="B81" s="78">
        <f>成绩录入!B82</f>
        <v>1600301021</v>
      </c>
      <c r="C81" s="69" t="str">
        <f>成绩录入!C82</f>
        <v>麻宣</v>
      </c>
      <c r="D81" s="99">
        <f>SUMPRODUCT(比例计算!$D$20:$T$20,成绩录入!$E82:$U82,比例计算!$D$18:$T$18)/100</f>
        <v>78.1975308641975</v>
      </c>
      <c r="E81" s="99">
        <f>SUMPRODUCT(比例计算!$D$21:$T$21,成绩录入!$E82:$U82,比例计算!$D$18:$T$18)/100</f>
        <v>58.9542483660131</v>
      </c>
      <c r="F81" s="99">
        <f>SUMPRODUCT(比例计算!$D$22:$T$22,成绩录入!$E82:$U82,比例计算!$D$18:$T$18)/100</f>
        <v>51.7948717948718</v>
      </c>
      <c r="G81" s="99">
        <f>SUMPRODUCT(比例计算!$D$23:$T$23,成绩录入!$E82:$U82,比例计算!$D$18:$T$18)/100</f>
        <v>90</v>
      </c>
      <c r="H81" s="99">
        <f>SUMPRODUCT(比例计算!$D$24:$T$24,成绩录入!$E82:$U82,比例计算!$D$18:$T$18)/100</f>
        <v>0</v>
      </c>
      <c r="I81" s="99">
        <f>SUMPRODUCT(比例计算!$D$25:$T$25,成绩录入!$E82:$U82,比例计算!$D$18:$T$18)/100</f>
        <v>0</v>
      </c>
    </row>
    <row r="82" spans="1:9">
      <c r="A82" s="69">
        <v>80</v>
      </c>
      <c r="B82" s="78">
        <f>成绩录入!B83</f>
        <v>1600301027</v>
      </c>
      <c r="C82" s="69" t="str">
        <f>成绩录入!C83</f>
        <v>滕宇生</v>
      </c>
      <c r="D82" s="99">
        <f>SUMPRODUCT(比例计算!$D$20:$T$20,成绩录入!$E83:$U83,比例计算!$D$18:$T$18)/100</f>
        <v>93.7037037037037</v>
      </c>
      <c r="E82" s="99">
        <f>SUMPRODUCT(比例计算!$D$21:$T$21,成绩录入!$E83:$U83,比例计算!$D$18:$T$18)/100</f>
        <v>83.921568627451</v>
      </c>
      <c r="F82" s="99">
        <f>SUMPRODUCT(比例计算!$D$22:$T$22,成绩录入!$E83:$U83,比例计算!$D$18:$T$18)/100</f>
        <v>80</v>
      </c>
      <c r="G82" s="99">
        <f>SUMPRODUCT(比例计算!$D$23:$T$23,成绩录入!$E83:$U83,比例计算!$D$18:$T$18)/100</f>
        <v>85</v>
      </c>
      <c r="H82" s="99">
        <f>SUMPRODUCT(比例计算!$D$24:$T$24,成绩录入!$E83:$U83,比例计算!$D$18:$T$18)/100</f>
        <v>0</v>
      </c>
      <c r="I82" s="99">
        <f>SUMPRODUCT(比例计算!$D$25:$T$25,成绩录入!$E83:$U83,比例计算!$D$18:$T$18)/100</f>
        <v>0</v>
      </c>
    </row>
    <row r="83" spans="1:9">
      <c r="A83" s="69">
        <v>81</v>
      </c>
      <c r="B83" s="78">
        <f>成绩录入!B84</f>
        <v>1600301034</v>
      </c>
      <c r="C83" s="69" t="str">
        <f>成绩录入!C84</f>
        <v>曾庆鑫</v>
      </c>
      <c r="D83" s="99">
        <f>SUMPRODUCT(比例计算!$D$20:$T$20,成绩录入!$E84:$U84,比例计算!$D$18:$T$18)/100</f>
        <v>92.1481481481481</v>
      </c>
      <c r="E83" s="99">
        <f>SUMPRODUCT(比例计算!$D$21:$T$21,成绩录入!$E84:$U84,比例计算!$D$18:$T$18)/100</f>
        <v>91.3725490196078</v>
      </c>
      <c r="F83" s="99">
        <f>SUMPRODUCT(比例计算!$D$22:$T$22,成绩录入!$E84:$U84,比例计算!$D$18:$T$18)/100</f>
        <v>89.7435897435898</v>
      </c>
      <c r="G83" s="99">
        <f>SUMPRODUCT(比例计算!$D$23:$T$23,成绩录入!$E84:$U84,比例计算!$D$18:$T$18)/100</f>
        <v>87</v>
      </c>
      <c r="H83" s="99">
        <f>SUMPRODUCT(比例计算!$D$24:$T$24,成绩录入!$E84:$U84,比例计算!$D$18:$T$18)/100</f>
        <v>0</v>
      </c>
      <c r="I83" s="99">
        <f>SUMPRODUCT(比例计算!$D$25:$T$25,成绩录入!$E84:$U84,比例计算!$D$18:$T$18)/100</f>
        <v>0</v>
      </c>
    </row>
    <row r="84" spans="1:9">
      <c r="A84" s="69">
        <v>82</v>
      </c>
      <c r="B84" s="78">
        <f>成绩录入!B85</f>
        <v>1600301036</v>
      </c>
      <c r="C84" s="69" t="str">
        <f>成绩录入!C85</f>
        <v>周鑫禹</v>
      </c>
      <c r="D84" s="99">
        <f>SUMPRODUCT(比例计算!$D$20:$T$20,成绩录入!$E85:$U85,比例计算!$D$18:$T$18)/100</f>
        <v>83.4320987654321</v>
      </c>
      <c r="E84" s="99">
        <f>SUMPRODUCT(比例计算!$D$21:$T$21,成绩录入!$E85:$U85,比例计算!$D$18:$T$18)/100</f>
        <v>52.0261437908497</v>
      </c>
      <c r="F84" s="99">
        <f>SUMPRODUCT(比例计算!$D$22:$T$22,成绩录入!$E85:$U85,比例计算!$D$18:$T$18)/100</f>
        <v>43.5897435897436</v>
      </c>
      <c r="G84" s="99">
        <f>SUMPRODUCT(比例计算!$D$23:$T$23,成绩录入!$E85:$U85,比例计算!$D$18:$T$18)/100</f>
        <v>84</v>
      </c>
      <c r="H84" s="99">
        <f>SUMPRODUCT(比例计算!$D$24:$T$24,成绩录入!$E85:$U85,比例计算!$D$18:$T$18)/100</f>
        <v>0</v>
      </c>
      <c r="I84" s="99">
        <f>SUMPRODUCT(比例计算!$D$25:$T$25,成绩录入!$E85:$U85,比例计算!$D$18:$T$18)/100</f>
        <v>0</v>
      </c>
    </row>
    <row r="85" spans="1:9">
      <c r="A85" s="69">
        <v>83</v>
      </c>
      <c r="B85" s="78">
        <f>成绩录入!B86</f>
        <v>1600301102</v>
      </c>
      <c r="C85" s="69" t="str">
        <f>成绩录入!C86</f>
        <v>黄建兰</v>
      </c>
      <c r="D85" s="99">
        <f>SUMPRODUCT(比例计算!$D$20:$T$20,成绩录入!$E86:$U86,比例计算!$D$18:$T$18)/100</f>
        <v>81.3086419753086</v>
      </c>
      <c r="E85" s="99">
        <f>SUMPRODUCT(比例计算!$D$21:$T$21,成绩录入!$E86:$U86,比例计算!$D$18:$T$18)/100</f>
        <v>63.8562091503268</v>
      </c>
      <c r="F85" s="99">
        <f>SUMPRODUCT(比例计算!$D$22:$T$22,成绩录入!$E86:$U86,比例计算!$D$18:$T$18)/100</f>
        <v>57.6923076923077</v>
      </c>
      <c r="G85" s="99">
        <f>SUMPRODUCT(比例计算!$D$23:$T$23,成绩录入!$E86:$U86,比例计算!$D$18:$T$18)/100</f>
        <v>90</v>
      </c>
      <c r="H85" s="99">
        <f>SUMPRODUCT(比例计算!$D$24:$T$24,成绩录入!$E86:$U86,比例计算!$D$18:$T$18)/100</f>
        <v>0</v>
      </c>
      <c r="I85" s="99">
        <f>SUMPRODUCT(比例计算!$D$25:$T$25,成绩录入!$E86:$U86,比例计算!$D$18:$T$18)/100</f>
        <v>0</v>
      </c>
    </row>
    <row r="86" spans="1:9">
      <c r="A86" s="69">
        <v>84</v>
      </c>
      <c r="B86" s="78">
        <f>成绩录入!B87</f>
        <v>1600301103</v>
      </c>
      <c r="C86" s="69" t="str">
        <f>成绩录入!C87</f>
        <v>黄玉香</v>
      </c>
      <c r="D86" s="99">
        <f>SUMPRODUCT(比例计算!$D$20:$T$20,成绩录入!$E87:$U87,比例计算!$D$18:$T$18)/100</f>
        <v>74.4197530864197</v>
      </c>
      <c r="E86" s="99">
        <f>SUMPRODUCT(比例计算!$D$21:$T$21,成绩录入!$E87:$U87,比例计算!$D$18:$T$18)/100</f>
        <v>62.6797385620915</v>
      </c>
      <c r="F86" s="99">
        <f>SUMPRODUCT(比例计算!$D$22:$T$22,成绩录入!$E87:$U87,比例计算!$D$18:$T$18)/100</f>
        <v>61.2820512820513</v>
      </c>
      <c r="G86" s="99">
        <f>SUMPRODUCT(比例计算!$D$23:$T$23,成绩录入!$E87:$U87,比例计算!$D$18:$T$18)/100</f>
        <v>85</v>
      </c>
      <c r="H86" s="99">
        <f>SUMPRODUCT(比例计算!$D$24:$T$24,成绩录入!$E87:$U87,比例计算!$D$18:$T$18)/100</f>
        <v>0</v>
      </c>
      <c r="I86" s="99">
        <f>SUMPRODUCT(比例计算!$D$25:$T$25,成绩录入!$E87:$U87,比例计算!$D$18:$T$18)/100</f>
        <v>0</v>
      </c>
    </row>
    <row r="87" spans="1:9">
      <c r="A87" s="69">
        <v>85</v>
      </c>
      <c r="B87" s="78">
        <f>成绩录入!B88</f>
        <v>1600301104</v>
      </c>
      <c r="C87" s="69" t="str">
        <f>成绩录入!C88</f>
        <v>蓝莹丹</v>
      </c>
      <c r="D87" s="99">
        <f>SUMPRODUCT(比例计算!$D$20:$T$20,成绩录入!$E88:$U88,比例计算!$D$18:$T$18)/100</f>
        <v>69.5061728395062</v>
      </c>
      <c r="E87" s="99">
        <f>SUMPRODUCT(比例计算!$D$21:$T$21,成绩录入!$E88:$U88,比例计算!$D$18:$T$18)/100</f>
        <v>56.9281045751634</v>
      </c>
      <c r="F87" s="99">
        <f>SUMPRODUCT(比例计算!$D$22:$T$22,成绩录入!$E88:$U88,比例计算!$D$18:$T$18)/100</f>
        <v>54.6153846153846</v>
      </c>
      <c r="G87" s="99">
        <f>SUMPRODUCT(比例计算!$D$23:$T$23,成绩录入!$E88:$U88,比例计算!$D$18:$T$18)/100</f>
        <v>89</v>
      </c>
      <c r="H87" s="99">
        <f>SUMPRODUCT(比例计算!$D$24:$T$24,成绩录入!$E88:$U88,比例计算!$D$18:$T$18)/100</f>
        <v>0</v>
      </c>
      <c r="I87" s="99">
        <f>SUMPRODUCT(比例计算!$D$25:$T$25,成绩录入!$E88:$U88,比例计算!$D$18:$T$18)/100</f>
        <v>0</v>
      </c>
    </row>
    <row r="88" spans="1:9">
      <c r="A88" s="69">
        <v>86</v>
      </c>
      <c r="B88" s="78">
        <f>成绩录入!B89</f>
        <v>1600301107</v>
      </c>
      <c r="C88" s="69" t="str">
        <f>成绩录入!C89</f>
        <v>赵梓妍</v>
      </c>
      <c r="D88" s="99">
        <f>SUMPRODUCT(比例计算!$D$20:$T$20,成绩录入!$E89:$U89,比例计算!$D$18:$T$18)/100</f>
        <v>73.1358024691358</v>
      </c>
      <c r="E88" s="99">
        <f>SUMPRODUCT(比例计算!$D$21:$T$21,成绩录入!$E89:$U89,比例计算!$D$18:$T$18)/100</f>
        <v>76.1437908496732</v>
      </c>
      <c r="F88" s="99">
        <f>SUMPRODUCT(比例计算!$D$22:$T$22,成绩录入!$E89:$U89,比例计算!$D$18:$T$18)/100</f>
        <v>77.1794871794872</v>
      </c>
      <c r="G88" s="99">
        <f>SUMPRODUCT(比例计算!$D$23:$T$23,成绩录入!$E89:$U89,比例计算!$D$18:$T$18)/100</f>
        <v>93</v>
      </c>
      <c r="H88" s="99">
        <f>SUMPRODUCT(比例计算!$D$24:$T$24,成绩录入!$E89:$U89,比例计算!$D$18:$T$18)/100</f>
        <v>0</v>
      </c>
      <c r="I88" s="99">
        <f>SUMPRODUCT(比例计算!$D$25:$T$25,成绩录入!$E89:$U89,比例计算!$D$18:$T$18)/100</f>
        <v>0</v>
      </c>
    </row>
    <row r="89" spans="1:9">
      <c r="A89" s="69">
        <v>87</v>
      </c>
      <c r="B89" s="78">
        <f>成绩录入!B90</f>
        <v>1600301108</v>
      </c>
      <c r="C89" s="69" t="str">
        <f>成绩录入!C90</f>
        <v>陈柏任</v>
      </c>
      <c r="D89" s="99">
        <f>SUMPRODUCT(比例计算!$D$20:$T$20,成绩录入!$E90:$U90,比例计算!$D$18:$T$18)/100</f>
        <v>76.3456790123457</v>
      </c>
      <c r="E89" s="99">
        <f>SUMPRODUCT(比例计算!$D$21:$T$21,成绩录入!$E90:$U90,比例计算!$D$18:$T$18)/100</f>
        <v>72.2875816993464</v>
      </c>
      <c r="F89" s="99">
        <f>SUMPRODUCT(比例计算!$D$22:$T$22,成绩录入!$E90:$U90,比例计算!$D$18:$T$18)/100</f>
        <v>72.8205128205128</v>
      </c>
      <c r="G89" s="99">
        <f>SUMPRODUCT(比例计算!$D$23:$T$23,成绩录入!$E90:$U90,比例计算!$D$18:$T$18)/100</f>
        <v>88</v>
      </c>
      <c r="H89" s="99">
        <f>SUMPRODUCT(比例计算!$D$24:$T$24,成绩录入!$E90:$U90,比例计算!$D$18:$T$18)/100</f>
        <v>0</v>
      </c>
      <c r="I89" s="99">
        <f>SUMPRODUCT(比例计算!$D$25:$T$25,成绩录入!$E90:$U90,比例计算!$D$18:$T$18)/100</f>
        <v>0</v>
      </c>
    </row>
    <row r="90" spans="1:9">
      <c r="A90" s="69">
        <v>88</v>
      </c>
      <c r="B90" s="78">
        <f>成绩录入!B91</f>
        <v>1600301109</v>
      </c>
      <c r="C90" s="69" t="str">
        <f>成绩录入!C91</f>
        <v>陈基石</v>
      </c>
      <c r="D90" s="99">
        <f>SUMPRODUCT(比例计算!$D$20:$T$20,成绩录入!$E91:$U91,比例计算!$D$18:$T$18)/100</f>
        <v>95.6296296296296</v>
      </c>
      <c r="E90" s="99">
        <f>SUMPRODUCT(比例计算!$D$21:$T$21,成绩录入!$E91:$U91,比例计算!$D$18:$T$18)/100</f>
        <v>89.4117647058824</v>
      </c>
      <c r="F90" s="99">
        <f>SUMPRODUCT(比例计算!$D$22:$T$22,成绩录入!$E91:$U91,比例计算!$D$18:$T$18)/100</f>
        <v>86.6666666666667</v>
      </c>
      <c r="G90" s="99">
        <f>SUMPRODUCT(比例计算!$D$23:$T$23,成绩录入!$E91:$U91,比例计算!$D$18:$T$18)/100</f>
        <v>85</v>
      </c>
      <c r="H90" s="99">
        <f>SUMPRODUCT(比例计算!$D$24:$T$24,成绩录入!$E91:$U91,比例计算!$D$18:$T$18)/100</f>
        <v>0</v>
      </c>
      <c r="I90" s="99">
        <f>SUMPRODUCT(比例计算!$D$25:$T$25,成绩录入!$E91:$U91,比例计算!$D$18:$T$18)/100</f>
        <v>0</v>
      </c>
    </row>
    <row r="91" spans="1:9">
      <c r="A91" s="69">
        <v>89</v>
      </c>
      <c r="B91" s="78">
        <f>成绩录入!B92</f>
        <v>1600301115</v>
      </c>
      <c r="C91" s="69" t="str">
        <f>成绩录入!C92</f>
        <v>黄文瑞</v>
      </c>
      <c r="D91" s="99">
        <f>SUMPRODUCT(比例计算!$D$20:$T$20,成绩录入!$E92:$U92,比例计算!$D$18:$T$18)/100</f>
        <v>97.3333333333333</v>
      </c>
      <c r="E91" s="99">
        <f>SUMPRODUCT(比例计算!$D$21:$T$21,成绩录入!$E92:$U92,比例计算!$D$18:$T$18)/100</f>
        <v>85.8823529411765</v>
      </c>
      <c r="F91" s="99">
        <f>SUMPRODUCT(比例计算!$D$22:$T$22,成绩录入!$E92:$U92,比例计算!$D$18:$T$18)/100</f>
        <v>81.5384615384615</v>
      </c>
      <c r="G91" s="99">
        <f>SUMPRODUCT(比例计算!$D$23:$T$23,成绩录入!$E92:$U92,比例计算!$D$18:$T$18)/100</f>
        <v>95</v>
      </c>
      <c r="H91" s="99">
        <f>SUMPRODUCT(比例计算!$D$24:$T$24,成绩录入!$E92:$U92,比例计算!$D$18:$T$18)/100</f>
        <v>0</v>
      </c>
      <c r="I91" s="99">
        <f>SUMPRODUCT(比例计算!$D$25:$T$25,成绩录入!$E92:$U92,比例计算!$D$18:$T$18)/100</f>
        <v>0</v>
      </c>
    </row>
    <row r="92" spans="1:9">
      <c r="A92" s="69">
        <v>90</v>
      </c>
      <c r="B92" s="78">
        <f>成绩录入!B93</f>
        <v>1600301116</v>
      </c>
      <c r="C92" s="69" t="str">
        <f>成绩录入!C93</f>
        <v>黄宇鑫</v>
      </c>
      <c r="D92" s="99">
        <f>SUMPRODUCT(比例计算!$D$20:$T$20,成绩录入!$E93:$U93,比例计算!$D$18:$T$18)/100</f>
        <v>84.6913580246913</v>
      </c>
      <c r="E92" s="99">
        <f>SUMPRODUCT(比例计算!$D$21:$T$21,成绩录入!$E93:$U93,比例计算!$D$18:$T$18)/100</f>
        <v>71.0457516339869</v>
      </c>
      <c r="F92" s="99">
        <f>SUMPRODUCT(比例计算!$D$22:$T$22,成绩录入!$E93:$U93,比例计算!$D$18:$T$18)/100</f>
        <v>64.3589743589744</v>
      </c>
      <c r="G92" s="99">
        <f>SUMPRODUCT(比例计算!$D$23:$T$23,成绩录入!$E93:$U93,比例计算!$D$18:$T$18)/100</f>
        <v>88</v>
      </c>
      <c r="H92" s="99">
        <f>SUMPRODUCT(比例计算!$D$24:$T$24,成绩录入!$E93:$U93,比例计算!$D$18:$T$18)/100</f>
        <v>0</v>
      </c>
      <c r="I92" s="99">
        <f>SUMPRODUCT(比例计算!$D$25:$T$25,成绩录入!$E93:$U93,比例计算!$D$18:$T$18)/100</f>
        <v>0</v>
      </c>
    </row>
    <row r="93" spans="1:9">
      <c r="A93" s="69">
        <v>91</v>
      </c>
      <c r="B93" s="78">
        <f>成绩录入!B94</f>
        <v>1600301117</v>
      </c>
      <c r="C93" s="69" t="str">
        <f>成绩录入!C94</f>
        <v>匡增雄</v>
      </c>
      <c r="D93" s="99">
        <f>SUMPRODUCT(比例计算!$D$20:$T$20,成绩录入!$E94:$U94,比例计算!$D$18:$T$18)/100</f>
        <v>93.6296296296296</v>
      </c>
      <c r="E93" s="99">
        <f>SUMPRODUCT(比例计算!$D$21:$T$21,成绩录入!$E94:$U94,比例计算!$D$18:$T$18)/100</f>
        <v>91.3725490196078</v>
      </c>
      <c r="F93" s="99">
        <f>SUMPRODUCT(比例计算!$D$22:$T$22,成绩录入!$E94:$U94,比例计算!$D$18:$T$18)/100</f>
        <v>89.7435897435898</v>
      </c>
      <c r="G93" s="99">
        <f>SUMPRODUCT(比例计算!$D$23:$T$23,成绩录入!$E94:$U94,比例计算!$D$18:$T$18)/100</f>
        <v>93</v>
      </c>
      <c r="H93" s="99">
        <f>SUMPRODUCT(比例计算!$D$24:$T$24,成绩录入!$E94:$U94,比例计算!$D$18:$T$18)/100</f>
        <v>0</v>
      </c>
      <c r="I93" s="99">
        <f>SUMPRODUCT(比例计算!$D$25:$T$25,成绩录入!$E94:$U94,比例计算!$D$18:$T$18)/100</f>
        <v>0</v>
      </c>
    </row>
    <row r="94" spans="1:9">
      <c r="A94" s="69">
        <v>92</v>
      </c>
      <c r="B94" s="78">
        <f>成绩录入!B95</f>
        <v>1600301118</v>
      </c>
      <c r="C94" s="69" t="str">
        <f>成绩录入!C95</f>
        <v>廖嘉宁</v>
      </c>
      <c r="D94" s="99">
        <f>SUMPRODUCT(比例计算!$D$20:$T$20,成绩录入!$E95:$U95,比例计算!$D$18:$T$18)/100</f>
        <v>74.6172839506173</v>
      </c>
      <c r="E94" s="99">
        <f>SUMPRODUCT(比例计算!$D$21:$T$21,成绩录入!$E95:$U95,比例计算!$D$18:$T$18)/100</f>
        <v>78.1045751633987</v>
      </c>
      <c r="F94" s="99">
        <f>SUMPRODUCT(比例计算!$D$22:$T$22,成绩录入!$E95:$U95,比例计算!$D$18:$T$18)/100</f>
        <v>79.7435897435898</v>
      </c>
      <c r="G94" s="99">
        <f>SUMPRODUCT(比例计算!$D$23:$T$23,成绩录入!$E95:$U95,比例计算!$D$18:$T$18)/100</f>
        <v>86</v>
      </c>
      <c r="H94" s="99">
        <f>SUMPRODUCT(比例计算!$D$24:$T$24,成绩录入!$E95:$U95,比例计算!$D$18:$T$18)/100</f>
        <v>0</v>
      </c>
      <c r="I94" s="99">
        <f>SUMPRODUCT(比例计算!$D$25:$T$25,成绩录入!$E95:$U95,比例计算!$D$18:$T$18)/100</f>
        <v>0</v>
      </c>
    </row>
    <row r="95" spans="1:9">
      <c r="A95" s="69">
        <v>93</v>
      </c>
      <c r="B95" s="78">
        <f>成绩录入!B96</f>
        <v>1600301121</v>
      </c>
      <c r="C95" s="69" t="str">
        <f>成绩录入!C96</f>
        <v>罗乐乐</v>
      </c>
      <c r="D95" s="99">
        <f>SUMPRODUCT(比例计算!$D$20:$T$20,成绩录入!$E96:$U96,比例计算!$D$18:$T$18)/100</f>
        <v>64.8641975308642</v>
      </c>
      <c r="E95" s="99">
        <f>SUMPRODUCT(比例计算!$D$21:$T$21,成绩录入!$E96:$U96,比例计算!$D$18:$T$18)/100</f>
        <v>44.8366013071895</v>
      </c>
      <c r="F95" s="99">
        <f>SUMPRODUCT(比例计算!$D$22:$T$22,成绩录入!$E96:$U96,比例计算!$D$18:$T$18)/100</f>
        <v>39.4871794871795</v>
      </c>
      <c r="G95" s="99">
        <f>SUMPRODUCT(比例计算!$D$23:$T$23,成绩录入!$E96:$U96,比例计算!$D$18:$T$18)/100</f>
        <v>90</v>
      </c>
      <c r="H95" s="99">
        <f>SUMPRODUCT(比例计算!$D$24:$T$24,成绩录入!$E96:$U96,比例计算!$D$18:$T$18)/100</f>
        <v>0</v>
      </c>
      <c r="I95" s="99">
        <f>SUMPRODUCT(比例计算!$D$25:$T$25,成绩录入!$E96:$U96,比例计算!$D$18:$T$18)/100</f>
        <v>0</v>
      </c>
    </row>
    <row r="96" spans="1:9">
      <c r="A96" s="69">
        <v>94</v>
      </c>
      <c r="B96" s="78">
        <f>成绩录入!B97</f>
        <v>1600301127</v>
      </c>
      <c r="C96" s="69" t="str">
        <f>成绩录入!C97</f>
        <v>孙金宁</v>
      </c>
      <c r="D96" s="99">
        <f>SUMPRODUCT(比例计算!$D$20:$T$20,成绩录入!$E97:$U97,比例计算!$D$18:$T$18)/100</f>
        <v>63.2098765432099</v>
      </c>
      <c r="E96" s="99">
        <f>SUMPRODUCT(比例计算!$D$21:$T$21,成绩录入!$E97:$U97,比例计算!$D$18:$T$18)/100</f>
        <v>44.5751633986928</v>
      </c>
      <c r="F96" s="99">
        <f>SUMPRODUCT(比例计算!$D$22:$T$22,成绩录入!$E97:$U97,比例计算!$D$18:$T$18)/100</f>
        <v>42.5641025641026</v>
      </c>
      <c r="G96" s="99">
        <f>SUMPRODUCT(比例计算!$D$23:$T$23,成绩录入!$E97:$U97,比例计算!$D$18:$T$18)/100</f>
        <v>92</v>
      </c>
      <c r="H96" s="99">
        <f>SUMPRODUCT(比例计算!$D$24:$T$24,成绩录入!$E97:$U97,比例计算!$D$18:$T$18)/100</f>
        <v>0</v>
      </c>
      <c r="I96" s="99">
        <f>SUMPRODUCT(比例计算!$D$25:$T$25,成绩录入!$E97:$U97,比例计算!$D$18:$T$18)/100</f>
        <v>0</v>
      </c>
    </row>
    <row r="97" spans="1:9">
      <c r="A97" s="69">
        <v>95</v>
      </c>
      <c r="B97" s="78">
        <f>成绩录入!B98</f>
        <v>1600301131</v>
      </c>
      <c r="C97" s="69" t="str">
        <f>成绩录入!C98</f>
        <v>韦振宇</v>
      </c>
      <c r="D97" s="99">
        <f>SUMPRODUCT(比例计算!$D$20:$T$20,成绩录入!$E98:$U98,比例计算!$D$18:$T$18)/100</f>
        <v>86.7160493827161</v>
      </c>
      <c r="E97" s="99">
        <f>SUMPRODUCT(比例计算!$D$21:$T$21,成绩录入!$E98:$U98,比例计算!$D$18:$T$18)/100</f>
        <v>67.3856209150327</v>
      </c>
      <c r="F97" s="99">
        <f>SUMPRODUCT(比例计算!$D$22:$T$22,成绩录入!$E98:$U98,比例计算!$D$18:$T$18)/100</f>
        <v>61.2820512820513</v>
      </c>
      <c r="G97" s="99">
        <f>SUMPRODUCT(比例计算!$D$23:$T$23,成绩录入!$E98:$U98,比例计算!$D$18:$T$18)/100</f>
        <v>86</v>
      </c>
      <c r="H97" s="99">
        <f>SUMPRODUCT(比例计算!$D$24:$T$24,成绩录入!$E98:$U98,比例计算!$D$18:$T$18)/100</f>
        <v>0</v>
      </c>
      <c r="I97" s="99">
        <f>SUMPRODUCT(比例计算!$D$25:$T$25,成绩录入!$E98:$U98,比例计算!$D$18:$T$18)/100</f>
        <v>0</v>
      </c>
    </row>
    <row r="98" spans="1:9">
      <c r="A98" s="69">
        <v>96</v>
      </c>
      <c r="B98" s="78">
        <f>成绩录入!B99</f>
        <v>1600301136</v>
      </c>
      <c r="C98" s="69" t="str">
        <f>成绩录入!C99</f>
        <v>赵仁德</v>
      </c>
      <c r="D98" s="99">
        <f>SUMPRODUCT(比例计算!$D$20:$T$20,成绩录入!$E99:$U99,比例计算!$D$18:$T$18)/100</f>
        <v>86.4691358024691</v>
      </c>
      <c r="E98" s="99">
        <f>SUMPRODUCT(比例计算!$D$21:$T$21,成绩录入!$E99:$U99,比例计算!$D$18:$T$18)/100</f>
        <v>55.5555555555556</v>
      </c>
      <c r="F98" s="99">
        <f>SUMPRODUCT(比例计算!$D$22:$T$22,成绩录入!$E99:$U99,比例计算!$D$18:$T$18)/100</f>
        <v>45.1282051282051</v>
      </c>
      <c r="G98" s="99">
        <f>SUMPRODUCT(比例计算!$D$23:$T$23,成绩录入!$E99:$U99,比例计算!$D$18:$T$18)/100</f>
        <v>86</v>
      </c>
      <c r="H98" s="99">
        <f>SUMPRODUCT(比例计算!$D$24:$T$24,成绩录入!$E99:$U99,比例计算!$D$18:$T$18)/100</f>
        <v>0</v>
      </c>
      <c r="I98" s="99">
        <f>SUMPRODUCT(比例计算!$D$25:$T$25,成绩录入!$E99:$U99,比例计算!$D$18:$T$18)/100</f>
        <v>0</v>
      </c>
    </row>
    <row r="99" spans="1:9">
      <c r="A99" s="69">
        <v>97</v>
      </c>
      <c r="B99" s="78">
        <f>成绩录入!B100</f>
        <v>1600301205</v>
      </c>
      <c r="C99" s="69" t="str">
        <f>成绩录入!C100</f>
        <v>刘雪雪</v>
      </c>
      <c r="D99" s="99">
        <f>SUMPRODUCT(比例计算!$D$20:$T$20,成绩录入!$E100:$U100,比例计算!$D$18:$T$18)/100</f>
        <v>82.8641975308642</v>
      </c>
      <c r="E99" s="99">
        <f>SUMPRODUCT(比例计算!$D$21:$T$21,成绩录入!$E100:$U100,比例计算!$D$18:$T$18)/100</f>
        <v>86.4052287581699</v>
      </c>
      <c r="F99" s="99">
        <f>SUMPRODUCT(比例计算!$D$22:$T$22,成绩录入!$E100:$U100,比例计算!$D$18:$T$18)/100</f>
        <v>88.2051282051282</v>
      </c>
      <c r="G99" s="99">
        <f>SUMPRODUCT(比例计算!$D$23:$T$23,成绩录入!$E100:$U100,比例计算!$D$18:$T$18)/100</f>
        <v>94</v>
      </c>
      <c r="H99" s="99">
        <f>SUMPRODUCT(比例计算!$D$24:$T$24,成绩录入!$E100:$U100,比例计算!$D$18:$T$18)/100</f>
        <v>0</v>
      </c>
      <c r="I99" s="99">
        <f>SUMPRODUCT(比例计算!$D$25:$T$25,成绩录入!$E100:$U100,比例计算!$D$18:$T$18)/100</f>
        <v>0</v>
      </c>
    </row>
    <row r="100" spans="1:9">
      <c r="A100" s="69">
        <v>98</v>
      </c>
      <c r="B100" s="78">
        <f>成绩录入!B101</f>
        <v>1600301209</v>
      </c>
      <c r="C100" s="69" t="str">
        <f>成绩录入!C101</f>
        <v>曹唐毅</v>
      </c>
      <c r="D100" s="99">
        <f>SUMPRODUCT(比例计算!$D$20:$T$20,成绩录入!$E101:$U101,比例计算!$D$18:$T$18)/100</f>
        <v>86.6666666666667</v>
      </c>
      <c r="E100" s="99">
        <f>SUMPRODUCT(比例计算!$D$21:$T$21,成绩录入!$E101:$U101,比例计算!$D$18:$T$18)/100</f>
        <v>67.6470588235294</v>
      </c>
      <c r="F100" s="99">
        <f>SUMPRODUCT(比例计算!$D$22:$T$22,成绩录入!$E101:$U101,比例计算!$D$18:$T$18)/100</f>
        <v>62.8205128205128</v>
      </c>
      <c r="G100" s="99">
        <f>SUMPRODUCT(比例计算!$D$23:$T$23,成绩录入!$E101:$U101,比例计算!$D$18:$T$18)/100</f>
        <v>91</v>
      </c>
      <c r="H100" s="99">
        <f>SUMPRODUCT(比例计算!$D$24:$T$24,成绩录入!$E101:$U101,比例计算!$D$18:$T$18)/100</f>
        <v>0</v>
      </c>
      <c r="I100" s="99">
        <f>SUMPRODUCT(比例计算!$D$25:$T$25,成绩录入!$E101:$U101,比例计算!$D$18:$T$18)/100</f>
        <v>0</v>
      </c>
    </row>
    <row r="101" spans="1:9">
      <c r="A101" s="69">
        <v>99</v>
      </c>
      <c r="B101" s="78">
        <f>成绩录入!B102</f>
        <v>1600301215</v>
      </c>
      <c r="C101" s="69" t="str">
        <f>成绩录入!C102</f>
        <v>胡倍业</v>
      </c>
      <c r="D101" s="99">
        <f>SUMPRODUCT(比例计算!$D$20:$T$20,成绩录入!$E102:$U102,比例计算!$D$18:$T$18)/100</f>
        <v>74.0987654320988</v>
      </c>
      <c r="E101" s="99">
        <f>SUMPRODUCT(比例计算!$D$21:$T$21,成绩录入!$E102:$U102,比例计算!$D$18:$T$18)/100</f>
        <v>71.0457516339869</v>
      </c>
      <c r="F101" s="99">
        <f>SUMPRODUCT(比例计算!$D$22:$T$22,成绩录入!$E102:$U102,比例计算!$D$18:$T$18)/100</f>
        <v>71.5384615384615</v>
      </c>
      <c r="G101" s="99">
        <f>SUMPRODUCT(比例计算!$D$23:$T$23,成绩录入!$E102:$U102,比例计算!$D$18:$T$18)/100</f>
        <v>85</v>
      </c>
      <c r="H101" s="99">
        <f>SUMPRODUCT(比例计算!$D$24:$T$24,成绩录入!$E102:$U102,比例计算!$D$18:$T$18)/100</f>
        <v>0</v>
      </c>
      <c r="I101" s="99">
        <f>SUMPRODUCT(比例计算!$D$25:$T$25,成绩录入!$E102:$U102,比例计算!$D$18:$T$18)/100</f>
        <v>0</v>
      </c>
    </row>
    <row r="102" spans="1:9">
      <c r="A102" s="69">
        <v>100</v>
      </c>
      <c r="B102" s="78">
        <f>成绩录入!B103</f>
        <v>1600301218</v>
      </c>
      <c r="C102" s="69" t="str">
        <f>成绩录入!C103</f>
        <v>黄耀华</v>
      </c>
      <c r="D102" s="99">
        <f>SUMPRODUCT(比例计算!$D$20:$T$20,成绩录入!$E103:$U103,比例计算!$D$18:$T$18)/100</f>
        <v>77.3827160493827</v>
      </c>
      <c r="E102" s="99">
        <f>SUMPRODUCT(比例计算!$D$21:$T$21,成绩录入!$E103:$U103,比例计算!$D$18:$T$18)/100</f>
        <v>70.9150326797386</v>
      </c>
      <c r="F102" s="99">
        <f>SUMPRODUCT(比例计算!$D$22:$T$22,成绩录入!$E103:$U103,比例计算!$D$18:$T$18)/100</f>
        <v>71.025641025641</v>
      </c>
      <c r="G102" s="99">
        <f>SUMPRODUCT(比例计算!$D$23:$T$23,成绩录入!$E103:$U103,比例计算!$D$18:$T$18)/100</f>
        <v>82</v>
      </c>
      <c r="H102" s="99">
        <f>SUMPRODUCT(比例计算!$D$24:$T$24,成绩录入!$E103:$U103,比例计算!$D$18:$T$18)/100</f>
        <v>0</v>
      </c>
      <c r="I102" s="99">
        <f>SUMPRODUCT(比例计算!$D$25:$T$25,成绩录入!$E103:$U103,比例计算!$D$18:$T$18)/100</f>
        <v>0</v>
      </c>
    </row>
    <row r="103" spans="1:9">
      <c r="A103" s="69">
        <v>101</v>
      </c>
      <c r="B103" s="78">
        <f>成绩录入!B104</f>
        <v>1600301219</v>
      </c>
      <c r="C103" s="69" t="str">
        <f>成绩录入!C104</f>
        <v>吉剑涛</v>
      </c>
      <c r="D103" s="99">
        <f>SUMPRODUCT(比例计算!$D$20:$T$20,成绩录入!$E104:$U104,比例计算!$D$18:$T$18)/100</f>
        <v>87.4567901234568</v>
      </c>
      <c r="E103" s="99">
        <f>SUMPRODUCT(比例计算!$D$21:$T$21,成绩录入!$E104:$U104,比例计算!$D$18:$T$18)/100</f>
        <v>86.7973856209151</v>
      </c>
      <c r="F103" s="99">
        <f>SUMPRODUCT(比例计算!$D$22:$T$22,成绩录入!$E104:$U104,比例计算!$D$18:$T$18)/100</f>
        <v>84.6153846153846</v>
      </c>
      <c r="G103" s="99">
        <f>SUMPRODUCT(比例计算!$D$23:$T$23,成绩录入!$E104:$U104,比例计算!$D$18:$T$18)/100</f>
        <v>84</v>
      </c>
      <c r="H103" s="99">
        <f>SUMPRODUCT(比例计算!$D$24:$T$24,成绩录入!$E104:$U104,比例计算!$D$18:$T$18)/100</f>
        <v>0</v>
      </c>
      <c r="I103" s="99">
        <f>SUMPRODUCT(比例计算!$D$25:$T$25,成绩录入!$E104:$U104,比例计算!$D$18:$T$18)/100</f>
        <v>0</v>
      </c>
    </row>
    <row r="104" spans="1:9">
      <c r="A104" s="69">
        <v>102</v>
      </c>
      <c r="B104" s="78">
        <f>成绩录入!B105</f>
        <v>1600301223</v>
      </c>
      <c r="C104" s="69" t="str">
        <f>成绩录入!C105</f>
        <v>刘登玮</v>
      </c>
      <c r="D104" s="99">
        <f>SUMPRODUCT(比例计算!$D$20:$T$20,成绩录入!$E105:$U105,比例计算!$D$18:$T$18)/100</f>
        <v>83.9259259259259</v>
      </c>
      <c r="E104" s="99">
        <f>SUMPRODUCT(比例计算!$D$21:$T$21,成绩录入!$E105:$U105,比例计算!$D$18:$T$18)/100</f>
        <v>53.5294117647059</v>
      </c>
      <c r="F104" s="99">
        <f>SUMPRODUCT(比例计算!$D$22:$T$22,成绩录入!$E105:$U105,比例计算!$D$18:$T$18)/100</f>
        <v>43.3333333333333</v>
      </c>
      <c r="G104" s="99">
        <f>SUMPRODUCT(比例计算!$D$23:$T$23,成绩录入!$E105:$U105,比例计算!$D$18:$T$18)/100</f>
        <v>85</v>
      </c>
      <c r="H104" s="99">
        <f>SUMPRODUCT(比例计算!$D$24:$T$24,成绩录入!$E105:$U105,比例计算!$D$18:$T$18)/100</f>
        <v>0</v>
      </c>
      <c r="I104" s="99">
        <f>SUMPRODUCT(比例计算!$D$25:$T$25,成绩录入!$E105:$U105,比例计算!$D$18:$T$18)/100</f>
        <v>0</v>
      </c>
    </row>
    <row r="105" spans="1:9">
      <c r="A105" s="69">
        <v>103</v>
      </c>
      <c r="B105" s="78">
        <f>成绩录入!B106</f>
        <v>1600301304</v>
      </c>
      <c r="C105" s="69" t="str">
        <f>成绩录入!C106</f>
        <v>胡凤婷</v>
      </c>
      <c r="D105" s="99">
        <f>SUMPRODUCT(比例计算!$D$20:$T$20,成绩录入!$E106:$U106,比例计算!$D$18:$T$18)/100</f>
        <v>89.6543209876543</v>
      </c>
      <c r="E105" s="99">
        <f>SUMPRODUCT(比例计算!$D$21:$T$21,成绩录入!$E106:$U106,比例计算!$D$18:$T$18)/100</f>
        <v>89.6732026143791</v>
      </c>
      <c r="F105" s="99">
        <f>SUMPRODUCT(比例计算!$D$22:$T$22,成绩录入!$E106:$U106,比例计算!$D$18:$T$18)/100</f>
        <v>90.7692307692308</v>
      </c>
      <c r="G105" s="99">
        <f>SUMPRODUCT(比例计算!$D$23:$T$23,成绩录入!$E106:$U106,比例计算!$D$18:$T$18)/100</f>
        <v>93</v>
      </c>
      <c r="H105" s="99">
        <f>SUMPRODUCT(比例计算!$D$24:$T$24,成绩录入!$E106:$U106,比例计算!$D$18:$T$18)/100</f>
        <v>0</v>
      </c>
      <c r="I105" s="99">
        <f>SUMPRODUCT(比例计算!$D$25:$T$25,成绩录入!$E106:$U106,比例计算!$D$18:$T$18)/100</f>
        <v>0</v>
      </c>
    </row>
    <row r="106" spans="1:9">
      <c r="A106" s="69">
        <v>104</v>
      </c>
      <c r="B106" s="78">
        <f>成绩录入!B107</f>
        <v>1600301311</v>
      </c>
      <c r="C106" s="69" t="str">
        <f>成绩录入!C107</f>
        <v>符良彪</v>
      </c>
      <c r="D106" s="99">
        <f>SUMPRODUCT(比例计算!$D$20:$T$20,成绩录入!$E107:$U107,比例计算!$D$18:$T$18)/100</f>
        <v>85.358024691358</v>
      </c>
      <c r="E106" s="99">
        <f>SUMPRODUCT(比例计算!$D$21:$T$21,成绩录入!$E107:$U107,比例计算!$D$18:$T$18)/100</f>
        <v>87.1241830065359</v>
      </c>
      <c r="F106" s="99">
        <f>SUMPRODUCT(比例计算!$D$22:$T$22,成绩录入!$E107:$U107,比例计算!$D$18:$T$18)/100</f>
        <v>88.4615384615385</v>
      </c>
      <c r="G106" s="99">
        <f>SUMPRODUCT(比例计算!$D$23:$T$23,成绩录入!$E107:$U107,比例计算!$D$18:$T$18)/100</f>
        <v>87</v>
      </c>
      <c r="H106" s="99">
        <f>SUMPRODUCT(比例计算!$D$24:$T$24,成绩录入!$E107:$U107,比例计算!$D$18:$T$18)/100</f>
        <v>0</v>
      </c>
      <c r="I106" s="99">
        <f>SUMPRODUCT(比例计算!$D$25:$T$25,成绩录入!$E107:$U107,比例计算!$D$18:$T$18)/100</f>
        <v>0</v>
      </c>
    </row>
    <row r="107" spans="1:9">
      <c r="A107" s="69">
        <v>105</v>
      </c>
      <c r="B107" s="78">
        <f>成绩录入!B108</f>
        <v>1600301316</v>
      </c>
      <c r="C107" s="69" t="str">
        <f>成绩录入!C108</f>
        <v>梁伟盛</v>
      </c>
      <c r="D107" s="99">
        <f>SUMPRODUCT(比例计算!$D$20:$T$20,成绩录入!$E108:$U108,比例计算!$D$18:$T$18)/100</f>
        <v>70.9382716049383</v>
      </c>
      <c r="E107" s="99">
        <f>SUMPRODUCT(比例计算!$D$21:$T$21,成绩录入!$E108:$U108,比例计算!$D$18:$T$18)/100</f>
        <v>70.718954248366</v>
      </c>
      <c r="F107" s="99">
        <f>SUMPRODUCT(比例计算!$D$22:$T$22,成绩录入!$E108:$U108,比例计算!$D$18:$T$18)/100</f>
        <v>71.7948717948718</v>
      </c>
      <c r="G107" s="99">
        <f>SUMPRODUCT(比例计算!$D$23:$T$23,成绩录入!$E108:$U108,比例计算!$D$18:$T$18)/100</f>
        <v>86</v>
      </c>
      <c r="H107" s="99">
        <f>SUMPRODUCT(比例计算!$D$24:$T$24,成绩录入!$E108:$U108,比例计算!$D$18:$T$18)/100</f>
        <v>0</v>
      </c>
      <c r="I107" s="99">
        <f>SUMPRODUCT(比例计算!$D$25:$T$25,成绩录入!$E108:$U108,比例计算!$D$18:$T$18)/100</f>
        <v>0</v>
      </c>
    </row>
    <row r="108" spans="1:9">
      <c r="A108" s="69">
        <v>106</v>
      </c>
      <c r="B108" s="78">
        <f>成绩录入!B109</f>
        <v>1600301320</v>
      </c>
      <c r="C108" s="69" t="str">
        <f>成绩录入!C109</f>
        <v>陆振军</v>
      </c>
      <c r="D108" s="99">
        <f>SUMPRODUCT(比例计算!$D$20:$T$20,成绩录入!$E109:$U109,比例计算!$D$18:$T$18)/100</f>
        <v>33.6296296296296</v>
      </c>
      <c r="E108" s="99">
        <f>SUMPRODUCT(比例计算!$D$21:$T$21,成绩录入!$E109:$U109,比例计算!$D$18:$T$18)/100</f>
        <v>28.4313725490196</v>
      </c>
      <c r="F108" s="99">
        <f>SUMPRODUCT(比例计算!$D$22:$T$22,成绩录入!$E109:$U109,比例计算!$D$18:$T$18)/100</f>
        <v>33.5897435897436</v>
      </c>
      <c r="G108" s="99">
        <f>SUMPRODUCT(比例计算!$D$23:$T$23,成绩录入!$E109:$U109,比例计算!$D$18:$T$18)/100</f>
        <v>90</v>
      </c>
      <c r="H108" s="99">
        <f>SUMPRODUCT(比例计算!$D$24:$T$24,成绩录入!$E109:$U109,比例计算!$D$18:$T$18)/100</f>
        <v>0</v>
      </c>
      <c r="I108" s="99">
        <f>SUMPRODUCT(比例计算!$D$25:$T$25,成绩录入!$E109:$U109,比例计算!$D$18:$T$18)/100</f>
        <v>0</v>
      </c>
    </row>
    <row r="109" spans="1:9">
      <c r="A109" s="69">
        <v>107</v>
      </c>
      <c r="B109" s="78">
        <f>成绩录入!B110</f>
        <v>1600301325</v>
      </c>
      <c r="C109" s="69" t="str">
        <f>成绩录入!C110</f>
        <v>区迪聪</v>
      </c>
      <c r="D109" s="99">
        <f>SUMPRODUCT(比例计算!$D$20:$T$20,成绩录入!$E110:$U110,比例计算!$D$18:$T$18)/100</f>
        <v>93.3333333333333</v>
      </c>
      <c r="E109" s="99">
        <f>SUMPRODUCT(比例计算!$D$21:$T$21,成绩录入!$E110:$U110,比例计算!$D$18:$T$18)/100</f>
        <v>84.3137254901961</v>
      </c>
      <c r="F109" s="99">
        <f>SUMPRODUCT(比例计算!$D$22:$T$22,成绩录入!$E110:$U110,比例计算!$D$18:$T$18)/100</f>
        <v>79.4871794871795</v>
      </c>
      <c r="G109" s="99">
        <f>SUMPRODUCT(比例计算!$D$23:$T$23,成绩录入!$E110:$U110,比例计算!$D$18:$T$18)/100</f>
        <v>84</v>
      </c>
      <c r="H109" s="99">
        <f>SUMPRODUCT(比例计算!$D$24:$T$24,成绩录入!$E110:$U110,比例计算!$D$18:$T$18)/100</f>
        <v>0</v>
      </c>
      <c r="I109" s="99">
        <f>SUMPRODUCT(比例计算!$D$25:$T$25,成绩录入!$E110:$U110,比例计算!$D$18:$T$18)/100</f>
        <v>0</v>
      </c>
    </row>
    <row r="110" spans="1:9">
      <c r="A110" s="69">
        <v>108</v>
      </c>
      <c r="B110" s="78">
        <f>成绩录入!B111</f>
        <v>1600301334</v>
      </c>
      <c r="C110" s="69" t="str">
        <f>成绩录入!C111</f>
        <v>杨振海</v>
      </c>
      <c r="D110" s="99">
        <f>SUMPRODUCT(比例计算!$D$20:$T$20,成绩录入!$E111:$U111,比例计算!$D$18:$T$18)/100</f>
        <v>84.5185185185185</v>
      </c>
      <c r="E110" s="99">
        <f>SUMPRODUCT(比例计算!$D$21:$T$21,成绩录入!$E111:$U111,比例计算!$D$18:$T$18)/100</f>
        <v>69.8039215686275</v>
      </c>
      <c r="F110" s="99">
        <f>SUMPRODUCT(比例计算!$D$22:$T$22,成绩录入!$E111:$U111,比例计算!$D$18:$T$18)/100</f>
        <v>63.5897435897436</v>
      </c>
      <c r="G110" s="99">
        <f>SUMPRODUCT(比例计算!$D$23:$T$23,成绩录入!$E111:$U111,比例计算!$D$18:$T$18)/100</f>
        <v>83</v>
      </c>
      <c r="H110" s="99">
        <f>SUMPRODUCT(比例计算!$D$24:$T$24,成绩录入!$E111:$U111,比例计算!$D$18:$T$18)/100</f>
        <v>0</v>
      </c>
      <c r="I110" s="99">
        <f>SUMPRODUCT(比例计算!$D$25:$T$25,成绩录入!$E111:$U111,比例计算!$D$18:$T$18)/100</f>
        <v>0</v>
      </c>
    </row>
    <row r="111" spans="1:9">
      <c r="A111" s="69">
        <v>109</v>
      </c>
      <c r="B111" s="78">
        <f>成绩录入!B112</f>
        <v>1600810514</v>
      </c>
      <c r="C111" s="69" t="str">
        <f>成绩录入!C112</f>
        <v>李理</v>
      </c>
      <c r="D111" s="99">
        <f>SUMPRODUCT(比例计算!$D$20:$T$20,成绩录入!$E112:$U112,比例计算!$D$18:$T$18)/100</f>
        <v>97.3333333333333</v>
      </c>
      <c r="E111" s="99">
        <f>SUMPRODUCT(比例计算!$D$21:$T$21,成绩录入!$E112:$U112,比例计算!$D$18:$T$18)/100</f>
        <v>93.5294117647059</v>
      </c>
      <c r="F111" s="99">
        <f>SUMPRODUCT(比例计算!$D$22:$T$22,成绩录入!$E112:$U112,比例计算!$D$18:$T$18)/100</f>
        <v>92.051282051282</v>
      </c>
      <c r="G111" s="99">
        <f>SUMPRODUCT(比例计算!$D$23:$T$23,成绩录入!$E112:$U112,比例计算!$D$18:$T$18)/100</f>
        <v>93</v>
      </c>
      <c r="H111" s="99">
        <f>SUMPRODUCT(比例计算!$D$24:$T$24,成绩录入!$E112:$U112,比例计算!$D$18:$T$18)/100</f>
        <v>0</v>
      </c>
      <c r="I111" s="99">
        <f>SUMPRODUCT(比例计算!$D$25:$T$25,成绩录入!$E112:$U112,比例计算!$D$18:$T$18)/100</f>
        <v>0</v>
      </c>
    </row>
    <row r="112" spans="1:9">
      <c r="A112" s="69">
        <v>110</v>
      </c>
      <c r="B112" s="78">
        <f>成绩录入!B113</f>
        <v>1600830315</v>
      </c>
      <c r="C112" s="69" t="str">
        <f>成绩录入!C113</f>
        <v>李林鹏</v>
      </c>
      <c r="D112" s="99">
        <f>SUMPRODUCT(比例计算!$D$20:$T$20,成绩录入!$E113:$U113,比例计算!$D$18:$T$18)/100</f>
        <v>87.9753086419753</v>
      </c>
      <c r="E112" s="99">
        <f>SUMPRODUCT(比例计算!$D$21:$T$21,成绩录入!$E113:$U113,比例计算!$D$18:$T$18)/100</f>
        <v>85.8169934640523</v>
      </c>
      <c r="F112" s="99">
        <f>SUMPRODUCT(比例计算!$D$22:$T$22,成绩录入!$E113:$U113,比例计算!$D$18:$T$18)/100</f>
        <v>85.3846153846154</v>
      </c>
      <c r="G112" s="99">
        <f>SUMPRODUCT(比例计算!$D$23:$T$23,成绩录入!$E113:$U113,比例计算!$D$18:$T$18)/100</f>
        <v>87</v>
      </c>
      <c r="H112" s="99">
        <f>SUMPRODUCT(比例计算!$D$24:$T$24,成绩录入!$E113:$U113,比例计算!$D$18:$T$18)/100</f>
        <v>0</v>
      </c>
      <c r="I112" s="99">
        <f>SUMPRODUCT(比例计算!$D$25:$T$25,成绩录入!$E113:$U113,比例计算!$D$18:$T$18)/100</f>
        <v>0</v>
      </c>
    </row>
    <row r="113" spans="1:9">
      <c r="A113" s="69">
        <v>111</v>
      </c>
      <c r="B113" s="78">
        <f>成绩录入!B114</f>
        <v>1601030111</v>
      </c>
      <c r="C113" s="69" t="str">
        <f>成绩录入!C114</f>
        <v>范宗根</v>
      </c>
      <c r="D113" s="99">
        <f>SUMPRODUCT(比例计算!$D$20:$T$20,成绩录入!$E114:$U114,比例计算!$D$18:$T$18)/100</f>
        <v>76</v>
      </c>
      <c r="E113" s="99">
        <f>SUMPRODUCT(比例计算!$D$21:$T$21,成绩录入!$E114:$U114,比例计算!$D$18:$T$18)/100</f>
        <v>73.921568627451</v>
      </c>
      <c r="F113" s="99">
        <f>SUMPRODUCT(比例计算!$D$22:$T$22,成绩录入!$E114:$U114,比例计算!$D$18:$T$18)/100</f>
        <v>73.5897435897436</v>
      </c>
      <c r="G113" s="99">
        <f>SUMPRODUCT(比例计算!$D$23:$T$23,成绩录入!$E114:$U114,比例计算!$D$18:$T$18)/100</f>
        <v>85</v>
      </c>
      <c r="H113" s="99">
        <f>SUMPRODUCT(比例计算!$D$24:$T$24,成绩录入!$E114:$U114,比例计算!$D$18:$T$18)/100</f>
        <v>0</v>
      </c>
      <c r="I113" s="99">
        <f>SUMPRODUCT(比例计算!$D$25:$T$25,成绩录入!$E114:$U114,比例计算!$D$18:$T$18)/100</f>
        <v>0</v>
      </c>
    </row>
    <row r="114" spans="1:9">
      <c r="A114" s="69">
        <v>112</v>
      </c>
      <c r="B114" s="78">
        <f>成绩录入!B115</f>
        <v>0</v>
      </c>
      <c r="C114" s="69">
        <f>成绩录入!C115</f>
        <v>0</v>
      </c>
      <c r="D114" s="99">
        <f>SUMPRODUCT(比例计算!$D$20:$T$20,成绩录入!$E115:$U115,比例计算!$D$18:$T$18)/100</f>
        <v>0</v>
      </c>
      <c r="E114" s="99">
        <f>SUMPRODUCT(比例计算!$D$21:$T$21,成绩录入!$E115:$U115,比例计算!$D$18:$T$18)/100</f>
        <v>0</v>
      </c>
      <c r="F114" s="99">
        <f>SUMPRODUCT(比例计算!$D$22:$T$22,成绩录入!$E115:$U115,比例计算!$D$18:$T$18)/100</f>
        <v>0</v>
      </c>
      <c r="G114" s="99">
        <f>SUMPRODUCT(比例计算!$D$23:$T$23,成绩录入!$E115:$U115,比例计算!$D$18:$T$18)/100</f>
        <v>0</v>
      </c>
      <c r="H114" s="99">
        <f>SUMPRODUCT(比例计算!$D$24:$T$24,成绩录入!$E115:$U115,比例计算!$D$18:$T$18)/100</f>
        <v>0</v>
      </c>
      <c r="I114" s="99">
        <f>SUMPRODUCT(比例计算!$D$25:$T$25,成绩录入!$E115:$U115,比例计算!$D$18:$T$18)/100</f>
        <v>0</v>
      </c>
    </row>
    <row r="115" spans="1:9">
      <c r="A115" s="69">
        <v>113</v>
      </c>
      <c r="B115" s="78">
        <f>成绩录入!B116</f>
        <v>0</v>
      </c>
      <c r="C115" s="69">
        <f>成绩录入!C116</f>
        <v>0</v>
      </c>
      <c r="D115" s="99">
        <f>SUMPRODUCT(比例计算!$D$20:$T$20,成绩录入!$E116:$U116,比例计算!$D$18:$T$18)/100</f>
        <v>0</v>
      </c>
      <c r="E115" s="99">
        <f>SUMPRODUCT(比例计算!$D$21:$T$21,成绩录入!$E116:$U116,比例计算!$D$18:$T$18)/100</f>
        <v>0</v>
      </c>
      <c r="F115" s="99">
        <f>SUMPRODUCT(比例计算!$D$22:$T$22,成绩录入!$E116:$U116,比例计算!$D$18:$T$18)/100</f>
        <v>0</v>
      </c>
      <c r="G115" s="99">
        <f>SUMPRODUCT(比例计算!$D$23:$T$23,成绩录入!$E116:$U116,比例计算!$D$18:$T$18)/100</f>
        <v>0</v>
      </c>
      <c r="H115" s="99">
        <f>SUMPRODUCT(比例计算!$D$24:$T$24,成绩录入!$E116:$U116,比例计算!$D$18:$T$18)/100</f>
        <v>0</v>
      </c>
      <c r="I115" s="99">
        <f>SUMPRODUCT(比例计算!$D$25:$T$25,成绩录入!$E116:$U116,比例计算!$D$18:$T$18)/100</f>
        <v>0</v>
      </c>
    </row>
    <row r="116" spans="1:9">
      <c r="A116" s="69">
        <v>114</v>
      </c>
      <c r="B116" s="78">
        <f>成绩录入!B117</f>
        <v>0</v>
      </c>
      <c r="C116" s="69">
        <f>成绩录入!C117</f>
        <v>0</v>
      </c>
      <c r="D116" s="99">
        <f>SUMPRODUCT(比例计算!$D$20:$T$20,成绩录入!$E117:$U117,比例计算!$D$18:$T$18)/100</f>
        <v>0</v>
      </c>
      <c r="E116" s="99">
        <f>SUMPRODUCT(比例计算!$D$21:$T$21,成绩录入!$E117:$U117,比例计算!$D$18:$T$18)/100</f>
        <v>0</v>
      </c>
      <c r="F116" s="99">
        <f>SUMPRODUCT(比例计算!$D$22:$T$22,成绩录入!$E117:$U117,比例计算!$D$18:$T$18)/100</f>
        <v>0</v>
      </c>
      <c r="G116" s="99">
        <f>SUMPRODUCT(比例计算!$D$23:$T$23,成绩录入!$E117:$U117,比例计算!$D$18:$T$18)/100</f>
        <v>0</v>
      </c>
      <c r="H116" s="99">
        <f>SUMPRODUCT(比例计算!$D$24:$T$24,成绩录入!$E117:$U117,比例计算!$D$18:$T$18)/100</f>
        <v>0</v>
      </c>
      <c r="I116" s="99">
        <f>SUMPRODUCT(比例计算!$D$25:$T$25,成绩录入!$E117:$U117,比例计算!$D$18:$T$18)/100</f>
        <v>0</v>
      </c>
    </row>
    <row r="117" spans="1:9">
      <c r="A117" s="69">
        <v>115</v>
      </c>
      <c r="B117" s="78">
        <f>成绩录入!B118</f>
        <v>0</v>
      </c>
      <c r="C117" s="69">
        <f>成绩录入!C118</f>
        <v>0</v>
      </c>
      <c r="D117" s="99">
        <f>SUMPRODUCT(比例计算!$D$20:$T$20,成绩录入!$E118:$U118,比例计算!$D$18:$T$18)/100</f>
        <v>0</v>
      </c>
      <c r="E117" s="99">
        <f>SUMPRODUCT(比例计算!$D$21:$T$21,成绩录入!$E118:$U118,比例计算!$D$18:$T$18)/100</f>
        <v>0</v>
      </c>
      <c r="F117" s="99">
        <f>SUMPRODUCT(比例计算!$D$22:$T$22,成绩录入!$E118:$U118,比例计算!$D$18:$T$18)/100</f>
        <v>0</v>
      </c>
      <c r="G117" s="99">
        <f>SUMPRODUCT(比例计算!$D$23:$T$23,成绩录入!$E118:$U118,比例计算!$D$18:$T$18)/100</f>
        <v>0</v>
      </c>
      <c r="H117" s="99">
        <f>SUMPRODUCT(比例计算!$D$24:$T$24,成绩录入!$E118:$U118,比例计算!$D$18:$T$18)/100</f>
        <v>0</v>
      </c>
      <c r="I117" s="99">
        <f>SUMPRODUCT(比例计算!$D$25:$T$25,成绩录入!$E118:$U118,比例计算!$D$18:$T$18)/100</f>
        <v>0</v>
      </c>
    </row>
    <row r="118" spans="1:9">
      <c r="A118" s="69">
        <v>116</v>
      </c>
      <c r="B118" s="78">
        <f>成绩录入!B119</f>
        <v>0</v>
      </c>
      <c r="C118" s="69">
        <f>成绩录入!C119</f>
        <v>0</v>
      </c>
      <c r="D118" s="99">
        <f>SUMPRODUCT(比例计算!$D$20:$T$20,成绩录入!$E119:$U119,比例计算!$D$18:$T$18)/100</f>
        <v>0</v>
      </c>
      <c r="E118" s="99">
        <f>SUMPRODUCT(比例计算!$D$21:$T$21,成绩录入!$E119:$U119,比例计算!$D$18:$T$18)/100</f>
        <v>0</v>
      </c>
      <c r="F118" s="99">
        <f>SUMPRODUCT(比例计算!$D$22:$T$22,成绩录入!$E119:$U119,比例计算!$D$18:$T$18)/100</f>
        <v>0</v>
      </c>
      <c r="G118" s="99">
        <f>SUMPRODUCT(比例计算!$D$23:$T$23,成绩录入!$E119:$U119,比例计算!$D$18:$T$18)/100</f>
        <v>0</v>
      </c>
      <c r="H118" s="99">
        <f>SUMPRODUCT(比例计算!$D$24:$T$24,成绩录入!$E119:$U119,比例计算!$D$18:$T$18)/100</f>
        <v>0</v>
      </c>
      <c r="I118" s="99">
        <f>SUMPRODUCT(比例计算!$D$25:$T$25,成绩录入!$E119:$U119,比例计算!$D$18:$T$18)/100</f>
        <v>0</v>
      </c>
    </row>
    <row r="119" spans="1:9">
      <c r="A119" s="69">
        <v>117</v>
      </c>
      <c r="B119" s="78">
        <f>成绩录入!B120</f>
        <v>0</v>
      </c>
      <c r="C119" s="69">
        <f>成绩录入!C120</f>
        <v>0</v>
      </c>
      <c r="D119" s="99">
        <f>SUMPRODUCT(比例计算!$D$20:$T$20,成绩录入!$E120:$U120,比例计算!$D$18:$T$18)/100</f>
        <v>0</v>
      </c>
      <c r="E119" s="99">
        <f>SUMPRODUCT(比例计算!$D$21:$T$21,成绩录入!$E120:$U120,比例计算!$D$18:$T$18)/100</f>
        <v>0</v>
      </c>
      <c r="F119" s="99">
        <f>SUMPRODUCT(比例计算!$D$22:$T$22,成绩录入!$E120:$U120,比例计算!$D$18:$T$18)/100</f>
        <v>0</v>
      </c>
      <c r="G119" s="99">
        <f>SUMPRODUCT(比例计算!$D$23:$T$23,成绩录入!$E120:$U120,比例计算!$D$18:$T$18)/100</f>
        <v>0</v>
      </c>
      <c r="H119" s="99">
        <f>SUMPRODUCT(比例计算!$D$24:$T$24,成绩录入!$E120:$U120,比例计算!$D$18:$T$18)/100</f>
        <v>0</v>
      </c>
      <c r="I119" s="99">
        <f>SUMPRODUCT(比例计算!$D$25:$T$25,成绩录入!$E120:$U120,比例计算!$D$18:$T$18)/100</f>
        <v>0</v>
      </c>
    </row>
    <row r="120" spans="1:9">
      <c r="A120" s="69">
        <v>118</v>
      </c>
      <c r="B120" s="78">
        <f>成绩录入!B121</f>
        <v>0</v>
      </c>
      <c r="C120" s="69">
        <f>成绩录入!C121</f>
        <v>0</v>
      </c>
      <c r="D120" s="99">
        <f>SUMPRODUCT(比例计算!$D$20:$T$20,成绩录入!$E121:$U121,比例计算!$D$18:$T$18)/100</f>
        <v>0</v>
      </c>
      <c r="E120" s="99">
        <f>SUMPRODUCT(比例计算!$D$21:$T$21,成绩录入!$E121:$U121,比例计算!$D$18:$T$18)/100</f>
        <v>0</v>
      </c>
      <c r="F120" s="99">
        <f>SUMPRODUCT(比例计算!$D$22:$T$22,成绩录入!$E121:$U121,比例计算!$D$18:$T$18)/100</f>
        <v>0</v>
      </c>
      <c r="G120" s="99">
        <f>SUMPRODUCT(比例计算!$D$23:$T$23,成绩录入!$E121:$U121,比例计算!$D$18:$T$18)/100</f>
        <v>0</v>
      </c>
      <c r="H120" s="99">
        <f>SUMPRODUCT(比例计算!$D$24:$T$24,成绩录入!$E121:$U121,比例计算!$D$18:$T$18)/100</f>
        <v>0</v>
      </c>
      <c r="I120" s="99">
        <f>SUMPRODUCT(比例计算!$D$25:$T$25,成绩录入!$E121:$U121,比例计算!$D$18:$T$18)/100</f>
        <v>0</v>
      </c>
    </row>
    <row r="121" spans="1:9">
      <c r="A121" s="69">
        <v>119</v>
      </c>
      <c r="B121" s="78">
        <f>成绩录入!B122</f>
        <v>0</v>
      </c>
      <c r="C121" s="69">
        <f>成绩录入!C122</f>
        <v>0</v>
      </c>
      <c r="D121" s="99">
        <f>SUMPRODUCT(比例计算!$D$20:$T$20,成绩录入!$E122:$U122,比例计算!$D$18:$T$18)/100</f>
        <v>0</v>
      </c>
      <c r="E121" s="99">
        <f>SUMPRODUCT(比例计算!$D$21:$T$21,成绩录入!$E122:$U122,比例计算!$D$18:$T$18)/100</f>
        <v>0</v>
      </c>
      <c r="F121" s="99">
        <f>SUMPRODUCT(比例计算!$D$22:$T$22,成绩录入!$E122:$U122,比例计算!$D$18:$T$18)/100</f>
        <v>0</v>
      </c>
      <c r="G121" s="99">
        <f>SUMPRODUCT(比例计算!$D$23:$T$23,成绩录入!$E122:$U122,比例计算!$D$18:$T$18)/100</f>
        <v>0</v>
      </c>
      <c r="H121" s="99">
        <f>SUMPRODUCT(比例计算!$D$24:$T$24,成绩录入!$E122:$U122,比例计算!$D$18:$T$18)/100</f>
        <v>0</v>
      </c>
      <c r="I121" s="99">
        <f>SUMPRODUCT(比例计算!$D$25:$T$25,成绩录入!$E122:$U122,比例计算!$D$18:$T$18)/100</f>
        <v>0</v>
      </c>
    </row>
    <row r="122" spans="1:9">
      <c r="A122" s="69">
        <v>120</v>
      </c>
      <c r="B122" s="78">
        <f>成绩录入!B123</f>
        <v>0</v>
      </c>
      <c r="C122" s="69">
        <f>成绩录入!C123</f>
        <v>0</v>
      </c>
      <c r="D122" s="99">
        <f>SUMPRODUCT(比例计算!$D$20:$T$20,成绩录入!$E123:$U123,比例计算!$D$18:$T$18)/100</f>
        <v>0</v>
      </c>
      <c r="E122" s="99">
        <f>SUMPRODUCT(比例计算!$D$21:$T$21,成绩录入!$E123:$U123,比例计算!$D$18:$T$18)/100</f>
        <v>0</v>
      </c>
      <c r="F122" s="99">
        <f>SUMPRODUCT(比例计算!$D$22:$T$22,成绩录入!$E123:$U123,比例计算!$D$18:$T$18)/100</f>
        <v>0</v>
      </c>
      <c r="G122" s="99">
        <f>SUMPRODUCT(比例计算!$D$23:$T$23,成绩录入!$E123:$U123,比例计算!$D$18:$T$18)/100</f>
        <v>0</v>
      </c>
      <c r="H122" s="99">
        <f>SUMPRODUCT(比例计算!$D$24:$T$24,成绩录入!$E123:$U123,比例计算!$D$18:$T$18)/100</f>
        <v>0</v>
      </c>
      <c r="I122" s="99">
        <f>SUMPRODUCT(比例计算!$D$25:$T$25,成绩录入!$E123:$U123,比例计算!$D$18:$T$18)/100</f>
        <v>0</v>
      </c>
    </row>
    <row r="123" spans="1:9">
      <c r="A123" s="69">
        <v>121</v>
      </c>
      <c r="B123" s="78">
        <f>成绩录入!B124</f>
        <v>0</v>
      </c>
      <c r="C123" s="69">
        <f>成绩录入!C124</f>
        <v>0</v>
      </c>
      <c r="D123" s="99">
        <f>SUMPRODUCT(比例计算!$D$20:$T$20,成绩录入!$E124:$U124,比例计算!$D$18:$T$18)/100</f>
        <v>0</v>
      </c>
      <c r="E123" s="99">
        <f>SUMPRODUCT(比例计算!$D$21:$T$21,成绩录入!$E124:$U124,比例计算!$D$18:$T$18)/100</f>
        <v>0</v>
      </c>
      <c r="F123" s="99">
        <f>SUMPRODUCT(比例计算!$D$22:$T$22,成绩录入!$E124:$U124,比例计算!$D$18:$T$18)/100</f>
        <v>0</v>
      </c>
      <c r="G123" s="99">
        <f>SUMPRODUCT(比例计算!$D$23:$T$23,成绩录入!$E124:$U124,比例计算!$D$18:$T$18)/100</f>
        <v>0</v>
      </c>
      <c r="H123" s="99">
        <f>SUMPRODUCT(比例计算!$D$24:$T$24,成绩录入!$E124:$U124,比例计算!$D$18:$T$18)/100</f>
        <v>0</v>
      </c>
      <c r="I123" s="99">
        <f>SUMPRODUCT(比例计算!$D$25:$T$25,成绩录入!$E124:$U124,比例计算!$D$18:$T$18)/100</f>
        <v>0</v>
      </c>
    </row>
    <row r="124" spans="1:9">
      <c r="A124" s="69">
        <v>122</v>
      </c>
      <c r="B124" s="78">
        <f>成绩录入!B125</f>
        <v>0</v>
      </c>
      <c r="C124" s="69">
        <f>成绩录入!C125</f>
        <v>0</v>
      </c>
      <c r="D124" s="99">
        <f>SUMPRODUCT(比例计算!$D$20:$T$20,成绩录入!$E125:$U125,比例计算!$D$18:$T$18)/100</f>
        <v>0</v>
      </c>
      <c r="E124" s="99">
        <f>SUMPRODUCT(比例计算!$D$21:$T$21,成绩录入!$E125:$U125,比例计算!$D$18:$T$18)/100</f>
        <v>0</v>
      </c>
      <c r="F124" s="99">
        <f>SUMPRODUCT(比例计算!$D$22:$T$22,成绩录入!$E125:$U125,比例计算!$D$18:$T$18)/100</f>
        <v>0</v>
      </c>
      <c r="G124" s="99">
        <f>SUMPRODUCT(比例计算!$D$23:$T$23,成绩录入!$E125:$U125,比例计算!$D$18:$T$18)/100</f>
        <v>0</v>
      </c>
      <c r="H124" s="99">
        <f>SUMPRODUCT(比例计算!$D$24:$T$24,成绩录入!$E125:$U125,比例计算!$D$18:$T$18)/100</f>
        <v>0</v>
      </c>
      <c r="I124" s="99">
        <f>SUMPRODUCT(比例计算!$D$25:$T$25,成绩录入!$E125:$U125,比例计算!$D$18:$T$18)/100</f>
        <v>0</v>
      </c>
    </row>
    <row r="125" spans="1:9">
      <c r="A125" s="69">
        <v>123</v>
      </c>
      <c r="B125" s="78">
        <f>成绩录入!B126</f>
        <v>0</v>
      </c>
      <c r="C125" s="69">
        <f>成绩录入!C126</f>
        <v>0</v>
      </c>
      <c r="D125" s="99">
        <f>SUMPRODUCT(比例计算!$D$20:$T$20,成绩录入!$E126:$U126,比例计算!$D$18:$T$18)/100</f>
        <v>0</v>
      </c>
      <c r="E125" s="99">
        <f>SUMPRODUCT(比例计算!$D$21:$T$21,成绩录入!$E126:$U126,比例计算!$D$18:$T$18)/100</f>
        <v>0</v>
      </c>
      <c r="F125" s="99">
        <f>SUMPRODUCT(比例计算!$D$22:$T$22,成绩录入!$E126:$U126,比例计算!$D$18:$T$18)/100</f>
        <v>0</v>
      </c>
      <c r="G125" s="99">
        <f>SUMPRODUCT(比例计算!$D$23:$T$23,成绩录入!$E126:$U126,比例计算!$D$18:$T$18)/100</f>
        <v>0</v>
      </c>
      <c r="H125" s="99">
        <f>SUMPRODUCT(比例计算!$D$24:$T$24,成绩录入!$E126:$U126,比例计算!$D$18:$T$18)/100</f>
        <v>0</v>
      </c>
      <c r="I125" s="99">
        <f>SUMPRODUCT(比例计算!$D$25:$T$25,成绩录入!$E126:$U126,比例计算!$D$18:$T$18)/100</f>
        <v>0</v>
      </c>
    </row>
    <row r="126" spans="1:9">
      <c r="A126" s="69">
        <v>124</v>
      </c>
      <c r="B126" s="78">
        <f>成绩录入!B127</f>
        <v>0</v>
      </c>
      <c r="C126" s="69">
        <f>成绩录入!C127</f>
        <v>0</v>
      </c>
      <c r="D126" s="99">
        <f>SUMPRODUCT(比例计算!$D$20:$T$20,成绩录入!$E127:$U127,比例计算!$D$18:$T$18)/100</f>
        <v>0</v>
      </c>
      <c r="E126" s="99">
        <f>SUMPRODUCT(比例计算!$D$21:$T$21,成绩录入!$E127:$U127,比例计算!$D$18:$T$18)/100</f>
        <v>0</v>
      </c>
      <c r="F126" s="99">
        <f>SUMPRODUCT(比例计算!$D$22:$T$22,成绩录入!$E127:$U127,比例计算!$D$18:$T$18)/100</f>
        <v>0</v>
      </c>
      <c r="G126" s="99">
        <f>SUMPRODUCT(比例计算!$D$23:$T$23,成绩录入!$E127:$U127,比例计算!$D$18:$T$18)/100</f>
        <v>0</v>
      </c>
      <c r="H126" s="99">
        <f>SUMPRODUCT(比例计算!$D$24:$T$24,成绩录入!$E127:$U127,比例计算!$D$18:$T$18)/100</f>
        <v>0</v>
      </c>
      <c r="I126" s="99">
        <f>SUMPRODUCT(比例计算!$D$25:$T$25,成绩录入!$E127:$U127,比例计算!$D$18:$T$18)/100</f>
        <v>0</v>
      </c>
    </row>
    <row r="127" spans="1:9">
      <c r="A127" s="69">
        <v>125</v>
      </c>
      <c r="B127" s="78">
        <f>成绩录入!B128</f>
        <v>0</v>
      </c>
      <c r="C127" s="69">
        <f>成绩录入!C128</f>
        <v>0</v>
      </c>
      <c r="D127" s="99">
        <f>SUMPRODUCT(比例计算!$D$20:$T$20,成绩录入!$E128:$U128,比例计算!$D$18:$T$18)/100</f>
        <v>0</v>
      </c>
      <c r="E127" s="99">
        <f>SUMPRODUCT(比例计算!$D$21:$T$21,成绩录入!$E128:$U128,比例计算!$D$18:$T$18)/100</f>
        <v>0</v>
      </c>
      <c r="F127" s="99">
        <f>SUMPRODUCT(比例计算!$D$22:$T$22,成绩录入!$E128:$U128,比例计算!$D$18:$T$18)/100</f>
        <v>0</v>
      </c>
      <c r="G127" s="99">
        <f>SUMPRODUCT(比例计算!$D$23:$T$23,成绩录入!$E128:$U128,比例计算!$D$18:$T$18)/100</f>
        <v>0</v>
      </c>
      <c r="H127" s="99">
        <f>SUMPRODUCT(比例计算!$D$24:$T$24,成绩录入!$E128:$U128,比例计算!$D$18:$T$18)/100</f>
        <v>0</v>
      </c>
      <c r="I127" s="99">
        <f>SUMPRODUCT(比例计算!$D$25:$T$25,成绩录入!$E128:$U128,比例计算!$D$18:$T$18)/100</f>
        <v>0</v>
      </c>
    </row>
    <row r="128" spans="1:9">
      <c r="A128" s="69">
        <v>126</v>
      </c>
      <c r="B128" s="78">
        <f>成绩录入!B129</f>
        <v>0</v>
      </c>
      <c r="C128" s="69">
        <f>成绩录入!C129</f>
        <v>0</v>
      </c>
      <c r="D128" s="99">
        <f>SUMPRODUCT(比例计算!$D$20:$T$20,成绩录入!$E129:$U129,比例计算!$D$18:$T$18)/100</f>
        <v>0</v>
      </c>
      <c r="E128" s="99">
        <f>SUMPRODUCT(比例计算!$D$21:$T$21,成绩录入!$E129:$U129,比例计算!$D$18:$T$18)/100</f>
        <v>0</v>
      </c>
      <c r="F128" s="99">
        <f>SUMPRODUCT(比例计算!$D$22:$T$22,成绩录入!$E129:$U129,比例计算!$D$18:$T$18)/100</f>
        <v>0</v>
      </c>
      <c r="G128" s="99">
        <f>SUMPRODUCT(比例计算!$D$23:$T$23,成绩录入!$E129:$U129,比例计算!$D$18:$T$18)/100</f>
        <v>0</v>
      </c>
      <c r="H128" s="99">
        <f>SUMPRODUCT(比例计算!$D$24:$T$24,成绩录入!$E129:$U129,比例计算!$D$18:$T$18)/100</f>
        <v>0</v>
      </c>
      <c r="I128" s="99">
        <f>SUMPRODUCT(比例计算!$D$25:$T$25,成绩录入!$E129:$U129,比例计算!$D$18:$T$18)/100</f>
        <v>0</v>
      </c>
    </row>
    <row r="129" spans="1:9">
      <c r="A129" s="69">
        <v>127</v>
      </c>
      <c r="B129" s="78">
        <f>成绩录入!B130</f>
        <v>0</v>
      </c>
      <c r="C129" s="69">
        <f>成绩录入!C130</f>
        <v>0</v>
      </c>
      <c r="D129" s="99">
        <f>SUMPRODUCT(比例计算!$D$20:$T$20,成绩录入!$E130:$U130,比例计算!$D$18:$T$18)/100</f>
        <v>0</v>
      </c>
      <c r="E129" s="99">
        <f>SUMPRODUCT(比例计算!$D$21:$T$21,成绩录入!$E130:$U130,比例计算!$D$18:$T$18)/100</f>
        <v>0</v>
      </c>
      <c r="F129" s="99">
        <f>SUMPRODUCT(比例计算!$D$22:$T$22,成绩录入!$E130:$U130,比例计算!$D$18:$T$18)/100</f>
        <v>0</v>
      </c>
      <c r="G129" s="99">
        <f>SUMPRODUCT(比例计算!$D$23:$T$23,成绩录入!$E130:$U130,比例计算!$D$18:$T$18)/100</f>
        <v>0</v>
      </c>
      <c r="H129" s="99">
        <f>SUMPRODUCT(比例计算!$D$24:$T$24,成绩录入!$E130:$U130,比例计算!$D$18:$T$18)/100</f>
        <v>0</v>
      </c>
      <c r="I129" s="99">
        <f>SUMPRODUCT(比例计算!$D$25:$T$25,成绩录入!$E130:$U130,比例计算!$D$18:$T$18)/100</f>
        <v>0</v>
      </c>
    </row>
    <row r="130" spans="1:9">
      <c r="A130" s="69">
        <v>128</v>
      </c>
      <c r="B130" s="78">
        <f>成绩录入!B131</f>
        <v>0</v>
      </c>
      <c r="C130" s="69">
        <f>成绩录入!C131</f>
        <v>0</v>
      </c>
      <c r="D130" s="99">
        <f>SUMPRODUCT(比例计算!$D$20:$T$20,成绩录入!$E131:$U131,比例计算!$D$18:$T$18)/100</f>
        <v>0</v>
      </c>
      <c r="E130" s="99">
        <f>SUMPRODUCT(比例计算!$D$21:$T$21,成绩录入!$E131:$U131,比例计算!$D$18:$T$18)/100</f>
        <v>0</v>
      </c>
      <c r="F130" s="99">
        <f>SUMPRODUCT(比例计算!$D$22:$T$22,成绩录入!$E131:$U131,比例计算!$D$18:$T$18)/100</f>
        <v>0</v>
      </c>
      <c r="G130" s="99">
        <f>SUMPRODUCT(比例计算!$D$23:$T$23,成绩录入!$E131:$U131,比例计算!$D$18:$T$18)/100</f>
        <v>0</v>
      </c>
      <c r="H130" s="99">
        <f>SUMPRODUCT(比例计算!$D$24:$T$24,成绩录入!$E131:$U131,比例计算!$D$18:$T$18)/100</f>
        <v>0</v>
      </c>
      <c r="I130" s="99">
        <f>SUMPRODUCT(比例计算!$D$25:$T$25,成绩录入!$E131:$U131,比例计算!$D$18:$T$18)/100</f>
        <v>0</v>
      </c>
    </row>
    <row r="131" spans="1:9">
      <c r="A131" s="69">
        <v>129</v>
      </c>
      <c r="B131" s="78">
        <f>成绩录入!B132</f>
        <v>0</v>
      </c>
      <c r="C131" s="69">
        <f>成绩录入!C132</f>
        <v>0</v>
      </c>
      <c r="D131" s="99">
        <f>SUMPRODUCT(比例计算!$D$20:$T$20,成绩录入!$E132:$U132,比例计算!$D$18:$T$18)/100</f>
        <v>0</v>
      </c>
      <c r="E131" s="99">
        <f>SUMPRODUCT(比例计算!$D$21:$T$21,成绩录入!$E132:$U132,比例计算!$D$18:$T$18)/100</f>
        <v>0</v>
      </c>
      <c r="F131" s="99">
        <f>SUMPRODUCT(比例计算!$D$22:$T$22,成绩录入!$E132:$U132,比例计算!$D$18:$T$18)/100</f>
        <v>0</v>
      </c>
      <c r="G131" s="99">
        <f>SUMPRODUCT(比例计算!$D$23:$T$23,成绩录入!$E132:$U132,比例计算!$D$18:$T$18)/100</f>
        <v>0</v>
      </c>
      <c r="H131" s="99">
        <f>SUMPRODUCT(比例计算!$D$24:$T$24,成绩录入!$E132:$U132,比例计算!$D$18:$T$18)/100</f>
        <v>0</v>
      </c>
      <c r="I131" s="99">
        <f>SUMPRODUCT(比例计算!$D$25:$T$25,成绩录入!$E132:$U132,比例计算!$D$18:$T$18)/100</f>
        <v>0</v>
      </c>
    </row>
    <row r="132" spans="1:9">
      <c r="A132" s="69">
        <v>130</v>
      </c>
      <c r="B132" s="78">
        <f>成绩录入!B133</f>
        <v>0</v>
      </c>
      <c r="C132" s="69">
        <f>成绩录入!C133</f>
        <v>0</v>
      </c>
      <c r="D132" s="99">
        <f>SUMPRODUCT(比例计算!$D$20:$T$20,成绩录入!$E133:$U133,比例计算!$D$18:$T$18)/100</f>
        <v>0</v>
      </c>
      <c r="E132" s="99">
        <f>SUMPRODUCT(比例计算!$D$21:$T$21,成绩录入!$E133:$U133,比例计算!$D$18:$T$18)/100</f>
        <v>0</v>
      </c>
      <c r="F132" s="99">
        <f>SUMPRODUCT(比例计算!$D$22:$T$22,成绩录入!$E133:$U133,比例计算!$D$18:$T$18)/100</f>
        <v>0</v>
      </c>
      <c r="G132" s="99">
        <f>SUMPRODUCT(比例计算!$D$23:$T$23,成绩录入!$E133:$U133,比例计算!$D$18:$T$18)/100</f>
        <v>0</v>
      </c>
      <c r="H132" s="99">
        <f>SUMPRODUCT(比例计算!$D$24:$T$24,成绩录入!$E133:$U133,比例计算!$D$18:$T$18)/100</f>
        <v>0</v>
      </c>
      <c r="I132" s="99">
        <f>SUMPRODUCT(比例计算!$D$25:$T$25,成绩录入!$E133:$U133,比例计算!$D$18:$T$18)/100</f>
        <v>0</v>
      </c>
    </row>
    <row r="133" spans="1:9">
      <c r="A133" s="69">
        <v>131</v>
      </c>
      <c r="B133" s="78">
        <f>成绩录入!B134</f>
        <v>0</v>
      </c>
      <c r="C133" s="69">
        <f>成绩录入!C134</f>
        <v>0</v>
      </c>
      <c r="D133" s="99">
        <f>SUMPRODUCT(比例计算!$D$20:$T$20,成绩录入!$E134:$U134,比例计算!$D$18:$T$18)/100</f>
        <v>0</v>
      </c>
      <c r="E133" s="99">
        <f>SUMPRODUCT(比例计算!$D$21:$T$21,成绩录入!$E134:$U134,比例计算!$D$18:$T$18)/100</f>
        <v>0</v>
      </c>
      <c r="F133" s="99">
        <f>SUMPRODUCT(比例计算!$D$22:$T$22,成绩录入!$E134:$U134,比例计算!$D$18:$T$18)/100</f>
        <v>0</v>
      </c>
      <c r="G133" s="99">
        <f>SUMPRODUCT(比例计算!$D$23:$T$23,成绩录入!$E134:$U134,比例计算!$D$18:$T$18)/100</f>
        <v>0</v>
      </c>
      <c r="H133" s="99">
        <f>SUMPRODUCT(比例计算!$D$24:$T$24,成绩录入!$E134:$U134,比例计算!$D$18:$T$18)/100</f>
        <v>0</v>
      </c>
      <c r="I133" s="99">
        <f>SUMPRODUCT(比例计算!$D$25:$T$25,成绩录入!$E134:$U134,比例计算!$D$18:$T$18)/100</f>
        <v>0</v>
      </c>
    </row>
    <row r="134" spans="1:9">
      <c r="A134" s="69">
        <v>132</v>
      </c>
      <c r="B134" s="78">
        <f>成绩录入!B135</f>
        <v>0</v>
      </c>
      <c r="C134" s="69">
        <f>成绩录入!C135</f>
        <v>0</v>
      </c>
      <c r="D134" s="99">
        <f>SUMPRODUCT(比例计算!$D$20:$T$20,成绩录入!$E135:$U135,比例计算!$D$18:$T$18)/100</f>
        <v>0</v>
      </c>
      <c r="E134" s="99">
        <f>SUMPRODUCT(比例计算!$D$21:$T$21,成绩录入!$E135:$U135,比例计算!$D$18:$T$18)/100</f>
        <v>0</v>
      </c>
      <c r="F134" s="99">
        <f>SUMPRODUCT(比例计算!$D$22:$T$22,成绩录入!$E135:$U135,比例计算!$D$18:$T$18)/100</f>
        <v>0</v>
      </c>
      <c r="G134" s="99">
        <f>SUMPRODUCT(比例计算!$D$23:$T$23,成绩录入!$E135:$U135,比例计算!$D$18:$T$18)/100</f>
        <v>0</v>
      </c>
      <c r="H134" s="99">
        <f>SUMPRODUCT(比例计算!$D$24:$T$24,成绩录入!$E135:$U135,比例计算!$D$18:$T$18)/100</f>
        <v>0</v>
      </c>
      <c r="I134" s="99">
        <f>SUMPRODUCT(比例计算!$D$25:$T$25,成绩录入!$E135:$U135,比例计算!$D$18:$T$18)/100</f>
        <v>0</v>
      </c>
    </row>
    <row r="135" spans="1:9">
      <c r="A135" s="69">
        <v>133</v>
      </c>
      <c r="B135" s="78">
        <f>成绩录入!B136</f>
        <v>0</v>
      </c>
      <c r="C135" s="69">
        <f>成绩录入!C136</f>
        <v>0</v>
      </c>
      <c r="D135" s="99">
        <f>SUMPRODUCT(比例计算!$D$20:$T$20,成绩录入!$E136:$U136,比例计算!$D$18:$T$18)/100</f>
        <v>0</v>
      </c>
      <c r="E135" s="99">
        <f>SUMPRODUCT(比例计算!$D$21:$T$21,成绩录入!$E136:$U136,比例计算!$D$18:$T$18)/100</f>
        <v>0</v>
      </c>
      <c r="F135" s="99">
        <f>SUMPRODUCT(比例计算!$D$22:$T$22,成绩录入!$E136:$U136,比例计算!$D$18:$T$18)/100</f>
        <v>0</v>
      </c>
      <c r="G135" s="99">
        <f>SUMPRODUCT(比例计算!$D$23:$T$23,成绩录入!$E136:$U136,比例计算!$D$18:$T$18)/100</f>
        <v>0</v>
      </c>
      <c r="H135" s="99">
        <f>SUMPRODUCT(比例计算!$D$24:$T$24,成绩录入!$E136:$U136,比例计算!$D$18:$T$18)/100</f>
        <v>0</v>
      </c>
      <c r="I135" s="99">
        <f>SUMPRODUCT(比例计算!$D$25:$T$25,成绩录入!$E136:$U136,比例计算!$D$18:$T$18)/100</f>
        <v>0</v>
      </c>
    </row>
    <row r="136" spans="1:9">
      <c r="A136" s="69">
        <v>134</v>
      </c>
      <c r="B136" s="78">
        <f>成绩录入!B137</f>
        <v>0</v>
      </c>
      <c r="C136" s="69">
        <f>成绩录入!C137</f>
        <v>0</v>
      </c>
      <c r="D136" s="99">
        <f>SUMPRODUCT(比例计算!$D$20:$T$20,成绩录入!$E137:$U137,比例计算!$D$18:$T$18)/100</f>
        <v>0</v>
      </c>
      <c r="E136" s="99">
        <f>SUMPRODUCT(比例计算!$D$21:$T$21,成绩录入!$E137:$U137,比例计算!$D$18:$T$18)/100</f>
        <v>0</v>
      </c>
      <c r="F136" s="99">
        <f>SUMPRODUCT(比例计算!$D$22:$T$22,成绩录入!$E137:$U137,比例计算!$D$18:$T$18)/100</f>
        <v>0</v>
      </c>
      <c r="G136" s="99">
        <f>SUMPRODUCT(比例计算!$D$23:$T$23,成绩录入!$E137:$U137,比例计算!$D$18:$T$18)/100</f>
        <v>0</v>
      </c>
      <c r="H136" s="99">
        <f>SUMPRODUCT(比例计算!$D$24:$T$24,成绩录入!$E137:$U137,比例计算!$D$18:$T$18)/100</f>
        <v>0</v>
      </c>
      <c r="I136" s="99">
        <f>SUMPRODUCT(比例计算!$D$25:$T$25,成绩录入!$E137:$U137,比例计算!$D$18:$T$18)/100</f>
        <v>0</v>
      </c>
    </row>
    <row r="137" spans="1:9">
      <c r="A137" s="69">
        <v>135</v>
      </c>
      <c r="B137" s="78">
        <f>成绩录入!B138</f>
        <v>0</v>
      </c>
      <c r="C137" s="69">
        <f>成绩录入!C138</f>
        <v>0</v>
      </c>
      <c r="D137" s="99">
        <f>SUMPRODUCT(比例计算!$D$20:$T$20,成绩录入!$E138:$U138,比例计算!$D$18:$T$18)/100</f>
        <v>0</v>
      </c>
      <c r="E137" s="99">
        <f>SUMPRODUCT(比例计算!$D$21:$T$21,成绩录入!$E138:$U138,比例计算!$D$18:$T$18)/100</f>
        <v>0</v>
      </c>
      <c r="F137" s="99">
        <f>SUMPRODUCT(比例计算!$D$22:$T$22,成绩录入!$E138:$U138,比例计算!$D$18:$T$18)/100</f>
        <v>0</v>
      </c>
      <c r="G137" s="99">
        <f>SUMPRODUCT(比例计算!$D$23:$T$23,成绩录入!$E138:$U138,比例计算!$D$18:$T$18)/100</f>
        <v>0</v>
      </c>
      <c r="H137" s="99">
        <f>SUMPRODUCT(比例计算!$D$24:$T$24,成绩录入!$E138:$U138,比例计算!$D$18:$T$18)/100</f>
        <v>0</v>
      </c>
      <c r="I137" s="99">
        <f>SUMPRODUCT(比例计算!$D$25:$T$25,成绩录入!$E138:$U138,比例计算!$D$18:$T$18)/100</f>
        <v>0</v>
      </c>
    </row>
    <row r="138" spans="1:9">
      <c r="A138" s="69">
        <v>136</v>
      </c>
      <c r="B138" s="78">
        <f>成绩录入!B139</f>
        <v>0</v>
      </c>
      <c r="C138" s="69">
        <f>成绩录入!C139</f>
        <v>0</v>
      </c>
      <c r="D138" s="99">
        <f>SUMPRODUCT(比例计算!$D$20:$T$20,成绩录入!$E139:$U139,比例计算!$D$18:$T$18)/100</f>
        <v>0</v>
      </c>
      <c r="E138" s="99">
        <f>SUMPRODUCT(比例计算!$D$21:$T$21,成绩录入!$E139:$U139,比例计算!$D$18:$T$18)/100</f>
        <v>0</v>
      </c>
      <c r="F138" s="99">
        <f>SUMPRODUCT(比例计算!$D$22:$T$22,成绩录入!$E139:$U139,比例计算!$D$18:$T$18)/100</f>
        <v>0</v>
      </c>
      <c r="G138" s="99">
        <f>SUMPRODUCT(比例计算!$D$23:$T$23,成绩录入!$E139:$U139,比例计算!$D$18:$T$18)/100</f>
        <v>0</v>
      </c>
      <c r="H138" s="99">
        <f>SUMPRODUCT(比例计算!$D$24:$T$24,成绩录入!$E139:$U139,比例计算!$D$18:$T$18)/100</f>
        <v>0</v>
      </c>
      <c r="I138" s="99">
        <f>SUMPRODUCT(比例计算!$D$25:$T$25,成绩录入!$E139:$U139,比例计算!$D$18:$T$18)/100</f>
        <v>0</v>
      </c>
    </row>
    <row r="139" spans="1:9">
      <c r="A139" s="69">
        <v>137</v>
      </c>
      <c r="B139" s="78">
        <f>成绩录入!B140</f>
        <v>0</v>
      </c>
      <c r="C139" s="69">
        <f>成绩录入!C140</f>
        <v>0</v>
      </c>
      <c r="D139" s="99">
        <f>SUMPRODUCT(比例计算!$D$20:$T$20,成绩录入!$E140:$U140,比例计算!$D$18:$T$18)/100</f>
        <v>0</v>
      </c>
      <c r="E139" s="99">
        <f>SUMPRODUCT(比例计算!$D$21:$T$21,成绩录入!$E140:$U140,比例计算!$D$18:$T$18)/100</f>
        <v>0</v>
      </c>
      <c r="F139" s="99">
        <f>SUMPRODUCT(比例计算!$D$22:$T$22,成绩录入!$E140:$U140,比例计算!$D$18:$T$18)/100</f>
        <v>0</v>
      </c>
      <c r="G139" s="99">
        <f>SUMPRODUCT(比例计算!$D$23:$T$23,成绩录入!$E140:$U140,比例计算!$D$18:$T$18)/100</f>
        <v>0</v>
      </c>
      <c r="H139" s="99">
        <f>SUMPRODUCT(比例计算!$D$24:$T$24,成绩录入!$E140:$U140,比例计算!$D$18:$T$18)/100</f>
        <v>0</v>
      </c>
      <c r="I139" s="99">
        <f>SUMPRODUCT(比例计算!$D$25:$T$25,成绩录入!$E140:$U140,比例计算!$D$18:$T$18)/100</f>
        <v>0</v>
      </c>
    </row>
    <row r="140" spans="1:9">
      <c r="A140" s="69">
        <v>138</v>
      </c>
      <c r="B140" s="78">
        <f>成绩录入!B141</f>
        <v>0</v>
      </c>
      <c r="C140" s="69">
        <f>成绩录入!C141</f>
        <v>0</v>
      </c>
      <c r="D140" s="99">
        <f>SUMPRODUCT(比例计算!$D$20:$T$20,成绩录入!$E141:$U141,比例计算!$D$18:$T$18)/100</f>
        <v>0</v>
      </c>
      <c r="E140" s="99">
        <f>SUMPRODUCT(比例计算!$D$21:$T$21,成绩录入!$E141:$U141,比例计算!$D$18:$T$18)/100</f>
        <v>0</v>
      </c>
      <c r="F140" s="99">
        <f>SUMPRODUCT(比例计算!$D$22:$T$22,成绩录入!$E141:$U141,比例计算!$D$18:$T$18)/100</f>
        <v>0</v>
      </c>
      <c r="G140" s="99">
        <f>SUMPRODUCT(比例计算!$D$23:$T$23,成绩录入!$E141:$U141,比例计算!$D$18:$T$18)/100</f>
        <v>0</v>
      </c>
      <c r="H140" s="99">
        <f>SUMPRODUCT(比例计算!$D$24:$T$24,成绩录入!$E141:$U141,比例计算!$D$18:$T$18)/100</f>
        <v>0</v>
      </c>
      <c r="I140" s="99">
        <f>SUMPRODUCT(比例计算!$D$25:$T$25,成绩录入!$E141:$U141,比例计算!$D$18:$T$18)/100</f>
        <v>0</v>
      </c>
    </row>
    <row r="141" spans="1:9">
      <c r="A141" s="69">
        <v>139</v>
      </c>
      <c r="B141" s="78">
        <f>成绩录入!B142</f>
        <v>0</v>
      </c>
      <c r="C141" s="69">
        <f>成绩录入!C142</f>
        <v>0</v>
      </c>
      <c r="D141" s="99">
        <f>SUMPRODUCT(比例计算!$D$20:$T$20,成绩录入!$E142:$U142,比例计算!$D$18:$T$18)/100</f>
        <v>0</v>
      </c>
      <c r="E141" s="99">
        <f>SUMPRODUCT(比例计算!$D$21:$T$21,成绩录入!$E142:$U142,比例计算!$D$18:$T$18)/100</f>
        <v>0</v>
      </c>
      <c r="F141" s="99">
        <f>SUMPRODUCT(比例计算!$D$22:$T$22,成绩录入!$E142:$U142,比例计算!$D$18:$T$18)/100</f>
        <v>0</v>
      </c>
      <c r="G141" s="99">
        <f>SUMPRODUCT(比例计算!$D$23:$T$23,成绩录入!$E142:$U142,比例计算!$D$18:$T$18)/100</f>
        <v>0</v>
      </c>
      <c r="H141" s="99">
        <f>SUMPRODUCT(比例计算!$D$24:$T$24,成绩录入!$E142:$U142,比例计算!$D$18:$T$18)/100</f>
        <v>0</v>
      </c>
      <c r="I141" s="99">
        <f>SUMPRODUCT(比例计算!$D$25:$T$25,成绩录入!$E142:$U142,比例计算!$D$18:$T$18)/100</f>
        <v>0</v>
      </c>
    </row>
    <row r="142" spans="1:9">
      <c r="A142" s="69">
        <v>140</v>
      </c>
      <c r="B142" s="78">
        <f>成绩录入!B143</f>
        <v>0</v>
      </c>
      <c r="C142" s="69">
        <f>成绩录入!C143</f>
        <v>0</v>
      </c>
      <c r="D142" s="99">
        <f>SUMPRODUCT(比例计算!$D$20:$T$20,成绩录入!$E143:$U143,比例计算!$D$18:$T$18)/100</f>
        <v>0</v>
      </c>
      <c r="E142" s="99">
        <f>SUMPRODUCT(比例计算!$D$21:$T$21,成绩录入!$E143:$U143,比例计算!$D$18:$T$18)/100</f>
        <v>0</v>
      </c>
      <c r="F142" s="99">
        <f>SUMPRODUCT(比例计算!$D$22:$T$22,成绩录入!$E143:$U143,比例计算!$D$18:$T$18)/100</f>
        <v>0</v>
      </c>
      <c r="G142" s="99">
        <f>SUMPRODUCT(比例计算!$D$23:$T$23,成绩录入!$E143:$U143,比例计算!$D$18:$T$18)/100</f>
        <v>0</v>
      </c>
      <c r="H142" s="99">
        <f>SUMPRODUCT(比例计算!$D$24:$T$24,成绩录入!$E143:$U143,比例计算!$D$18:$T$18)/100</f>
        <v>0</v>
      </c>
      <c r="I142" s="99">
        <f>SUMPRODUCT(比例计算!$D$25:$T$25,成绩录入!$E143:$U143,比例计算!$D$18:$T$18)/100</f>
        <v>0</v>
      </c>
    </row>
    <row r="143" spans="1:9">
      <c r="A143" s="69">
        <v>141</v>
      </c>
      <c r="B143" s="78">
        <f>成绩录入!B144</f>
        <v>0</v>
      </c>
      <c r="C143" s="69">
        <f>成绩录入!C144</f>
        <v>0</v>
      </c>
      <c r="D143" s="99">
        <f>SUMPRODUCT(比例计算!$D$20:$T$20,成绩录入!$E144:$U144,比例计算!$D$18:$T$18)/100</f>
        <v>0</v>
      </c>
      <c r="E143" s="99">
        <f>SUMPRODUCT(比例计算!$D$21:$T$21,成绩录入!$E144:$U144,比例计算!$D$18:$T$18)/100</f>
        <v>0</v>
      </c>
      <c r="F143" s="99">
        <f>SUMPRODUCT(比例计算!$D$22:$T$22,成绩录入!$E144:$U144,比例计算!$D$18:$T$18)/100</f>
        <v>0</v>
      </c>
      <c r="G143" s="99">
        <f>SUMPRODUCT(比例计算!$D$23:$T$23,成绩录入!$E144:$U144,比例计算!$D$18:$T$18)/100</f>
        <v>0</v>
      </c>
      <c r="H143" s="99">
        <f>SUMPRODUCT(比例计算!$D$24:$T$24,成绩录入!$E144:$U144,比例计算!$D$18:$T$18)/100</f>
        <v>0</v>
      </c>
      <c r="I143" s="99">
        <f>SUMPRODUCT(比例计算!$D$25:$T$25,成绩录入!$E144:$U144,比例计算!$D$18:$T$18)/100</f>
        <v>0</v>
      </c>
    </row>
    <row r="144" spans="1:9">
      <c r="A144" s="69">
        <v>142</v>
      </c>
      <c r="B144" s="78">
        <f>成绩录入!B145</f>
        <v>0</v>
      </c>
      <c r="C144" s="69">
        <f>成绩录入!C145</f>
        <v>0</v>
      </c>
      <c r="D144" s="99">
        <f>SUMPRODUCT(比例计算!$D$20:$T$20,成绩录入!$E145:$U145,比例计算!$D$18:$T$18)/100</f>
        <v>0</v>
      </c>
      <c r="E144" s="99">
        <f>SUMPRODUCT(比例计算!$D$21:$T$21,成绩录入!$E145:$U145,比例计算!$D$18:$T$18)/100</f>
        <v>0</v>
      </c>
      <c r="F144" s="99">
        <f>SUMPRODUCT(比例计算!$D$22:$T$22,成绩录入!$E145:$U145,比例计算!$D$18:$T$18)/100</f>
        <v>0</v>
      </c>
      <c r="G144" s="99">
        <f>SUMPRODUCT(比例计算!$D$23:$T$23,成绩录入!$E145:$U145,比例计算!$D$18:$T$18)/100</f>
        <v>0</v>
      </c>
      <c r="H144" s="99">
        <f>SUMPRODUCT(比例计算!$D$24:$T$24,成绩录入!$E145:$U145,比例计算!$D$18:$T$18)/100</f>
        <v>0</v>
      </c>
      <c r="I144" s="99">
        <f>SUMPRODUCT(比例计算!$D$25:$T$25,成绩录入!$E145:$U145,比例计算!$D$18:$T$18)/100</f>
        <v>0</v>
      </c>
    </row>
    <row r="145" spans="1:9">
      <c r="A145" s="69">
        <v>143</v>
      </c>
      <c r="B145" s="78">
        <f>成绩录入!B146</f>
        <v>0</v>
      </c>
      <c r="C145" s="69">
        <f>成绩录入!C146</f>
        <v>0</v>
      </c>
      <c r="D145" s="99">
        <f>SUMPRODUCT(比例计算!$D$20:$T$20,成绩录入!$E146:$U146,比例计算!$D$18:$T$18)/100</f>
        <v>0</v>
      </c>
      <c r="E145" s="99">
        <f>SUMPRODUCT(比例计算!$D$21:$T$21,成绩录入!$E146:$U146,比例计算!$D$18:$T$18)/100</f>
        <v>0</v>
      </c>
      <c r="F145" s="99">
        <f>SUMPRODUCT(比例计算!$D$22:$T$22,成绩录入!$E146:$U146,比例计算!$D$18:$T$18)/100</f>
        <v>0</v>
      </c>
      <c r="G145" s="99">
        <f>SUMPRODUCT(比例计算!$D$23:$T$23,成绩录入!$E146:$U146,比例计算!$D$18:$T$18)/100</f>
        <v>0</v>
      </c>
      <c r="H145" s="99">
        <f>SUMPRODUCT(比例计算!$D$24:$T$24,成绩录入!$E146:$U146,比例计算!$D$18:$T$18)/100</f>
        <v>0</v>
      </c>
      <c r="I145" s="99">
        <f>SUMPRODUCT(比例计算!$D$25:$T$25,成绩录入!$E146:$U146,比例计算!$D$18:$T$18)/100</f>
        <v>0</v>
      </c>
    </row>
    <row r="146" spans="1:9">
      <c r="A146" s="69">
        <v>144</v>
      </c>
      <c r="B146" s="78">
        <f>成绩录入!B147</f>
        <v>0</v>
      </c>
      <c r="C146" s="69">
        <f>成绩录入!C147</f>
        <v>0</v>
      </c>
      <c r="D146" s="99">
        <f>SUMPRODUCT(比例计算!$D$20:$T$20,成绩录入!$E147:$U147,比例计算!$D$18:$T$18)/100</f>
        <v>0</v>
      </c>
      <c r="E146" s="99">
        <f>SUMPRODUCT(比例计算!$D$21:$T$21,成绩录入!$E147:$U147,比例计算!$D$18:$T$18)/100</f>
        <v>0</v>
      </c>
      <c r="F146" s="99">
        <f>SUMPRODUCT(比例计算!$D$22:$T$22,成绩录入!$E147:$U147,比例计算!$D$18:$T$18)/100</f>
        <v>0</v>
      </c>
      <c r="G146" s="99">
        <f>SUMPRODUCT(比例计算!$D$23:$T$23,成绩录入!$E147:$U147,比例计算!$D$18:$T$18)/100</f>
        <v>0</v>
      </c>
      <c r="H146" s="99">
        <f>SUMPRODUCT(比例计算!$D$24:$T$24,成绩录入!$E147:$U147,比例计算!$D$18:$T$18)/100</f>
        <v>0</v>
      </c>
      <c r="I146" s="99">
        <f>SUMPRODUCT(比例计算!$D$25:$T$25,成绩录入!$E147:$U147,比例计算!$D$18:$T$18)/100</f>
        <v>0</v>
      </c>
    </row>
    <row r="147" spans="1:9">
      <c r="A147" s="69">
        <v>145</v>
      </c>
      <c r="B147" s="78">
        <f>成绩录入!B148</f>
        <v>0</v>
      </c>
      <c r="C147" s="69">
        <f>成绩录入!C148</f>
        <v>0</v>
      </c>
      <c r="D147" s="99">
        <f>SUMPRODUCT(比例计算!$D$20:$T$20,成绩录入!$E148:$U148,比例计算!$D$18:$T$18)/100</f>
        <v>0</v>
      </c>
      <c r="E147" s="99">
        <f>SUMPRODUCT(比例计算!$D$21:$T$21,成绩录入!$E148:$U148,比例计算!$D$18:$T$18)/100</f>
        <v>0</v>
      </c>
      <c r="F147" s="99">
        <f>SUMPRODUCT(比例计算!$D$22:$T$22,成绩录入!$E148:$U148,比例计算!$D$18:$T$18)/100</f>
        <v>0</v>
      </c>
      <c r="G147" s="99">
        <f>SUMPRODUCT(比例计算!$D$23:$T$23,成绩录入!$E148:$U148,比例计算!$D$18:$T$18)/100</f>
        <v>0</v>
      </c>
      <c r="H147" s="99">
        <f>SUMPRODUCT(比例计算!$D$24:$T$24,成绩录入!$E148:$U148,比例计算!$D$18:$T$18)/100</f>
        <v>0</v>
      </c>
      <c r="I147" s="99">
        <f>SUMPRODUCT(比例计算!$D$25:$T$25,成绩录入!$E148:$U148,比例计算!$D$18:$T$18)/100</f>
        <v>0</v>
      </c>
    </row>
    <row r="148" spans="1:9">
      <c r="A148" s="69">
        <v>146</v>
      </c>
      <c r="B148" s="78">
        <f>成绩录入!B149</f>
        <v>0</v>
      </c>
      <c r="C148" s="69">
        <f>成绩录入!C149</f>
        <v>0</v>
      </c>
      <c r="D148" s="99">
        <f>SUMPRODUCT(比例计算!$D$20:$T$20,成绩录入!$E149:$U149,比例计算!$D$18:$T$18)/100</f>
        <v>0</v>
      </c>
      <c r="E148" s="99">
        <f>SUMPRODUCT(比例计算!$D$21:$T$21,成绩录入!$E149:$U149,比例计算!$D$18:$T$18)/100</f>
        <v>0</v>
      </c>
      <c r="F148" s="99">
        <f>SUMPRODUCT(比例计算!$D$22:$T$22,成绩录入!$E149:$U149,比例计算!$D$18:$T$18)/100</f>
        <v>0</v>
      </c>
      <c r="G148" s="99">
        <f>SUMPRODUCT(比例计算!$D$23:$T$23,成绩录入!$E149:$U149,比例计算!$D$18:$T$18)/100</f>
        <v>0</v>
      </c>
      <c r="H148" s="99">
        <f>SUMPRODUCT(比例计算!$D$24:$T$24,成绩录入!$E149:$U149,比例计算!$D$18:$T$18)/100</f>
        <v>0</v>
      </c>
      <c r="I148" s="99">
        <f>SUMPRODUCT(比例计算!$D$25:$T$25,成绩录入!$E149:$U149,比例计算!$D$18:$T$18)/100</f>
        <v>0</v>
      </c>
    </row>
    <row r="149" spans="1:9">
      <c r="A149" s="69">
        <v>147</v>
      </c>
      <c r="B149" s="78">
        <f>成绩录入!B150</f>
        <v>0</v>
      </c>
      <c r="C149" s="69">
        <f>成绩录入!C150</f>
        <v>0</v>
      </c>
      <c r="D149" s="99">
        <f>SUMPRODUCT(比例计算!$D$20:$T$20,成绩录入!$E150:$U150,比例计算!$D$18:$T$18)/100</f>
        <v>0</v>
      </c>
      <c r="E149" s="99">
        <f>SUMPRODUCT(比例计算!$D$21:$T$21,成绩录入!$E150:$U150,比例计算!$D$18:$T$18)/100</f>
        <v>0</v>
      </c>
      <c r="F149" s="99">
        <f>SUMPRODUCT(比例计算!$D$22:$T$22,成绩录入!$E150:$U150,比例计算!$D$18:$T$18)/100</f>
        <v>0</v>
      </c>
      <c r="G149" s="99">
        <f>SUMPRODUCT(比例计算!$D$23:$T$23,成绩录入!$E150:$U150,比例计算!$D$18:$T$18)/100</f>
        <v>0</v>
      </c>
      <c r="H149" s="99">
        <f>SUMPRODUCT(比例计算!$D$24:$T$24,成绩录入!$E150:$U150,比例计算!$D$18:$T$18)/100</f>
        <v>0</v>
      </c>
      <c r="I149" s="99">
        <f>SUMPRODUCT(比例计算!$D$25:$T$25,成绩录入!$E150:$U150,比例计算!$D$18:$T$18)/100</f>
        <v>0</v>
      </c>
    </row>
    <row r="150" spans="1:9">
      <c r="A150" s="69">
        <v>148</v>
      </c>
      <c r="B150" s="78">
        <f>成绩录入!B151</f>
        <v>0</v>
      </c>
      <c r="C150" s="69">
        <f>成绩录入!C151</f>
        <v>0</v>
      </c>
      <c r="D150" s="99">
        <f>SUMPRODUCT(比例计算!$D$20:$T$20,成绩录入!$E151:$U151,比例计算!$D$18:$T$18)/100</f>
        <v>0</v>
      </c>
      <c r="E150" s="99">
        <f>SUMPRODUCT(比例计算!$D$21:$T$21,成绩录入!$E151:$U151,比例计算!$D$18:$T$18)/100</f>
        <v>0</v>
      </c>
      <c r="F150" s="99">
        <f>SUMPRODUCT(比例计算!$D$22:$T$22,成绩录入!$E151:$U151,比例计算!$D$18:$T$18)/100</f>
        <v>0</v>
      </c>
      <c r="G150" s="99">
        <f>SUMPRODUCT(比例计算!$D$23:$T$23,成绩录入!$E151:$U151,比例计算!$D$18:$T$18)/100</f>
        <v>0</v>
      </c>
      <c r="H150" s="99">
        <f>SUMPRODUCT(比例计算!$D$24:$T$24,成绩录入!$E151:$U151,比例计算!$D$18:$T$18)/100</f>
        <v>0</v>
      </c>
      <c r="I150" s="99">
        <f>SUMPRODUCT(比例计算!$D$25:$T$25,成绩录入!$E151:$U151,比例计算!$D$18:$T$18)/100</f>
        <v>0</v>
      </c>
    </row>
    <row r="151" spans="1:9">
      <c r="A151" s="69">
        <v>149</v>
      </c>
      <c r="B151" s="78">
        <f>成绩录入!B152</f>
        <v>0</v>
      </c>
      <c r="C151" s="69">
        <f>成绩录入!C152</f>
        <v>0</v>
      </c>
      <c r="D151" s="99">
        <f>SUMPRODUCT(比例计算!$D$20:$T$20,成绩录入!$E152:$U152,比例计算!$D$18:$T$18)/100</f>
        <v>0</v>
      </c>
      <c r="E151" s="99">
        <f>SUMPRODUCT(比例计算!$D$21:$T$21,成绩录入!$E152:$U152,比例计算!$D$18:$T$18)/100</f>
        <v>0</v>
      </c>
      <c r="F151" s="99">
        <f>SUMPRODUCT(比例计算!$D$22:$T$22,成绩录入!$E152:$U152,比例计算!$D$18:$T$18)/100</f>
        <v>0</v>
      </c>
      <c r="G151" s="99">
        <f>SUMPRODUCT(比例计算!$D$23:$T$23,成绩录入!$E152:$U152,比例计算!$D$18:$T$18)/100</f>
        <v>0</v>
      </c>
      <c r="H151" s="99">
        <f>SUMPRODUCT(比例计算!$D$24:$T$24,成绩录入!$E152:$U152,比例计算!$D$18:$T$18)/100</f>
        <v>0</v>
      </c>
      <c r="I151" s="99">
        <f>SUMPRODUCT(比例计算!$D$25:$T$25,成绩录入!$E152:$U152,比例计算!$D$18:$T$18)/100</f>
        <v>0</v>
      </c>
    </row>
    <row r="152" spans="1:9">
      <c r="A152" s="69">
        <v>150</v>
      </c>
      <c r="B152" s="78">
        <f>成绩录入!B153</f>
        <v>0</v>
      </c>
      <c r="C152" s="69">
        <f>成绩录入!C153</f>
        <v>0</v>
      </c>
      <c r="D152" s="99">
        <f>SUMPRODUCT(比例计算!$D$20:$T$20,成绩录入!$E153:$U153,比例计算!$D$18:$T$18)/100</f>
        <v>0</v>
      </c>
      <c r="E152" s="99">
        <f>SUMPRODUCT(比例计算!$D$21:$T$21,成绩录入!$E153:$U153,比例计算!$D$18:$T$18)/100</f>
        <v>0</v>
      </c>
      <c r="F152" s="99">
        <f>SUMPRODUCT(比例计算!$D$22:$T$22,成绩录入!$E153:$U153,比例计算!$D$18:$T$18)/100</f>
        <v>0</v>
      </c>
      <c r="G152" s="99">
        <f>SUMPRODUCT(比例计算!$D$23:$T$23,成绩录入!$E153:$U153,比例计算!$D$18:$T$18)/100</f>
        <v>0</v>
      </c>
      <c r="H152" s="99">
        <f>SUMPRODUCT(比例计算!$D$24:$T$24,成绩录入!$E153:$U153,比例计算!$D$18:$T$18)/100</f>
        <v>0</v>
      </c>
      <c r="I152" s="99">
        <f>SUMPRODUCT(比例计算!$D$25:$T$25,成绩录入!$E153:$U153,比例计算!$D$18:$T$18)/100</f>
        <v>0</v>
      </c>
    </row>
  </sheetData>
  <pageMargins left="0.75" right="0.75" top="1" bottom="1" header="0.5" footer="0.5"/>
  <pageSetup paperSize="9" orientation="portrait"/>
  <headerFooter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50"/>
  <sheetViews>
    <sheetView topLeftCell="A55" workbookViewId="0">
      <selection activeCell="C4" sqref="C4"/>
    </sheetView>
  </sheetViews>
  <sheetFormatPr defaultColWidth="9" defaultRowHeight="13.5"/>
  <cols>
    <col min="1" max="1" width="5.86725663716814" style="69" customWidth="1"/>
    <col min="2" max="2" width="11.6017699115044" style="69" customWidth="1"/>
    <col min="3" max="3" width="9" style="69"/>
    <col min="4" max="4" width="6" style="70" customWidth="1"/>
    <col min="5" max="5" width="5" style="71" customWidth="1"/>
    <col min="6" max="6" width="5" style="72" customWidth="1"/>
    <col min="7" max="7" width="5" style="70" customWidth="1"/>
    <col min="8" max="19" width="5" customWidth="1"/>
    <col min="20" max="20" width="6.13274336283186" customWidth="1"/>
    <col min="21" max="21" width="7.73451327433628" customWidth="1"/>
    <col min="22" max="24" width="5" customWidth="1"/>
  </cols>
  <sheetData>
    <row r="1" ht="22.05" customHeight="1" spans="1:24">
      <c r="A1" s="22" t="s">
        <v>0</v>
      </c>
      <c r="B1" s="22" t="s">
        <v>1</v>
      </c>
      <c r="C1" s="22" t="s">
        <v>2</v>
      </c>
      <c r="D1" s="73" t="s">
        <v>9</v>
      </c>
      <c r="E1" s="74" t="s">
        <v>10</v>
      </c>
      <c r="F1" s="75"/>
      <c r="G1" s="75"/>
      <c r="H1" s="75"/>
      <c r="I1" s="75"/>
      <c r="J1" s="75"/>
      <c r="K1" s="75"/>
      <c r="L1" s="75"/>
      <c r="M1" s="75"/>
      <c r="N1" s="79"/>
      <c r="O1" s="20" t="s">
        <v>11</v>
      </c>
      <c r="P1" s="80"/>
      <c r="Q1" s="80"/>
      <c r="R1" s="80"/>
      <c r="S1" s="80"/>
      <c r="T1" s="80"/>
      <c r="U1" s="21"/>
      <c r="V1" s="82" t="s">
        <v>12</v>
      </c>
      <c r="W1" s="82" t="s">
        <v>13</v>
      </c>
      <c r="X1" s="83" t="s">
        <v>14</v>
      </c>
    </row>
    <row r="2" ht="40.05" customHeight="1" spans="1:24">
      <c r="A2" s="22"/>
      <c r="B2" s="22"/>
      <c r="C2" s="22"/>
      <c r="D2" s="73"/>
      <c r="E2" s="76" t="s">
        <v>15</v>
      </c>
      <c r="F2" s="76" t="s">
        <v>16</v>
      </c>
      <c r="G2" s="76" t="s">
        <v>17</v>
      </c>
      <c r="H2" s="22" t="s">
        <v>18</v>
      </c>
      <c r="I2" s="22" t="s">
        <v>19</v>
      </c>
      <c r="J2" s="22" t="s">
        <v>20</v>
      </c>
      <c r="K2" s="22" t="s">
        <v>21</v>
      </c>
      <c r="L2" s="22" t="s">
        <v>22</v>
      </c>
      <c r="M2" s="22" t="s">
        <v>23</v>
      </c>
      <c r="N2" s="22" t="s">
        <v>24</v>
      </c>
      <c r="O2" s="81" t="str">
        <f>比例计算!D3</f>
        <v>期中成绩</v>
      </c>
      <c r="P2" s="81" t="str">
        <f>比例计算!E3</f>
        <v>作业成绩</v>
      </c>
      <c r="Q2" s="81" t="str">
        <f>比例计算!F3</f>
        <v>课堂测验</v>
      </c>
      <c r="R2" s="81" t="str">
        <f>比例计算!G3</f>
        <v>大作业</v>
      </c>
      <c r="S2" s="81" t="str">
        <f>比例计算!H3</f>
        <v>实验</v>
      </c>
      <c r="T2" s="81" t="str">
        <f>比例计算!I3</f>
        <v>验收/答辩</v>
      </c>
      <c r="U2" s="81" t="str">
        <f>比例计算!J3</f>
        <v>课程报告/论文</v>
      </c>
      <c r="V2" s="84"/>
      <c r="W2" s="84"/>
      <c r="X2" s="81"/>
    </row>
    <row r="3" spans="1:24">
      <c r="A3" s="77"/>
      <c r="B3" s="77"/>
      <c r="C3" s="77"/>
      <c r="D3" s="22" t="s">
        <v>25</v>
      </c>
      <c r="E3" s="22">
        <f>比例计算!D17</f>
        <v>20</v>
      </c>
      <c r="F3" s="22">
        <f>比例计算!E17</f>
        <v>10</v>
      </c>
      <c r="G3" s="22">
        <f>比例计算!F17</f>
        <v>30</v>
      </c>
      <c r="H3" s="22">
        <f>比例计算!G17</f>
        <v>40</v>
      </c>
      <c r="I3" s="22">
        <f>比例计算!H17</f>
        <v>0</v>
      </c>
      <c r="J3" s="22">
        <f>比例计算!I17</f>
        <v>0</v>
      </c>
      <c r="K3" s="22">
        <f>比例计算!J17</f>
        <v>0</v>
      </c>
      <c r="L3" s="22">
        <f>比例计算!K17</f>
        <v>0</v>
      </c>
      <c r="M3" s="22">
        <f>比例计算!L17</f>
        <v>0</v>
      </c>
      <c r="N3" s="22">
        <f>比例计算!M17</f>
        <v>0</v>
      </c>
      <c r="O3" s="77">
        <f>比例计算!N17</f>
        <v>100</v>
      </c>
      <c r="P3" s="77">
        <f>比例计算!O17</f>
        <v>100</v>
      </c>
      <c r="Q3" s="77">
        <f>比例计算!P17</f>
        <v>100</v>
      </c>
      <c r="R3" s="77">
        <f>比例计算!Q17</f>
        <v>100</v>
      </c>
      <c r="S3" s="77">
        <f>比例计算!R17</f>
        <v>100</v>
      </c>
      <c r="T3" s="77">
        <f>比例计算!S17</f>
        <v>100</v>
      </c>
      <c r="U3" s="77">
        <f>比例计算!T17</f>
        <v>100</v>
      </c>
      <c r="V3" s="85">
        <f>SUM(E3:N3)</f>
        <v>100</v>
      </c>
      <c r="W3" s="85">
        <v>100</v>
      </c>
      <c r="X3" s="85"/>
    </row>
    <row r="4" spans="1:23">
      <c r="A4" s="69">
        <v>1</v>
      </c>
      <c r="B4" s="78">
        <v>1200310623</v>
      </c>
      <c r="C4" s="69" t="s">
        <v>26</v>
      </c>
      <c r="D4" s="56"/>
      <c r="E4" s="69">
        <v>0</v>
      </c>
      <c r="F4" s="72">
        <v>0</v>
      </c>
      <c r="G4" s="56">
        <v>0</v>
      </c>
      <c r="H4">
        <v>0</v>
      </c>
      <c r="O4" t="s">
        <v>27</v>
      </c>
      <c r="P4">
        <v>0</v>
      </c>
      <c r="R4" t="s">
        <v>27</v>
      </c>
      <c r="S4">
        <v>0</v>
      </c>
      <c r="V4">
        <f>SUM(E4:N4)</f>
        <v>0</v>
      </c>
      <c r="W4" t="s">
        <v>28</v>
      </c>
    </row>
    <row r="5" spans="1:23">
      <c r="A5" s="69">
        <v>2</v>
      </c>
      <c r="B5" s="78">
        <v>1400330210</v>
      </c>
      <c r="C5" s="69" t="s">
        <v>29</v>
      </c>
      <c r="D5" s="56"/>
      <c r="E5" s="69">
        <v>0</v>
      </c>
      <c r="F5" s="72">
        <v>0</v>
      </c>
      <c r="G5" s="56">
        <v>0</v>
      </c>
      <c r="H5">
        <v>0</v>
      </c>
      <c r="O5" t="s">
        <v>27</v>
      </c>
      <c r="P5">
        <v>0</v>
      </c>
      <c r="R5" t="s">
        <v>27</v>
      </c>
      <c r="S5">
        <v>0</v>
      </c>
      <c r="V5">
        <f t="shared" ref="V5:V31" si="0">SUM(E5:N5)</f>
        <v>0</v>
      </c>
      <c r="W5" t="s">
        <v>28</v>
      </c>
    </row>
    <row r="6" spans="1:23">
      <c r="A6" s="69">
        <v>3</v>
      </c>
      <c r="B6" s="78">
        <v>1600201809</v>
      </c>
      <c r="C6" s="69" t="s">
        <v>30</v>
      </c>
      <c r="D6" s="56"/>
      <c r="E6" s="69">
        <v>16</v>
      </c>
      <c r="F6" s="72">
        <v>8</v>
      </c>
      <c r="G6" s="56">
        <v>17</v>
      </c>
      <c r="H6">
        <v>33</v>
      </c>
      <c r="O6" t="s">
        <v>27</v>
      </c>
      <c r="P6">
        <v>93</v>
      </c>
      <c r="R6" t="s">
        <v>27</v>
      </c>
      <c r="S6">
        <v>87</v>
      </c>
      <c r="V6">
        <f t="shared" si="0"/>
        <v>74</v>
      </c>
      <c r="W6">
        <v>79</v>
      </c>
    </row>
    <row r="7" spans="1:23">
      <c r="A7" s="69">
        <v>4</v>
      </c>
      <c r="B7" s="78">
        <v>1600300103</v>
      </c>
      <c r="C7" s="69" t="s">
        <v>31</v>
      </c>
      <c r="D7" s="56"/>
      <c r="E7" s="69">
        <v>14</v>
      </c>
      <c r="F7" s="72">
        <v>6</v>
      </c>
      <c r="G7" s="56">
        <v>29</v>
      </c>
      <c r="H7">
        <v>28</v>
      </c>
      <c r="O7" t="s">
        <v>27</v>
      </c>
      <c r="P7">
        <v>94</v>
      </c>
      <c r="R7" t="s">
        <v>27</v>
      </c>
      <c r="S7">
        <v>93</v>
      </c>
      <c r="V7">
        <f t="shared" si="0"/>
        <v>77</v>
      </c>
      <c r="W7">
        <v>82</v>
      </c>
    </row>
    <row r="8" spans="1:23">
      <c r="A8" s="69">
        <v>5</v>
      </c>
      <c r="B8" s="78">
        <v>1600300108</v>
      </c>
      <c r="C8" s="69" t="s">
        <v>32</v>
      </c>
      <c r="D8" s="56"/>
      <c r="E8" s="69">
        <v>18</v>
      </c>
      <c r="F8" s="72">
        <v>10</v>
      </c>
      <c r="G8" s="56">
        <v>30</v>
      </c>
      <c r="H8">
        <v>36</v>
      </c>
      <c r="O8" t="s">
        <v>27</v>
      </c>
      <c r="P8">
        <v>93</v>
      </c>
      <c r="R8" t="s">
        <v>27</v>
      </c>
      <c r="S8">
        <v>92</v>
      </c>
      <c r="V8">
        <f t="shared" si="0"/>
        <v>94</v>
      </c>
      <c r="W8">
        <v>94</v>
      </c>
    </row>
    <row r="9" spans="1:23">
      <c r="A9" s="69">
        <v>6</v>
      </c>
      <c r="B9" s="78">
        <v>1600300119</v>
      </c>
      <c r="C9" s="69" t="s">
        <v>33</v>
      </c>
      <c r="D9" s="56"/>
      <c r="E9" s="69">
        <v>18</v>
      </c>
      <c r="F9" s="72">
        <v>8</v>
      </c>
      <c r="G9" s="56">
        <v>27</v>
      </c>
      <c r="H9">
        <v>36</v>
      </c>
      <c r="O9" t="s">
        <v>27</v>
      </c>
      <c r="P9">
        <v>86</v>
      </c>
      <c r="R9" t="s">
        <v>27</v>
      </c>
      <c r="S9">
        <v>91</v>
      </c>
      <c r="V9">
        <f t="shared" si="0"/>
        <v>89</v>
      </c>
      <c r="W9">
        <v>89</v>
      </c>
    </row>
    <row r="10" spans="1:23">
      <c r="A10" s="69">
        <v>7</v>
      </c>
      <c r="B10" s="78">
        <v>1600300127</v>
      </c>
      <c r="C10" s="69" t="s">
        <v>34</v>
      </c>
      <c r="D10" s="56"/>
      <c r="E10" s="69">
        <v>14</v>
      </c>
      <c r="F10" s="72">
        <v>7</v>
      </c>
      <c r="G10" s="56">
        <v>23</v>
      </c>
      <c r="H10">
        <v>22</v>
      </c>
      <c r="O10" t="s">
        <v>27</v>
      </c>
      <c r="P10">
        <v>78</v>
      </c>
      <c r="R10" t="s">
        <v>27</v>
      </c>
      <c r="S10">
        <v>82</v>
      </c>
      <c r="V10">
        <f t="shared" si="0"/>
        <v>66</v>
      </c>
      <c r="W10">
        <v>70</v>
      </c>
    </row>
    <row r="11" spans="1:23">
      <c r="A11" s="69">
        <v>8</v>
      </c>
      <c r="B11" s="78">
        <v>1600300135</v>
      </c>
      <c r="C11" s="69" t="s">
        <v>35</v>
      </c>
      <c r="D11" s="56"/>
      <c r="E11" s="69">
        <v>18</v>
      </c>
      <c r="F11" s="72">
        <v>8</v>
      </c>
      <c r="G11" s="56">
        <v>28</v>
      </c>
      <c r="H11">
        <v>27</v>
      </c>
      <c r="O11" t="s">
        <v>27</v>
      </c>
      <c r="P11">
        <v>91</v>
      </c>
      <c r="R11" t="s">
        <v>27</v>
      </c>
      <c r="S11">
        <v>90</v>
      </c>
      <c r="V11">
        <f t="shared" si="0"/>
        <v>81</v>
      </c>
      <c r="W11">
        <v>84</v>
      </c>
    </row>
    <row r="12" spans="1:23">
      <c r="A12" s="69">
        <v>9</v>
      </c>
      <c r="B12" s="78">
        <v>1600300205</v>
      </c>
      <c r="C12" s="69" t="s">
        <v>36</v>
      </c>
      <c r="D12" s="56"/>
      <c r="E12" s="69">
        <v>18</v>
      </c>
      <c r="F12" s="72">
        <v>8</v>
      </c>
      <c r="G12" s="56">
        <v>24</v>
      </c>
      <c r="H12">
        <v>28</v>
      </c>
      <c r="O12" t="s">
        <v>27</v>
      </c>
      <c r="P12">
        <v>90</v>
      </c>
      <c r="R12" t="s">
        <v>27</v>
      </c>
      <c r="S12">
        <v>91</v>
      </c>
      <c r="V12">
        <f t="shared" si="0"/>
        <v>78</v>
      </c>
      <c r="W12">
        <v>82</v>
      </c>
    </row>
    <row r="13" spans="1:23">
      <c r="A13" s="69">
        <v>10</v>
      </c>
      <c r="B13" s="78">
        <v>1600300207</v>
      </c>
      <c r="C13" s="69" t="s">
        <v>37</v>
      </c>
      <c r="D13" s="56"/>
      <c r="E13" s="69">
        <v>18</v>
      </c>
      <c r="F13" s="72">
        <v>10</v>
      </c>
      <c r="G13" s="56">
        <v>28</v>
      </c>
      <c r="H13">
        <v>32</v>
      </c>
      <c r="O13" t="s">
        <v>27</v>
      </c>
      <c r="P13">
        <v>87</v>
      </c>
      <c r="R13" t="s">
        <v>27</v>
      </c>
      <c r="S13">
        <v>85</v>
      </c>
      <c r="V13">
        <f t="shared" si="0"/>
        <v>88</v>
      </c>
      <c r="W13">
        <v>88</v>
      </c>
    </row>
    <row r="14" spans="1:23">
      <c r="A14" s="69">
        <v>11</v>
      </c>
      <c r="B14" s="78">
        <v>1600300209</v>
      </c>
      <c r="C14" s="69" t="s">
        <v>38</v>
      </c>
      <c r="D14" s="56"/>
      <c r="E14" s="69">
        <v>12</v>
      </c>
      <c r="F14" s="72">
        <v>5</v>
      </c>
      <c r="G14" s="56">
        <v>28</v>
      </c>
      <c r="H14">
        <v>24</v>
      </c>
      <c r="O14" t="s">
        <v>27</v>
      </c>
      <c r="P14">
        <v>94</v>
      </c>
      <c r="R14" t="s">
        <v>27</v>
      </c>
      <c r="S14">
        <v>86</v>
      </c>
      <c r="V14">
        <f t="shared" si="0"/>
        <v>69</v>
      </c>
      <c r="W14">
        <v>76</v>
      </c>
    </row>
    <row r="15" spans="1:23">
      <c r="A15" s="69">
        <v>12</v>
      </c>
      <c r="B15" s="78">
        <v>1600300214</v>
      </c>
      <c r="C15" s="69" t="s">
        <v>39</v>
      </c>
      <c r="D15" s="56"/>
      <c r="E15" s="69">
        <v>10</v>
      </c>
      <c r="F15" s="72">
        <v>8</v>
      </c>
      <c r="G15" s="56">
        <v>22</v>
      </c>
      <c r="H15">
        <v>11</v>
      </c>
      <c r="O15" t="s">
        <v>27</v>
      </c>
      <c r="P15">
        <v>83</v>
      </c>
      <c r="R15" t="s">
        <v>27</v>
      </c>
      <c r="S15">
        <v>83</v>
      </c>
      <c r="V15">
        <f t="shared" si="0"/>
        <v>51</v>
      </c>
      <c r="W15">
        <v>61</v>
      </c>
    </row>
    <row r="16" spans="1:23">
      <c r="A16" s="69">
        <v>13</v>
      </c>
      <c r="B16" s="78">
        <v>1600300220</v>
      </c>
      <c r="C16" s="69" t="s">
        <v>40</v>
      </c>
      <c r="D16" s="56"/>
      <c r="E16" s="69">
        <v>16</v>
      </c>
      <c r="F16" s="72">
        <v>6</v>
      </c>
      <c r="G16" s="56">
        <v>23</v>
      </c>
      <c r="H16">
        <v>28</v>
      </c>
      <c r="O16" t="s">
        <v>27</v>
      </c>
      <c r="P16">
        <v>88</v>
      </c>
      <c r="R16" t="s">
        <v>27</v>
      </c>
      <c r="S16">
        <v>83</v>
      </c>
      <c r="V16">
        <f t="shared" si="0"/>
        <v>73</v>
      </c>
      <c r="W16">
        <v>77</v>
      </c>
    </row>
    <row r="17" spans="1:23">
      <c r="A17" s="69">
        <v>14</v>
      </c>
      <c r="B17" s="78">
        <v>1600300221</v>
      </c>
      <c r="C17" s="69" t="s">
        <v>41</v>
      </c>
      <c r="D17" s="56"/>
      <c r="E17" s="69">
        <v>0</v>
      </c>
      <c r="F17" s="72">
        <v>0</v>
      </c>
      <c r="G17" s="56">
        <v>0</v>
      </c>
      <c r="H17">
        <v>0</v>
      </c>
      <c r="O17" t="s">
        <v>27</v>
      </c>
      <c r="P17">
        <v>0</v>
      </c>
      <c r="R17" t="s">
        <v>27</v>
      </c>
      <c r="S17">
        <v>0</v>
      </c>
      <c r="V17">
        <f t="shared" si="0"/>
        <v>0</v>
      </c>
      <c r="W17" t="s">
        <v>28</v>
      </c>
    </row>
    <row r="18" spans="1:23">
      <c r="A18" s="69">
        <v>15</v>
      </c>
      <c r="B18" s="78">
        <v>1600300313</v>
      </c>
      <c r="C18" s="69" t="s">
        <v>42</v>
      </c>
      <c r="D18" s="56"/>
      <c r="E18" s="69">
        <v>16</v>
      </c>
      <c r="F18" s="72">
        <v>8</v>
      </c>
      <c r="G18" s="56">
        <v>20</v>
      </c>
      <c r="H18">
        <v>16</v>
      </c>
      <c r="O18" t="s">
        <v>27</v>
      </c>
      <c r="P18">
        <v>84</v>
      </c>
      <c r="R18" t="s">
        <v>27</v>
      </c>
      <c r="S18">
        <v>79</v>
      </c>
      <c r="V18">
        <f t="shared" si="0"/>
        <v>60</v>
      </c>
      <c r="W18">
        <v>67</v>
      </c>
    </row>
    <row r="19" spans="1:23">
      <c r="A19" s="69">
        <v>16</v>
      </c>
      <c r="B19" s="78">
        <v>1600300323</v>
      </c>
      <c r="C19" s="69" t="s">
        <v>43</v>
      </c>
      <c r="D19" s="56"/>
      <c r="E19" s="69">
        <v>12</v>
      </c>
      <c r="F19" s="72">
        <v>8</v>
      </c>
      <c r="G19" s="56">
        <v>25</v>
      </c>
      <c r="H19">
        <v>14</v>
      </c>
      <c r="O19" t="s">
        <v>27</v>
      </c>
      <c r="P19">
        <v>86</v>
      </c>
      <c r="R19" t="s">
        <v>27</v>
      </c>
      <c r="S19">
        <v>90</v>
      </c>
      <c r="V19">
        <f t="shared" si="0"/>
        <v>59</v>
      </c>
      <c r="W19">
        <v>68</v>
      </c>
    </row>
    <row r="20" spans="1:23">
      <c r="A20" s="69">
        <v>17</v>
      </c>
      <c r="B20" s="78">
        <v>1600300324</v>
      </c>
      <c r="C20" s="69" t="s">
        <v>44</v>
      </c>
      <c r="D20" s="56"/>
      <c r="E20" s="69">
        <v>16</v>
      </c>
      <c r="F20" s="72">
        <v>5</v>
      </c>
      <c r="G20" s="56">
        <v>27</v>
      </c>
      <c r="H20">
        <v>37</v>
      </c>
      <c r="O20" t="s">
        <v>27</v>
      </c>
      <c r="P20">
        <v>97</v>
      </c>
      <c r="R20" t="s">
        <v>27</v>
      </c>
      <c r="S20">
        <v>88</v>
      </c>
      <c r="V20">
        <f t="shared" si="0"/>
        <v>85</v>
      </c>
      <c r="W20">
        <v>88</v>
      </c>
    </row>
    <row r="21" spans="1:23">
      <c r="A21" s="69">
        <v>18</v>
      </c>
      <c r="B21" s="78">
        <v>1600300332</v>
      </c>
      <c r="C21" s="69" t="s">
        <v>45</v>
      </c>
      <c r="D21" s="56"/>
      <c r="E21" s="69">
        <v>14</v>
      </c>
      <c r="F21" s="72">
        <v>7</v>
      </c>
      <c r="G21" s="56">
        <v>30</v>
      </c>
      <c r="H21">
        <v>29</v>
      </c>
      <c r="O21" t="s">
        <v>27</v>
      </c>
      <c r="P21">
        <v>88</v>
      </c>
      <c r="R21" t="s">
        <v>27</v>
      </c>
      <c r="S21">
        <v>82</v>
      </c>
      <c r="V21">
        <f t="shared" si="0"/>
        <v>80</v>
      </c>
      <c r="W21">
        <v>82</v>
      </c>
    </row>
    <row r="22" spans="1:23">
      <c r="A22" s="69">
        <v>19</v>
      </c>
      <c r="B22" s="78">
        <v>1600300406</v>
      </c>
      <c r="C22" s="69" t="s">
        <v>46</v>
      </c>
      <c r="D22" s="56"/>
      <c r="E22" s="69">
        <v>16</v>
      </c>
      <c r="F22" s="72">
        <v>6</v>
      </c>
      <c r="G22" s="56">
        <v>26</v>
      </c>
      <c r="H22">
        <v>20</v>
      </c>
      <c r="O22" t="s">
        <v>27</v>
      </c>
      <c r="P22">
        <v>80</v>
      </c>
      <c r="R22" t="s">
        <v>27</v>
      </c>
      <c r="S22">
        <v>84</v>
      </c>
      <c r="V22">
        <f t="shared" si="0"/>
        <v>68</v>
      </c>
      <c r="W22">
        <v>72</v>
      </c>
    </row>
    <row r="23" spans="1:23">
      <c r="A23" s="69">
        <v>20</v>
      </c>
      <c r="B23" s="78">
        <v>1600300408</v>
      </c>
      <c r="C23" s="69" t="s">
        <v>47</v>
      </c>
      <c r="D23" s="56"/>
      <c r="E23" s="69">
        <v>20</v>
      </c>
      <c r="F23" s="72">
        <v>9</v>
      </c>
      <c r="G23" s="56">
        <v>30</v>
      </c>
      <c r="H23">
        <v>28</v>
      </c>
      <c r="O23" t="s">
        <v>27</v>
      </c>
      <c r="P23">
        <v>88</v>
      </c>
      <c r="R23" t="s">
        <v>27</v>
      </c>
      <c r="S23">
        <v>85</v>
      </c>
      <c r="V23">
        <f t="shared" si="0"/>
        <v>87</v>
      </c>
      <c r="W23">
        <v>87</v>
      </c>
    </row>
    <row r="24" spans="1:23">
      <c r="A24" s="69">
        <v>21</v>
      </c>
      <c r="B24" s="78">
        <v>1600300410</v>
      </c>
      <c r="C24" s="69" t="s">
        <v>48</v>
      </c>
      <c r="D24" s="56"/>
      <c r="E24" s="69">
        <v>18</v>
      </c>
      <c r="F24" s="72">
        <v>10</v>
      </c>
      <c r="G24" s="56">
        <v>29</v>
      </c>
      <c r="H24">
        <v>31</v>
      </c>
      <c r="O24" t="s">
        <v>27</v>
      </c>
      <c r="P24">
        <v>90</v>
      </c>
      <c r="R24" t="s">
        <v>27</v>
      </c>
      <c r="S24">
        <v>88</v>
      </c>
      <c r="V24">
        <f t="shared" si="0"/>
        <v>88</v>
      </c>
      <c r="W24">
        <v>88</v>
      </c>
    </row>
    <row r="25" spans="1:23">
      <c r="A25" s="69">
        <v>22</v>
      </c>
      <c r="B25" s="78">
        <v>1600300415</v>
      </c>
      <c r="C25" s="69" t="s">
        <v>49</v>
      </c>
      <c r="D25" s="56"/>
      <c r="E25" s="69">
        <v>20</v>
      </c>
      <c r="F25" s="72">
        <v>7</v>
      </c>
      <c r="G25" s="56">
        <v>30</v>
      </c>
      <c r="H25">
        <v>35</v>
      </c>
      <c r="O25" t="s">
        <v>27</v>
      </c>
      <c r="P25">
        <v>96</v>
      </c>
      <c r="R25" t="s">
        <v>27</v>
      </c>
      <c r="S25">
        <v>86</v>
      </c>
      <c r="V25">
        <f t="shared" si="0"/>
        <v>92</v>
      </c>
      <c r="W25">
        <v>92</v>
      </c>
    </row>
    <row r="26" spans="1:23">
      <c r="A26" s="69">
        <v>23</v>
      </c>
      <c r="B26" s="78">
        <v>1600300423</v>
      </c>
      <c r="C26" s="69" t="s">
        <v>50</v>
      </c>
      <c r="D26" s="56"/>
      <c r="E26" s="69">
        <v>14</v>
      </c>
      <c r="F26" s="72">
        <v>9</v>
      </c>
      <c r="G26" s="56">
        <v>30</v>
      </c>
      <c r="H26">
        <v>37</v>
      </c>
      <c r="O26" t="s">
        <v>27</v>
      </c>
      <c r="P26">
        <v>86</v>
      </c>
      <c r="R26" t="s">
        <v>27</v>
      </c>
      <c r="S26">
        <v>86</v>
      </c>
      <c r="V26">
        <f t="shared" si="0"/>
        <v>90</v>
      </c>
      <c r="W26">
        <v>89</v>
      </c>
    </row>
    <row r="27" spans="1:23">
      <c r="A27" s="69">
        <v>24</v>
      </c>
      <c r="B27" s="78">
        <v>1600300431</v>
      </c>
      <c r="C27" s="69" t="s">
        <v>51</v>
      </c>
      <c r="D27" s="56"/>
      <c r="E27" s="69">
        <v>16</v>
      </c>
      <c r="F27" s="72">
        <v>7</v>
      </c>
      <c r="G27" s="56">
        <v>24</v>
      </c>
      <c r="H27">
        <v>38</v>
      </c>
      <c r="O27" t="s">
        <v>27</v>
      </c>
      <c r="P27">
        <v>84</v>
      </c>
      <c r="R27" t="s">
        <v>27</v>
      </c>
      <c r="S27">
        <v>85</v>
      </c>
      <c r="V27">
        <f t="shared" si="0"/>
        <v>85</v>
      </c>
      <c r="W27">
        <v>85</v>
      </c>
    </row>
    <row r="28" spans="1:23">
      <c r="A28" s="69">
        <v>25</v>
      </c>
      <c r="B28" s="78">
        <v>1600300502</v>
      </c>
      <c r="C28" s="69" t="s">
        <v>52</v>
      </c>
      <c r="D28" s="56"/>
      <c r="E28" s="69">
        <v>12</v>
      </c>
      <c r="F28" s="72">
        <v>7</v>
      </c>
      <c r="G28" s="56">
        <v>29</v>
      </c>
      <c r="H28">
        <v>26</v>
      </c>
      <c r="O28" t="s">
        <v>27</v>
      </c>
      <c r="P28">
        <v>85</v>
      </c>
      <c r="R28" t="s">
        <v>27</v>
      </c>
      <c r="S28">
        <v>90</v>
      </c>
      <c r="V28">
        <f t="shared" si="0"/>
        <v>74</v>
      </c>
      <c r="W28">
        <v>78</v>
      </c>
    </row>
    <row r="29" spans="1:23">
      <c r="A29" s="69">
        <v>26</v>
      </c>
      <c r="B29" s="78">
        <v>1600300505</v>
      </c>
      <c r="C29" s="69" t="s">
        <v>53</v>
      </c>
      <c r="D29" s="56"/>
      <c r="E29" s="69">
        <v>16</v>
      </c>
      <c r="F29" s="72">
        <v>9</v>
      </c>
      <c r="G29" s="56">
        <v>26</v>
      </c>
      <c r="H29">
        <v>24</v>
      </c>
      <c r="O29" t="s">
        <v>27</v>
      </c>
      <c r="P29">
        <v>88</v>
      </c>
      <c r="R29" t="s">
        <v>27</v>
      </c>
      <c r="S29">
        <v>92</v>
      </c>
      <c r="V29">
        <f t="shared" si="0"/>
        <v>75</v>
      </c>
      <c r="W29">
        <v>79</v>
      </c>
    </row>
    <row r="30" spans="1:23">
      <c r="A30" s="69">
        <v>27</v>
      </c>
      <c r="B30" s="78">
        <v>1600300506</v>
      </c>
      <c r="C30" s="69" t="s">
        <v>54</v>
      </c>
      <c r="D30" s="56"/>
      <c r="E30" s="69">
        <v>16</v>
      </c>
      <c r="F30" s="72">
        <v>8</v>
      </c>
      <c r="G30" s="56">
        <v>22</v>
      </c>
      <c r="H30">
        <v>22</v>
      </c>
      <c r="O30" t="s">
        <v>27</v>
      </c>
      <c r="P30">
        <v>90</v>
      </c>
      <c r="R30" t="s">
        <v>27</v>
      </c>
      <c r="S30">
        <v>95</v>
      </c>
      <c r="V30">
        <f t="shared" si="0"/>
        <v>68</v>
      </c>
      <c r="W30">
        <v>75</v>
      </c>
    </row>
    <row r="31" spans="1:23">
      <c r="A31" s="69">
        <v>28</v>
      </c>
      <c r="B31" s="78">
        <v>1600300507</v>
      </c>
      <c r="C31" s="69" t="s">
        <v>55</v>
      </c>
      <c r="D31" s="56"/>
      <c r="E31" s="69">
        <v>20</v>
      </c>
      <c r="F31" s="72">
        <v>10</v>
      </c>
      <c r="G31" s="56">
        <v>30</v>
      </c>
      <c r="H31">
        <v>39</v>
      </c>
      <c r="O31" t="s">
        <v>27</v>
      </c>
      <c r="P31">
        <v>99</v>
      </c>
      <c r="R31" t="s">
        <v>27</v>
      </c>
      <c r="S31">
        <v>88</v>
      </c>
      <c r="V31">
        <f t="shared" si="0"/>
        <v>99</v>
      </c>
      <c r="W31">
        <v>98</v>
      </c>
    </row>
    <row r="32" spans="1:23">
      <c r="A32" s="69">
        <v>29</v>
      </c>
      <c r="B32" s="78">
        <v>1600300509</v>
      </c>
      <c r="C32" s="69" t="s">
        <v>56</v>
      </c>
      <c r="D32" s="56"/>
      <c r="E32" s="69">
        <v>14</v>
      </c>
      <c r="F32" s="72">
        <v>9</v>
      </c>
      <c r="G32" s="56">
        <v>29</v>
      </c>
      <c r="H32">
        <v>33</v>
      </c>
      <c r="O32" t="s">
        <v>27</v>
      </c>
      <c r="P32">
        <v>92</v>
      </c>
      <c r="R32" t="s">
        <v>27</v>
      </c>
      <c r="S32">
        <v>85</v>
      </c>
      <c r="V32">
        <f t="shared" ref="V32:V52" si="1">SUM(E32:N32)</f>
        <v>85</v>
      </c>
      <c r="W32">
        <v>86</v>
      </c>
    </row>
    <row r="33" spans="1:23">
      <c r="A33" s="69">
        <v>30</v>
      </c>
      <c r="B33" s="78">
        <v>1600300513</v>
      </c>
      <c r="C33" s="69" t="s">
        <v>57</v>
      </c>
      <c r="D33" s="56"/>
      <c r="E33" s="69">
        <v>16</v>
      </c>
      <c r="F33" s="72">
        <v>7</v>
      </c>
      <c r="G33" s="56">
        <v>30</v>
      </c>
      <c r="H33">
        <v>38</v>
      </c>
      <c r="O33" t="s">
        <v>27</v>
      </c>
      <c r="P33">
        <v>96</v>
      </c>
      <c r="R33" t="s">
        <v>27</v>
      </c>
      <c r="S33">
        <v>95</v>
      </c>
      <c r="V33">
        <f t="shared" si="1"/>
        <v>91</v>
      </c>
      <c r="W33">
        <v>92</v>
      </c>
    </row>
    <row r="34" spans="1:23">
      <c r="A34" s="69">
        <v>31</v>
      </c>
      <c r="B34" s="78">
        <v>1600300518</v>
      </c>
      <c r="C34" s="69" t="s">
        <v>58</v>
      </c>
      <c r="D34" s="56"/>
      <c r="E34" s="69">
        <v>16</v>
      </c>
      <c r="F34" s="72">
        <v>5</v>
      </c>
      <c r="G34" s="56">
        <v>29</v>
      </c>
      <c r="H34">
        <v>16</v>
      </c>
      <c r="O34" t="s">
        <v>27</v>
      </c>
      <c r="P34">
        <v>80</v>
      </c>
      <c r="R34" t="s">
        <v>27</v>
      </c>
      <c r="S34">
        <v>88</v>
      </c>
      <c r="V34">
        <f t="shared" si="1"/>
        <v>66</v>
      </c>
      <c r="W34">
        <v>71</v>
      </c>
    </row>
    <row r="35" spans="1:23">
      <c r="A35" s="69">
        <v>32</v>
      </c>
      <c r="B35" s="78">
        <v>1600300520</v>
      </c>
      <c r="C35" s="69" t="s">
        <v>59</v>
      </c>
      <c r="D35" s="56"/>
      <c r="E35" s="69">
        <v>14</v>
      </c>
      <c r="F35" s="72">
        <v>8</v>
      </c>
      <c r="G35" s="56">
        <v>24</v>
      </c>
      <c r="H35">
        <v>37</v>
      </c>
      <c r="O35" t="s">
        <v>27</v>
      </c>
      <c r="P35">
        <v>91</v>
      </c>
      <c r="R35" t="s">
        <v>27</v>
      </c>
      <c r="S35">
        <v>89</v>
      </c>
      <c r="V35">
        <f t="shared" si="1"/>
        <v>83</v>
      </c>
      <c r="W35">
        <v>85</v>
      </c>
    </row>
    <row r="36" spans="1:23">
      <c r="A36" s="69">
        <v>33</v>
      </c>
      <c r="B36" s="78">
        <v>1600300523</v>
      </c>
      <c r="C36" s="69" t="s">
        <v>60</v>
      </c>
      <c r="D36" s="56"/>
      <c r="E36" s="69">
        <v>18</v>
      </c>
      <c r="F36" s="72">
        <v>8</v>
      </c>
      <c r="G36" s="56">
        <v>30</v>
      </c>
      <c r="H36">
        <v>18</v>
      </c>
      <c r="O36" t="s">
        <v>27</v>
      </c>
      <c r="P36">
        <v>86</v>
      </c>
      <c r="R36" t="s">
        <v>27</v>
      </c>
      <c r="S36">
        <v>90</v>
      </c>
      <c r="V36">
        <f t="shared" si="1"/>
        <v>74</v>
      </c>
      <c r="W36">
        <v>78</v>
      </c>
    </row>
    <row r="37" spans="1:23">
      <c r="A37" s="69">
        <v>34</v>
      </c>
      <c r="B37" s="78">
        <v>1600300524</v>
      </c>
      <c r="C37" s="69" t="s">
        <v>61</v>
      </c>
      <c r="D37" s="56"/>
      <c r="E37" s="69">
        <v>8</v>
      </c>
      <c r="F37" s="72">
        <v>8</v>
      </c>
      <c r="G37" s="56">
        <v>21</v>
      </c>
      <c r="H37">
        <v>12</v>
      </c>
      <c r="O37" t="s">
        <v>27</v>
      </c>
      <c r="P37">
        <v>90</v>
      </c>
      <c r="R37" t="s">
        <v>27</v>
      </c>
      <c r="S37">
        <v>94</v>
      </c>
      <c r="V37">
        <f t="shared" si="1"/>
        <v>49</v>
      </c>
      <c r="W37">
        <v>62</v>
      </c>
    </row>
    <row r="38" spans="1:23">
      <c r="A38" s="69">
        <v>35</v>
      </c>
      <c r="B38" s="78">
        <v>1600300533</v>
      </c>
      <c r="C38" s="69" t="s">
        <v>62</v>
      </c>
      <c r="D38" s="56"/>
      <c r="E38" s="69">
        <v>14</v>
      </c>
      <c r="F38" s="72">
        <v>6</v>
      </c>
      <c r="G38" s="56">
        <v>25</v>
      </c>
      <c r="H38">
        <v>20</v>
      </c>
      <c r="O38" t="s">
        <v>27</v>
      </c>
      <c r="P38">
        <v>80</v>
      </c>
      <c r="R38" t="s">
        <v>27</v>
      </c>
      <c r="S38">
        <v>84</v>
      </c>
      <c r="V38">
        <f t="shared" si="1"/>
        <v>65</v>
      </c>
      <c r="W38">
        <v>70</v>
      </c>
    </row>
    <row r="39" spans="1:23">
      <c r="A39" s="69">
        <v>36</v>
      </c>
      <c r="B39" s="78">
        <v>1600300606</v>
      </c>
      <c r="C39" s="69" t="s">
        <v>63</v>
      </c>
      <c r="D39" s="56"/>
      <c r="E39" s="69">
        <v>20</v>
      </c>
      <c r="F39" s="72">
        <v>10</v>
      </c>
      <c r="G39" s="56">
        <v>30</v>
      </c>
      <c r="H39">
        <v>38</v>
      </c>
      <c r="O39" t="s">
        <v>27</v>
      </c>
      <c r="P39">
        <v>86</v>
      </c>
      <c r="R39" t="s">
        <v>27</v>
      </c>
      <c r="S39">
        <v>93</v>
      </c>
      <c r="V39">
        <f t="shared" si="1"/>
        <v>98</v>
      </c>
      <c r="W39">
        <v>95</v>
      </c>
    </row>
    <row r="40" spans="1:23">
      <c r="A40" s="69">
        <v>37</v>
      </c>
      <c r="B40" s="78">
        <v>1600300607</v>
      </c>
      <c r="C40" s="69" t="s">
        <v>64</v>
      </c>
      <c r="D40" s="56"/>
      <c r="E40" s="69">
        <v>14</v>
      </c>
      <c r="F40" s="72">
        <v>6</v>
      </c>
      <c r="G40" s="56">
        <v>28</v>
      </c>
      <c r="H40">
        <v>25</v>
      </c>
      <c r="O40" t="s">
        <v>27</v>
      </c>
      <c r="P40">
        <v>86</v>
      </c>
      <c r="R40" t="s">
        <v>27</v>
      </c>
      <c r="S40">
        <v>90</v>
      </c>
      <c r="V40">
        <f t="shared" si="1"/>
        <v>73</v>
      </c>
      <c r="W40">
        <v>77</v>
      </c>
    </row>
    <row r="41" spans="1:23">
      <c r="A41" s="69">
        <v>38</v>
      </c>
      <c r="B41" s="78">
        <v>1600300615</v>
      </c>
      <c r="C41" s="69" t="s">
        <v>65</v>
      </c>
      <c r="D41" s="56"/>
      <c r="E41" s="69">
        <v>18</v>
      </c>
      <c r="F41" s="72">
        <v>9</v>
      </c>
      <c r="G41" s="56">
        <v>30</v>
      </c>
      <c r="H41">
        <v>27</v>
      </c>
      <c r="O41" t="s">
        <v>27</v>
      </c>
      <c r="P41">
        <v>95</v>
      </c>
      <c r="R41" t="s">
        <v>27</v>
      </c>
      <c r="S41">
        <v>88</v>
      </c>
      <c r="V41">
        <f t="shared" si="1"/>
        <v>84</v>
      </c>
      <c r="W41">
        <v>87</v>
      </c>
    </row>
    <row r="42" spans="1:23">
      <c r="A42" s="69">
        <v>39</v>
      </c>
      <c r="B42" s="78">
        <v>1600300623</v>
      </c>
      <c r="C42" s="69" t="s">
        <v>66</v>
      </c>
      <c r="D42" s="56"/>
      <c r="E42" s="69">
        <v>18</v>
      </c>
      <c r="F42" s="72">
        <v>10</v>
      </c>
      <c r="G42" s="56">
        <v>30</v>
      </c>
      <c r="H42">
        <v>36</v>
      </c>
      <c r="O42" t="s">
        <v>27</v>
      </c>
      <c r="P42">
        <v>91</v>
      </c>
      <c r="R42" t="s">
        <v>27</v>
      </c>
      <c r="S42">
        <v>93</v>
      </c>
      <c r="V42">
        <f t="shared" si="1"/>
        <v>94</v>
      </c>
      <c r="W42">
        <v>93</v>
      </c>
    </row>
    <row r="43" spans="1:23">
      <c r="A43" s="69">
        <v>40</v>
      </c>
      <c r="B43" s="78">
        <v>1600300629</v>
      </c>
      <c r="C43" s="69" t="s">
        <v>67</v>
      </c>
      <c r="D43" s="56"/>
      <c r="E43" s="69">
        <v>20</v>
      </c>
      <c r="F43" s="72">
        <v>7</v>
      </c>
      <c r="G43" s="56">
        <v>20</v>
      </c>
      <c r="H43">
        <v>25</v>
      </c>
      <c r="O43" t="s">
        <v>27</v>
      </c>
      <c r="P43">
        <v>90</v>
      </c>
      <c r="R43" t="s">
        <v>27</v>
      </c>
      <c r="S43">
        <v>88</v>
      </c>
      <c r="V43">
        <f t="shared" si="1"/>
        <v>72</v>
      </c>
      <c r="W43">
        <v>77</v>
      </c>
    </row>
    <row r="44" spans="1:23">
      <c r="A44" s="69">
        <v>41</v>
      </c>
      <c r="B44" s="78">
        <v>1600300630</v>
      </c>
      <c r="C44" s="69" t="s">
        <v>68</v>
      </c>
      <c r="D44" s="56"/>
      <c r="E44" s="69">
        <v>20</v>
      </c>
      <c r="F44" s="72">
        <v>7</v>
      </c>
      <c r="G44" s="56">
        <v>26</v>
      </c>
      <c r="H44">
        <v>35</v>
      </c>
      <c r="O44" t="s">
        <v>27</v>
      </c>
      <c r="P44">
        <v>93</v>
      </c>
      <c r="R44" t="s">
        <v>27</v>
      </c>
      <c r="S44">
        <v>88</v>
      </c>
      <c r="V44">
        <f t="shared" si="1"/>
        <v>88</v>
      </c>
      <c r="W44">
        <v>89</v>
      </c>
    </row>
    <row r="45" spans="1:23">
      <c r="A45" s="69">
        <v>42</v>
      </c>
      <c r="B45" s="78">
        <v>1600300632</v>
      </c>
      <c r="C45" s="69" t="s">
        <v>69</v>
      </c>
      <c r="D45" s="56"/>
      <c r="E45" s="69">
        <v>18</v>
      </c>
      <c r="F45" s="72">
        <v>8</v>
      </c>
      <c r="G45" s="56">
        <v>30</v>
      </c>
      <c r="H45">
        <v>39</v>
      </c>
      <c r="O45" t="s">
        <v>27</v>
      </c>
      <c r="P45">
        <v>99</v>
      </c>
      <c r="R45" t="s">
        <v>27</v>
      </c>
      <c r="S45">
        <v>93</v>
      </c>
      <c r="V45">
        <f t="shared" si="1"/>
        <v>95</v>
      </c>
      <c r="W45">
        <v>96</v>
      </c>
    </row>
    <row r="46" spans="1:23">
      <c r="A46" s="69">
        <v>43</v>
      </c>
      <c r="B46" s="78">
        <v>1600300636</v>
      </c>
      <c r="C46" s="69" t="s">
        <v>70</v>
      </c>
      <c r="D46" s="56"/>
      <c r="E46" s="69">
        <v>18</v>
      </c>
      <c r="F46" s="72">
        <v>9</v>
      </c>
      <c r="G46" s="56">
        <v>24</v>
      </c>
      <c r="H46">
        <v>25</v>
      </c>
      <c r="O46" t="s">
        <v>27</v>
      </c>
      <c r="P46">
        <v>80</v>
      </c>
      <c r="R46" t="s">
        <v>27</v>
      </c>
      <c r="S46">
        <v>85</v>
      </c>
      <c r="V46">
        <f t="shared" si="1"/>
        <v>76</v>
      </c>
      <c r="W46">
        <v>78</v>
      </c>
    </row>
    <row r="47" spans="1:23">
      <c r="A47" s="69">
        <v>44</v>
      </c>
      <c r="B47" s="78">
        <v>1600300637</v>
      </c>
      <c r="C47" s="69" t="s">
        <v>71</v>
      </c>
      <c r="D47" s="56"/>
      <c r="E47" s="69">
        <v>20</v>
      </c>
      <c r="F47" s="72">
        <v>7</v>
      </c>
      <c r="G47" s="56">
        <v>30</v>
      </c>
      <c r="H47">
        <v>24</v>
      </c>
      <c r="O47" t="s">
        <v>27</v>
      </c>
      <c r="P47">
        <v>93</v>
      </c>
      <c r="R47" t="s">
        <v>27</v>
      </c>
      <c r="S47">
        <v>89</v>
      </c>
      <c r="V47">
        <f t="shared" si="1"/>
        <v>81</v>
      </c>
      <c r="W47">
        <v>84</v>
      </c>
    </row>
    <row r="48" spans="1:23">
      <c r="A48" s="69">
        <v>45</v>
      </c>
      <c r="B48" s="78">
        <v>1600300708</v>
      </c>
      <c r="C48" s="69" t="s">
        <v>72</v>
      </c>
      <c r="D48" s="56"/>
      <c r="E48" s="69">
        <v>18</v>
      </c>
      <c r="F48" s="72">
        <v>9</v>
      </c>
      <c r="G48" s="56">
        <v>30</v>
      </c>
      <c r="H48">
        <v>11</v>
      </c>
      <c r="O48" t="s">
        <v>27</v>
      </c>
      <c r="P48">
        <v>50</v>
      </c>
      <c r="R48" t="s">
        <v>27</v>
      </c>
      <c r="S48">
        <v>50</v>
      </c>
      <c r="V48">
        <f t="shared" si="1"/>
        <v>68</v>
      </c>
      <c r="W48">
        <v>63</v>
      </c>
    </row>
    <row r="49" spans="1:23">
      <c r="A49" s="69">
        <v>46</v>
      </c>
      <c r="B49" s="78">
        <v>1600300722</v>
      </c>
      <c r="C49" s="69" t="s">
        <v>73</v>
      </c>
      <c r="D49" s="56"/>
      <c r="E49" s="69">
        <v>18</v>
      </c>
      <c r="F49" s="72">
        <v>9</v>
      </c>
      <c r="G49" s="56">
        <v>30</v>
      </c>
      <c r="H49">
        <v>38</v>
      </c>
      <c r="O49" t="s">
        <v>27</v>
      </c>
      <c r="P49">
        <v>78</v>
      </c>
      <c r="R49" t="s">
        <v>27</v>
      </c>
      <c r="S49">
        <v>86</v>
      </c>
      <c r="V49">
        <f t="shared" si="1"/>
        <v>95</v>
      </c>
      <c r="W49">
        <v>91</v>
      </c>
    </row>
    <row r="50" spans="1:23">
      <c r="A50" s="69">
        <v>47</v>
      </c>
      <c r="B50" s="78">
        <v>1600300725</v>
      </c>
      <c r="C50" s="69" t="s">
        <v>74</v>
      </c>
      <c r="D50" s="56"/>
      <c r="E50" s="69">
        <v>14</v>
      </c>
      <c r="F50" s="72">
        <v>8</v>
      </c>
      <c r="G50" s="56">
        <v>30</v>
      </c>
      <c r="H50">
        <v>26</v>
      </c>
      <c r="O50" t="s">
        <v>27</v>
      </c>
      <c r="P50">
        <v>91</v>
      </c>
      <c r="R50" t="s">
        <v>27</v>
      </c>
      <c r="S50">
        <v>86</v>
      </c>
      <c r="V50">
        <f t="shared" si="1"/>
        <v>78</v>
      </c>
      <c r="W50">
        <v>81</v>
      </c>
    </row>
    <row r="51" spans="1:23">
      <c r="A51" s="69">
        <v>48</v>
      </c>
      <c r="B51" s="78">
        <v>1600300728</v>
      </c>
      <c r="C51" s="69" t="s">
        <v>75</v>
      </c>
      <c r="D51" s="56"/>
      <c r="E51" s="69">
        <v>16</v>
      </c>
      <c r="F51" s="72">
        <v>7</v>
      </c>
      <c r="G51" s="56">
        <v>18</v>
      </c>
      <c r="H51">
        <v>21</v>
      </c>
      <c r="O51" t="s">
        <v>27</v>
      </c>
      <c r="P51">
        <v>75</v>
      </c>
      <c r="R51" t="s">
        <v>27</v>
      </c>
      <c r="S51">
        <v>86</v>
      </c>
      <c r="V51">
        <f t="shared" si="1"/>
        <v>62</v>
      </c>
      <c r="W51">
        <v>67</v>
      </c>
    </row>
    <row r="52" spans="1:23">
      <c r="A52" s="69">
        <v>49</v>
      </c>
      <c r="B52" s="78">
        <v>1600300734</v>
      </c>
      <c r="C52" s="69" t="s">
        <v>76</v>
      </c>
      <c r="D52" s="56"/>
      <c r="E52" s="69">
        <v>18</v>
      </c>
      <c r="F52" s="72">
        <v>10</v>
      </c>
      <c r="G52" s="56">
        <v>28</v>
      </c>
      <c r="H52">
        <v>16</v>
      </c>
      <c r="O52" t="s">
        <v>27</v>
      </c>
      <c r="P52">
        <v>78</v>
      </c>
      <c r="R52" t="s">
        <v>27</v>
      </c>
      <c r="S52">
        <v>84</v>
      </c>
      <c r="V52">
        <f t="shared" si="1"/>
        <v>72</v>
      </c>
      <c r="W52">
        <v>74</v>
      </c>
    </row>
    <row r="53" spans="1:23">
      <c r="A53" s="69">
        <v>50</v>
      </c>
      <c r="B53" s="78">
        <v>1600300801</v>
      </c>
      <c r="C53" s="69" t="s">
        <v>77</v>
      </c>
      <c r="D53" s="56"/>
      <c r="E53" s="69">
        <v>20</v>
      </c>
      <c r="F53" s="72">
        <v>8</v>
      </c>
      <c r="G53" s="56">
        <v>12</v>
      </c>
      <c r="H53">
        <v>18</v>
      </c>
      <c r="O53" t="s">
        <v>27</v>
      </c>
      <c r="P53">
        <v>86</v>
      </c>
      <c r="R53" t="s">
        <v>27</v>
      </c>
      <c r="S53">
        <v>86</v>
      </c>
      <c r="V53">
        <f t="shared" ref="V53:V79" si="2">SUM(E53:N53)</f>
        <v>58</v>
      </c>
      <c r="W53">
        <v>66</v>
      </c>
    </row>
    <row r="54" spans="1:23">
      <c r="A54" s="69">
        <v>51</v>
      </c>
      <c r="B54" s="78">
        <v>1600300811</v>
      </c>
      <c r="C54" s="69" t="s">
        <v>78</v>
      </c>
      <c r="D54" s="56"/>
      <c r="E54" s="69">
        <v>18</v>
      </c>
      <c r="F54" s="72">
        <v>9</v>
      </c>
      <c r="G54" s="56">
        <v>26</v>
      </c>
      <c r="H54">
        <v>30</v>
      </c>
      <c r="O54" t="s">
        <v>27</v>
      </c>
      <c r="P54">
        <v>78</v>
      </c>
      <c r="R54" t="s">
        <v>27</v>
      </c>
      <c r="S54">
        <v>91</v>
      </c>
      <c r="V54">
        <f t="shared" si="2"/>
        <v>83</v>
      </c>
      <c r="W54">
        <v>83</v>
      </c>
    </row>
    <row r="55" spans="1:23">
      <c r="A55" s="69">
        <v>52</v>
      </c>
      <c r="B55" s="78">
        <v>1600300812</v>
      </c>
      <c r="C55" s="69" t="s">
        <v>79</v>
      </c>
      <c r="D55" s="56"/>
      <c r="E55" s="69">
        <v>16</v>
      </c>
      <c r="F55" s="72">
        <v>8</v>
      </c>
      <c r="G55" s="56">
        <v>30</v>
      </c>
      <c r="H55">
        <v>17</v>
      </c>
      <c r="O55" t="s">
        <v>27</v>
      </c>
      <c r="P55">
        <v>83</v>
      </c>
      <c r="R55" t="s">
        <v>27</v>
      </c>
      <c r="S55">
        <v>85</v>
      </c>
      <c r="V55">
        <f t="shared" si="2"/>
        <v>71</v>
      </c>
      <c r="W55">
        <v>75</v>
      </c>
    </row>
    <row r="56" spans="1:23">
      <c r="A56" s="69">
        <v>53</v>
      </c>
      <c r="B56" s="78">
        <v>1600300813</v>
      </c>
      <c r="C56" s="69" t="s">
        <v>80</v>
      </c>
      <c r="D56" s="56"/>
      <c r="E56" s="69">
        <v>16</v>
      </c>
      <c r="F56" s="72">
        <v>10</v>
      </c>
      <c r="G56" s="56">
        <v>30</v>
      </c>
      <c r="H56">
        <v>35</v>
      </c>
      <c r="O56" t="s">
        <v>27</v>
      </c>
      <c r="P56">
        <v>86</v>
      </c>
      <c r="R56" t="s">
        <v>27</v>
      </c>
      <c r="S56">
        <v>88</v>
      </c>
      <c r="V56">
        <f t="shared" si="2"/>
        <v>91</v>
      </c>
      <c r="W56">
        <v>90</v>
      </c>
    </row>
    <row r="57" spans="1:23">
      <c r="A57" s="69">
        <v>54</v>
      </c>
      <c r="B57" s="78">
        <v>1600300814</v>
      </c>
      <c r="C57" s="69" t="s">
        <v>81</v>
      </c>
      <c r="D57" s="56"/>
      <c r="E57" s="69">
        <v>14</v>
      </c>
      <c r="F57" s="72">
        <v>6</v>
      </c>
      <c r="G57" s="56">
        <v>24</v>
      </c>
      <c r="H57">
        <v>33</v>
      </c>
      <c r="O57" t="s">
        <v>27</v>
      </c>
      <c r="P57">
        <v>89</v>
      </c>
      <c r="R57" t="s">
        <v>27</v>
      </c>
      <c r="S57">
        <v>91</v>
      </c>
      <c r="V57">
        <f t="shared" si="2"/>
        <v>77</v>
      </c>
      <c r="W57">
        <v>81</v>
      </c>
    </row>
    <row r="58" spans="1:23">
      <c r="A58" s="69">
        <v>55</v>
      </c>
      <c r="B58" s="78">
        <v>1600300820</v>
      </c>
      <c r="C58" s="69" t="s">
        <v>82</v>
      </c>
      <c r="D58" s="56"/>
      <c r="E58" s="69">
        <v>16</v>
      </c>
      <c r="F58" s="72">
        <v>8</v>
      </c>
      <c r="G58" s="56">
        <v>20</v>
      </c>
      <c r="H58">
        <v>28</v>
      </c>
      <c r="O58" t="s">
        <v>27</v>
      </c>
      <c r="P58">
        <v>73</v>
      </c>
      <c r="R58" t="s">
        <v>27</v>
      </c>
      <c r="S58">
        <v>86</v>
      </c>
      <c r="V58">
        <f t="shared" si="2"/>
        <v>72</v>
      </c>
      <c r="W58">
        <v>74</v>
      </c>
    </row>
    <row r="59" spans="1:23">
      <c r="A59" s="69">
        <v>56</v>
      </c>
      <c r="B59" s="78">
        <v>1600300824</v>
      </c>
      <c r="C59" s="69" t="s">
        <v>83</v>
      </c>
      <c r="D59" s="56"/>
      <c r="E59" s="69">
        <v>20</v>
      </c>
      <c r="F59" s="72">
        <v>9</v>
      </c>
      <c r="G59" s="56">
        <v>26</v>
      </c>
      <c r="H59">
        <v>34</v>
      </c>
      <c r="O59" t="s">
        <v>27</v>
      </c>
      <c r="P59">
        <v>85</v>
      </c>
      <c r="R59" t="s">
        <v>27</v>
      </c>
      <c r="S59">
        <v>92</v>
      </c>
      <c r="V59">
        <f t="shared" si="2"/>
        <v>89</v>
      </c>
      <c r="W59">
        <v>89</v>
      </c>
    </row>
    <row r="60" spans="1:23">
      <c r="A60" s="69">
        <v>57</v>
      </c>
      <c r="B60" s="78">
        <v>1600300827</v>
      </c>
      <c r="C60" s="69" t="s">
        <v>84</v>
      </c>
      <c r="D60" s="56"/>
      <c r="E60" s="69">
        <v>10</v>
      </c>
      <c r="F60" s="72">
        <v>8</v>
      </c>
      <c r="G60" s="56">
        <v>30</v>
      </c>
      <c r="H60">
        <v>11</v>
      </c>
      <c r="O60" t="s">
        <v>27</v>
      </c>
      <c r="P60">
        <v>90</v>
      </c>
      <c r="R60" t="s">
        <v>27</v>
      </c>
      <c r="S60">
        <v>85</v>
      </c>
      <c r="V60">
        <f t="shared" si="2"/>
        <v>59</v>
      </c>
      <c r="W60">
        <v>68</v>
      </c>
    </row>
    <row r="61" spans="1:23">
      <c r="A61" s="69">
        <v>58</v>
      </c>
      <c r="B61" s="78">
        <v>1600300832</v>
      </c>
      <c r="C61" s="69" t="s">
        <v>85</v>
      </c>
      <c r="D61" s="56"/>
      <c r="E61" s="69">
        <v>14</v>
      </c>
      <c r="F61" s="72">
        <v>7</v>
      </c>
      <c r="G61" s="56">
        <v>28</v>
      </c>
      <c r="H61">
        <v>25</v>
      </c>
      <c r="O61" t="s">
        <v>27</v>
      </c>
      <c r="P61">
        <v>93</v>
      </c>
      <c r="R61" t="s">
        <v>27</v>
      </c>
      <c r="S61">
        <v>85</v>
      </c>
      <c r="V61">
        <f t="shared" si="2"/>
        <v>74</v>
      </c>
      <c r="W61">
        <v>79</v>
      </c>
    </row>
    <row r="62" spans="1:23">
      <c r="A62" s="69">
        <v>59</v>
      </c>
      <c r="B62" s="78">
        <v>1600300833</v>
      </c>
      <c r="C62" s="69" t="s">
        <v>86</v>
      </c>
      <c r="D62" s="56"/>
      <c r="E62" s="69">
        <v>18</v>
      </c>
      <c r="F62" s="72">
        <v>7</v>
      </c>
      <c r="G62" s="56">
        <v>29</v>
      </c>
      <c r="H62">
        <v>19</v>
      </c>
      <c r="O62" t="s">
        <v>27</v>
      </c>
      <c r="P62">
        <v>86</v>
      </c>
      <c r="R62" t="s">
        <v>27</v>
      </c>
      <c r="S62">
        <v>94</v>
      </c>
      <c r="V62">
        <f t="shared" si="2"/>
        <v>73</v>
      </c>
      <c r="W62">
        <v>78</v>
      </c>
    </row>
    <row r="63" spans="1:23">
      <c r="A63" s="69">
        <v>60</v>
      </c>
      <c r="B63" s="78">
        <v>1600300904</v>
      </c>
      <c r="C63" s="69" t="s">
        <v>87</v>
      </c>
      <c r="D63" s="56"/>
      <c r="E63" s="69">
        <v>20</v>
      </c>
      <c r="F63" s="72">
        <v>9</v>
      </c>
      <c r="G63" s="56">
        <v>26</v>
      </c>
      <c r="H63">
        <v>29</v>
      </c>
      <c r="O63" t="s">
        <v>27</v>
      </c>
      <c r="P63">
        <v>95</v>
      </c>
      <c r="R63" t="s">
        <v>27</v>
      </c>
      <c r="S63">
        <v>91</v>
      </c>
      <c r="V63">
        <f t="shared" si="2"/>
        <v>84</v>
      </c>
      <c r="W63">
        <v>87</v>
      </c>
    </row>
    <row r="64" spans="1:23">
      <c r="A64" s="69">
        <v>61</v>
      </c>
      <c r="B64" s="78">
        <v>1600300905</v>
      </c>
      <c r="C64" s="69" t="s">
        <v>88</v>
      </c>
      <c r="D64" s="56"/>
      <c r="E64" s="69">
        <v>20</v>
      </c>
      <c r="F64" s="72">
        <v>9</v>
      </c>
      <c r="G64" s="56">
        <v>21</v>
      </c>
      <c r="H64">
        <v>9</v>
      </c>
      <c r="O64" t="s">
        <v>27</v>
      </c>
      <c r="P64">
        <v>85</v>
      </c>
      <c r="R64" t="s">
        <v>27</v>
      </c>
      <c r="S64">
        <v>86</v>
      </c>
      <c r="V64">
        <f t="shared" si="2"/>
        <v>59</v>
      </c>
      <c r="W64">
        <v>67</v>
      </c>
    </row>
    <row r="65" spans="1:23">
      <c r="A65" s="69">
        <v>62</v>
      </c>
      <c r="B65" s="78">
        <v>1600300907</v>
      </c>
      <c r="C65" s="69" t="s">
        <v>89</v>
      </c>
      <c r="D65" s="56"/>
      <c r="E65" s="69">
        <v>18</v>
      </c>
      <c r="F65" s="72">
        <v>8</v>
      </c>
      <c r="G65" s="56">
        <v>19</v>
      </c>
      <c r="H65">
        <v>19</v>
      </c>
      <c r="O65" t="s">
        <v>27</v>
      </c>
      <c r="P65">
        <v>88</v>
      </c>
      <c r="R65" t="s">
        <v>27</v>
      </c>
      <c r="S65">
        <v>93</v>
      </c>
      <c r="V65">
        <f t="shared" si="2"/>
        <v>64</v>
      </c>
      <c r="W65">
        <v>72</v>
      </c>
    </row>
    <row r="66" spans="1:23">
      <c r="A66" s="69">
        <v>63</v>
      </c>
      <c r="B66" s="78">
        <v>1600300909</v>
      </c>
      <c r="C66" s="69" t="s">
        <v>90</v>
      </c>
      <c r="D66" s="56"/>
      <c r="E66" s="69">
        <v>20</v>
      </c>
      <c r="F66" s="72">
        <v>9</v>
      </c>
      <c r="G66" s="56">
        <v>25</v>
      </c>
      <c r="H66">
        <v>29</v>
      </c>
      <c r="O66" t="s">
        <v>27</v>
      </c>
      <c r="P66">
        <v>85</v>
      </c>
      <c r="R66" t="s">
        <v>27</v>
      </c>
      <c r="S66">
        <v>87</v>
      </c>
      <c r="V66">
        <f t="shared" si="2"/>
        <v>83</v>
      </c>
      <c r="W66">
        <v>84</v>
      </c>
    </row>
    <row r="67" spans="1:23">
      <c r="A67" s="69">
        <v>64</v>
      </c>
      <c r="B67" s="78">
        <v>1600300911</v>
      </c>
      <c r="C67" s="69" t="s">
        <v>91</v>
      </c>
      <c r="D67" s="56"/>
      <c r="E67" s="69">
        <v>16</v>
      </c>
      <c r="F67" s="72">
        <v>10</v>
      </c>
      <c r="G67" s="56">
        <v>26</v>
      </c>
      <c r="H67">
        <v>21</v>
      </c>
      <c r="O67" t="s">
        <v>27</v>
      </c>
      <c r="P67">
        <v>91</v>
      </c>
      <c r="R67" t="s">
        <v>27</v>
      </c>
      <c r="S67">
        <v>84</v>
      </c>
      <c r="V67">
        <f t="shared" si="2"/>
        <v>73</v>
      </c>
      <c r="W67">
        <v>78</v>
      </c>
    </row>
    <row r="68" spans="1:23">
      <c r="A68" s="69">
        <v>65</v>
      </c>
      <c r="B68" s="78">
        <v>1600300913</v>
      </c>
      <c r="C68" s="69" t="s">
        <v>92</v>
      </c>
      <c r="D68" s="56"/>
      <c r="E68" s="69">
        <v>12</v>
      </c>
      <c r="F68" s="72">
        <v>8</v>
      </c>
      <c r="G68" s="56">
        <v>29</v>
      </c>
      <c r="H68">
        <v>35</v>
      </c>
      <c r="O68" t="s">
        <v>27</v>
      </c>
      <c r="P68">
        <v>89</v>
      </c>
      <c r="R68" t="s">
        <v>27</v>
      </c>
      <c r="S68">
        <v>85</v>
      </c>
      <c r="V68">
        <f t="shared" si="2"/>
        <v>84</v>
      </c>
      <c r="W68">
        <v>85</v>
      </c>
    </row>
    <row r="69" spans="1:23">
      <c r="A69" s="69">
        <v>66</v>
      </c>
      <c r="B69" s="78">
        <v>1600300918</v>
      </c>
      <c r="C69" s="69" t="s">
        <v>93</v>
      </c>
      <c r="D69" s="56"/>
      <c r="E69" s="69">
        <v>20</v>
      </c>
      <c r="F69" s="72">
        <v>7</v>
      </c>
      <c r="G69" s="56">
        <v>23</v>
      </c>
      <c r="H69">
        <v>31</v>
      </c>
      <c r="O69" t="s">
        <v>27</v>
      </c>
      <c r="P69">
        <v>86</v>
      </c>
      <c r="R69" t="s">
        <v>27</v>
      </c>
      <c r="S69">
        <v>85</v>
      </c>
      <c r="V69">
        <f t="shared" si="2"/>
        <v>81</v>
      </c>
      <c r="W69">
        <v>82</v>
      </c>
    </row>
    <row r="70" spans="1:23">
      <c r="A70" s="69">
        <v>67</v>
      </c>
      <c r="B70" s="78">
        <v>1600300919</v>
      </c>
      <c r="C70" s="69" t="s">
        <v>94</v>
      </c>
      <c r="D70" s="56"/>
      <c r="E70" s="69">
        <v>12</v>
      </c>
      <c r="F70" s="72">
        <v>8</v>
      </c>
      <c r="G70" s="56">
        <v>23</v>
      </c>
      <c r="H70">
        <v>9</v>
      </c>
      <c r="O70" t="s">
        <v>27</v>
      </c>
      <c r="P70">
        <v>96</v>
      </c>
      <c r="R70" t="s">
        <v>27</v>
      </c>
      <c r="S70">
        <v>88</v>
      </c>
      <c r="V70">
        <f t="shared" si="2"/>
        <v>52</v>
      </c>
      <c r="W70">
        <v>64</v>
      </c>
    </row>
    <row r="71" spans="1:23">
      <c r="A71" s="69">
        <v>68</v>
      </c>
      <c r="B71" s="78">
        <v>1600300920</v>
      </c>
      <c r="C71" s="69" t="s">
        <v>95</v>
      </c>
      <c r="D71" s="56"/>
      <c r="E71" s="69">
        <v>20</v>
      </c>
      <c r="F71" s="72">
        <v>8</v>
      </c>
      <c r="G71" s="56">
        <v>26</v>
      </c>
      <c r="H71">
        <v>34</v>
      </c>
      <c r="O71" t="s">
        <v>27</v>
      </c>
      <c r="P71">
        <v>93</v>
      </c>
      <c r="R71" t="s">
        <v>27</v>
      </c>
      <c r="S71">
        <v>95</v>
      </c>
      <c r="V71">
        <f t="shared" si="2"/>
        <v>88</v>
      </c>
      <c r="W71">
        <v>90</v>
      </c>
    </row>
    <row r="72" spans="1:23">
      <c r="A72" s="69">
        <v>69</v>
      </c>
      <c r="B72" s="78">
        <v>1600300925</v>
      </c>
      <c r="C72" s="69" t="s">
        <v>96</v>
      </c>
      <c r="D72" s="56"/>
      <c r="E72" s="69">
        <v>14</v>
      </c>
      <c r="F72" s="72">
        <v>7</v>
      </c>
      <c r="G72" s="56">
        <v>24</v>
      </c>
      <c r="H72">
        <v>21</v>
      </c>
      <c r="P72">
        <v>90</v>
      </c>
      <c r="S72">
        <v>85</v>
      </c>
      <c r="V72">
        <f t="shared" si="2"/>
        <v>66</v>
      </c>
      <c r="W72">
        <v>73</v>
      </c>
    </row>
    <row r="73" spans="1:23">
      <c r="A73" s="69">
        <v>70</v>
      </c>
      <c r="B73" s="78">
        <v>1600300926</v>
      </c>
      <c r="C73" s="69" t="s">
        <v>97</v>
      </c>
      <c r="D73" s="56"/>
      <c r="E73" s="69">
        <v>10</v>
      </c>
      <c r="F73" s="72">
        <v>6</v>
      </c>
      <c r="G73" s="56">
        <v>20</v>
      </c>
      <c r="H73">
        <v>12</v>
      </c>
      <c r="P73">
        <v>90</v>
      </c>
      <c r="S73">
        <v>84</v>
      </c>
      <c r="V73">
        <f t="shared" si="2"/>
        <v>48</v>
      </c>
      <c r="W73">
        <v>60</v>
      </c>
    </row>
    <row r="74" spans="1:23">
      <c r="A74" s="69">
        <v>71</v>
      </c>
      <c r="B74" s="78">
        <v>1600300928</v>
      </c>
      <c r="C74" s="69" t="s">
        <v>98</v>
      </c>
      <c r="D74" s="56"/>
      <c r="E74" s="69">
        <v>20</v>
      </c>
      <c r="F74" s="72">
        <v>7</v>
      </c>
      <c r="G74" s="56">
        <v>28</v>
      </c>
      <c r="H74">
        <v>30</v>
      </c>
      <c r="P74">
        <v>86</v>
      </c>
      <c r="S74">
        <v>90</v>
      </c>
      <c r="V74">
        <f t="shared" si="2"/>
        <v>85</v>
      </c>
      <c r="W74">
        <v>86</v>
      </c>
    </row>
    <row r="75" spans="1:23">
      <c r="A75" s="69">
        <v>72</v>
      </c>
      <c r="B75" s="78">
        <v>1600300931</v>
      </c>
      <c r="C75" s="69" t="s">
        <v>99</v>
      </c>
      <c r="D75" s="56"/>
      <c r="E75" s="69">
        <v>16</v>
      </c>
      <c r="F75" s="72">
        <v>8</v>
      </c>
      <c r="G75" s="56">
        <v>28</v>
      </c>
      <c r="H75">
        <v>13</v>
      </c>
      <c r="P75">
        <v>87</v>
      </c>
      <c r="S75">
        <v>91</v>
      </c>
      <c r="V75">
        <f t="shared" si="2"/>
        <v>65</v>
      </c>
      <c r="W75">
        <v>72</v>
      </c>
    </row>
    <row r="76" spans="1:23">
      <c r="A76" s="69">
        <v>73</v>
      </c>
      <c r="B76" s="78">
        <v>1600301003</v>
      </c>
      <c r="C76" s="69" t="s">
        <v>100</v>
      </c>
      <c r="D76" s="56"/>
      <c r="E76" s="69">
        <v>14</v>
      </c>
      <c r="F76" s="72">
        <v>10</v>
      </c>
      <c r="G76" s="56">
        <v>19</v>
      </c>
      <c r="H76">
        <v>35</v>
      </c>
      <c r="P76">
        <v>81</v>
      </c>
      <c r="S76">
        <v>92</v>
      </c>
      <c r="V76">
        <f t="shared" si="2"/>
        <v>78</v>
      </c>
      <c r="W76">
        <v>80</v>
      </c>
    </row>
    <row r="77" spans="1:23">
      <c r="A77" s="69">
        <v>74</v>
      </c>
      <c r="B77" s="78">
        <v>1600301008</v>
      </c>
      <c r="C77" s="69" t="s">
        <v>101</v>
      </c>
      <c r="D77" s="56"/>
      <c r="E77" s="69">
        <v>12</v>
      </c>
      <c r="F77" s="72">
        <v>7</v>
      </c>
      <c r="G77" s="56">
        <v>24</v>
      </c>
      <c r="H77">
        <v>10</v>
      </c>
      <c r="P77">
        <v>90</v>
      </c>
      <c r="S77">
        <v>87</v>
      </c>
      <c r="V77">
        <f t="shared" si="2"/>
        <v>53</v>
      </c>
      <c r="W77">
        <v>64</v>
      </c>
    </row>
    <row r="78" spans="1:23">
      <c r="A78" s="69">
        <v>75</v>
      </c>
      <c r="B78" s="78">
        <v>1600301014</v>
      </c>
      <c r="C78" s="69" t="s">
        <v>102</v>
      </c>
      <c r="D78" s="56"/>
      <c r="E78" s="69">
        <v>18</v>
      </c>
      <c r="F78" s="72">
        <v>7</v>
      </c>
      <c r="G78" s="56">
        <v>22</v>
      </c>
      <c r="H78">
        <v>20</v>
      </c>
      <c r="P78">
        <v>85</v>
      </c>
      <c r="S78">
        <v>85</v>
      </c>
      <c r="V78">
        <f t="shared" si="2"/>
        <v>67</v>
      </c>
      <c r="W78">
        <v>72</v>
      </c>
    </row>
    <row r="79" spans="1:23">
      <c r="A79" s="69">
        <v>76</v>
      </c>
      <c r="B79" s="78">
        <v>1600301015</v>
      </c>
      <c r="C79" s="69" t="s">
        <v>103</v>
      </c>
      <c r="D79" s="56"/>
      <c r="E79" s="69">
        <v>16</v>
      </c>
      <c r="F79" s="72">
        <v>8</v>
      </c>
      <c r="G79" s="56">
        <v>21</v>
      </c>
      <c r="H79">
        <v>23</v>
      </c>
      <c r="P79">
        <v>91</v>
      </c>
      <c r="S79">
        <v>88</v>
      </c>
      <c r="V79">
        <f t="shared" si="2"/>
        <v>68</v>
      </c>
      <c r="W79">
        <v>75</v>
      </c>
    </row>
    <row r="80" spans="1:23">
      <c r="A80" s="69">
        <v>77</v>
      </c>
      <c r="B80" s="78">
        <v>1600301016</v>
      </c>
      <c r="C80" s="69" t="s">
        <v>104</v>
      </c>
      <c r="D80" s="56"/>
      <c r="E80" s="69">
        <v>16</v>
      </c>
      <c r="F80" s="72">
        <v>9</v>
      </c>
      <c r="G80" s="56">
        <v>24</v>
      </c>
      <c r="H80">
        <v>33</v>
      </c>
      <c r="P80">
        <v>85</v>
      </c>
      <c r="S80">
        <v>92</v>
      </c>
      <c r="V80">
        <f t="shared" ref="V80:V105" si="3">SUM(E80:N80)</f>
        <v>82</v>
      </c>
      <c r="W80">
        <v>84</v>
      </c>
    </row>
    <row r="81" spans="1:23">
      <c r="A81" s="69">
        <v>78</v>
      </c>
      <c r="B81" s="78">
        <v>1600301018</v>
      </c>
      <c r="C81" s="69" t="s">
        <v>105</v>
      </c>
      <c r="D81" s="56"/>
      <c r="E81" s="69">
        <v>18</v>
      </c>
      <c r="F81" s="72">
        <v>7</v>
      </c>
      <c r="G81" s="56">
        <v>20</v>
      </c>
      <c r="H81">
        <v>21</v>
      </c>
      <c r="P81">
        <v>93</v>
      </c>
      <c r="S81">
        <v>93</v>
      </c>
      <c r="V81">
        <f t="shared" si="3"/>
        <v>66</v>
      </c>
      <c r="W81">
        <v>74</v>
      </c>
    </row>
    <row r="82" spans="1:23">
      <c r="A82" s="69">
        <v>79</v>
      </c>
      <c r="B82" s="78">
        <v>1600301021</v>
      </c>
      <c r="C82" s="69" t="s">
        <v>106</v>
      </c>
      <c r="D82" s="56"/>
      <c r="E82" s="69">
        <v>12</v>
      </c>
      <c r="F82" s="72">
        <v>7</v>
      </c>
      <c r="G82" s="56">
        <v>26</v>
      </c>
      <c r="H82">
        <v>14</v>
      </c>
      <c r="P82">
        <v>75</v>
      </c>
      <c r="S82">
        <v>90</v>
      </c>
      <c r="V82">
        <f t="shared" si="3"/>
        <v>59</v>
      </c>
      <c r="W82">
        <v>65</v>
      </c>
    </row>
    <row r="83" spans="1:23">
      <c r="A83" s="69">
        <v>80</v>
      </c>
      <c r="B83" s="78">
        <v>1600301027</v>
      </c>
      <c r="C83" s="69" t="s">
        <v>107</v>
      </c>
      <c r="D83" s="56"/>
      <c r="E83" s="69">
        <v>16</v>
      </c>
      <c r="F83" s="72">
        <v>8</v>
      </c>
      <c r="G83" s="56">
        <v>30</v>
      </c>
      <c r="H83">
        <v>29</v>
      </c>
      <c r="P83">
        <v>95</v>
      </c>
      <c r="S83">
        <v>85</v>
      </c>
      <c r="V83">
        <f t="shared" si="3"/>
        <v>83</v>
      </c>
      <c r="W83">
        <v>86</v>
      </c>
    </row>
    <row r="84" spans="1:23">
      <c r="A84" s="69">
        <v>81</v>
      </c>
      <c r="B84" s="78">
        <v>1600301034</v>
      </c>
      <c r="C84" s="69" t="s">
        <v>108</v>
      </c>
      <c r="D84" s="56"/>
      <c r="E84" s="69">
        <v>16</v>
      </c>
      <c r="F84" s="72">
        <v>8</v>
      </c>
      <c r="G84" s="56">
        <v>30</v>
      </c>
      <c r="H84">
        <v>38</v>
      </c>
      <c r="P84">
        <v>88</v>
      </c>
      <c r="S84">
        <v>87</v>
      </c>
      <c r="V84">
        <f t="shared" si="3"/>
        <v>92</v>
      </c>
      <c r="W84">
        <v>91</v>
      </c>
    </row>
    <row r="85" spans="1:23">
      <c r="A85" s="69">
        <v>82</v>
      </c>
      <c r="B85" s="78">
        <v>1600301036</v>
      </c>
      <c r="C85" s="69" t="s">
        <v>109</v>
      </c>
      <c r="D85" s="56"/>
      <c r="E85" s="69">
        <v>12</v>
      </c>
      <c r="F85" s="72">
        <v>9</v>
      </c>
      <c r="G85" s="56">
        <v>25</v>
      </c>
      <c r="H85">
        <v>2</v>
      </c>
      <c r="P85">
        <v>97</v>
      </c>
      <c r="S85">
        <v>84</v>
      </c>
      <c r="V85">
        <f t="shared" si="3"/>
        <v>48</v>
      </c>
      <c r="W85">
        <v>61</v>
      </c>
    </row>
    <row r="86" spans="1:23">
      <c r="A86" s="69">
        <v>83</v>
      </c>
      <c r="B86" s="78">
        <v>1600301102</v>
      </c>
      <c r="C86" s="69" t="s">
        <v>110</v>
      </c>
      <c r="D86" s="56"/>
      <c r="E86" s="69">
        <v>14</v>
      </c>
      <c r="F86" s="72">
        <v>7</v>
      </c>
      <c r="G86" s="56">
        <v>26</v>
      </c>
      <c r="H86">
        <v>16</v>
      </c>
      <c r="P86">
        <v>82</v>
      </c>
      <c r="S86">
        <v>90</v>
      </c>
      <c r="V86">
        <f t="shared" si="3"/>
        <v>63</v>
      </c>
      <c r="W86">
        <v>70</v>
      </c>
    </row>
    <row r="87" spans="1:23">
      <c r="A87" s="69">
        <v>84</v>
      </c>
      <c r="B87" s="78">
        <v>1600301103</v>
      </c>
      <c r="C87" s="69" t="s">
        <v>111</v>
      </c>
      <c r="D87" s="56"/>
      <c r="E87" s="69">
        <v>14</v>
      </c>
      <c r="F87" s="72">
        <v>8</v>
      </c>
      <c r="G87" s="56">
        <v>20</v>
      </c>
      <c r="H87">
        <v>16</v>
      </c>
      <c r="P87">
        <v>93</v>
      </c>
      <c r="S87">
        <v>85</v>
      </c>
      <c r="V87">
        <f t="shared" si="3"/>
        <v>58</v>
      </c>
      <c r="W87">
        <v>68</v>
      </c>
    </row>
    <row r="88" spans="1:23">
      <c r="A88" s="69">
        <v>85</v>
      </c>
      <c r="B88" s="78">
        <v>1600301104</v>
      </c>
      <c r="C88" s="69" t="s">
        <v>112</v>
      </c>
      <c r="D88" s="56"/>
      <c r="E88" s="69">
        <v>14</v>
      </c>
      <c r="F88" s="72">
        <v>6</v>
      </c>
      <c r="G88" s="56">
        <v>19</v>
      </c>
      <c r="H88">
        <v>13</v>
      </c>
      <c r="P88">
        <v>88</v>
      </c>
      <c r="S88">
        <v>89</v>
      </c>
      <c r="V88">
        <f t="shared" si="3"/>
        <v>52</v>
      </c>
      <c r="W88">
        <v>63</v>
      </c>
    </row>
    <row r="89" spans="1:23">
      <c r="A89" s="69">
        <v>86</v>
      </c>
      <c r="B89" s="78">
        <v>1600301107</v>
      </c>
      <c r="C89" s="69" t="s">
        <v>113</v>
      </c>
      <c r="D89" s="56"/>
      <c r="E89" s="69">
        <v>14</v>
      </c>
      <c r="F89" s="72">
        <v>6</v>
      </c>
      <c r="G89" s="56">
        <v>22</v>
      </c>
      <c r="H89">
        <v>32</v>
      </c>
      <c r="P89">
        <v>81</v>
      </c>
      <c r="S89">
        <v>93</v>
      </c>
      <c r="V89">
        <f t="shared" si="3"/>
        <v>74</v>
      </c>
      <c r="W89">
        <v>77</v>
      </c>
    </row>
    <row r="90" spans="1:23">
      <c r="A90" s="69">
        <v>87</v>
      </c>
      <c r="B90" s="78">
        <v>1600301108</v>
      </c>
      <c r="C90" s="69" t="s">
        <v>114</v>
      </c>
      <c r="D90" s="56"/>
      <c r="E90" s="69">
        <v>18</v>
      </c>
      <c r="F90" s="72">
        <v>9</v>
      </c>
      <c r="G90" s="56">
        <v>20</v>
      </c>
      <c r="H90">
        <v>24</v>
      </c>
      <c r="P90">
        <v>83</v>
      </c>
      <c r="S90">
        <v>88</v>
      </c>
      <c r="V90">
        <f t="shared" si="3"/>
        <v>71</v>
      </c>
      <c r="W90">
        <v>75</v>
      </c>
    </row>
    <row r="91" spans="1:23">
      <c r="A91" s="69">
        <v>88</v>
      </c>
      <c r="B91" s="78">
        <v>1600301109</v>
      </c>
      <c r="C91" s="69" t="s">
        <v>115</v>
      </c>
      <c r="D91" s="56"/>
      <c r="E91" s="69">
        <v>18</v>
      </c>
      <c r="F91" s="72">
        <v>9</v>
      </c>
      <c r="G91" s="56">
        <v>30</v>
      </c>
      <c r="H91">
        <v>33</v>
      </c>
      <c r="P91">
        <v>92</v>
      </c>
      <c r="S91">
        <v>85</v>
      </c>
      <c r="V91">
        <f t="shared" si="3"/>
        <v>90</v>
      </c>
      <c r="W91">
        <v>90</v>
      </c>
    </row>
    <row r="92" spans="1:23">
      <c r="A92" s="69">
        <v>89</v>
      </c>
      <c r="B92" s="78">
        <v>1600301115</v>
      </c>
      <c r="C92" s="69" t="s">
        <v>116</v>
      </c>
      <c r="D92" s="56"/>
      <c r="E92" s="69">
        <v>20</v>
      </c>
      <c r="F92" s="72">
        <v>10</v>
      </c>
      <c r="G92" s="56">
        <v>30</v>
      </c>
      <c r="H92">
        <v>28</v>
      </c>
      <c r="P92">
        <v>88</v>
      </c>
      <c r="S92">
        <v>95</v>
      </c>
      <c r="V92">
        <f t="shared" si="3"/>
        <v>88</v>
      </c>
      <c r="W92">
        <v>89</v>
      </c>
    </row>
    <row r="93" spans="1:23">
      <c r="A93" s="69">
        <v>90</v>
      </c>
      <c r="B93" s="78">
        <v>1600301116</v>
      </c>
      <c r="C93" s="69" t="s">
        <v>117</v>
      </c>
      <c r="D93" s="56"/>
      <c r="E93" s="69">
        <v>18</v>
      </c>
      <c r="F93" s="72">
        <v>5</v>
      </c>
      <c r="G93" s="56">
        <v>28</v>
      </c>
      <c r="H93">
        <v>21</v>
      </c>
      <c r="P93">
        <v>77</v>
      </c>
      <c r="S93">
        <v>88</v>
      </c>
      <c r="V93">
        <f t="shared" si="3"/>
        <v>72</v>
      </c>
      <c r="W93">
        <v>75</v>
      </c>
    </row>
    <row r="94" spans="1:23">
      <c r="A94" s="69">
        <v>91</v>
      </c>
      <c r="B94" s="78">
        <v>1600301117</v>
      </c>
      <c r="C94" s="69" t="s">
        <v>118</v>
      </c>
      <c r="D94" s="56"/>
      <c r="E94" s="69">
        <v>16</v>
      </c>
      <c r="F94" s="72">
        <v>9</v>
      </c>
      <c r="G94" s="56">
        <v>30</v>
      </c>
      <c r="H94">
        <v>37</v>
      </c>
      <c r="P94">
        <v>90</v>
      </c>
      <c r="S94">
        <v>93</v>
      </c>
      <c r="V94">
        <f t="shared" si="3"/>
        <v>92</v>
      </c>
      <c r="W94">
        <v>92</v>
      </c>
    </row>
    <row r="95" spans="1:23">
      <c r="A95" s="69">
        <v>92</v>
      </c>
      <c r="B95" s="78">
        <v>1600301118</v>
      </c>
      <c r="C95" s="69" t="s">
        <v>119</v>
      </c>
      <c r="D95" s="56"/>
      <c r="E95" s="69">
        <v>14</v>
      </c>
      <c r="F95" s="72">
        <v>7</v>
      </c>
      <c r="G95" s="56">
        <v>22</v>
      </c>
      <c r="H95">
        <v>33</v>
      </c>
      <c r="P95">
        <v>83</v>
      </c>
      <c r="S95">
        <v>86</v>
      </c>
      <c r="V95">
        <f t="shared" si="3"/>
        <v>76</v>
      </c>
      <c r="W95">
        <v>78</v>
      </c>
    </row>
    <row r="96" spans="1:23">
      <c r="A96" s="69">
        <v>93</v>
      </c>
      <c r="B96" s="78">
        <v>1600301121</v>
      </c>
      <c r="C96" s="69" t="s">
        <v>120</v>
      </c>
      <c r="D96" s="56"/>
      <c r="E96" s="69">
        <v>8</v>
      </c>
      <c r="F96" s="72">
        <v>5</v>
      </c>
      <c r="G96" s="56">
        <v>20</v>
      </c>
      <c r="H96">
        <v>6</v>
      </c>
      <c r="P96">
        <v>85</v>
      </c>
      <c r="S96">
        <v>90</v>
      </c>
      <c r="V96">
        <f t="shared" si="3"/>
        <v>39</v>
      </c>
      <c r="W96">
        <v>53</v>
      </c>
    </row>
    <row r="97" spans="1:23">
      <c r="A97" s="69">
        <v>94</v>
      </c>
      <c r="B97" s="78">
        <v>1600301127</v>
      </c>
      <c r="C97" s="69" t="s">
        <v>121</v>
      </c>
      <c r="D97" s="56"/>
      <c r="E97" s="69">
        <v>18</v>
      </c>
      <c r="F97" s="72">
        <v>8</v>
      </c>
      <c r="G97" s="56">
        <v>13</v>
      </c>
      <c r="H97">
        <v>1</v>
      </c>
      <c r="P97">
        <v>83</v>
      </c>
      <c r="S97">
        <v>92</v>
      </c>
      <c r="V97">
        <f t="shared" si="3"/>
        <v>40</v>
      </c>
      <c r="W97">
        <v>54</v>
      </c>
    </row>
    <row r="98" spans="1:23">
      <c r="A98" s="69">
        <v>95</v>
      </c>
      <c r="B98" s="78">
        <v>1600301131</v>
      </c>
      <c r="C98" s="69" t="s">
        <v>122</v>
      </c>
      <c r="D98" s="56"/>
      <c r="E98" s="69">
        <v>18</v>
      </c>
      <c r="F98" s="72">
        <v>9</v>
      </c>
      <c r="G98" s="56">
        <v>26</v>
      </c>
      <c r="H98">
        <v>15</v>
      </c>
      <c r="P98">
        <v>83</v>
      </c>
      <c r="S98">
        <v>86</v>
      </c>
      <c r="V98">
        <f t="shared" si="3"/>
        <v>68</v>
      </c>
      <c r="W98">
        <v>73</v>
      </c>
    </row>
    <row r="99" spans="1:23">
      <c r="A99" s="69">
        <v>96</v>
      </c>
      <c r="B99" s="78">
        <v>1600301136</v>
      </c>
      <c r="C99" s="69" t="s">
        <v>123</v>
      </c>
      <c r="D99" s="56"/>
      <c r="E99" s="69">
        <v>14</v>
      </c>
      <c r="F99" s="72">
        <v>8</v>
      </c>
      <c r="G99" s="56">
        <v>28</v>
      </c>
      <c r="H99">
        <v>5</v>
      </c>
      <c r="P99">
        <v>85</v>
      </c>
      <c r="S99">
        <v>86</v>
      </c>
      <c r="V99">
        <f t="shared" si="3"/>
        <v>55</v>
      </c>
      <c r="W99">
        <v>64</v>
      </c>
    </row>
    <row r="100" spans="1:23">
      <c r="A100" s="69">
        <v>97</v>
      </c>
      <c r="B100" s="78">
        <v>1600301205</v>
      </c>
      <c r="C100" s="69" t="s">
        <v>124</v>
      </c>
      <c r="D100" s="56"/>
      <c r="E100" s="69">
        <v>20</v>
      </c>
      <c r="F100" s="72">
        <v>6</v>
      </c>
      <c r="G100" s="56">
        <v>23</v>
      </c>
      <c r="H100">
        <v>34</v>
      </c>
      <c r="P100">
        <v>96</v>
      </c>
      <c r="S100">
        <v>94</v>
      </c>
      <c r="V100">
        <f t="shared" si="3"/>
        <v>83</v>
      </c>
      <c r="W100">
        <v>87</v>
      </c>
    </row>
    <row r="101" spans="1:23">
      <c r="A101" s="69">
        <v>98</v>
      </c>
      <c r="B101" s="78">
        <v>1600301209</v>
      </c>
      <c r="C101" s="69" t="s">
        <v>125</v>
      </c>
      <c r="D101" s="56"/>
      <c r="E101" s="69">
        <v>20</v>
      </c>
      <c r="F101" s="72">
        <v>8</v>
      </c>
      <c r="G101" s="56">
        <v>24</v>
      </c>
      <c r="H101">
        <v>13</v>
      </c>
      <c r="P101">
        <v>96</v>
      </c>
      <c r="S101">
        <v>91</v>
      </c>
      <c r="V101">
        <f t="shared" si="3"/>
        <v>65</v>
      </c>
      <c r="W101">
        <v>74</v>
      </c>
    </row>
    <row r="102" spans="1:23">
      <c r="A102" s="69">
        <v>99</v>
      </c>
      <c r="B102" s="78">
        <v>1600301215</v>
      </c>
      <c r="C102" s="69" t="s">
        <v>126</v>
      </c>
      <c r="D102" s="56"/>
      <c r="E102" s="69">
        <v>10</v>
      </c>
      <c r="F102" s="72">
        <v>8</v>
      </c>
      <c r="G102" s="56">
        <v>22</v>
      </c>
      <c r="H102">
        <v>27</v>
      </c>
      <c r="P102">
        <v>90</v>
      </c>
      <c r="S102">
        <v>85</v>
      </c>
      <c r="V102">
        <f t="shared" si="3"/>
        <v>67</v>
      </c>
      <c r="W102">
        <v>73</v>
      </c>
    </row>
    <row r="103" spans="1:23">
      <c r="A103" s="69">
        <v>100</v>
      </c>
      <c r="B103" s="78">
        <v>1600301218</v>
      </c>
      <c r="C103" s="69" t="s">
        <v>127</v>
      </c>
      <c r="D103" s="56"/>
      <c r="E103" s="69">
        <v>18</v>
      </c>
      <c r="F103" s="72">
        <v>10</v>
      </c>
      <c r="G103" s="56">
        <v>20</v>
      </c>
      <c r="H103">
        <v>22</v>
      </c>
      <c r="P103">
        <v>83</v>
      </c>
      <c r="S103">
        <v>82</v>
      </c>
      <c r="V103">
        <f t="shared" si="3"/>
        <v>70</v>
      </c>
      <c r="W103">
        <v>74</v>
      </c>
    </row>
    <row r="104" spans="1:23">
      <c r="A104" s="69">
        <v>101</v>
      </c>
      <c r="B104" s="78">
        <v>1600301219</v>
      </c>
      <c r="C104" s="69" t="s">
        <v>128</v>
      </c>
      <c r="D104" s="56"/>
      <c r="E104" s="69">
        <v>16</v>
      </c>
      <c r="F104" s="72">
        <v>6</v>
      </c>
      <c r="G104" s="56">
        <v>29</v>
      </c>
      <c r="H104">
        <v>36</v>
      </c>
      <c r="P104">
        <v>84</v>
      </c>
      <c r="S104">
        <v>84</v>
      </c>
      <c r="V104">
        <f t="shared" si="3"/>
        <v>87</v>
      </c>
      <c r="W104">
        <v>86</v>
      </c>
    </row>
    <row r="105" spans="1:23">
      <c r="A105" s="69">
        <v>102</v>
      </c>
      <c r="B105" s="78">
        <v>1600301223</v>
      </c>
      <c r="C105" s="69" t="s">
        <v>129</v>
      </c>
      <c r="D105" s="56"/>
      <c r="E105" s="69">
        <v>14</v>
      </c>
      <c r="F105" s="72">
        <v>7</v>
      </c>
      <c r="G105" s="56">
        <v>27</v>
      </c>
      <c r="H105">
        <v>4</v>
      </c>
      <c r="P105">
        <v>86</v>
      </c>
      <c r="S105">
        <v>85</v>
      </c>
      <c r="V105">
        <f t="shared" si="3"/>
        <v>52</v>
      </c>
      <c r="W105">
        <v>62</v>
      </c>
    </row>
    <row r="106" spans="1:23">
      <c r="A106" s="69">
        <v>103</v>
      </c>
      <c r="B106" s="78">
        <v>1600301304</v>
      </c>
      <c r="C106" s="69" t="s">
        <v>130</v>
      </c>
      <c r="D106" s="56"/>
      <c r="E106" s="69">
        <v>20</v>
      </c>
      <c r="F106" s="72">
        <v>9</v>
      </c>
      <c r="G106" s="56">
        <v>25</v>
      </c>
      <c r="H106">
        <v>34</v>
      </c>
      <c r="P106">
        <v>97</v>
      </c>
      <c r="S106">
        <v>93</v>
      </c>
      <c r="V106">
        <f t="shared" ref="V106:V114" si="4">SUM(E106:N106)</f>
        <v>88</v>
      </c>
      <c r="W106">
        <v>90</v>
      </c>
    </row>
    <row r="107" spans="1:23">
      <c r="A107" s="69">
        <v>104</v>
      </c>
      <c r="B107" s="78">
        <v>1600301311</v>
      </c>
      <c r="C107" s="69" t="s">
        <v>131</v>
      </c>
      <c r="D107" s="56"/>
      <c r="E107" s="69">
        <v>16</v>
      </c>
      <c r="F107" s="72">
        <v>10</v>
      </c>
      <c r="G107" s="56">
        <v>25</v>
      </c>
      <c r="H107">
        <v>36</v>
      </c>
      <c r="P107">
        <v>87</v>
      </c>
      <c r="S107">
        <v>87</v>
      </c>
      <c r="V107">
        <f t="shared" si="4"/>
        <v>87</v>
      </c>
      <c r="W107">
        <v>87</v>
      </c>
    </row>
    <row r="108" spans="1:23">
      <c r="A108" s="69">
        <v>105</v>
      </c>
      <c r="B108" s="78">
        <v>1600301316</v>
      </c>
      <c r="C108" s="69" t="s">
        <v>132</v>
      </c>
      <c r="D108" s="56"/>
      <c r="E108" s="69">
        <v>14</v>
      </c>
      <c r="F108" s="72">
        <v>7</v>
      </c>
      <c r="G108" s="56">
        <v>20</v>
      </c>
      <c r="H108">
        <v>27</v>
      </c>
      <c r="P108">
        <v>82</v>
      </c>
      <c r="S108">
        <v>86</v>
      </c>
      <c r="V108">
        <f t="shared" si="4"/>
        <v>68</v>
      </c>
      <c r="W108">
        <v>73</v>
      </c>
    </row>
    <row r="109" spans="1:23">
      <c r="A109" s="69">
        <v>106</v>
      </c>
      <c r="B109" s="78">
        <v>1600301320</v>
      </c>
      <c r="C109" s="69" t="s">
        <v>133</v>
      </c>
      <c r="D109" s="56"/>
      <c r="E109" s="69">
        <v>14</v>
      </c>
      <c r="F109" s="72">
        <v>8</v>
      </c>
      <c r="G109" s="56">
        <v>0</v>
      </c>
      <c r="H109">
        <v>0</v>
      </c>
      <c r="P109">
        <v>65</v>
      </c>
      <c r="S109">
        <v>90</v>
      </c>
      <c r="V109">
        <f t="shared" si="4"/>
        <v>22</v>
      </c>
      <c r="W109">
        <v>37</v>
      </c>
    </row>
    <row r="110" spans="1:23">
      <c r="A110" s="69">
        <v>107</v>
      </c>
      <c r="B110" s="78">
        <v>1600301325</v>
      </c>
      <c r="C110" s="69" t="s">
        <v>134</v>
      </c>
      <c r="D110" s="56"/>
      <c r="E110" s="69">
        <v>20</v>
      </c>
      <c r="F110" s="72">
        <v>7</v>
      </c>
      <c r="G110" s="56">
        <v>30</v>
      </c>
      <c r="H110">
        <v>29</v>
      </c>
      <c r="P110">
        <v>84</v>
      </c>
      <c r="S110">
        <v>84</v>
      </c>
      <c r="V110">
        <f t="shared" si="4"/>
        <v>86</v>
      </c>
      <c r="W110">
        <v>85</v>
      </c>
    </row>
    <row r="111" spans="1:23">
      <c r="A111" s="69">
        <v>108</v>
      </c>
      <c r="B111" s="78">
        <v>1600301334</v>
      </c>
      <c r="C111" s="69" t="s">
        <v>135</v>
      </c>
      <c r="D111" s="56"/>
      <c r="E111" s="69">
        <v>18</v>
      </c>
      <c r="F111" s="72">
        <v>8</v>
      </c>
      <c r="G111" s="56">
        <v>27</v>
      </c>
      <c r="H111">
        <v>20</v>
      </c>
      <c r="P111">
        <v>70</v>
      </c>
      <c r="S111">
        <v>83</v>
      </c>
      <c r="V111">
        <f t="shared" si="4"/>
        <v>73</v>
      </c>
      <c r="W111">
        <v>73</v>
      </c>
    </row>
    <row r="112" spans="1:23">
      <c r="A112" s="69">
        <v>109</v>
      </c>
      <c r="B112" s="78">
        <v>1600810514</v>
      </c>
      <c r="C112" s="69" t="s">
        <v>136</v>
      </c>
      <c r="D112" s="56"/>
      <c r="E112" s="69">
        <v>18</v>
      </c>
      <c r="F112" s="72">
        <v>10</v>
      </c>
      <c r="G112" s="56">
        <v>30</v>
      </c>
      <c r="H112">
        <v>36</v>
      </c>
      <c r="P112">
        <v>95</v>
      </c>
      <c r="S112">
        <v>93</v>
      </c>
      <c r="V112">
        <f t="shared" si="4"/>
        <v>94</v>
      </c>
      <c r="W112">
        <v>94</v>
      </c>
    </row>
    <row r="113" spans="1:23">
      <c r="A113" s="69">
        <v>110</v>
      </c>
      <c r="B113" s="78">
        <v>1600830315</v>
      </c>
      <c r="C113" s="69" t="s">
        <v>137</v>
      </c>
      <c r="D113" s="56"/>
      <c r="E113" s="69">
        <v>18</v>
      </c>
      <c r="F113" s="72">
        <v>10</v>
      </c>
      <c r="G113" s="56">
        <v>26</v>
      </c>
      <c r="H113">
        <v>33</v>
      </c>
      <c r="P113">
        <v>84</v>
      </c>
      <c r="S113">
        <v>87</v>
      </c>
      <c r="V113">
        <f t="shared" si="4"/>
        <v>87</v>
      </c>
      <c r="W113">
        <v>86</v>
      </c>
    </row>
    <row r="114" spans="1:23">
      <c r="A114" s="69">
        <v>111</v>
      </c>
      <c r="B114" s="78">
        <v>1601030111</v>
      </c>
      <c r="C114" s="69" t="s">
        <v>138</v>
      </c>
      <c r="D114" s="56"/>
      <c r="E114" s="69">
        <v>10</v>
      </c>
      <c r="F114" s="72">
        <v>8</v>
      </c>
      <c r="G114" s="56">
        <v>24</v>
      </c>
      <c r="H114">
        <v>30</v>
      </c>
      <c r="P114">
        <v>83</v>
      </c>
      <c r="S114">
        <v>85</v>
      </c>
      <c r="V114">
        <f t="shared" si="4"/>
        <v>72</v>
      </c>
      <c r="W114">
        <v>76</v>
      </c>
    </row>
    <row r="115" spans="2:7">
      <c r="B115" s="78"/>
      <c r="D115" s="56"/>
      <c r="E115" s="69"/>
      <c r="G115" s="56"/>
    </row>
    <row r="116" spans="2:7">
      <c r="B116" s="78"/>
      <c r="D116" s="56"/>
      <c r="E116" s="69"/>
      <c r="G116" s="56"/>
    </row>
    <row r="117" spans="2:7">
      <c r="B117" s="78"/>
      <c r="D117" s="56"/>
      <c r="E117" s="69"/>
      <c r="G117" s="56"/>
    </row>
    <row r="118" spans="2:7">
      <c r="B118" s="78"/>
      <c r="D118" s="56"/>
      <c r="E118" s="69"/>
      <c r="G118" s="56"/>
    </row>
    <row r="119" spans="2:7">
      <c r="B119" s="78"/>
      <c r="D119" s="56"/>
      <c r="E119" s="69"/>
      <c r="G119" s="56"/>
    </row>
    <row r="120" spans="2:7">
      <c r="B120" s="78"/>
      <c r="D120" s="56"/>
      <c r="E120" s="69"/>
      <c r="G120" s="56"/>
    </row>
    <row r="121" spans="2:7">
      <c r="B121" s="78"/>
      <c r="D121" s="56"/>
      <c r="E121" s="69"/>
      <c r="G121" s="56"/>
    </row>
    <row r="122" spans="2:7">
      <c r="B122" s="78"/>
      <c r="D122" s="56"/>
      <c r="E122" s="69"/>
      <c r="G122" s="56"/>
    </row>
    <row r="123" spans="2:7">
      <c r="B123" s="78"/>
      <c r="D123" s="56"/>
      <c r="E123" s="69"/>
      <c r="G123" s="56"/>
    </row>
    <row r="124" spans="2:7">
      <c r="B124" s="78"/>
      <c r="D124" s="56"/>
      <c r="E124" s="69"/>
      <c r="G124" s="56"/>
    </row>
    <row r="125" spans="2:7">
      <c r="B125" s="78"/>
      <c r="D125" s="56"/>
      <c r="E125" s="69"/>
      <c r="G125" s="56"/>
    </row>
    <row r="126" spans="2:7">
      <c r="B126" s="78"/>
      <c r="D126" s="56"/>
      <c r="E126" s="69"/>
      <c r="G126" s="56"/>
    </row>
    <row r="127" spans="2:7">
      <c r="B127" s="86"/>
      <c r="C127" s="87"/>
      <c r="D127" s="88"/>
      <c r="E127" s="69"/>
      <c r="G127" s="56"/>
    </row>
    <row r="128" spans="2:7">
      <c r="B128" s="89"/>
      <c r="C128" s="90"/>
      <c r="D128" s="91"/>
      <c r="E128" s="92"/>
      <c r="F128" s="93"/>
      <c r="G128" s="91"/>
    </row>
    <row r="129" spans="2:7">
      <c r="B129" s="89"/>
      <c r="C129" s="90"/>
      <c r="D129" s="91"/>
      <c r="E129" s="92"/>
      <c r="F129" s="93"/>
      <c r="G129" s="91"/>
    </row>
    <row r="130" spans="2:7">
      <c r="B130" s="89"/>
      <c r="C130" s="90"/>
      <c r="D130" s="91"/>
      <c r="E130" s="92"/>
      <c r="F130" s="93"/>
      <c r="G130" s="56"/>
    </row>
    <row r="131" spans="2:7">
      <c r="B131" s="89"/>
      <c r="C131" s="90"/>
      <c r="D131" s="91"/>
      <c r="E131" s="92"/>
      <c r="F131" s="93"/>
      <c r="G131" s="91"/>
    </row>
    <row r="132" spans="2:7">
      <c r="B132" s="89"/>
      <c r="C132" s="90"/>
      <c r="D132" s="91"/>
      <c r="E132" s="92"/>
      <c r="F132" s="93"/>
      <c r="G132" s="91"/>
    </row>
    <row r="133" spans="2:7">
      <c r="B133" s="89"/>
      <c r="C133" s="90"/>
      <c r="D133" s="91"/>
      <c r="E133" s="92"/>
      <c r="F133" s="93"/>
      <c r="G133" s="91"/>
    </row>
    <row r="134" spans="2:7">
      <c r="B134" s="89"/>
      <c r="C134" s="90"/>
      <c r="D134" s="91"/>
      <c r="E134" s="92"/>
      <c r="F134" s="93"/>
      <c r="G134" s="91"/>
    </row>
    <row r="135" spans="2:7">
      <c r="B135" s="89"/>
      <c r="C135" s="90"/>
      <c r="D135" s="91"/>
      <c r="E135" s="92"/>
      <c r="F135" s="93"/>
      <c r="G135" s="91"/>
    </row>
    <row r="136" spans="2:7">
      <c r="B136" s="89"/>
      <c r="C136" s="90"/>
      <c r="D136" s="91"/>
      <c r="E136" s="92"/>
      <c r="F136" s="93"/>
      <c r="G136" s="91"/>
    </row>
    <row r="137" spans="2:7">
      <c r="B137" s="89"/>
      <c r="C137" s="90"/>
      <c r="D137" s="91"/>
      <c r="E137" s="92"/>
      <c r="F137" s="93"/>
      <c r="G137" s="91"/>
    </row>
    <row r="138" spans="2:7">
      <c r="B138" s="89"/>
      <c r="C138" s="90"/>
      <c r="D138" s="91"/>
      <c r="E138" s="92"/>
      <c r="F138" s="93"/>
      <c r="G138" s="91"/>
    </row>
    <row r="139" spans="2:7">
      <c r="B139" s="89"/>
      <c r="C139" s="90"/>
      <c r="D139" s="91"/>
      <c r="E139" s="92"/>
      <c r="F139" s="93"/>
      <c r="G139" s="91"/>
    </row>
    <row r="140" spans="2:7">
      <c r="B140" s="92"/>
      <c r="C140" s="90"/>
      <c r="D140" s="91"/>
      <c r="E140" s="92"/>
      <c r="F140" s="93"/>
      <c r="G140" s="91"/>
    </row>
    <row r="141" spans="2:7">
      <c r="B141" s="92"/>
      <c r="C141" s="90"/>
      <c r="D141" s="91"/>
      <c r="E141" s="92"/>
      <c r="F141" s="93"/>
      <c r="G141" s="91"/>
    </row>
    <row r="142" spans="2:7">
      <c r="B142" s="92"/>
      <c r="C142" s="90"/>
      <c r="D142" s="91"/>
      <c r="E142" s="92"/>
      <c r="F142" s="93"/>
      <c r="G142" s="91"/>
    </row>
    <row r="143" spans="2:7">
      <c r="B143" s="92"/>
      <c r="C143" s="90"/>
      <c r="D143" s="91"/>
      <c r="E143" s="92"/>
      <c r="F143" s="93"/>
      <c r="G143" s="91"/>
    </row>
    <row r="144" spans="2:7">
      <c r="B144" s="92"/>
      <c r="C144" s="90"/>
      <c r="D144" s="91"/>
      <c r="E144" s="92"/>
      <c r="F144" s="93"/>
      <c r="G144" s="91"/>
    </row>
    <row r="145" spans="2:7">
      <c r="B145" s="92"/>
      <c r="C145" s="90"/>
      <c r="D145" s="91"/>
      <c r="E145" s="92"/>
      <c r="F145" s="93"/>
      <c r="G145" s="91"/>
    </row>
    <row r="146" spans="2:7">
      <c r="B146" s="92"/>
      <c r="C146" s="90"/>
      <c r="D146" s="91"/>
      <c r="E146" s="92"/>
      <c r="F146" s="93"/>
      <c r="G146" s="91"/>
    </row>
    <row r="147" spans="5:5">
      <c r="E147" s="72"/>
    </row>
    <row r="148" spans="5:5">
      <c r="E148" s="72"/>
    </row>
    <row r="149" spans="5:5">
      <c r="E149" s="72"/>
    </row>
    <row r="150" spans="5:5">
      <c r="E150" s="72"/>
    </row>
  </sheetData>
  <mergeCells count="9">
    <mergeCell ref="E1:N1"/>
    <mergeCell ref="O1:U1"/>
    <mergeCell ref="A1:A2"/>
    <mergeCell ref="B1:B2"/>
    <mergeCell ref="C1:C2"/>
    <mergeCell ref="D1:D2"/>
    <mergeCell ref="V1:V2"/>
    <mergeCell ref="W1:W2"/>
    <mergeCell ref="X1:X2"/>
  </mergeCells>
  <pageMargins left="0.75" right="0.75" top="1" bottom="1" header="0.5" footer="0.5"/>
  <headerFooter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7"/>
  <sheetViews>
    <sheetView workbookViewId="0">
      <selection activeCell="J25" sqref="J25"/>
    </sheetView>
  </sheetViews>
  <sheetFormatPr defaultColWidth="9" defaultRowHeight="13.5" outlineLevelCol="7"/>
  <cols>
    <col min="2" max="2" width="11.4690265486726"/>
  </cols>
  <sheetData>
    <row r="1" spans="1:8">
      <c r="A1" t="s">
        <v>0</v>
      </c>
      <c r="B1" t="s">
        <v>1</v>
      </c>
      <c r="C1" t="s">
        <v>2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</row>
    <row r="2" spans="1:8">
      <c r="A2" s="53">
        <v>1</v>
      </c>
      <c r="B2" s="54">
        <v>1600301117</v>
      </c>
      <c r="C2" s="55" t="s">
        <v>118</v>
      </c>
      <c r="D2" s="55" t="s">
        <v>144</v>
      </c>
      <c r="E2" s="56" t="s">
        <v>145</v>
      </c>
      <c r="F2" s="56" t="s">
        <v>146</v>
      </c>
      <c r="G2" s="57">
        <v>1</v>
      </c>
      <c r="H2">
        <v>87.83</v>
      </c>
    </row>
    <row r="3" spans="1:8">
      <c r="A3" s="53">
        <v>2</v>
      </c>
      <c r="B3" s="54">
        <v>1600300513</v>
      </c>
      <c r="C3" s="55" t="s">
        <v>57</v>
      </c>
      <c r="D3" s="55" t="s">
        <v>144</v>
      </c>
      <c r="E3" s="56" t="s">
        <v>145</v>
      </c>
      <c r="F3" s="56" t="s">
        <v>146</v>
      </c>
      <c r="G3" s="57">
        <v>1</v>
      </c>
      <c r="H3">
        <v>85.93</v>
      </c>
    </row>
    <row r="4" spans="1:8">
      <c r="A4" s="53">
        <v>3</v>
      </c>
      <c r="B4" s="54">
        <v>1600300606</v>
      </c>
      <c r="C4" s="55" t="s">
        <v>63</v>
      </c>
      <c r="D4" s="55" t="s">
        <v>144</v>
      </c>
      <c r="E4" s="56" t="s">
        <v>145</v>
      </c>
      <c r="F4" s="56" t="s">
        <v>146</v>
      </c>
      <c r="G4" s="57">
        <v>1</v>
      </c>
      <c r="H4">
        <v>85.88</v>
      </c>
    </row>
    <row r="5" spans="1:8">
      <c r="A5" s="53">
        <v>4</v>
      </c>
      <c r="B5" s="54">
        <v>1600300632</v>
      </c>
      <c r="C5" s="55" t="s">
        <v>69</v>
      </c>
      <c r="D5" s="55" t="s">
        <v>144</v>
      </c>
      <c r="E5" s="56" t="s">
        <v>145</v>
      </c>
      <c r="F5" s="56" t="s">
        <v>146</v>
      </c>
      <c r="G5" s="57">
        <v>1</v>
      </c>
      <c r="H5">
        <v>85.76</v>
      </c>
    </row>
    <row r="6" spans="1:8">
      <c r="A6" s="53">
        <v>5</v>
      </c>
      <c r="B6" s="54">
        <v>1600300108</v>
      </c>
      <c r="C6" s="55" t="s">
        <v>32</v>
      </c>
      <c r="D6" s="55" t="s">
        <v>144</v>
      </c>
      <c r="E6" s="56" t="s">
        <v>145</v>
      </c>
      <c r="F6" s="56" t="s">
        <v>146</v>
      </c>
      <c r="G6" s="57">
        <v>1</v>
      </c>
      <c r="H6">
        <v>85.25</v>
      </c>
    </row>
    <row r="7" spans="1:8">
      <c r="A7" s="53">
        <v>6</v>
      </c>
      <c r="B7" s="54">
        <v>1600810514</v>
      </c>
      <c r="C7" s="55" t="s">
        <v>136</v>
      </c>
      <c r="D7" s="55" t="s">
        <v>144</v>
      </c>
      <c r="E7" s="56" t="s">
        <v>145</v>
      </c>
      <c r="F7" s="56" t="s">
        <v>146</v>
      </c>
      <c r="G7" s="57">
        <v>1</v>
      </c>
      <c r="H7">
        <v>84.31</v>
      </c>
    </row>
    <row r="8" spans="1:8">
      <c r="A8" s="53">
        <v>7</v>
      </c>
      <c r="B8" s="54">
        <v>1600300415</v>
      </c>
      <c r="C8" s="55" t="s">
        <v>49</v>
      </c>
      <c r="D8" s="55" t="s">
        <v>144</v>
      </c>
      <c r="E8" s="56" t="s">
        <v>145</v>
      </c>
      <c r="F8" s="56" t="s">
        <v>146</v>
      </c>
      <c r="G8" s="53">
        <v>1</v>
      </c>
      <c r="H8">
        <v>84.09</v>
      </c>
    </row>
    <row r="9" spans="1:8">
      <c r="A9" s="53">
        <v>8</v>
      </c>
      <c r="B9" s="54">
        <v>1600301115</v>
      </c>
      <c r="C9" s="55" t="s">
        <v>116</v>
      </c>
      <c r="D9" s="55" t="s">
        <v>144</v>
      </c>
      <c r="E9" s="56" t="s">
        <v>145</v>
      </c>
      <c r="F9" s="56" t="s">
        <v>146</v>
      </c>
      <c r="G9" s="53">
        <v>1</v>
      </c>
      <c r="H9">
        <v>83.6</v>
      </c>
    </row>
    <row r="10" spans="1:8">
      <c r="A10" s="53">
        <v>9</v>
      </c>
      <c r="B10" s="54">
        <v>1600300507</v>
      </c>
      <c r="C10" s="55" t="s">
        <v>55</v>
      </c>
      <c r="D10" s="55" t="s">
        <v>144</v>
      </c>
      <c r="E10" s="56" t="s">
        <v>145</v>
      </c>
      <c r="F10" s="56" t="s">
        <v>146</v>
      </c>
      <c r="G10" s="57">
        <v>1</v>
      </c>
      <c r="H10">
        <v>83.59</v>
      </c>
    </row>
    <row r="11" spans="1:8">
      <c r="A11" s="53">
        <v>10</v>
      </c>
      <c r="B11" s="54">
        <v>1600300623</v>
      </c>
      <c r="C11" s="55" t="s">
        <v>66</v>
      </c>
      <c r="D11" s="55" t="s">
        <v>144</v>
      </c>
      <c r="E11" s="56" t="s">
        <v>145</v>
      </c>
      <c r="F11" s="56" t="s">
        <v>146</v>
      </c>
      <c r="G11" s="57">
        <v>1</v>
      </c>
      <c r="H11">
        <v>81.57</v>
      </c>
    </row>
    <row r="12" spans="1:8">
      <c r="A12" s="53">
        <v>11</v>
      </c>
      <c r="B12" s="54">
        <v>1600300637</v>
      </c>
      <c r="C12" s="55" t="s">
        <v>71</v>
      </c>
      <c r="D12" s="55" t="s">
        <v>144</v>
      </c>
      <c r="E12" s="56" t="s">
        <v>145</v>
      </c>
      <c r="F12" s="56" t="s">
        <v>146</v>
      </c>
      <c r="G12" s="57">
        <v>1</v>
      </c>
      <c r="H12">
        <v>81.13</v>
      </c>
    </row>
    <row r="13" spans="1:8">
      <c r="A13" s="53">
        <v>12</v>
      </c>
      <c r="B13" s="54">
        <v>1600301205</v>
      </c>
      <c r="C13" s="55" t="s">
        <v>124</v>
      </c>
      <c r="D13" s="55" t="s">
        <v>144</v>
      </c>
      <c r="E13" s="56" t="s">
        <v>145</v>
      </c>
      <c r="F13" s="56" t="s">
        <v>146</v>
      </c>
      <c r="G13" s="53">
        <v>1</v>
      </c>
      <c r="H13">
        <v>81.03</v>
      </c>
    </row>
    <row r="14" spans="1:8">
      <c r="A14" s="53">
        <v>13</v>
      </c>
      <c r="B14" s="54">
        <v>1600300920</v>
      </c>
      <c r="C14" s="55" t="s">
        <v>95</v>
      </c>
      <c r="D14" s="55" t="s">
        <v>144</v>
      </c>
      <c r="E14" s="56" t="s">
        <v>145</v>
      </c>
      <c r="F14" s="56" t="s">
        <v>146</v>
      </c>
      <c r="G14" s="53">
        <v>1</v>
      </c>
      <c r="H14">
        <v>80.93</v>
      </c>
    </row>
    <row r="15" spans="1:8">
      <c r="A15" s="53">
        <v>14</v>
      </c>
      <c r="B15" s="54">
        <v>1600301311</v>
      </c>
      <c r="C15" s="55" t="s">
        <v>131</v>
      </c>
      <c r="D15" s="55" t="s">
        <v>144</v>
      </c>
      <c r="E15" s="56" t="s">
        <v>145</v>
      </c>
      <c r="F15" s="56" t="s">
        <v>146</v>
      </c>
      <c r="G15" s="53">
        <v>1</v>
      </c>
      <c r="H15">
        <v>80.79</v>
      </c>
    </row>
    <row r="16" spans="1:8">
      <c r="A16" s="53">
        <v>15</v>
      </c>
      <c r="B16" s="54">
        <v>1600301304</v>
      </c>
      <c r="C16" s="55" t="s">
        <v>130</v>
      </c>
      <c r="D16" s="55" t="s">
        <v>144</v>
      </c>
      <c r="E16" s="56" t="s">
        <v>145</v>
      </c>
      <c r="F16" s="56" t="s">
        <v>146</v>
      </c>
      <c r="G16" s="57">
        <v>1</v>
      </c>
      <c r="H16">
        <v>80.52</v>
      </c>
    </row>
    <row r="17" spans="1:8">
      <c r="A17" s="53">
        <v>16</v>
      </c>
      <c r="B17" s="54">
        <v>1600300725</v>
      </c>
      <c r="C17" s="55" t="s">
        <v>74</v>
      </c>
      <c r="D17" s="55" t="s">
        <v>144</v>
      </c>
      <c r="E17" s="56" t="s">
        <v>145</v>
      </c>
      <c r="F17" s="56" t="s">
        <v>146</v>
      </c>
      <c r="G17" s="57">
        <v>1</v>
      </c>
      <c r="H17">
        <v>80.39</v>
      </c>
    </row>
    <row r="18" spans="1:8">
      <c r="A18" s="53">
        <v>17</v>
      </c>
      <c r="B18" s="54">
        <v>1600300220</v>
      </c>
      <c r="C18" s="55" t="s">
        <v>40</v>
      </c>
      <c r="D18" s="55" t="s">
        <v>144</v>
      </c>
      <c r="E18" s="56" t="s">
        <v>145</v>
      </c>
      <c r="F18" s="56" t="s">
        <v>146</v>
      </c>
      <c r="G18" s="57">
        <v>1</v>
      </c>
      <c r="H18">
        <v>80.24</v>
      </c>
    </row>
    <row r="19" spans="1:8">
      <c r="A19" s="53">
        <v>18</v>
      </c>
      <c r="B19" s="54">
        <v>1600301108</v>
      </c>
      <c r="C19" s="55" t="s">
        <v>114</v>
      </c>
      <c r="D19" s="55" t="s">
        <v>144</v>
      </c>
      <c r="E19" s="56" t="s">
        <v>145</v>
      </c>
      <c r="F19" s="56" t="s">
        <v>146</v>
      </c>
      <c r="G19" s="53">
        <v>1</v>
      </c>
      <c r="H19">
        <v>79.84</v>
      </c>
    </row>
    <row r="20" spans="1:8">
      <c r="A20" s="53">
        <v>19</v>
      </c>
      <c r="B20" s="54">
        <v>1600300811</v>
      </c>
      <c r="C20" s="55" t="s">
        <v>78</v>
      </c>
      <c r="D20" s="55" t="s">
        <v>144</v>
      </c>
      <c r="E20" s="56" t="s">
        <v>145</v>
      </c>
      <c r="F20" s="56"/>
      <c r="G20" s="53"/>
      <c r="H20">
        <v>79.05</v>
      </c>
    </row>
    <row r="21" spans="1:8">
      <c r="A21" s="53">
        <v>20</v>
      </c>
      <c r="B21" s="54">
        <v>1600300119</v>
      </c>
      <c r="C21" s="55" t="s">
        <v>33</v>
      </c>
      <c r="D21" s="55" t="s">
        <v>144</v>
      </c>
      <c r="E21" s="56" t="s">
        <v>145</v>
      </c>
      <c r="F21" s="56" t="s">
        <v>146</v>
      </c>
      <c r="G21" s="53">
        <v>1</v>
      </c>
      <c r="H21">
        <v>78.9</v>
      </c>
    </row>
    <row r="22" spans="1:8">
      <c r="A22" s="53">
        <v>21</v>
      </c>
      <c r="B22" s="54">
        <v>1600300324</v>
      </c>
      <c r="C22" s="55" t="s">
        <v>44</v>
      </c>
      <c r="D22" s="55" t="s">
        <v>144</v>
      </c>
      <c r="E22" s="56" t="s">
        <v>145</v>
      </c>
      <c r="F22" s="56" t="s">
        <v>146</v>
      </c>
      <c r="G22" s="53">
        <v>1</v>
      </c>
      <c r="H22">
        <v>78.75</v>
      </c>
    </row>
    <row r="23" spans="1:8">
      <c r="A23" s="53">
        <v>22</v>
      </c>
      <c r="B23" s="54">
        <v>1600300205</v>
      </c>
      <c r="C23" s="55" t="s">
        <v>36</v>
      </c>
      <c r="D23" s="55" t="s">
        <v>144</v>
      </c>
      <c r="E23" s="56" t="s">
        <v>145</v>
      </c>
      <c r="F23" s="56" t="s">
        <v>146</v>
      </c>
      <c r="G23" s="53">
        <v>1</v>
      </c>
      <c r="H23">
        <v>78.54</v>
      </c>
    </row>
    <row r="24" spans="1:8">
      <c r="A24" s="53">
        <v>23</v>
      </c>
      <c r="B24" s="54">
        <v>1600300904</v>
      </c>
      <c r="C24" s="55" t="s">
        <v>87</v>
      </c>
      <c r="D24" s="55" t="s">
        <v>144</v>
      </c>
      <c r="E24" s="56" t="s">
        <v>145</v>
      </c>
      <c r="F24" s="56" t="s">
        <v>146</v>
      </c>
      <c r="G24" s="53">
        <v>1</v>
      </c>
      <c r="H24">
        <v>78.32</v>
      </c>
    </row>
    <row r="25" spans="1:8">
      <c r="A25" s="53">
        <v>24</v>
      </c>
      <c r="B25" s="54">
        <v>1600300824</v>
      </c>
      <c r="C25" s="55" t="s">
        <v>83</v>
      </c>
      <c r="D25" s="55" t="s">
        <v>144</v>
      </c>
      <c r="E25" s="56" t="s">
        <v>145</v>
      </c>
      <c r="F25" s="56" t="s">
        <v>146</v>
      </c>
      <c r="G25" s="57">
        <v>1</v>
      </c>
      <c r="H25">
        <v>78.19</v>
      </c>
    </row>
    <row r="26" spans="1:8">
      <c r="A26" s="53">
        <v>25</v>
      </c>
      <c r="B26" s="54">
        <v>1600300502</v>
      </c>
      <c r="C26" s="55" t="s">
        <v>52</v>
      </c>
      <c r="D26" s="55" t="s">
        <v>144</v>
      </c>
      <c r="E26" s="56" t="s">
        <v>145</v>
      </c>
      <c r="F26" s="56" t="s">
        <v>146</v>
      </c>
      <c r="G26" s="53">
        <v>1</v>
      </c>
      <c r="H26">
        <v>78.1</v>
      </c>
    </row>
    <row r="27" spans="1:8">
      <c r="A27" s="53">
        <v>26</v>
      </c>
      <c r="B27" s="54">
        <v>1600301209</v>
      </c>
      <c r="C27" s="55" t="s">
        <v>125</v>
      </c>
      <c r="D27" s="55" t="s">
        <v>144</v>
      </c>
      <c r="E27" s="56" t="s">
        <v>145</v>
      </c>
      <c r="F27" s="56" t="s">
        <v>146</v>
      </c>
      <c r="G27" s="57">
        <v>1</v>
      </c>
      <c r="H27">
        <v>78.03</v>
      </c>
    </row>
    <row r="28" spans="1:8">
      <c r="A28" s="53">
        <v>27</v>
      </c>
      <c r="B28" s="54">
        <v>1600300813</v>
      </c>
      <c r="C28" s="55" t="s">
        <v>80</v>
      </c>
      <c r="D28" s="55" t="s">
        <v>144</v>
      </c>
      <c r="E28" s="56" t="s">
        <v>145</v>
      </c>
      <c r="F28" s="56" t="s">
        <v>146</v>
      </c>
      <c r="G28" s="53">
        <v>1</v>
      </c>
      <c r="H28">
        <v>77.47</v>
      </c>
    </row>
    <row r="29" spans="1:8">
      <c r="A29" s="53">
        <v>28</v>
      </c>
      <c r="B29" s="54">
        <v>1600300505</v>
      </c>
      <c r="C29" s="55" t="s">
        <v>53</v>
      </c>
      <c r="D29" s="55" t="s">
        <v>144</v>
      </c>
      <c r="E29" s="56" t="s">
        <v>145</v>
      </c>
      <c r="F29" s="56" t="s">
        <v>146</v>
      </c>
      <c r="G29" s="53">
        <v>1</v>
      </c>
      <c r="H29">
        <v>77.4</v>
      </c>
    </row>
    <row r="30" spans="1:8">
      <c r="A30" s="53">
        <v>29</v>
      </c>
      <c r="B30" s="54">
        <v>1600300630</v>
      </c>
      <c r="C30" s="55" t="s">
        <v>68</v>
      </c>
      <c r="D30" s="55" t="s">
        <v>144</v>
      </c>
      <c r="E30" s="56" t="s">
        <v>145</v>
      </c>
      <c r="F30" s="56" t="s">
        <v>146</v>
      </c>
      <c r="G30" s="53">
        <v>1</v>
      </c>
      <c r="H30">
        <v>77.3</v>
      </c>
    </row>
    <row r="31" spans="1:8">
      <c r="A31" s="53">
        <v>30</v>
      </c>
      <c r="B31" s="54">
        <v>1600300423</v>
      </c>
      <c r="C31" s="55" t="s">
        <v>50</v>
      </c>
      <c r="D31" s="55" t="s">
        <v>144</v>
      </c>
      <c r="E31" s="56" t="s">
        <v>145</v>
      </c>
      <c r="F31" s="56" t="s">
        <v>146</v>
      </c>
      <c r="G31" s="53">
        <v>1</v>
      </c>
      <c r="H31">
        <v>77.25</v>
      </c>
    </row>
    <row r="32" spans="1:8">
      <c r="A32" s="53">
        <v>31</v>
      </c>
      <c r="B32" s="54">
        <v>1600300523</v>
      </c>
      <c r="C32" s="55" t="s">
        <v>60</v>
      </c>
      <c r="D32" s="55" t="s">
        <v>144</v>
      </c>
      <c r="E32" s="56" t="s">
        <v>145</v>
      </c>
      <c r="F32" s="56" t="s">
        <v>146</v>
      </c>
      <c r="G32" s="57">
        <v>1</v>
      </c>
      <c r="H32">
        <v>77.03</v>
      </c>
    </row>
    <row r="33" spans="1:8">
      <c r="A33" s="53">
        <v>32</v>
      </c>
      <c r="B33" s="54">
        <v>1600301325</v>
      </c>
      <c r="C33" s="55" t="s">
        <v>134</v>
      </c>
      <c r="D33" s="55" t="s">
        <v>144</v>
      </c>
      <c r="E33" s="56" t="s">
        <v>145</v>
      </c>
      <c r="F33" s="56" t="s">
        <v>146</v>
      </c>
      <c r="G33" s="57">
        <v>1</v>
      </c>
      <c r="H33">
        <v>76.86</v>
      </c>
    </row>
    <row r="34" spans="1:8">
      <c r="A34" s="53">
        <v>33</v>
      </c>
      <c r="B34" s="54">
        <v>1600300520</v>
      </c>
      <c r="C34" s="55" t="s">
        <v>59</v>
      </c>
      <c r="D34" s="55" t="s">
        <v>144</v>
      </c>
      <c r="E34" s="56" t="s">
        <v>145</v>
      </c>
      <c r="F34" s="56" t="s">
        <v>146</v>
      </c>
      <c r="G34" s="57">
        <v>1</v>
      </c>
      <c r="H34">
        <v>76.81</v>
      </c>
    </row>
    <row r="35" spans="1:8">
      <c r="A35" s="53">
        <v>34</v>
      </c>
      <c r="B35" s="54" t="s">
        <v>147</v>
      </c>
      <c r="C35" s="55" t="s">
        <v>137</v>
      </c>
      <c r="D35" s="55" t="s">
        <v>144</v>
      </c>
      <c r="E35" s="56" t="s">
        <v>145</v>
      </c>
      <c r="F35" s="56"/>
      <c r="G35" s="57"/>
      <c r="H35">
        <v>76.78</v>
      </c>
    </row>
    <row r="36" spans="1:8">
      <c r="A36" s="53">
        <v>35</v>
      </c>
      <c r="B36" s="54">
        <v>1600301003</v>
      </c>
      <c r="C36" s="55" t="s">
        <v>100</v>
      </c>
      <c r="D36" s="55" t="s">
        <v>144</v>
      </c>
      <c r="E36" s="56" t="s">
        <v>145</v>
      </c>
      <c r="F36" s="56" t="s">
        <v>146</v>
      </c>
      <c r="G36" s="57">
        <v>1</v>
      </c>
      <c r="H36">
        <v>76.59</v>
      </c>
    </row>
    <row r="37" spans="1:8">
      <c r="A37" s="53">
        <v>36</v>
      </c>
      <c r="B37" s="54">
        <v>1600300814</v>
      </c>
      <c r="C37" s="55" t="s">
        <v>81</v>
      </c>
      <c r="D37" s="55" t="s">
        <v>144</v>
      </c>
      <c r="E37" s="56" t="s">
        <v>145</v>
      </c>
      <c r="F37" s="56" t="s">
        <v>146</v>
      </c>
      <c r="G37" s="57">
        <v>1</v>
      </c>
      <c r="H37">
        <v>76.58</v>
      </c>
    </row>
    <row r="38" spans="1:8">
      <c r="A38" s="53">
        <v>37</v>
      </c>
      <c r="B38" s="54">
        <v>1600300615</v>
      </c>
      <c r="C38" s="55" t="s">
        <v>65</v>
      </c>
      <c r="D38" s="55" t="s">
        <v>144</v>
      </c>
      <c r="E38" s="56" t="s">
        <v>145</v>
      </c>
      <c r="F38" s="56" t="s">
        <v>146</v>
      </c>
      <c r="G38" s="53">
        <v>1</v>
      </c>
      <c r="H38">
        <v>76.56</v>
      </c>
    </row>
    <row r="39" spans="1:8">
      <c r="A39" s="53">
        <v>38</v>
      </c>
      <c r="B39" s="54">
        <v>1600300506</v>
      </c>
      <c r="C39" s="55" t="s">
        <v>54</v>
      </c>
      <c r="D39" s="55" t="s">
        <v>144</v>
      </c>
      <c r="E39" s="56" t="s">
        <v>145</v>
      </c>
      <c r="F39" s="56" t="s">
        <v>146</v>
      </c>
      <c r="G39" s="57">
        <v>1</v>
      </c>
      <c r="H39">
        <v>76.1</v>
      </c>
    </row>
    <row r="40" spans="1:8">
      <c r="A40" s="53">
        <v>39</v>
      </c>
      <c r="B40" s="54">
        <v>1600300909</v>
      </c>
      <c r="C40" s="55" t="s">
        <v>90</v>
      </c>
      <c r="D40" s="55" t="s">
        <v>144</v>
      </c>
      <c r="E40" s="56" t="s">
        <v>145</v>
      </c>
      <c r="F40" s="56" t="s">
        <v>146</v>
      </c>
      <c r="G40" s="57">
        <v>1</v>
      </c>
      <c r="H40">
        <v>75.87</v>
      </c>
    </row>
    <row r="41" spans="1:8">
      <c r="A41" s="53">
        <v>40</v>
      </c>
      <c r="B41" s="54">
        <v>1600300135</v>
      </c>
      <c r="C41" s="55" t="s">
        <v>35</v>
      </c>
      <c r="D41" s="55" t="s">
        <v>144</v>
      </c>
      <c r="E41" s="56" t="s">
        <v>145</v>
      </c>
      <c r="F41" s="56" t="s">
        <v>146</v>
      </c>
      <c r="G41" s="57">
        <v>1</v>
      </c>
      <c r="H41">
        <v>75.84</v>
      </c>
    </row>
    <row r="42" spans="1:8">
      <c r="A42" s="53">
        <v>41</v>
      </c>
      <c r="B42" s="54">
        <v>1600300209</v>
      </c>
      <c r="C42" s="55" t="s">
        <v>38</v>
      </c>
      <c r="D42" s="55" t="s">
        <v>144</v>
      </c>
      <c r="E42" s="56" t="s">
        <v>145</v>
      </c>
      <c r="F42" s="56" t="s">
        <v>146</v>
      </c>
      <c r="G42" s="57">
        <v>1</v>
      </c>
      <c r="H42">
        <v>75.83</v>
      </c>
    </row>
    <row r="43" spans="1:8">
      <c r="A43" s="53">
        <v>42</v>
      </c>
      <c r="B43" s="54">
        <v>1600300612</v>
      </c>
      <c r="C43" s="55" t="s">
        <v>148</v>
      </c>
      <c r="D43" s="55" t="s">
        <v>144</v>
      </c>
      <c r="E43" s="56" t="s">
        <v>145</v>
      </c>
      <c r="F43" s="56" t="s">
        <v>146</v>
      </c>
      <c r="G43" s="57">
        <v>1</v>
      </c>
      <c r="H43">
        <v>75.66</v>
      </c>
    </row>
    <row r="44" spans="1:8">
      <c r="A44" s="53">
        <v>43</v>
      </c>
      <c r="B44" s="54">
        <v>1600300907</v>
      </c>
      <c r="C44" s="55" t="s">
        <v>89</v>
      </c>
      <c r="D44" s="55" t="s">
        <v>144</v>
      </c>
      <c r="E44" s="56" t="s">
        <v>145</v>
      </c>
      <c r="F44" s="56" t="s">
        <v>146</v>
      </c>
      <c r="G44" s="57">
        <v>1</v>
      </c>
      <c r="H44">
        <v>75.59</v>
      </c>
    </row>
    <row r="45" spans="1:8">
      <c r="A45" s="53">
        <v>44</v>
      </c>
      <c r="B45" s="54">
        <v>1600301136</v>
      </c>
      <c r="C45" s="55" t="s">
        <v>123</v>
      </c>
      <c r="D45" s="55" t="s">
        <v>144</v>
      </c>
      <c r="E45" s="56" t="s">
        <v>145</v>
      </c>
      <c r="F45" s="56" t="s">
        <v>146</v>
      </c>
      <c r="G45" s="57">
        <v>1</v>
      </c>
      <c r="H45">
        <v>75.57</v>
      </c>
    </row>
    <row r="46" spans="1:8">
      <c r="A46" s="53">
        <v>45</v>
      </c>
      <c r="B46" s="54">
        <v>1600300833</v>
      </c>
      <c r="C46" s="55" t="s">
        <v>86</v>
      </c>
      <c r="D46" s="55" t="s">
        <v>144</v>
      </c>
      <c r="E46" s="56" t="s">
        <v>145</v>
      </c>
      <c r="F46" s="56" t="s">
        <v>146</v>
      </c>
      <c r="G46" s="57">
        <v>1</v>
      </c>
      <c r="H46">
        <v>75.55</v>
      </c>
    </row>
    <row r="47" spans="1:8">
      <c r="A47" s="53">
        <v>46</v>
      </c>
      <c r="B47" s="54">
        <v>1600300332</v>
      </c>
      <c r="C47" s="55" t="s">
        <v>45</v>
      </c>
      <c r="D47" s="55" t="s">
        <v>144</v>
      </c>
      <c r="E47" s="56" t="s">
        <v>145</v>
      </c>
      <c r="F47" s="56" t="s">
        <v>146</v>
      </c>
      <c r="G47" s="57">
        <v>1</v>
      </c>
      <c r="H47">
        <v>75.44</v>
      </c>
    </row>
    <row r="48" spans="1:8">
      <c r="A48" s="53">
        <v>47</v>
      </c>
      <c r="B48" s="54">
        <v>1600300722</v>
      </c>
      <c r="C48" s="55" t="s">
        <v>73</v>
      </c>
      <c r="D48" s="55" t="s">
        <v>144</v>
      </c>
      <c r="E48" s="56" t="s">
        <v>145</v>
      </c>
      <c r="F48" s="56" t="s">
        <v>146</v>
      </c>
      <c r="G48" s="57">
        <v>1</v>
      </c>
      <c r="H48">
        <v>75.42</v>
      </c>
    </row>
    <row r="49" spans="1:8">
      <c r="A49" s="53">
        <v>48</v>
      </c>
      <c r="B49" s="54">
        <v>1600300801</v>
      </c>
      <c r="C49" s="55" t="s">
        <v>77</v>
      </c>
      <c r="D49" s="55" t="s">
        <v>144</v>
      </c>
      <c r="E49" s="56" t="s">
        <v>145</v>
      </c>
      <c r="F49" s="56" t="s">
        <v>146</v>
      </c>
      <c r="G49" s="57">
        <v>1</v>
      </c>
      <c r="H49">
        <v>75.27</v>
      </c>
    </row>
    <row r="50" spans="1:8">
      <c r="A50" s="53">
        <v>49</v>
      </c>
      <c r="B50" s="54">
        <v>1600301131</v>
      </c>
      <c r="C50" s="55" t="s">
        <v>122</v>
      </c>
      <c r="D50" s="55" t="s">
        <v>144</v>
      </c>
      <c r="E50" s="56" t="s">
        <v>145</v>
      </c>
      <c r="F50" s="56" t="s">
        <v>146</v>
      </c>
      <c r="G50" s="57">
        <v>1</v>
      </c>
      <c r="H50">
        <v>75</v>
      </c>
    </row>
    <row r="51" spans="1:8">
      <c r="A51" s="58">
        <v>50</v>
      </c>
      <c r="B51" s="58">
        <v>1600300410</v>
      </c>
      <c r="C51" s="58" t="s">
        <v>48</v>
      </c>
      <c r="D51" s="58" t="s">
        <v>144</v>
      </c>
      <c r="E51" s="58" t="s">
        <v>145</v>
      </c>
      <c r="F51" s="58" t="s">
        <v>146</v>
      </c>
      <c r="G51" s="57">
        <v>1</v>
      </c>
      <c r="H51">
        <v>74.95</v>
      </c>
    </row>
    <row r="52" spans="1:8">
      <c r="A52" s="58">
        <v>51</v>
      </c>
      <c r="B52" s="58">
        <v>1600300127</v>
      </c>
      <c r="C52" s="58" t="s">
        <v>34</v>
      </c>
      <c r="D52" s="58" t="s">
        <v>144</v>
      </c>
      <c r="E52" s="58" t="s">
        <v>145</v>
      </c>
      <c r="F52" s="58" t="s">
        <v>146</v>
      </c>
      <c r="G52" s="57">
        <v>1</v>
      </c>
      <c r="H52">
        <v>74.64</v>
      </c>
    </row>
    <row r="53" spans="1:8">
      <c r="A53" s="58">
        <v>52</v>
      </c>
      <c r="B53" s="58">
        <v>1600300607</v>
      </c>
      <c r="C53" s="58" t="s">
        <v>64</v>
      </c>
      <c r="D53" s="58" t="s">
        <v>144</v>
      </c>
      <c r="E53" s="58" t="s">
        <v>145</v>
      </c>
      <c r="F53" s="58"/>
      <c r="G53" s="57"/>
      <c r="H53">
        <v>74.54</v>
      </c>
    </row>
    <row r="54" spans="1:8">
      <c r="A54" s="58">
        <v>53</v>
      </c>
      <c r="B54" s="58">
        <v>1600301102</v>
      </c>
      <c r="C54" s="58" t="s">
        <v>110</v>
      </c>
      <c r="D54" s="58" t="s">
        <v>144</v>
      </c>
      <c r="E54" s="58" t="s">
        <v>145</v>
      </c>
      <c r="F54" s="58" t="s">
        <v>146</v>
      </c>
      <c r="G54" s="57">
        <v>1</v>
      </c>
      <c r="H54">
        <v>74.5</v>
      </c>
    </row>
    <row r="55" spans="1:8">
      <c r="A55" s="58">
        <v>54</v>
      </c>
      <c r="B55" s="58">
        <v>1600300728</v>
      </c>
      <c r="C55" s="58" t="s">
        <v>75</v>
      </c>
      <c r="D55" s="58" t="s">
        <v>144</v>
      </c>
      <c r="E55" s="58" t="s">
        <v>145</v>
      </c>
      <c r="F55" s="58" t="s">
        <v>146</v>
      </c>
      <c r="G55" s="57">
        <v>1</v>
      </c>
      <c r="H55">
        <v>74.47</v>
      </c>
    </row>
    <row r="56" spans="1:8">
      <c r="A56" s="58">
        <v>55</v>
      </c>
      <c r="B56" s="58">
        <v>1600300214</v>
      </c>
      <c r="C56" s="58" t="s">
        <v>39</v>
      </c>
      <c r="D56" s="58" t="s">
        <v>144</v>
      </c>
      <c r="E56" s="58" t="s">
        <v>145</v>
      </c>
      <c r="F56" s="58" t="s">
        <v>146</v>
      </c>
      <c r="G56" s="57">
        <v>1</v>
      </c>
      <c r="H56">
        <v>74.43</v>
      </c>
    </row>
    <row r="57" spans="1:8">
      <c r="A57" s="58">
        <v>56</v>
      </c>
      <c r="B57" s="58">
        <v>1600300629</v>
      </c>
      <c r="C57" s="58" t="s">
        <v>67</v>
      </c>
      <c r="D57" s="58" t="s">
        <v>144</v>
      </c>
      <c r="E57" s="58" t="s">
        <v>145</v>
      </c>
      <c r="F57" s="58" t="s">
        <v>146</v>
      </c>
      <c r="G57" s="53">
        <v>1</v>
      </c>
      <c r="H57">
        <v>74.42</v>
      </c>
    </row>
    <row r="58" spans="1:8">
      <c r="A58" s="58">
        <v>57</v>
      </c>
      <c r="B58" s="58">
        <v>1600300313</v>
      </c>
      <c r="C58" s="58" t="s">
        <v>42</v>
      </c>
      <c r="D58" s="58" t="s">
        <v>144</v>
      </c>
      <c r="E58" s="58" t="s">
        <v>145</v>
      </c>
      <c r="F58" s="58" t="s">
        <v>146</v>
      </c>
      <c r="G58" s="57">
        <v>1</v>
      </c>
      <c r="H58">
        <v>74.33</v>
      </c>
    </row>
    <row r="59" spans="1:8">
      <c r="A59" s="58">
        <v>58</v>
      </c>
      <c r="B59" s="58">
        <v>1600300518</v>
      </c>
      <c r="C59" s="58" t="s">
        <v>58</v>
      </c>
      <c r="D59" s="58" t="s">
        <v>144</v>
      </c>
      <c r="E59" s="58" t="s">
        <v>145</v>
      </c>
      <c r="F59" s="58" t="s">
        <v>146</v>
      </c>
      <c r="G59" s="57">
        <v>1</v>
      </c>
      <c r="H59">
        <v>74.32</v>
      </c>
    </row>
    <row r="60" spans="1:8">
      <c r="A60" s="58">
        <v>59</v>
      </c>
      <c r="B60" s="58">
        <v>1600300905</v>
      </c>
      <c r="C60" s="58" t="s">
        <v>88</v>
      </c>
      <c r="D60" s="58" t="s">
        <v>144</v>
      </c>
      <c r="E60" s="58" t="s">
        <v>145</v>
      </c>
      <c r="F60" s="58" t="s">
        <v>146</v>
      </c>
      <c r="G60" s="57">
        <v>1</v>
      </c>
      <c r="H60">
        <v>74.14</v>
      </c>
    </row>
    <row r="61" spans="1:8">
      <c r="A61" s="58">
        <v>60</v>
      </c>
      <c r="B61" s="58">
        <v>1600301018</v>
      </c>
      <c r="C61" s="58" t="s">
        <v>105</v>
      </c>
      <c r="D61" s="58" t="s">
        <v>144</v>
      </c>
      <c r="E61" s="58" t="s">
        <v>145</v>
      </c>
      <c r="F61" s="58" t="s">
        <v>146</v>
      </c>
      <c r="G61" s="57">
        <v>1</v>
      </c>
      <c r="H61">
        <v>74.11</v>
      </c>
    </row>
    <row r="62" spans="1:8">
      <c r="A62" s="58">
        <v>61</v>
      </c>
      <c r="B62" s="58">
        <v>1600301218</v>
      </c>
      <c r="C62" s="58" t="s">
        <v>127</v>
      </c>
      <c r="D62" s="58" t="s">
        <v>144</v>
      </c>
      <c r="E62" s="58" t="s">
        <v>145</v>
      </c>
      <c r="F62" s="58" t="s">
        <v>146</v>
      </c>
      <c r="G62" s="57">
        <v>1</v>
      </c>
      <c r="H62">
        <v>74.07</v>
      </c>
    </row>
    <row r="63" spans="1:8">
      <c r="A63" s="58">
        <v>62</v>
      </c>
      <c r="B63" s="58">
        <v>1600301316</v>
      </c>
      <c r="C63" s="58" t="s">
        <v>132</v>
      </c>
      <c r="D63" s="58" t="s">
        <v>144</v>
      </c>
      <c r="E63" s="58" t="s">
        <v>145</v>
      </c>
      <c r="F63" s="58" t="s">
        <v>146</v>
      </c>
      <c r="G63">
        <v>1</v>
      </c>
      <c r="H63">
        <v>73.98</v>
      </c>
    </row>
    <row r="64" spans="1:8">
      <c r="A64" s="58">
        <v>63</v>
      </c>
      <c r="B64" s="58">
        <v>1600301219</v>
      </c>
      <c r="C64" s="58" t="s">
        <v>128</v>
      </c>
      <c r="D64" s="58" t="s">
        <v>144</v>
      </c>
      <c r="E64" s="58" t="s">
        <v>145</v>
      </c>
      <c r="F64" s="58" t="s">
        <v>146</v>
      </c>
      <c r="G64">
        <v>1</v>
      </c>
      <c r="H64">
        <v>73.93</v>
      </c>
    </row>
    <row r="65" spans="1:8">
      <c r="A65" s="58">
        <v>64</v>
      </c>
      <c r="B65" s="58">
        <v>1600301016</v>
      </c>
      <c r="C65" s="58" t="s">
        <v>104</v>
      </c>
      <c r="D65" s="58" t="s">
        <v>144</v>
      </c>
      <c r="E65" s="58" t="s">
        <v>145</v>
      </c>
      <c r="F65" s="58" t="s">
        <v>146</v>
      </c>
      <c r="G65">
        <v>1</v>
      </c>
      <c r="H65">
        <v>73.87</v>
      </c>
    </row>
    <row r="66" spans="1:8">
      <c r="A66" s="58">
        <v>65</v>
      </c>
      <c r="B66" s="58">
        <v>1600301121</v>
      </c>
      <c r="C66" s="58" t="s">
        <v>120</v>
      </c>
      <c r="D66" s="58" t="s">
        <v>144</v>
      </c>
      <c r="E66" s="58" t="s">
        <v>145</v>
      </c>
      <c r="F66" s="58" t="s">
        <v>146</v>
      </c>
      <c r="G66">
        <v>1</v>
      </c>
      <c r="H66">
        <v>73.81</v>
      </c>
    </row>
    <row r="67" spans="1:8">
      <c r="A67" s="58">
        <v>66</v>
      </c>
      <c r="B67" s="58">
        <v>1600301116</v>
      </c>
      <c r="C67" s="58" t="s">
        <v>117</v>
      </c>
      <c r="D67" s="58" t="s">
        <v>144</v>
      </c>
      <c r="E67" s="58" t="s">
        <v>145</v>
      </c>
      <c r="F67" s="58" t="s">
        <v>146</v>
      </c>
      <c r="G67">
        <v>1</v>
      </c>
      <c r="H67">
        <v>73.72</v>
      </c>
    </row>
    <row r="68" spans="1:8">
      <c r="A68" s="58">
        <v>67</v>
      </c>
      <c r="B68" s="58">
        <v>1600300931</v>
      </c>
      <c r="C68" s="58" t="s">
        <v>99</v>
      </c>
      <c r="D68" s="58" t="s">
        <v>144</v>
      </c>
      <c r="E68" s="58" t="s">
        <v>145</v>
      </c>
      <c r="F68" s="58" t="s">
        <v>146</v>
      </c>
      <c r="G68">
        <v>1</v>
      </c>
      <c r="H68">
        <v>73.69</v>
      </c>
    </row>
    <row r="69" spans="1:8">
      <c r="A69" s="58">
        <v>68</v>
      </c>
      <c r="B69" s="58">
        <v>1600301118</v>
      </c>
      <c r="C69" s="58" t="s">
        <v>119</v>
      </c>
      <c r="D69" s="58" t="s">
        <v>144</v>
      </c>
      <c r="E69" s="58" t="s">
        <v>145</v>
      </c>
      <c r="F69" s="58"/>
      <c r="H69">
        <v>73.62</v>
      </c>
    </row>
    <row r="70" spans="1:8">
      <c r="A70" s="58">
        <v>69</v>
      </c>
      <c r="B70" s="58">
        <v>1600300431</v>
      </c>
      <c r="C70" s="58" t="s">
        <v>51</v>
      </c>
      <c r="D70" s="58" t="s">
        <v>144</v>
      </c>
      <c r="E70" s="58" t="s">
        <v>145</v>
      </c>
      <c r="F70" s="58" t="s">
        <v>146</v>
      </c>
      <c r="G70">
        <v>1</v>
      </c>
      <c r="H70">
        <v>73.56</v>
      </c>
    </row>
    <row r="71" spans="1:8">
      <c r="A71" s="58">
        <v>70</v>
      </c>
      <c r="B71" s="58">
        <v>1600300708</v>
      </c>
      <c r="C71" s="58" t="s">
        <v>72</v>
      </c>
      <c r="D71" s="58" t="s">
        <v>144</v>
      </c>
      <c r="E71" s="58" t="s">
        <v>145</v>
      </c>
      <c r="F71" s="58"/>
      <c r="H71">
        <v>73.56</v>
      </c>
    </row>
    <row r="72" spans="1:8">
      <c r="A72" s="58">
        <v>71</v>
      </c>
      <c r="B72" s="58">
        <v>1600301034</v>
      </c>
      <c r="C72" s="58" t="s">
        <v>108</v>
      </c>
      <c r="D72" s="58" t="s">
        <v>144</v>
      </c>
      <c r="E72" s="58" t="s">
        <v>145</v>
      </c>
      <c r="F72" s="58" t="s">
        <v>146</v>
      </c>
      <c r="G72">
        <v>1</v>
      </c>
      <c r="H72">
        <v>73.44</v>
      </c>
    </row>
    <row r="73" spans="1:8">
      <c r="A73" s="58">
        <v>72</v>
      </c>
      <c r="B73" s="58">
        <v>1600300928</v>
      </c>
      <c r="C73" s="58" t="s">
        <v>98</v>
      </c>
      <c r="D73" s="58" t="s">
        <v>144</v>
      </c>
      <c r="E73" s="58" t="s">
        <v>145</v>
      </c>
      <c r="F73" s="58" t="s">
        <v>146</v>
      </c>
      <c r="G73">
        <v>1</v>
      </c>
      <c r="H73">
        <v>73.43</v>
      </c>
    </row>
    <row r="74" spans="1:8">
      <c r="A74" s="58">
        <v>73</v>
      </c>
      <c r="B74" s="58">
        <v>1600301104</v>
      </c>
      <c r="C74" s="58" t="s">
        <v>112</v>
      </c>
      <c r="D74" s="58" t="s">
        <v>144</v>
      </c>
      <c r="E74" s="58" t="s">
        <v>145</v>
      </c>
      <c r="F74" s="58" t="s">
        <v>146</v>
      </c>
      <c r="G74">
        <v>1</v>
      </c>
      <c r="H74">
        <v>73.39</v>
      </c>
    </row>
    <row r="75" spans="1:8">
      <c r="A75" s="58">
        <v>74</v>
      </c>
      <c r="B75" s="58">
        <v>1600201809</v>
      </c>
      <c r="C75" s="58" t="s">
        <v>30</v>
      </c>
      <c r="D75" s="58" t="s">
        <v>144</v>
      </c>
      <c r="E75" s="58" t="s">
        <v>145</v>
      </c>
      <c r="F75" s="58" t="s">
        <v>146</v>
      </c>
      <c r="G75">
        <v>1</v>
      </c>
      <c r="H75">
        <v>73.38</v>
      </c>
    </row>
    <row r="76" spans="1:8">
      <c r="A76" s="58">
        <v>75</v>
      </c>
      <c r="B76" s="58">
        <v>1600300820</v>
      </c>
      <c r="C76" s="58" t="s">
        <v>82</v>
      </c>
      <c r="D76" s="58" t="s">
        <v>144</v>
      </c>
      <c r="E76" s="58" t="s">
        <v>145</v>
      </c>
      <c r="F76" s="58" t="s">
        <v>146</v>
      </c>
      <c r="G76">
        <v>1</v>
      </c>
      <c r="H76">
        <v>73.3</v>
      </c>
    </row>
    <row r="77" spans="1:8">
      <c r="A77" s="58">
        <v>76</v>
      </c>
      <c r="B77" s="58">
        <v>1600301015</v>
      </c>
      <c r="C77" s="58" t="s">
        <v>103</v>
      </c>
      <c r="D77" s="58" t="s">
        <v>144</v>
      </c>
      <c r="E77" s="58" t="s">
        <v>145</v>
      </c>
      <c r="F77" s="58" t="s">
        <v>146</v>
      </c>
      <c r="G77">
        <v>1</v>
      </c>
      <c r="H77">
        <v>73.24</v>
      </c>
    </row>
    <row r="78" spans="1:8">
      <c r="A78" s="58">
        <v>77</v>
      </c>
      <c r="B78" s="58">
        <v>1600300524</v>
      </c>
      <c r="C78" s="58" t="s">
        <v>61</v>
      </c>
      <c r="D78" s="58" t="s">
        <v>144</v>
      </c>
      <c r="E78" s="58" t="s">
        <v>145</v>
      </c>
      <c r="F78" s="58" t="s">
        <v>146</v>
      </c>
      <c r="G78">
        <v>1</v>
      </c>
      <c r="H78">
        <v>72.98</v>
      </c>
    </row>
    <row r="79" spans="1:8">
      <c r="A79" s="58">
        <v>78</v>
      </c>
      <c r="B79" s="58">
        <v>1600300918</v>
      </c>
      <c r="C79" s="58" t="s">
        <v>93</v>
      </c>
      <c r="D79" s="58" t="s">
        <v>144</v>
      </c>
      <c r="E79" s="58" t="s">
        <v>145</v>
      </c>
      <c r="F79" s="58" t="s">
        <v>146</v>
      </c>
      <c r="G79">
        <v>1</v>
      </c>
      <c r="H79">
        <v>72.81</v>
      </c>
    </row>
    <row r="80" spans="1:8">
      <c r="A80" s="58">
        <v>79</v>
      </c>
      <c r="B80" s="58" t="s">
        <v>149</v>
      </c>
      <c r="C80" s="58" t="s">
        <v>109</v>
      </c>
      <c r="D80" s="58" t="s">
        <v>144</v>
      </c>
      <c r="E80" s="58" t="s">
        <v>145</v>
      </c>
      <c r="F80" s="58"/>
      <c r="H80">
        <v>72.56</v>
      </c>
    </row>
    <row r="81" spans="1:8">
      <c r="A81" s="58">
        <v>80</v>
      </c>
      <c r="B81" s="58">
        <v>1600300323</v>
      </c>
      <c r="C81" s="58" t="s">
        <v>43</v>
      </c>
      <c r="D81" s="58" t="s">
        <v>144</v>
      </c>
      <c r="E81" s="58" t="s">
        <v>145</v>
      </c>
      <c r="F81" s="58" t="s">
        <v>146</v>
      </c>
      <c r="G81">
        <v>1</v>
      </c>
      <c r="H81">
        <v>72.42</v>
      </c>
    </row>
    <row r="82" spans="1:8">
      <c r="A82" s="58">
        <v>81</v>
      </c>
      <c r="B82" s="58">
        <v>1600300919</v>
      </c>
      <c r="C82" s="58" t="s">
        <v>94</v>
      </c>
      <c r="D82" s="58" t="s">
        <v>144</v>
      </c>
      <c r="E82" s="58" t="s">
        <v>145</v>
      </c>
      <c r="F82" s="58" t="s">
        <v>146</v>
      </c>
      <c r="G82">
        <v>1</v>
      </c>
      <c r="H82">
        <v>72.39</v>
      </c>
    </row>
    <row r="83" spans="1:8">
      <c r="A83" s="58">
        <v>82</v>
      </c>
      <c r="B83" s="58">
        <v>1600301223</v>
      </c>
      <c r="C83" s="58" t="s">
        <v>129</v>
      </c>
      <c r="D83" s="58" t="s">
        <v>144</v>
      </c>
      <c r="E83" s="58" t="s">
        <v>145</v>
      </c>
      <c r="F83" s="58" t="s">
        <v>146</v>
      </c>
      <c r="G83">
        <v>1</v>
      </c>
      <c r="H83">
        <v>72.21</v>
      </c>
    </row>
    <row r="84" spans="1:8">
      <c r="A84" s="58">
        <v>83</v>
      </c>
      <c r="B84" s="58">
        <v>1600301334</v>
      </c>
      <c r="C84" s="58" t="s">
        <v>135</v>
      </c>
      <c r="D84" s="58" t="s">
        <v>144</v>
      </c>
      <c r="E84" s="58" t="s">
        <v>145</v>
      </c>
      <c r="F84" s="58" t="s">
        <v>146</v>
      </c>
      <c r="G84">
        <v>1</v>
      </c>
      <c r="H84">
        <v>71.85</v>
      </c>
    </row>
    <row r="85" spans="1:8">
      <c r="A85" s="58">
        <v>84</v>
      </c>
      <c r="B85" s="58">
        <v>1600301127</v>
      </c>
      <c r="C85" s="58" t="s">
        <v>121</v>
      </c>
      <c r="D85" s="58" t="s">
        <v>144</v>
      </c>
      <c r="E85" s="58" t="s">
        <v>145</v>
      </c>
      <c r="F85" s="58" t="s">
        <v>146</v>
      </c>
      <c r="G85">
        <v>1</v>
      </c>
      <c r="H85">
        <v>71.72</v>
      </c>
    </row>
    <row r="86" spans="1:8">
      <c r="A86" s="58">
        <v>85</v>
      </c>
      <c r="B86" s="58">
        <v>1600300734</v>
      </c>
      <c r="C86" s="58" t="s">
        <v>76</v>
      </c>
      <c r="D86" s="58" t="s">
        <v>144</v>
      </c>
      <c r="E86" s="58" t="s">
        <v>145</v>
      </c>
      <c r="F86" s="58"/>
      <c r="H86">
        <v>71.41</v>
      </c>
    </row>
    <row r="87" spans="1:8">
      <c r="A87" s="58">
        <v>86</v>
      </c>
      <c r="B87" s="58">
        <v>1600300103</v>
      </c>
      <c r="C87" s="58" t="s">
        <v>31</v>
      </c>
      <c r="D87" s="58" t="s">
        <v>144</v>
      </c>
      <c r="E87" s="58" t="s">
        <v>145</v>
      </c>
      <c r="F87" s="58"/>
      <c r="H87">
        <v>71.11</v>
      </c>
    </row>
    <row r="88" spans="1:8">
      <c r="A88" s="58">
        <v>87</v>
      </c>
      <c r="B88" s="58">
        <v>1600300636</v>
      </c>
      <c r="C88" s="58" t="s">
        <v>70</v>
      </c>
      <c r="D88" s="58" t="s">
        <v>144</v>
      </c>
      <c r="E88" s="58" t="s">
        <v>145</v>
      </c>
      <c r="F88" s="58"/>
      <c r="H88">
        <v>69.92</v>
      </c>
    </row>
    <row r="89" spans="1:8">
      <c r="A89" s="58">
        <v>88</v>
      </c>
      <c r="B89" s="58">
        <v>1600301021</v>
      </c>
      <c r="C89" s="58" t="s">
        <v>106</v>
      </c>
      <c r="D89" s="58" t="s">
        <v>144</v>
      </c>
      <c r="E89" s="58" t="s">
        <v>145</v>
      </c>
      <c r="F89" s="58"/>
      <c r="H89">
        <v>68.56</v>
      </c>
    </row>
    <row r="90" spans="1:8">
      <c r="A90" s="58">
        <v>89</v>
      </c>
      <c r="B90" s="58">
        <v>1600300911</v>
      </c>
      <c r="C90" s="58" t="s">
        <v>91</v>
      </c>
      <c r="D90" s="58" t="s">
        <v>144</v>
      </c>
      <c r="E90" s="58" t="s">
        <v>145</v>
      </c>
      <c r="F90" s="58"/>
      <c r="H90">
        <v>68.55</v>
      </c>
    </row>
    <row r="91" spans="1:8">
      <c r="A91" s="58">
        <v>90</v>
      </c>
      <c r="B91" s="58">
        <v>1600301107</v>
      </c>
      <c r="C91" s="58" t="s">
        <v>113</v>
      </c>
      <c r="D91" s="58" t="s">
        <v>144</v>
      </c>
      <c r="E91" s="58" t="s">
        <v>145</v>
      </c>
      <c r="F91" s="58"/>
      <c r="H91">
        <v>68.41</v>
      </c>
    </row>
    <row r="92" spans="1:8">
      <c r="A92" s="58">
        <v>91</v>
      </c>
      <c r="B92" s="58">
        <v>1600301008</v>
      </c>
      <c r="C92" s="58" t="s">
        <v>101</v>
      </c>
      <c r="D92" s="58" t="s">
        <v>144</v>
      </c>
      <c r="E92" s="58" t="s">
        <v>145</v>
      </c>
      <c r="F92" s="58"/>
      <c r="H92">
        <v>68.15</v>
      </c>
    </row>
    <row r="93" spans="1:8">
      <c r="A93" s="58">
        <v>92</v>
      </c>
      <c r="B93" s="58">
        <v>1600300533</v>
      </c>
      <c r="C93" s="58" t="s">
        <v>62</v>
      </c>
      <c r="D93" s="58" t="s">
        <v>144</v>
      </c>
      <c r="E93" s="58" t="s">
        <v>145</v>
      </c>
      <c r="F93" s="58"/>
      <c r="H93">
        <v>66.81</v>
      </c>
    </row>
    <row r="94" spans="1:8">
      <c r="A94" s="58">
        <v>93</v>
      </c>
      <c r="B94" s="58">
        <v>1600300926</v>
      </c>
      <c r="C94" s="58" t="s">
        <v>97</v>
      </c>
      <c r="D94" s="58" t="s">
        <v>144</v>
      </c>
      <c r="E94" s="58" t="s">
        <v>145</v>
      </c>
      <c r="F94" s="58"/>
      <c r="H94">
        <v>64.89</v>
      </c>
    </row>
    <row r="95" spans="1:8">
      <c r="A95" s="58">
        <v>94</v>
      </c>
      <c r="B95" s="58">
        <v>1600300406</v>
      </c>
      <c r="C95" s="58" t="s">
        <v>46</v>
      </c>
      <c r="D95" s="58" t="s">
        <v>144</v>
      </c>
      <c r="E95" s="58" t="s">
        <v>145</v>
      </c>
      <c r="F95" s="58"/>
      <c r="H95">
        <v>64.69</v>
      </c>
    </row>
    <row r="96" spans="1:8">
      <c r="A96" s="58">
        <v>95</v>
      </c>
      <c r="B96" s="58">
        <v>1600301320</v>
      </c>
      <c r="C96" s="58" t="s">
        <v>133</v>
      </c>
      <c r="D96" s="58" t="s">
        <v>144</v>
      </c>
      <c r="E96" s="58" t="s">
        <v>145</v>
      </c>
      <c r="F96" s="58"/>
      <c r="H96">
        <v>53.37</v>
      </c>
    </row>
    <row r="97" ht="27" spans="1:8">
      <c r="A97" s="59" t="s">
        <v>0</v>
      </c>
      <c r="B97" s="60" t="s">
        <v>1</v>
      </c>
      <c r="C97" s="60" t="s">
        <v>2</v>
      </c>
      <c r="D97" s="61" t="s">
        <v>139</v>
      </c>
      <c r="E97" s="62" t="s">
        <v>140</v>
      </c>
      <c r="F97" s="62" t="s">
        <v>141</v>
      </c>
      <c r="G97" s="62" t="s">
        <v>143</v>
      </c>
      <c r="H97" s="61"/>
    </row>
    <row r="98" spans="1:8">
      <c r="A98" s="59">
        <v>1</v>
      </c>
      <c r="B98" s="63">
        <v>1500850106</v>
      </c>
      <c r="C98" s="63" t="s">
        <v>150</v>
      </c>
      <c r="D98" s="61" t="s">
        <v>151</v>
      </c>
      <c r="E98" s="64">
        <v>0</v>
      </c>
      <c r="F98" s="64">
        <v>0</v>
      </c>
      <c r="G98" s="64">
        <v>0</v>
      </c>
      <c r="H98" s="61"/>
    </row>
    <row r="99" spans="1:8">
      <c r="A99" s="59">
        <v>2</v>
      </c>
      <c r="B99" s="63">
        <v>1500850114</v>
      </c>
      <c r="C99" s="63" t="s">
        <v>152</v>
      </c>
      <c r="D99" s="61" t="s">
        <v>151</v>
      </c>
      <c r="E99" s="64">
        <v>0</v>
      </c>
      <c r="F99" s="64">
        <v>0</v>
      </c>
      <c r="G99" s="64">
        <v>0</v>
      </c>
      <c r="H99" s="65" t="s">
        <v>153</v>
      </c>
    </row>
    <row r="100" spans="1:8">
      <c r="A100" s="59">
        <v>3</v>
      </c>
      <c r="B100" s="63">
        <v>1500850115</v>
      </c>
      <c r="C100" s="63" t="s">
        <v>154</v>
      </c>
      <c r="D100" s="61" t="s">
        <v>151</v>
      </c>
      <c r="E100" s="64">
        <v>0</v>
      </c>
      <c r="F100" s="64">
        <v>0</v>
      </c>
      <c r="G100" s="64">
        <v>0</v>
      </c>
      <c r="H100" s="65" t="s">
        <v>153</v>
      </c>
    </row>
    <row r="101" spans="1:8">
      <c r="A101" s="59">
        <v>4</v>
      </c>
      <c r="B101" s="66">
        <v>1500850202</v>
      </c>
      <c r="C101" s="67" t="s">
        <v>155</v>
      </c>
      <c r="D101" s="61" t="s">
        <v>151</v>
      </c>
      <c r="E101" s="64">
        <v>0</v>
      </c>
      <c r="F101" s="64">
        <v>0</v>
      </c>
      <c r="G101" s="64">
        <v>0</v>
      </c>
      <c r="H101" s="65" t="s">
        <v>153</v>
      </c>
    </row>
    <row r="102" spans="1:8">
      <c r="A102" s="59">
        <v>5</v>
      </c>
      <c r="B102" s="66">
        <v>1500850206</v>
      </c>
      <c r="C102" s="67" t="s">
        <v>156</v>
      </c>
      <c r="D102" s="61" t="s">
        <v>151</v>
      </c>
      <c r="E102" s="64">
        <v>0</v>
      </c>
      <c r="F102" s="64">
        <v>0</v>
      </c>
      <c r="G102" s="64">
        <v>0</v>
      </c>
      <c r="H102" s="61"/>
    </row>
    <row r="103" spans="1:8">
      <c r="A103" s="59">
        <v>6</v>
      </c>
      <c r="B103" s="66">
        <v>1500850210</v>
      </c>
      <c r="C103" s="67" t="s">
        <v>157</v>
      </c>
      <c r="D103" s="61" t="s">
        <v>151</v>
      </c>
      <c r="E103" s="64">
        <v>0</v>
      </c>
      <c r="F103" s="64">
        <v>0</v>
      </c>
      <c r="G103" s="64">
        <v>0</v>
      </c>
      <c r="H103" s="61"/>
    </row>
    <row r="104" spans="1:8">
      <c r="A104" s="59">
        <v>7</v>
      </c>
      <c r="B104" s="66">
        <v>1500850214</v>
      </c>
      <c r="C104" s="67" t="s">
        <v>158</v>
      </c>
      <c r="D104" s="61" t="s">
        <v>151</v>
      </c>
      <c r="E104" s="64">
        <v>0</v>
      </c>
      <c r="F104" s="64">
        <v>0</v>
      </c>
      <c r="G104" s="64">
        <v>0</v>
      </c>
      <c r="H104" s="61"/>
    </row>
    <row r="105" spans="1:8">
      <c r="A105" s="59">
        <v>8</v>
      </c>
      <c r="B105" s="66">
        <v>1500850216</v>
      </c>
      <c r="C105" s="67" t="s">
        <v>159</v>
      </c>
      <c r="D105" s="61" t="s">
        <v>151</v>
      </c>
      <c r="E105" s="64">
        <v>0</v>
      </c>
      <c r="F105" s="64">
        <v>0</v>
      </c>
      <c r="G105" s="64">
        <v>0</v>
      </c>
      <c r="H105" s="61" t="s">
        <v>160</v>
      </c>
    </row>
    <row r="106" spans="1:8">
      <c r="A106" s="59">
        <v>9</v>
      </c>
      <c r="B106" s="66">
        <v>1500850217</v>
      </c>
      <c r="C106" s="67" t="s">
        <v>161</v>
      </c>
      <c r="D106" s="61" t="s">
        <v>151</v>
      </c>
      <c r="E106" s="64">
        <v>0</v>
      </c>
      <c r="F106" s="64">
        <v>0</v>
      </c>
      <c r="G106" s="64">
        <v>0</v>
      </c>
      <c r="H106" s="65" t="s">
        <v>153</v>
      </c>
    </row>
    <row r="107" spans="1:8">
      <c r="A107" s="59">
        <v>10</v>
      </c>
      <c r="B107" s="66">
        <v>1500850223</v>
      </c>
      <c r="C107" s="67" t="s">
        <v>162</v>
      </c>
      <c r="D107" s="61" t="s">
        <v>151</v>
      </c>
      <c r="E107" s="64">
        <v>0</v>
      </c>
      <c r="F107" s="64">
        <v>0</v>
      </c>
      <c r="G107" s="64">
        <v>0</v>
      </c>
      <c r="H107" s="61"/>
    </row>
    <row r="108" spans="1:8">
      <c r="A108" s="59">
        <v>11</v>
      </c>
      <c r="B108" s="63">
        <v>1500850105</v>
      </c>
      <c r="C108" s="63" t="s">
        <v>163</v>
      </c>
      <c r="D108" s="61" t="s">
        <v>151</v>
      </c>
      <c r="E108" s="64">
        <v>1</v>
      </c>
      <c r="F108" s="58" t="s">
        <v>164</v>
      </c>
      <c r="G108" s="64">
        <v>0</v>
      </c>
      <c r="H108" s="61" t="s">
        <v>165</v>
      </c>
    </row>
    <row r="109" spans="1:8">
      <c r="A109" s="59">
        <v>12</v>
      </c>
      <c r="B109" s="63">
        <v>1500850118</v>
      </c>
      <c r="C109" s="63" t="s">
        <v>166</v>
      </c>
      <c r="D109" s="61" t="s">
        <v>151</v>
      </c>
      <c r="E109" s="64">
        <v>1</v>
      </c>
      <c r="F109" s="58" t="s">
        <v>164</v>
      </c>
      <c r="G109" s="64">
        <v>0</v>
      </c>
      <c r="H109" s="61" t="s">
        <v>165</v>
      </c>
    </row>
    <row r="110" spans="1:8">
      <c r="A110" s="59">
        <v>13</v>
      </c>
      <c r="B110" s="63">
        <v>1500850122</v>
      </c>
      <c r="C110" s="63" t="s">
        <v>167</v>
      </c>
      <c r="D110" s="61" t="s">
        <v>151</v>
      </c>
      <c r="E110" s="64">
        <v>1</v>
      </c>
      <c r="F110" s="58" t="s">
        <v>164</v>
      </c>
      <c r="G110" s="64">
        <v>0</v>
      </c>
      <c r="H110" s="61" t="s">
        <v>165</v>
      </c>
    </row>
    <row r="111" spans="1:8">
      <c r="A111" s="59">
        <v>14</v>
      </c>
      <c r="B111" s="66">
        <v>1500850203</v>
      </c>
      <c r="C111" s="67" t="s">
        <v>168</v>
      </c>
      <c r="D111" s="61" t="s">
        <v>151</v>
      </c>
      <c r="E111" s="64">
        <v>1</v>
      </c>
      <c r="F111" s="58" t="s">
        <v>164</v>
      </c>
      <c r="G111" s="64">
        <v>0</v>
      </c>
      <c r="H111" s="61" t="s">
        <v>165</v>
      </c>
    </row>
    <row r="112" spans="1:8">
      <c r="A112" s="59">
        <v>15</v>
      </c>
      <c r="B112" s="66">
        <v>1500850227</v>
      </c>
      <c r="C112" s="67" t="s">
        <v>169</v>
      </c>
      <c r="D112" s="61" t="s">
        <v>151</v>
      </c>
      <c r="E112" s="64">
        <v>1</v>
      </c>
      <c r="F112" s="58" t="s">
        <v>164</v>
      </c>
      <c r="G112" s="64">
        <v>0</v>
      </c>
      <c r="H112" s="61" t="s">
        <v>165</v>
      </c>
    </row>
    <row r="113" spans="1:8">
      <c r="A113" s="59">
        <v>16</v>
      </c>
      <c r="B113" s="63">
        <v>1500850107</v>
      </c>
      <c r="C113" s="63" t="s">
        <v>170</v>
      </c>
      <c r="D113" s="61" t="s">
        <v>151</v>
      </c>
      <c r="E113" s="64">
        <v>1</v>
      </c>
      <c r="F113" s="58" t="s">
        <v>146</v>
      </c>
      <c r="G113" s="64">
        <v>1</v>
      </c>
      <c r="H113" s="61" t="s">
        <v>171</v>
      </c>
    </row>
    <row r="114" spans="1:8">
      <c r="A114" s="59">
        <v>17</v>
      </c>
      <c r="B114" s="63">
        <v>1500850121</v>
      </c>
      <c r="C114" s="63" t="s">
        <v>172</v>
      </c>
      <c r="D114" s="61" t="s">
        <v>151</v>
      </c>
      <c r="E114" s="64">
        <v>1</v>
      </c>
      <c r="F114" s="58" t="s">
        <v>146</v>
      </c>
      <c r="G114" s="64">
        <v>1</v>
      </c>
      <c r="H114" s="61" t="s">
        <v>171</v>
      </c>
    </row>
    <row r="115" spans="1:8">
      <c r="A115" s="59">
        <v>18</v>
      </c>
      <c r="B115" s="66">
        <v>1500850208</v>
      </c>
      <c r="C115" s="67" t="s">
        <v>173</v>
      </c>
      <c r="D115" s="61" t="s">
        <v>151</v>
      </c>
      <c r="E115" s="64">
        <v>1</v>
      </c>
      <c r="F115" s="58" t="s">
        <v>146</v>
      </c>
      <c r="G115" s="64">
        <v>1</v>
      </c>
      <c r="H115" s="61" t="s">
        <v>171</v>
      </c>
    </row>
    <row r="116" spans="1:8">
      <c r="A116" s="59">
        <v>19</v>
      </c>
      <c r="B116" s="66">
        <v>1500850211</v>
      </c>
      <c r="C116" s="67" t="s">
        <v>174</v>
      </c>
      <c r="D116" s="61" t="s">
        <v>151</v>
      </c>
      <c r="E116" s="64">
        <v>1</v>
      </c>
      <c r="F116" s="58" t="s">
        <v>146</v>
      </c>
      <c r="G116" s="64">
        <v>1</v>
      </c>
      <c r="H116" s="61" t="s">
        <v>171</v>
      </c>
    </row>
    <row r="117" spans="1:8">
      <c r="A117" s="59">
        <v>20</v>
      </c>
      <c r="B117" s="63">
        <v>1500850101</v>
      </c>
      <c r="C117" s="63" t="s">
        <v>175</v>
      </c>
      <c r="D117" s="61" t="s">
        <v>151</v>
      </c>
      <c r="E117" s="64">
        <v>1</v>
      </c>
      <c r="F117" s="58" t="s">
        <v>146</v>
      </c>
      <c r="G117" s="64">
        <v>1</v>
      </c>
      <c r="H117" s="61" t="s">
        <v>171</v>
      </c>
    </row>
    <row r="118" spans="1:8">
      <c r="A118" s="59">
        <v>21</v>
      </c>
      <c r="B118" s="63">
        <v>1500850102</v>
      </c>
      <c r="C118" s="63" t="s">
        <v>176</v>
      </c>
      <c r="D118" s="61" t="s">
        <v>151</v>
      </c>
      <c r="E118" s="64">
        <v>1</v>
      </c>
      <c r="F118" s="58" t="s">
        <v>146</v>
      </c>
      <c r="G118" s="64">
        <v>1</v>
      </c>
      <c r="H118" s="61" t="s">
        <v>171</v>
      </c>
    </row>
    <row r="119" spans="1:8">
      <c r="A119" s="59">
        <v>22</v>
      </c>
      <c r="B119" s="63">
        <v>1500850103</v>
      </c>
      <c r="C119" s="63" t="s">
        <v>177</v>
      </c>
      <c r="D119" s="61" t="s">
        <v>151</v>
      </c>
      <c r="E119" s="64">
        <v>1</v>
      </c>
      <c r="F119" s="58" t="s">
        <v>146</v>
      </c>
      <c r="G119" s="64">
        <v>1</v>
      </c>
      <c r="H119" s="61" t="s">
        <v>171</v>
      </c>
    </row>
    <row r="120" spans="1:8">
      <c r="A120" s="59">
        <v>23</v>
      </c>
      <c r="B120" s="63">
        <v>1500850104</v>
      </c>
      <c r="C120" s="63" t="s">
        <v>178</v>
      </c>
      <c r="D120" s="61" t="s">
        <v>151</v>
      </c>
      <c r="E120" s="64">
        <v>1</v>
      </c>
      <c r="F120" s="58" t="s">
        <v>146</v>
      </c>
      <c r="G120" s="64">
        <v>1</v>
      </c>
      <c r="H120" s="61" t="s">
        <v>171</v>
      </c>
    </row>
    <row r="121" spans="1:8">
      <c r="A121" s="59">
        <v>24</v>
      </c>
      <c r="B121" s="63">
        <v>1500850108</v>
      </c>
      <c r="C121" s="63" t="s">
        <v>179</v>
      </c>
      <c r="D121" s="61" t="s">
        <v>151</v>
      </c>
      <c r="E121" s="64">
        <v>1</v>
      </c>
      <c r="F121" s="58" t="s">
        <v>146</v>
      </c>
      <c r="G121" s="64">
        <v>1</v>
      </c>
      <c r="H121" s="61" t="s">
        <v>171</v>
      </c>
    </row>
    <row r="122" spans="1:8">
      <c r="A122" s="59">
        <v>25</v>
      </c>
      <c r="B122" s="63">
        <v>1500850110</v>
      </c>
      <c r="C122" s="63" t="s">
        <v>180</v>
      </c>
      <c r="D122" s="61" t="s">
        <v>151</v>
      </c>
      <c r="E122" s="64">
        <v>1</v>
      </c>
      <c r="F122" s="58" t="s">
        <v>146</v>
      </c>
      <c r="G122" s="64">
        <v>1</v>
      </c>
      <c r="H122" s="61" t="s">
        <v>171</v>
      </c>
    </row>
    <row r="123" spans="1:8">
      <c r="A123" s="59">
        <v>26</v>
      </c>
      <c r="B123" s="63">
        <v>1500850111</v>
      </c>
      <c r="C123" s="63" t="s">
        <v>181</v>
      </c>
      <c r="D123" s="61" t="s">
        <v>151</v>
      </c>
      <c r="E123" s="64">
        <v>1</v>
      </c>
      <c r="F123" s="58" t="s">
        <v>146</v>
      </c>
      <c r="G123" s="64">
        <v>1</v>
      </c>
      <c r="H123" s="61" t="s">
        <v>171</v>
      </c>
    </row>
    <row r="124" spans="1:8">
      <c r="A124" s="59">
        <v>27</v>
      </c>
      <c r="B124" s="63">
        <v>1500850112</v>
      </c>
      <c r="C124" s="63" t="s">
        <v>182</v>
      </c>
      <c r="D124" s="61" t="s">
        <v>151</v>
      </c>
      <c r="E124" s="64">
        <v>1</v>
      </c>
      <c r="F124" s="58" t="s">
        <v>146</v>
      </c>
      <c r="G124" s="64">
        <v>1</v>
      </c>
      <c r="H124" s="61" t="s">
        <v>171</v>
      </c>
    </row>
    <row r="125" spans="1:8">
      <c r="A125" s="59">
        <v>28</v>
      </c>
      <c r="B125" s="63">
        <v>1500850113</v>
      </c>
      <c r="C125" s="63" t="s">
        <v>183</v>
      </c>
      <c r="D125" s="61" t="s">
        <v>151</v>
      </c>
      <c r="E125" s="64">
        <v>1</v>
      </c>
      <c r="F125" s="58" t="s">
        <v>146</v>
      </c>
      <c r="G125" s="64">
        <v>1</v>
      </c>
      <c r="H125" s="61" t="s">
        <v>171</v>
      </c>
    </row>
    <row r="126" spans="1:8">
      <c r="A126" s="59">
        <v>29</v>
      </c>
      <c r="B126" s="63">
        <v>1500850116</v>
      </c>
      <c r="C126" s="63" t="s">
        <v>184</v>
      </c>
      <c r="D126" s="61" t="s">
        <v>151</v>
      </c>
      <c r="E126" s="64">
        <v>1</v>
      </c>
      <c r="F126" s="58" t="s">
        <v>146</v>
      </c>
      <c r="G126" s="64">
        <v>1</v>
      </c>
      <c r="H126" s="61" t="s">
        <v>171</v>
      </c>
    </row>
    <row r="127" spans="1:8">
      <c r="A127" s="59">
        <v>30</v>
      </c>
      <c r="B127" s="63">
        <v>1500850117</v>
      </c>
      <c r="C127" s="63" t="s">
        <v>185</v>
      </c>
      <c r="D127" s="61" t="s">
        <v>151</v>
      </c>
      <c r="E127" s="64">
        <v>1</v>
      </c>
      <c r="F127" s="58" t="s">
        <v>146</v>
      </c>
      <c r="G127" s="64">
        <v>1</v>
      </c>
      <c r="H127" s="61" t="s">
        <v>171</v>
      </c>
    </row>
    <row r="128" spans="1:8">
      <c r="A128" s="59">
        <v>31</v>
      </c>
      <c r="B128" s="63">
        <v>1500850119</v>
      </c>
      <c r="C128" s="63" t="s">
        <v>186</v>
      </c>
      <c r="D128" s="61" t="s">
        <v>151</v>
      </c>
      <c r="E128" s="64">
        <v>1</v>
      </c>
      <c r="F128" s="58" t="s">
        <v>146</v>
      </c>
      <c r="G128" s="64">
        <v>1</v>
      </c>
      <c r="H128" s="61" t="s">
        <v>171</v>
      </c>
    </row>
    <row r="129" spans="1:8">
      <c r="A129" s="59">
        <v>32</v>
      </c>
      <c r="B129" s="63">
        <v>1500850120</v>
      </c>
      <c r="C129" s="63" t="s">
        <v>187</v>
      </c>
      <c r="D129" s="61" t="s">
        <v>151</v>
      </c>
      <c r="E129" s="64">
        <v>1</v>
      </c>
      <c r="F129" s="58" t="s">
        <v>146</v>
      </c>
      <c r="G129" s="64">
        <v>1</v>
      </c>
      <c r="H129" s="61" t="s">
        <v>171</v>
      </c>
    </row>
    <row r="130" spans="1:8">
      <c r="A130" s="59">
        <v>33</v>
      </c>
      <c r="B130" s="63">
        <v>1500850123</v>
      </c>
      <c r="C130" s="63" t="s">
        <v>188</v>
      </c>
      <c r="D130" s="61" t="s">
        <v>151</v>
      </c>
      <c r="E130" s="64">
        <v>1</v>
      </c>
      <c r="F130" s="58" t="s">
        <v>146</v>
      </c>
      <c r="G130" s="64">
        <v>1</v>
      </c>
      <c r="H130" s="61" t="s">
        <v>171</v>
      </c>
    </row>
    <row r="131" spans="1:8">
      <c r="A131" s="59">
        <v>34</v>
      </c>
      <c r="B131" s="63">
        <v>1500850125</v>
      </c>
      <c r="C131" s="63" t="s">
        <v>189</v>
      </c>
      <c r="D131" s="61" t="s">
        <v>151</v>
      </c>
      <c r="E131" s="64">
        <v>1</v>
      </c>
      <c r="F131" s="58" t="s">
        <v>146</v>
      </c>
      <c r="G131" s="64">
        <v>1</v>
      </c>
      <c r="H131" s="61" t="s">
        <v>171</v>
      </c>
    </row>
    <row r="132" spans="1:8">
      <c r="A132" s="59">
        <v>35</v>
      </c>
      <c r="B132" s="63">
        <v>1500850126</v>
      </c>
      <c r="C132" s="63" t="s">
        <v>190</v>
      </c>
      <c r="D132" s="61" t="s">
        <v>151</v>
      </c>
      <c r="E132" s="64">
        <v>1</v>
      </c>
      <c r="F132" s="58" t="s">
        <v>146</v>
      </c>
      <c r="G132" s="64">
        <v>1</v>
      </c>
      <c r="H132" s="61" t="s">
        <v>171</v>
      </c>
    </row>
    <row r="133" spans="1:8">
      <c r="A133" s="59">
        <v>36</v>
      </c>
      <c r="B133" s="63">
        <v>1500850127</v>
      </c>
      <c r="C133" s="63" t="s">
        <v>191</v>
      </c>
      <c r="D133" s="61" t="s">
        <v>151</v>
      </c>
      <c r="E133" s="64">
        <v>1</v>
      </c>
      <c r="F133" s="58" t="s">
        <v>146</v>
      </c>
      <c r="G133" s="64">
        <v>1</v>
      </c>
      <c r="H133" s="61" t="s">
        <v>171</v>
      </c>
    </row>
    <row r="134" spans="1:8">
      <c r="A134" s="59">
        <v>37</v>
      </c>
      <c r="B134" s="63">
        <v>1500850128</v>
      </c>
      <c r="C134" s="63" t="s">
        <v>192</v>
      </c>
      <c r="D134" s="61" t="s">
        <v>151</v>
      </c>
      <c r="E134" s="64">
        <v>1</v>
      </c>
      <c r="F134" s="58" t="s">
        <v>146</v>
      </c>
      <c r="G134" s="64">
        <v>1</v>
      </c>
      <c r="H134" s="61" t="s">
        <v>171</v>
      </c>
    </row>
    <row r="135" spans="1:8">
      <c r="A135" s="59">
        <v>38</v>
      </c>
      <c r="B135" s="66">
        <v>1500850207</v>
      </c>
      <c r="C135" s="67" t="s">
        <v>193</v>
      </c>
      <c r="D135" s="61" t="s">
        <v>151</v>
      </c>
      <c r="E135" s="64">
        <v>1</v>
      </c>
      <c r="F135" s="58" t="s">
        <v>146</v>
      </c>
      <c r="G135" s="64">
        <v>1</v>
      </c>
      <c r="H135" s="61" t="s">
        <v>171</v>
      </c>
    </row>
    <row r="136" spans="1:8">
      <c r="A136" s="59">
        <v>39</v>
      </c>
      <c r="B136" s="66">
        <v>1500850209</v>
      </c>
      <c r="C136" s="67" t="s">
        <v>194</v>
      </c>
      <c r="D136" s="61" t="s">
        <v>151</v>
      </c>
      <c r="E136" s="64">
        <v>1</v>
      </c>
      <c r="F136" s="58" t="s">
        <v>146</v>
      </c>
      <c r="G136" s="64">
        <v>1</v>
      </c>
      <c r="H136" s="61" t="s">
        <v>171</v>
      </c>
    </row>
    <row r="137" spans="1:8">
      <c r="A137" s="59">
        <v>40</v>
      </c>
      <c r="B137" s="66">
        <v>1500850212</v>
      </c>
      <c r="C137" s="67" t="s">
        <v>195</v>
      </c>
      <c r="D137" s="61" t="s">
        <v>151</v>
      </c>
      <c r="E137" s="64">
        <v>1</v>
      </c>
      <c r="F137" s="58" t="s">
        <v>146</v>
      </c>
      <c r="G137" s="64">
        <v>1</v>
      </c>
      <c r="H137" s="61" t="s">
        <v>171</v>
      </c>
    </row>
    <row r="138" spans="1:8">
      <c r="A138" s="59">
        <v>41</v>
      </c>
      <c r="B138" s="66">
        <v>1500850215</v>
      </c>
      <c r="C138" s="67" t="s">
        <v>196</v>
      </c>
      <c r="D138" s="61" t="s">
        <v>151</v>
      </c>
      <c r="E138" s="64">
        <v>1</v>
      </c>
      <c r="F138" s="58" t="s">
        <v>146</v>
      </c>
      <c r="G138" s="64">
        <v>1</v>
      </c>
      <c r="H138" s="61" t="s">
        <v>171</v>
      </c>
    </row>
    <row r="139" spans="1:8">
      <c r="A139" s="59">
        <v>42</v>
      </c>
      <c r="B139" s="66">
        <v>1500850219</v>
      </c>
      <c r="C139" s="67" t="s">
        <v>197</v>
      </c>
      <c r="D139" s="61" t="s">
        <v>151</v>
      </c>
      <c r="E139" s="64">
        <v>1</v>
      </c>
      <c r="F139" s="58" t="s">
        <v>146</v>
      </c>
      <c r="G139" s="64">
        <v>1</v>
      </c>
      <c r="H139" s="61" t="s">
        <v>171</v>
      </c>
    </row>
    <row r="140" spans="1:8">
      <c r="A140" s="59">
        <v>43</v>
      </c>
      <c r="B140" s="66">
        <v>1500850221</v>
      </c>
      <c r="C140" s="67" t="s">
        <v>198</v>
      </c>
      <c r="D140" s="61" t="s">
        <v>151</v>
      </c>
      <c r="E140" s="64">
        <v>1</v>
      </c>
      <c r="F140" s="58" t="s">
        <v>146</v>
      </c>
      <c r="G140" s="64">
        <v>1</v>
      </c>
      <c r="H140" s="61" t="s">
        <v>171</v>
      </c>
    </row>
    <row r="141" spans="1:8">
      <c r="A141" s="59">
        <v>44</v>
      </c>
      <c r="B141" s="66">
        <v>1500850222</v>
      </c>
      <c r="C141" s="67" t="s">
        <v>199</v>
      </c>
      <c r="D141" s="61" t="s">
        <v>151</v>
      </c>
      <c r="E141" s="64">
        <v>1</v>
      </c>
      <c r="F141" s="58" t="s">
        <v>146</v>
      </c>
      <c r="G141" s="64">
        <v>1</v>
      </c>
      <c r="H141" s="61" t="s">
        <v>171</v>
      </c>
    </row>
    <row r="142" spans="1:8">
      <c r="A142" s="59">
        <v>45</v>
      </c>
      <c r="B142" s="66">
        <v>1500850224</v>
      </c>
      <c r="C142" s="67" t="s">
        <v>200</v>
      </c>
      <c r="D142" s="61" t="s">
        <v>151</v>
      </c>
      <c r="E142" s="64">
        <v>1</v>
      </c>
      <c r="F142" s="58" t="s">
        <v>146</v>
      </c>
      <c r="G142" s="64">
        <v>1</v>
      </c>
      <c r="H142" s="61" t="s">
        <v>171</v>
      </c>
    </row>
    <row r="143" spans="1:8">
      <c r="A143" s="59">
        <v>46</v>
      </c>
      <c r="B143" s="66">
        <v>1500850225</v>
      </c>
      <c r="C143" s="67" t="s">
        <v>201</v>
      </c>
      <c r="D143" s="61" t="s">
        <v>151</v>
      </c>
      <c r="E143" s="64">
        <v>1</v>
      </c>
      <c r="F143" s="58" t="s">
        <v>146</v>
      </c>
      <c r="G143" s="64">
        <v>1</v>
      </c>
      <c r="H143" s="61" t="s">
        <v>171</v>
      </c>
    </row>
    <row r="144" spans="1:8">
      <c r="A144" s="59">
        <v>47</v>
      </c>
      <c r="B144" s="66">
        <v>1500850226</v>
      </c>
      <c r="C144" s="67" t="s">
        <v>202</v>
      </c>
      <c r="D144" s="61" t="s">
        <v>151</v>
      </c>
      <c r="E144" s="64">
        <v>1</v>
      </c>
      <c r="F144" s="58" t="s">
        <v>146</v>
      </c>
      <c r="G144" s="64">
        <v>1</v>
      </c>
      <c r="H144" s="61" t="s">
        <v>171</v>
      </c>
    </row>
    <row r="145" spans="1:8">
      <c r="A145" s="59">
        <v>48</v>
      </c>
      <c r="B145" s="66">
        <v>1500850228</v>
      </c>
      <c r="C145" s="67" t="s">
        <v>203</v>
      </c>
      <c r="D145" s="61" t="s">
        <v>151</v>
      </c>
      <c r="E145" s="64">
        <v>1</v>
      </c>
      <c r="F145" s="58" t="s">
        <v>146</v>
      </c>
      <c r="G145" s="64">
        <v>1</v>
      </c>
      <c r="H145" s="61" t="s">
        <v>171</v>
      </c>
    </row>
    <row r="146" spans="1:8">
      <c r="A146" s="59">
        <v>49</v>
      </c>
      <c r="B146" s="66">
        <v>1500850205</v>
      </c>
      <c r="C146" s="67" t="s">
        <v>204</v>
      </c>
      <c r="D146" s="61" t="s">
        <v>151</v>
      </c>
      <c r="E146" s="64">
        <v>1</v>
      </c>
      <c r="F146" s="58" t="s">
        <v>146</v>
      </c>
      <c r="G146" s="64">
        <v>1</v>
      </c>
      <c r="H146" s="61" t="s">
        <v>171</v>
      </c>
    </row>
    <row r="147" spans="1:8">
      <c r="A147" s="59">
        <v>50</v>
      </c>
      <c r="B147" s="66">
        <v>1500850220</v>
      </c>
      <c r="C147" s="67" t="s">
        <v>205</v>
      </c>
      <c r="D147" s="61" t="s">
        <v>151</v>
      </c>
      <c r="E147" s="64">
        <v>1</v>
      </c>
      <c r="F147" s="58" t="s">
        <v>146</v>
      </c>
      <c r="G147" s="64">
        <v>1</v>
      </c>
      <c r="H147" s="61" t="s">
        <v>171</v>
      </c>
    </row>
    <row r="148" spans="1:6">
      <c r="A148" s="58"/>
      <c r="B148" s="68"/>
      <c r="C148" s="58"/>
      <c r="D148" s="58"/>
      <c r="E148" s="58"/>
      <c r="F148" s="58"/>
    </row>
    <row r="149" spans="1:6">
      <c r="A149" s="58"/>
      <c r="B149" s="68"/>
      <c r="C149" s="58"/>
      <c r="D149" s="58"/>
      <c r="E149" s="58"/>
      <c r="F149" s="58"/>
    </row>
    <row r="150" spans="1:6">
      <c r="A150" s="58"/>
      <c r="B150" s="68"/>
      <c r="C150" s="58"/>
      <c r="D150" s="58"/>
      <c r="E150" s="58"/>
      <c r="F150" s="58"/>
    </row>
    <row r="151" spans="1:6">
      <c r="A151" s="58"/>
      <c r="B151" s="68"/>
      <c r="C151" s="58"/>
      <c r="D151" s="58"/>
      <c r="E151" s="58"/>
      <c r="F151" s="58"/>
    </row>
    <row r="152" spans="1:6">
      <c r="A152" s="58"/>
      <c r="B152" s="68"/>
      <c r="C152" s="58"/>
      <c r="D152" s="58"/>
      <c r="E152" s="58"/>
      <c r="F152" s="58"/>
    </row>
    <row r="153" spans="1:6">
      <c r="A153" s="58"/>
      <c r="B153" s="68"/>
      <c r="C153" s="58"/>
      <c r="D153" s="58"/>
      <c r="E153" s="58"/>
      <c r="F153" s="58"/>
    </row>
    <row r="154" spans="1:6">
      <c r="A154" s="58"/>
      <c r="B154" s="68"/>
      <c r="C154" s="58"/>
      <c r="D154" s="58"/>
      <c r="E154" s="58"/>
      <c r="F154" s="58"/>
    </row>
    <row r="155" spans="1:6">
      <c r="A155" s="58"/>
      <c r="B155" s="68"/>
      <c r="C155" s="58"/>
      <c r="D155" s="58"/>
      <c r="E155" s="58"/>
      <c r="F155" s="58"/>
    </row>
    <row r="156" spans="1:6">
      <c r="A156" s="58"/>
      <c r="B156" s="68"/>
      <c r="C156" s="58"/>
      <c r="D156" s="58"/>
      <c r="E156" s="58"/>
      <c r="F156" s="58"/>
    </row>
    <row r="157" spans="1:6">
      <c r="A157" s="58"/>
      <c r="B157" s="68"/>
      <c r="C157" s="58"/>
      <c r="D157" s="58"/>
      <c r="E157" s="58"/>
      <c r="F157" s="58"/>
    </row>
    <row r="158" spans="1:6">
      <c r="A158" s="58"/>
      <c r="B158" s="68"/>
      <c r="C158" s="58"/>
      <c r="D158" s="58"/>
      <c r="E158" s="58"/>
      <c r="F158" s="58"/>
    </row>
    <row r="159" spans="1:6">
      <c r="A159" s="58"/>
      <c r="B159" s="68"/>
      <c r="C159" s="58"/>
      <c r="D159" s="58"/>
      <c r="E159" s="58"/>
      <c r="F159" s="58"/>
    </row>
    <row r="160" spans="1:6">
      <c r="A160" s="58"/>
      <c r="B160" s="68"/>
      <c r="C160" s="58"/>
      <c r="D160" s="58"/>
      <c r="E160" s="58"/>
      <c r="F160" s="58"/>
    </row>
    <row r="161" spans="1:6">
      <c r="A161" s="53"/>
      <c r="B161" s="54"/>
      <c r="C161" s="55"/>
      <c r="D161" s="55"/>
      <c r="E161" s="56"/>
      <c r="F161" s="56"/>
    </row>
    <row r="162" spans="1:6">
      <c r="A162" s="53"/>
      <c r="B162" s="54"/>
      <c r="C162" s="55"/>
      <c r="D162" s="55"/>
      <c r="E162" s="56"/>
      <c r="F162" s="56"/>
    </row>
    <row r="163" spans="1:6">
      <c r="A163" s="53"/>
      <c r="B163" s="54"/>
      <c r="C163" s="55"/>
      <c r="D163" s="55"/>
      <c r="E163" s="56"/>
      <c r="F163" s="56"/>
    </row>
    <row r="164" spans="1:6">
      <c r="A164" s="53"/>
      <c r="B164" s="54"/>
      <c r="C164" s="55"/>
      <c r="D164" s="55"/>
      <c r="E164" s="56"/>
      <c r="F164" s="56"/>
    </row>
    <row r="165" spans="1:6">
      <c r="A165" s="53"/>
      <c r="B165" s="54"/>
      <c r="C165" s="55"/>
      <c r="D165" s="55"/>
      <c r="E165" s="56"/>
      <c r="F165" s="56"/>
    </row>
    <row r="166" spans="1:6">
      <c r="A166" s="53"/>
      <c r="B166" s="54"/>
      <c r="C166" s="55"/>
      <c r="D166" s="55"/>
      <c r="E166" s="56"/>
      <c r="F166" s="56"/>
    </row>
    <row r="167" spans="1:6">
      <c r="A167" s="53"/>
      <c r="B167" s="54"/>
      <c r="C167" s="55"/>
      <c r="D167" s="55"/>
      <c r="E167" s="56"/>
      <c r="F167" s="56"/>
    </row>
    <row r="168" spans="1:6">
      <c r="A168" s="53"/>
      <c r="B168" s="54"/>
      <c r="C168" s="55"/>
      <c r="D168" s="55"/>
      <c r="E168" s="56"/>
      <c r="F168" s="56"/>
    </row>
    <row r="169" spans="1:6">
      <c r="A169" s="53"/>
      <c r="B169" s="54"/>
      <c r="C169" s="55"/>
      <c r="D169" s="55"/>
      <c r="E169" s="56"/>
      <c r="F169" s="56"/>
    </row>
    <row r="170" spans="1:6">
      <c r="A170" s="53"/>
      <c r="B170" s="54"/>
      <c r="C170" s="55"/>
      <c r="D170" s="55"/>
      <c r="E170" s="56"/>
      <c r="F170" s="56"/>
    </row>
    <row r="171" spans="1:6">
      <c r="A171" s="53"/>
      <c r="B171" s="54"/>
      <c r="C171" s="55"/>
      <c r="D171" s="55"/>
      <c r="E171" s="56"/>
      <c r="F171" s="56"/>
    </row>
    <row r="172" spans="1:6">
      <c r="A172" s="53"/>
      <c r="B172" s="54"/>
      <c r="C172" s="55"/>
      <c r="D172" s="55"/>
      <c r="E172" s="56"/>
      <c r="F172" s="56"/>
    </row>
    <row r="173" spans="1:6">
      <c r="A173" s="58"/>
      <c r="B173" s="58"/>
      <c r="C173" s="58"/>
      <c r="D173" s="58"/>
      <c r="E173" s="58"/>
      <c r="F173" s="58"/>
    </row>
    <row r="174" spans="1:6">
      <c r="A174" s="58"/>
      <c r="B174" s="58"/>
      <c r="C174" s="58"/>
      <c r="D174" s="58"/>
      <c r="E174" s="58"/>
      <c r="F174" s="58"/>
    </row>
    <row r="175" spans="1:6">
      <c r="A175" s="58"/>
      <c r="B175" s="58"/>
      <c r="C175" s="58"/>
      <c r="D175" s="58"/>
      <c r="E175" s="58"/>
      <c r="F175" s="58"/>
    </row>
    <row r="176" spans="1:6">
      <c r="A176" s="58"/>
      <c r="B176" s="58"/>
      <c r="C176" s="58"/>
      <c r="D176" s="58"/>
      <c r="E176" s="58"/>
      <c r="F176" s="58"/>
    </row>
    <row r="177" spans="1:6">
      <c r="A177" s="58"/>
      <c r="B177" s="58"/>
      <c r="C177" s="58"/>
      <c r="D177" s="58"/>
      <c r="E177" s="58"/>
      <c r="F177" s="58"/>
    </row>
    <row r="178" spans="1:6">
      <c r="A178" s="58"/>
      <c r="B178" s="58"/>
      <c r="C178" s="58"/>
      <c r="D178" s="58"/>
      <c r="E178" s="58"/>
      <c r="F178" s="58"/>
    </row>
    <row r="179" spans="1:6">
      <c r="A179" s="58"/>
      <c r="B179" s="58"/>
      <c r="C179" s="58"/>
      <c r="D179" s="58"/>
      <c r="E179" s="58"/>
      <c r="F179" s="58"/>
    </row>
    <row r="180" spans="1:6">
      <c r="A180" s="58"/>
      <c r="B180" s="58"/>
      <c r="C180" s="58"/>
      <c r="D180" s="58"/>
      <c r="E180" s="58"/>
      <c r="F180" s="58"/>
    </row>
    <row r="181" spans="1:6">
      <c r="A181" s="58"/>
      <c r="B181" s="58"/>
      <c r="C181" s="58"/>
      <c r="D181" s="58"/>
      <c r="E181" s="58"/>
      <c r="F181" s="58"/>
    </row>
    <row r="182" spans="1:6">
      <c r="A182" s="58"/>
      <c r="B182" s="58"/>
      <c r="C182" s="58"/>
      <c r="D182" s="58"/>
      <c r="E182" s="58"/>
      <c r="F182" s="58"/>
    </row>
    <row r="183" spans="1:6">
      <c r="A183" s="58"/>
      <c r="B183" s="68"/>
      <c r="C183" s="58"/>
      <c r="D183" s="58"/>
      <c r="E183" s="58"/>
      <c r="F183" s="58"/>
    </row>
    <row r="184" spans="1:6">
      <c r="A184" s="58"/>
      <c r="B184" s="68"/>
      <c r="C184" s="58"/>
      <c r="D184" s="58"/>
      <c r="E184" s="58"/>
      <c r="F184" s="58"/>
    </row>
    <row r="185" spans="1:6">
      <c r="A185" s="58"/>
      <c r="B185" s="68"/>
      <c r="C185" s="58"/>
      <c r="D185" s="58"/>
      <c r="E185" s="58"/>
      <c r="F185" s="58"/>
    </row>
    <row r="186" spans="1:6">
      <c r="A186" s="58"/>
      <c r="B186" s="58"/>
      <c r="C186" s="58"/>
      <c r="D186" s="58"/>
      <c r="E186" s="58"/>
      <c r="F186" s="58"/>
    </row>
    <row r="187" spans="1:6">
      <c r="A187" s="58"/>
      <c r="B187" s="58"/>
      <c r="C187" s="58"/>
      <c r="D187" s="58"/>
      <c r="E187" s="58"/>
      <c r="F187" s="58"/>
    </row>
  </sheetData>
  <sortState ref="A2:F187">
    <sortCondition ref="F2:F187" descending="1"/>
    <sortCondition ref="B2:B187"/>
  </sortState>
  <dataValidations count="3">
    <dataValidation type="list" allowBlank="1" showInputMessage="1" showErrorMessage="1" sqref="E97:F97 E102:F102 E108 G108 E109 G109 E114 G117 G126 E135 G135 E143 G143 E146 E147 G147 E112:E113 E115:E116 E117:E118 E119:E123 E125:E126 E128:E130 E132:E133 E138:E141 E144:E145 G112:G113 G115:G116 G119:G123 G128:G130 G132:G133 G138:G141 G144:G145 E98:G101 E104:G107">
      <formula1>"1,0"</formula1>
    </dataValidation>
    <dataValidation type="list" allowBlank="1" showInputMessage="1" showErrorMessage="1" sqref="E103:F103 G114 G118 E124 E127 G127 E131 G131 E134 G134 E142 G142 G146 E2:E62 E110:E111 E136:E137 F2:F62 G102:G103 G110:G111 G124:G125 G136:G137">
      <formula1>"0,1"</formula1>
    </dataValidation>
    <dataValidation type="list" allowBlank="1" showInputMessage="1" showErrorMessage="1" sqref="G2:G62">
      <formula1>"2,1,0"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5"/>
  <sheetViews>
    <sheetView tabSelected="1" topLeftCell="A48" workbookViewId="0">
      <selection activeCell="C7" sqref="C7"/>
    </sheetView>
  </sheetViews>
  <sheetFormatPr defaultColWidth="9" defaultRowHeight="13.5"/>
  <cols>
    <col min="1" max="1" width="4.60176991150442" style="1" customWidth="1"/>
    <col min="2" max="2" width="10" customWidth="1"/>
    <col min="3" max="3" width="10.5309734513274" customWidth="1"/>
    <col min="4" max="4" width="9.86725663716814" customWidth="1"/>
    <col min="5" max="5" width="10.3982300884956" customWidth="1"/>
    <col min="6" max="6" width="10.2654867256637" customWidth="1"/>
    <col min="7" max="7" width="10.6017699115044" customWidth="1"/>
    <col min="8" max="9" width="10.4690265486726" customWidth="1"/>
    <col min="10" max="10" width="13.1327433628319" customWidth="1"/>
    <col min="11" max="12" width="9.60176991150442" customWidth="1"/>
    <col min="14" max="14" width="10.2654867256637" customWidth="1"/>
    <col min="15" max="15" width="9.60176991150442" customWidth="1"/>
    <col min="17" max="17" width="9.60176991150442" customWidth="1"/>
    <col min="18" max="18" width="9.73451327433628" customWidth="1"/>
    <col min="19" max="19" width="9.60176991150442" customWidth="1"/>
    <col min="20" max="20" width="12.1327433628319" customWidth="1"/>
    <col min="21" max="21" width="10.3982300884956" customWidth="1"/>
  </cols>
  <sheetData>
    <row r="1" ht="14.25" spans="18:24">
      <c r="R1" s="49"/>
      <c r="S1" s="49"/>
      <c r="T1" s="49"/>
      <c r="U1" s="49"/>
      <c r="V1" s="49"/>
      <c r="W1" s="49"/>
      <c r="X1" s="49"/>
    </row>
    <row r="2" ht="16.5" spans="2:25">
      <c r="B2" s="2" t="s">
        <v>206</v>
      </c>
      <c r="C2" s="3" t="s">
        <v>207</v>
      </c>
      <c r="D2" s="4" t="s">
        <v>208</v>
      </c>
      <c r="E2" s="4"/>
      <c r="F2" s="4"/>
      <c r="G2" s="4"/>
      <c r="H2" s="4"/>
      <c r="I2" s="4"/>
      <c r="J2" s="4"/>
      <c r="K2" s="40"/>
      <c r="L2" s="3" t="s">
        <v>209</v>
      </c>
      <c r="N2" s="41" t="s">
        <v>206</v>
      </c>
      <c r="O2" s="41" t="s">
        <v>210</v>
      </c>
      <c r="P2" s="41" t="s">
        <v>211</v>
      </c>
      <c r="Q2" s="41"/>
      <c r="R2" s="41"/>
      <c r="S2" s="41"/>
      <c r="T2" s="41"/>
      <c r="U2" s="41"/>
      <c r="V2" s="41"/>
      <c r="W2" s="41"/>
      <c r="X2" s="41"/>
      <c r="Y2" s="41"/>
    </row>
    <row r="3" ht="14.25" spans="2:25">
      <c r="B3" s="2"/>
      <c r="C3" s="3"/>
      <c r="D3" s="5" t="s">
        <v>212</v>
      </c>
      <c r="E3" s="5" t="s">
        <v>213</v>
      </c>
      <c r="F3" s="5" t="s">
        <v>214</v>
      </c>
      <c r="G3" s="5" t="s">
        <v>215</v>
      </c>
      <c r="H3" s="5" t="s">
        <v>216</v>
      </c>
      <c r="I3" s="42" t="s">
        <v>217</v>
      </c>
      <c r="J3" s="42" t="s">
        <v>218</v>
      </c>
      <c r="K3" s="5" t="s">
        <v>10</v>
      </c>
      <c r="L3" s="3" t="s">
        <v>219</v>
      </c>
      <c r="N3" s="41"/>
      <c r="O3" s="41"/>
      <c r="P3" s="31" t="s">
        <v>220</v>
      </c>
      <c r="Q3" s="31" t="s">
        <v>221</v>
      </c>
      <c r="R3" s="31" t="s">
        <v>222</v>
      </c>
      <c r="S3" s="31" t="s">
        <v>223</v>
      </c>
      <c r="T3" s="31" t="s">
        <v>224</v>
      </c>
      <c r="U3" s="31" t="s">
        <v>225</v>
      </c>
      <c r="V3" s="31" t="s">
        <v>226</v>
      </c>
      <c r="W3" s="31" t="s">
        <v>227</v>
      </c>
      <c r="X3" s="31" t="s">
        <v>228</v>
      </c>
      <c r="Y3" s="31" t="s">
        <v>229</v>
      </c>
    </row>
    <row r="4" ht="14.25" spans="2:25">
      <c r="B4" s="2" t="s">
        <v>3</v>
      </c>
      <c r="C4" s="6" t="s">
        <v>230</v>
      </c>
      <c r="D4" s="7"/>
      <c r="E4" s="8">
        <v>6</v>
      </c>
      <c r="F4" s="9"/>
      <c r="G4" s="9"/>
      <c r="H4" s="9"/>
      <c r="I4" s="18"/>
      <c r="J4" s="18"/>
      <c r="K4" s="43">
        <f t="shared" ref="K4:K9" si="0">$O4*$K$13/100</f>
        <v>21</v>
      </c>
      <c r="L4" s="43">
        <f t="shared" ref="L4:L9" si="1">SUM(D4:K4)</f>
        <v>27</v>
      </c>
      <c r="N4" s="39" t="s">
        <v>3</v>
      </c>
      <c r="O4" s="31">
        <f t="shared" ref="O4:O9" si="2">SUM(P4:X4)</f>
        <v>30</v>
      </c>
      <c r="P4" s="44">
        <v>6</v>
      </c>
      <c r="Q4" s="44">
        <v>4</v>
      </c>
      <c r="R4" s="44">
        <v>20</v>
      </c>
      <c r="S4" s="44"/>
      <c r="T4" s="44"/>
      <c r="U4" s="44"/>
      <c r="V4" s="44"/>
      <c r="W4" s="44"/>
      <c r="X4" s="44"/>
      <c r="Y4" s="44"/>
    </row>
    <row r="5" ht="14.25" spans="2:25">
      <c r="B5" s="2" t="s">
        <v>4</v>
      </c>
      <c r="C5" s="10" t="s">
        <v>231</v>
      </c>
      <c r="D5" s="11"/>
      <c r="E5" s="12">
        <v>7</v>
      </c>
      <c r="F5" s="13"/>
      <c r="G5" s="13"/>
      <c r="H5" s="13"/>
      <c r="I5" s="18"/>
      <c r="J5" s="18"/>
      <c r="K5" s="43">
        <f t="shared" si="0"/>
        <v>28.7</v>
      </c>
      <c r="L5" s="43">
        <f t="shared" si="1"/>
        <v>35.7</v>
      </c>
      <c r="N5" s="39" t="s">
        <v>4</v>
      </c>
      <c r="O5" s="31">
        <f t="shared" si="2"/>
        <v>41</v>
      </c>
      <c r="P5" s="44">
        <v>8</v>
      </c>
      <c r="Q5" s="44">
        <v>3</v>
      </c>
      <c r="R5" s="44">
        <v>10</v>
      </c>
      <c r="S5" s="44">
        <v>20</v>
      </c>
      <c r="T5" s="44"/>
      <c r="U5" s="44"/>
      <c r="V5" s="44"/>
      <c r="W5" s="44"/>
      <c r="X5" s="44"/>
      <c r="Y5" s="44"/>
    </row>
    <row r="6" ht="14.25" spans="2:25">
      <c r="B6" s="2" t="s">
        <v>5</v>
      </c>
      <c r="C6" s="10" t="s">
        <v>231</v>
      </c>
      <c r="D6" s="11"/>
      <c r="E6" s="12">
        <v>7</v>
      </c>
      <c r="F6" s="13"/>
      <c r="G6" s="13"/>
      <c r="H6" s="13"/>
      <c r="I6" s="18"/>
      <c r="J6" s="18"/>
      <c r="K6" s="43">
        <f t="shared" si="0"/>
        <v>20.3</v>
      </c>
      <c r="L6" s="43">
        <f t="shared" si="1"/>
        <v>27.3</v>
      </c>
      <c r="N6" s="39" t="s">
        <v>5</v>
      </c>
      <c r="O6" s="31">
        <f t="shared" si="2"/>
        <v>29</v>
      </c>
      <c r="P6" s="44">
        <v>6</v>
      </c>
      <c r="Q6" s="44">
        <v>3</v>
      </c>
      <c r="R6" s="44"/>
      <c r="S6" s="44">
        <v>20</v>
      </c>
      <c r="T6" s="44"/>
      <c r="U6" s="44"/>
      <c r="V6" s="44"/>
      <c r="W6" s="44"/>
      <c r="X6" s="44"/>
      <c r="Y6" s="44"/>
    </row>
    <row r="7" ht="14.25" spans="2:25">
      <c r="B7" s="2" t="s">
        <v>232</v>
      </c>
      <c r="C7" s="14" t="s">
        <v>233</v>
      </c>
      <c r="D7" s="15"/>
      <c r="E7" s="12"/>
      <c r="F7" s="16"/>
      <c r="G7" s="16"/>
      <c r="H7" s="16">
        <v>10</v>
      </c>
      <c r="I7" s="18"/>
      <c r="J7" s="18"/>
      <c r="K7" s="43">
        <f t="shared" si="0"/>
        <v>0</v>
      </c>
      <c r="L7" s="43">
        <f t="shared" si="1"/>
        <v>10</v>
      </c>
      <c r="N7" s="39" t="s">
        <v>6</v>
      </c>
      <c r="O7" s="31">
        <f t="shared" si="2"/>
        <v>0</v>
      </c>
      <c r="P7" s="44"/>
      <c r="Q7" s="44"/>
      <c r="R7" s="44"/>
      <c r="S7" s="44"/>
      <c r="T7" s="44"/>
      <c r="U7" s="44"/>
      <c r="V7" s="44"/>
      <c r="W7" s="44"/>
      <c r="X7" s="44"/>
      <c r="Y7" s="44"/>
    </row>
    <row r="8" ht="14.25" spans="2:25">
      <c r="B8" s="2" t="s">
        <v>234</v>
      </c>
      <c r="C8" s="17"/>
      <c r="D8" s="17"/>
      <c r="E8" s="18"/>
      <c r="F8" s="18"/>
      <c r="G8" s="18"/>
      <c r="H8" s="18"/>
      <c r="I8" s="18"/>
      <c r="J8" s="18"/>
      <c r="K8" s="43">
        <f t="shared" si="0"/>
        <v>0</v>
      </c>
      <c r="L8" s="43">
        <f t="shared" si="1"/>
        <v>0</v>
      </c>
      <c r="N8" s="39" t="s">
        <v>7</v>
      </c>
      <c r="O8" s="31">
        <f t="shared" si="2"/>
        <v>0</v>
      </c>
      <c r="P8" s="44"/>
      <c r="Q8" s="44"/>
      <c r="R8" s="44"/>
      <c r="S8" s="44"/>
      <c r="T8" s="44"/>
      <c r="U8" s="44"/>
      <c r="V8" s="44"/>
      <c r="W8" s="44"/>
      <c r="X8" s="44"/>
      <c r="Y8" s="44"/>
    </row>
    <row r="9" ht="14.25" spans="2:25">
      <c r="B9" s="2" t="s">
        <v>235</v>
      </c>
      <c r="C9" s="17"/>
      <c r="D9" s="17"/>
      <c r="E9" s="18"/>
      <c r="F9" s="18"/>
      <c r="G9" s="18"/>
      <c r="H9" s="18"/>
      <c r="I9" s="18"/>
      <c r="J9" s="18"/>
      <c r="K9" s="43">
        <f t="shared" si="0"/>
        <v>0</v>
      </c>
      <c r="L9" s="43">
        <f t="shared" si="1"/>
        <v>0</v>
      </c>
      <c r="N9" s="39" t="s">
        <v>8</v>
      </c>
      <c r="O9" s="31">
        <f t="shared" si="2"/>
        <v>0</v>
      </c>
      <c r="P9" s="44"/>
      <c r="Q9" s="44"/>
      <c r="R9" s="44"/>
      <c r="S9" s="44"/>
      <c r="T9" s="44"/>
      <c r="U9" s="44"/>
      <c r="V9" s="44"/>
      <c r="W9" s="44"/>
      <c r="X9" s="44"/>
      <c r="Y9" s="44"/>
    </row>
    <row r="10" ht="14.25" spans="2:12">
      <c r="B10" s="19" t="s">
        <v>236</v>
      </c>
      <c r="C10" s="19"/>
      <c r="D10" s="3">
        <f t="shared" ref="D10:K10" si="3">SUM(D4:D9)</f>
        <v>0</v>
      </c>
      <c r="E10" s="3">
        <f t="shared" si="3"/>
        <v>20</v>
      </c>
      <c r="F10" s="3">
        <f t="shared" si="3"/>
        <v>0</v>
      </c>
      <c r="G10" s="3">
        <f t="shared" si="3"/>
        <v>0</v>
      </c>
      <c r="H10" s="3">
        <f t="shared" si="3"/>
        <v>10</v>
      </c>
      <c r="I10" s="3">
        <f t="shared" si="3"/>
        <v>0</v>
      </c>
      <c r="J10" s="3">
        <f t="shared" si="3"/>
        <v>0</v>
      </c>
      <c r="K10" s="3">
        <f t="shared" si="3"/>
        <v>70</v>
      </c>
      <c r="L10" s="3">
        <f>SUM(L4:L8)</f>
        <v>100</v>
      </c>
    </row>
    <row r="12" spans="2:12">
      <c r="B12" s="20" t="s">
        <v>237</v>
      </c>
      <c r="C12" s="21"/>
      <c r="D12" s="22" t="str">
        <f>D3</f>
        <v>期中成绩</v>
      </c>
      <c r="E12" s="22" t="str">
        <f t="shared" ref="E12:K12" si="4">E3</f>
        <v>作业成绩</v>
      </c>
      <c r="F12" s="22" t="str">
        <f t="shared" si="4"/>
        <v>课堂测验</v>
      </c>
      <c r="G12" s="22" t="str">
        <f t="shared" si="4"/>
        <v>大作业</v>
      </c>
      <c r="H12" s="22" t="str">
        <f t="shared" si="4"/>
        <v>实验</v>
      </c>
      <c r="I12" s="22" t="str">
        <f t="shared" si="4"/>
        <v>验收/答辩</v>
      </c>
      <c r="J12" s="22" t="str">
        <f t="shared" si="4"/>
        <v>课程报告/论文</v>
      </c>
      <c r="K12" s="22" t="str">
        <f t="shared" si="4"/>
        <v>期末考试</v>
      </c>
      <c r="L12" s="22" t="s">
        <v>238</v>
      </c>
    </row>
    <row r="13" spans="2:14">
      <c r="B13" s="23" t="s">
        <v>239</v>
      </c>
      <c r="C13" s="24"/>
      <c r="D13" s="25"/>
      <c r="E13" s="26">
        <v>20</v>
      </c>
      <c r="F13" s="26"/>
      <c r="G13" s="26"/>
      <c r="H13" s="26">
        <v>10</v>
      </c>
      <c r="I13" s="26"/>
      <c r="J13" s="26"/>
      <c r="K13" s="26">
        <v>70</v>
      </c>
      <c r="L13" s="22">
        <f>SUM(D13:K13)</f>
        <v>100</v>
      </c>
      <c r="N13" s="45"/>
    </row>
    <row r="15" ht="15.75" spans="1:21">
      <c r="A15" s="27"/>
      <c r="B15" s="28"/>
      <c r="C15" s="29" t="s">
        <v>237</v>
      </c>
      <c r="D15" s="29" t="s">
        <v>10</v>
      </c>
      <c r="E15" s="29"/>
      <c r="F15" s="29"/>
      <c r="G15" s="29"/>
      <c r="H15" s="29"/>
      <c r="I15" s="29"/>
      <c r="J15" s="29"/>
      <c r="K15" s="29"/>
      <c r="L15" s="29"/>
      <c r="M15" s="29"/>
      <c r="N15" s="29" t="s">
        <v>11</v>
      </c>
      <c r="O15" s="29"/>
      <c r="P15" s="29"/>
      <c r="Q15" s="29"/>
      <c r="R15" s="29"/>
      <c r="S15" s="29"/>
      <c r="T15" s="29"/>
      <c r="U15" s="50"/>
    </row>
    <row r="16" ht="26.25" spans="1:21">
      <c r="A16" s="30"/>
      <c r="B16" s="28"/>
      <c r="C16" s="29"/>
      <c r="D16" s="31" t="s">
        <v>220</v>
      </c>
      <c r="E16" s="31" t="s">
        <v>221</v>
      </c>
      <c r="F16" s="31" t="s">
        <v>222</v>
      </c>
      <c r="G16" s="31" t="s">
        <v>223</v>
      </c>
      <c r="H16" s="31" t="s">
        <v>224</v>
      </c>
      <c r="I16" s="31" t="s">
        <v>225</v>
      </c>
      <c r="J16" s="31" t="s">
        <v>226</v>
      </c>
      <c r="K16" s="31" t="s">
        <v>227</v>
      </c>
      <c r="L16" s="31" t="s">
        <v>228</v>
      </c>
      <c r="M16" s="31" t="s">
        <v>229</v>
      </c>
      <c r="N16" s="46" t="str">
        <f>D3</f>
        <v>期中成绩</v>
      </c>
      <c r="O16" s="46" t="str">
        <f t="shared" ref="O16:T16" si="5">E3</f>
        <v>作业成绩</v>
      </c>
      <c r="P16" s="46" t="str">
        <f t="shared" si="5"/>
        <v>课堂测验</v>
      </c>
      <c r="Q16" s="46" t="str">
        <f t="shared" si="5"/>
        <v>大作业</v>
      </c>
      <c r="R16" s="46" t="str">
        <f t="shared" si="5"/>
        <v>实验</v>
      </c>
      <c r="S16" s="46" t="str">
        <f t="shared" si="5"/>
        <v>验收/答辩</v>
      </c>
      <c r="T16" s="46" t="str">
        <f t="shared" si="5"/>
        <v>课程报告/论文</v>
      </c>
      <c r="U16" s="46"/>
    </row>
    <row r="17" ht="15.75" spans="1:21">
      <c r="A17" s="30"/>
      <c r="B17" s="32"/>
      <c r="C17" s="29" t="s">
        <v>240</v>
      </c>
      <c r="D17" s="29">
        <f>SUM(P4:P9)</f>
        <v>20</v>
      </c>
      <c r="E17" s="29">
        <f t="shared" ref="E17:M17" si="6">SUM(Q4:Q9)</f>
        <v>10</v>
      </c>
      <c r="F17" s="29">
        <f t="shared" si="6"/>
        <v>30</v>
      </c>
      <c r="G17" s="29">
        <f t="shared" si="6"/>
        <v>40</v>
      </c>
      <c r="H17" s="29">
        <f t="shared" si="6"/>
        <v>0</v>
      </c>
      <c r="I17" s="29">
        <f t="shared" si="6"/>
        <v>0</v>
      </c>
      <c r="J17" s="29">
        <f t="shared" si="6"/>
        <v>0</v>
      </c>
      <c r="K17" s="29">
        <f t="shared" si="6"/>
        <v>0</v>
      </c>
      <c r="L17" s="29">
        <f t="shared" si="6"/>
        <v>0</v>
      </c>
      <c r="M17" s="29">
        <f t="shared" si="6"/>
        <v>0</v>
      </c>
      <c r="N17" s="46">
        <v>100</v>
      </c>
      <c r="O17" s="46">
        <v>100</v>
      </c>
      <c r="P17" s="46">
        <v>100</v>
      </c>
      <c r="Q17" s="46">
        <v>100</v>
      </c>
      <c r="R17" s="46">
        <v>100</v>
      </c>
      <c r="S17" s="31">
        <v>100</v>
      </c>
      <c r="T17" s="31">
        <v>100</v>
      </c>
      <c r="U17" s="46"/>
    </row>
    <row r="18" ht="15.75" hidden="1" spans="1:21">
      <c r="A18" s="33"/>
      <c r="B18" s="29"/>
      <c r="C18" s="29" t="s">
        <v>241</v>
      </c>
      <c r="D18" s="34">
        <f>IF(D$17,100/D$17,0)</f>
        <v>5</v>
      </c>
      <c r="E18" s="34">
        <f t="shared" ref="E18:M18" si="7">IF(E$17,100/E$17,0)</f>
        <v>10</v>
      </c>
      <c r="F18" s="34">
        <f t="shared" si="7"/>
        <v>3.33333333333333</v>
      </c>
      <c r="G18" s="34">
        <f t="shared" si="7"/>
        <v>2.5</v>
      </c>
      <c r="H18" s="34">
        <f t="shared" si="7"/>
        <v>0</v>
      </c>
      <c r="I18" s="34">
        <f t="shared" si="7"/>
        <v>0</v>
      </c>
      <c r="J18" s="34">
        <f t="shared" si="7"/>
        <v>0</v>
      </c>
      <c r="K18" s="34">
        <f t="shared" si="7"/>
        <v>0</v>
      </c>
      <c r="L18" s="34">
        <f t="shared" si="7"/>
        <v>0</v>
      </c>
      <c r="M18" s="34">
        <f t="shared" si="7"/>
        <v>0</v>
      </c>
      <c r="N18" s="47">
        <v>1</v>
      </c>
      <c r="O18" s="47">
        <v>1</v>
      </c>
      <c r="P18" s="47">
        <v>1</v>
      </c>
      <c r="Q18" s="47">
        <v>1</v>
      </c>
      <c r="R18" s="47">
        <v>1</v>
      </c>
      <c r="S18" s="47">
        <v>1</v>
      </c>
      <c r="T18" s="47">
        <v>1</v>
      </c>
      <c r="U18" s="51"/>
    </row>
    <row r="19" ht="27" spans="1:21">
      <c r="A19" s="30"/>
      <c r="B19" s="29" t="s">
        <v>206</v>
      </c>
      <c r="C19" s="35" t="s">
        <v>242</v>
      </c>
      <c r="D19" s="35"/>
      <c r="E19" s="29" t="s">
        <v>243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35" t="s">
        <v>238</v>
      </c>
    </row>
    <row r="20" ht="15" spans="1:21">
      <c r="A20" s="36"/>
      <c r="B20" s="37" t="s">
        <v>3</v>
      </c>
      <c r="C20" s="32"/>
      <c r="D20" s="38">
        <f t="shared" ref="D20:D25" si="8">IFERROR(P4/$O4*$K4/$L4*100," ")</f>
        <v>15.5555555555556</v>
      </c>
      <c r="E20" s="38">
        <f t="shared" ref="E20:M20" si="9">IFERROR(Q4/$O4*$K4/$L4*100," ")</f>
        <v>10.3703703703704</v>
      </c>
      <c r="F20" s="38">
        <f t="shared" si="9"/>
        <v>51.8518518518518</v>
      </c>
      <c r="G20" s="38">
        <f t="shared" si="9"/>
        <v>0</v>
      </c>
      <c r="H20" s="38">
        <f t="shared" si="9"/>
        <v>0</v>
      </c>
      <c r="I20" s="38">
        <f t="shared" si="9"/>
        <v>0</v>
      </c>
      <c r="J20" s="38">
        <f t="shared" si="9"/>
        <v>0</v>
      </c>
      <c r="K20" s="38">
        <f t="shared" si="9"/>
        <v>0</v>
      </c>
      <c r="L20" s="38">
        <f t="shared" si="9"/>
        <v>0</v>
      </c>
      <c r="M20" s="38">
        <f t="shared" si="9"/>
        <v>0</v>
      </c>
      <c r="N20" s="48">
        <f t="shared" ref="N20:T20" si="10">IFERROR(D4/$L4*100," ")</f>
        <v>0</v>
      </c>
      <c r="O20" s="48">
        <f t="shared" si="10"/>
        <v>22.2222222222222</v>
      </c>
      <c r="P20" s="48">
        <f t="shared" si="10"/>
        <v>0</v>
      </c>
      <c r="Q20" s="48">
        <f t="shared" si="10"/>
        <v>0</v>
      </c>
      <c r="R20" s="48">
        <f t="shared" si="10"/>
        <v>0</v>
      </c>
      <c r="S20" s="48">
        <f t="shared" si="10"/>
        <v>0</v>
      </c>
      <c r="T20" s="48">
        <f t="shared" si="10"/>
        <v>0</v>
      </c>
      <c r="U20" s="52">
        <f t="shared" ref="U20:U25" si="11">SUM(D20:T20)</f>
        <v>100</v>
      </c>
    </row>
    <row r="21" ht="15" spans="1:21">
      <c r="A21" s="36"/>
      <c r="B21" s="37" t="s">
        <v>4</v>
      </c>
      <c r="C21" s="32"/>
      <c r="D21" s="38">
        <f t="shared" si="8"/>
        <v>15.6862745098039</v>
      </c>
      <c r="E21" s="38">
        <f t="shared" ref="E21:M21" si="12">IFERROR(Q5/$O5*$K5/$L5*100," ")</f>
        <v>5.88235294117647</v>
      </c>
      <c r="F21" s="38">
        <f t="shared" si="12"/>
        <v>19.6078431372549</v>
      </c>
      <c r="G21" s="38">
        <f t="shared" si="12"/>
        <v>39.2156862745098</v>
      </c>
      <c r="H21" s="38">
        <f t="shared" si="12"/>
        <v>0</v>
      </c>
      <c r="I21" s="38">
        <f t="shared" si="12"/>
        <v>0</v>
      </c>
      <c r="J21" s="38">
        <f t="shared" si="12"/>
        <v>0</v>
      </c>
      <c r="K21" s="38">
        <f t="shared" si="12"/>
        <v>0</v>
      </c>
      <c r="L21" s="38">
        <f t="shared" si="12"/>
        <v>0</v>
      </c>
      <c r="M21" s="38">
        <f t="shared" si="12"/>
        <v>0</v>
      </c>
      <c r="N21" s="48">
        <f t="shared" ref="N21:T21" si="13">IFERROR(D5/$L5*100," ")</f>
        <v>0</v>
      </c>
      <c r="O21" s="48">
        <f t="shared" si="13"/>
        <v>19.6078431372549</v>
      </c>
      <c r="P21" s="48">
        <f t="shared" si="13"/>
        <v>0</v>
      </c>
      <c r="Q21" s="48">
        <f t="shared" si="13"/>
        <v>0</v>
      </c>
      <c r="R21" s="48">
        <f t="shared" si="13"/>
        <v>0</v>
      </c>
      <c r="S21" s="48">
        <f t="shared" si="13"/>
        <v>0</v>
      </c>
      <c r="T21" s="48">
        <f t="shared" si="13"/>
        <v>0</v>
      </c>
      <c r="U21" s="52">
        <f t="shared" si="11"/>
        <v>100</v>
      </c>
    </row>
    <row r="22" ht="15" spans="1:21">
      <c r="A22" s="36"/>
      <c r="B22" s="37" t="s">
        <v>5</v>
      </c>
      <c r="C22" s="32"/>
      <c r="D22" s="38">
        <f t="shared" si="8"/>
        <v>15.3846153846154</v>
      </c>
      <c r="E22" s="38">
        <f t="shared" ref="E22:M22" si="14">IFERROR(Q6/$O6*$K6/$L6*100," ")</f>
        <v>7.69230769230769</v>
      </c>
      <c r="F22" s="38">
        <f t="shared" si="14"/>
        <v>0</v>
      </c>
      <c r="G22" s="38">
        <f t="shared" si="14"/>
        <v>51.2820512820513</v>
      </c>
      <c r="H22" s="38">
        <f t="shared" si="14"/>
        <v>0</v>
      </c>
      <c r="I22" s="38">
        <f t="shared" si="14"/>
        <v>0</v>
      </c>
      <c r="J22" s="38">
        <f t="shared" si="14"/>
        <v>0</v>
      </c>
      <c r="K22" s="38">
        <f t="shared" si="14"/>
        <v>0</v>
      </c>
      <c r="L22" s="38">
        <f t="shared" si="14"/>
        <v>0</v>
      </c>
      <c r="M22" s="38">
        <f t="shared" si="14"/>
        <v>0</v>
      </c>
      <c r="N22" s="48">
        <f t="shared" ref="N22:T22" si="15">IFERROR(D6/$L6*100," ")</f>
        <v>0</v>
      </c>
      <c r="O22" s="48">
        <f t="shared" si="15"/>
        <v>25.6410256410256</v>
      </c>
      <c r="P22" s="48">
        <f t="shared" si="15"/>
        <v>0</v>
      </c>
      <c r="Q22" s="48">
        <f t="shared" si="15"/>
        <v>0</v>
      </c>
      <c r="R22" s="48">
        <f t="shared" si="15"/>
        <v>0</v>
      </c>
      <c r="S22" s="48">
        <f t="shared" si="15"/>
        <v>0</v>
      </c>
      <c r="T22" s="48">
        <f t="shared" si="15"/>
        <v>0</v>
      </c>
      <c r="U22" s="52">
        <f t="shared" si="11"/>
        <v>100</v>
      </c>
    </row>
    <row r="23" ht="15" spans="1:21">
      <c r="A23" s="36"/>
      <c r="B23" s="37" t="s">
        <v>6</v>
      </c>
      <c r="C23" s="39"/>
      <c r="D23" s="38" t="str">
        <f t="shared" si="8"/>
        <v> </v>
      </c>
      <c r="E23" s="38" t="str">
        <f t="shared" ref="E23:M23" si="16">IFERROR(Q7/$O7*$K7/$L7*100," ")</f>
        <v> </v>
      </c>
      <c r="F23" s="38" t="str">
        <f t="shared" si="16"/>
        <v> </v>
      </c>
      <c r="G23" s="38" t="str">
        <f t="shared" si="16"/>
        <v> </v>
      </c>
      <c r="H23" s="38" t="str">
        <f t="shared" si="16"/>
        <v> </v>
      </c>
      <c r="I23" s="38" t="str">
        <f t="shared" si="16"/>
        <v> </v>
      </c>
      <c r="J23" s="38" t="str">
        <f t="shared" si="16"/>
        <v> </v>
      </c>
      <c r="K23" s="38" t="str">
        <f t="shared" si="16"/>
        <v> </v>
      </c>
      <c r="L23" s="38" t="str">
        <f t="shared" si="16"/>
        <v> </v>
      </c>
      <c r="M23" s="38" t="str">
        <f t="shared" si="16"/>
        <v> </v>
      </c>
      <c r="N23" s="48">
        <f t="shared" ref="N23:T23" si="17">IFERROR(D7/$L7*100," ")</f>
        <v>0</v>
      </c>
      <c r="O23" s="48">
        <f t="shared" si="17"/>
        <v>0</v>
      </c>
      <c r="P23" s="48">
        <f t="shared" si="17"/>
        <v>0</v>
      </c>
      <c r="Q23" s="48">
        <f t="shared" si="17"/>
        <v>0</v>
      </c>
      <c r="R23" s="48">
        <f t="shared" si="17"/>
        <v>100</v>
      </c>
      <c r="S23" s="48">
        <f t="shared" si="17"/>
        <v>0</v>
      </c>
      <c r="T23" s="48">
        <f t="shared" si="17"/>
        <v>0</v>
      </c>
      <c r="U23" s="52">
        <f t="shared" si="11"/>
        <v>100</v>
      </c>
    </row>
    <row r="24" ht="15" spans="1:21">
      <c r="A24" s="36"/>
      <c r="B24" s="37" t="s">
        <v>7</v>
      </c>
      <c r="C24" s="32"/>
      <c r="D24" s="38" t="str">
        <f t="shared" si="8"/>
        <v> </v>
      </c>
      <c r="E24" s="38" t="str">
        <f t="shared" ref="E24:M24" si="18">IFERROR(Q8/$O8*$K8/$L8*100," ")</f>
        <v> </v>
      </c>
      <c r="F24" s="38" t="str">
        <f t="shared" si="18"/>
        <v> </v>
      </c>
      <c r="G24" s="38" t="str">
        <f t="shared" si="18"/>
        <v> </v>
      </c>
      <c r="H24" s="38" t="str">
        <f t="shared" si="18"/>
        <v> </v>
      </c>
      <c r="I24" s="38" t="str">
        <f t="shared" si="18"/>
        <v> </v>
      </c>
      <c r="J24" s="38" t="str">
        <f t="shared" si="18"/>
        <v> </v>
      </c>
      <c r="K24" s="38" t="str">
        <f t="shared" si="18"/>
        <v> </v>
      </c>
      <c r="L24" s="38" t="str">
        <f t="shared" si="18"/>
        <v> </v>
      </c>
      <c r="M24" s="38" t="str">
        <f t="shared" si="18"/>
        <v> </v>
      </c>
      <c r="N24" s="48" t="str">
        <f t="shared" ref="N24:T24" si="19">IFERROR(D8/$L8*100," ")</f>
        <v> </v>
      </c>
      <c r="O24" s="48" t="str">
        <f t="shared" si="19"/>
        <v> </v>
      </c>
      <c r="P24" s="48" t="str">
        <f t="shared" si="19"/>
        <v> </v>
      </c>
      <c r="Q24" s="48" t="str">
        <f t="shared" si="19"/>
        <v> </v>
      </c>
      <c r="R24" s="48" t="str">
        <f t="shared" si="19"/>
        <v> </v>
      </c>
      <c r="S24" s="48" t="str">
        <f t="shared" si="19"/>
        <v> </v>
      </c>
      <c r="T24" s="48" t="str">
        <f t="shared" si="19"/>
        <v> </v>
      </c>
      <c r="U24" s="52">
        <f t="shared" si="11"/>
        <v>0</v>
      </c>
    </row>
    <row r="25" ht="15" spans="1:21">
      <c r="A25" s="36"/>
      <c r="B25" s="37" t="s">
        <v>8</v>
      </c>
      <c r="C25" s="32"/>
      <c r="D25" s="38" t="str">
        <f t="shared" si="8"/>
        <v> </v>
      </c>
      <c r="E25" s="38" t="str">
        <f t="shared" ref="E25:M25" si="20">IFERROR(Q9/$O9*$K9/$L9*100," ")</f>
        <v> </v>
      </c>
      <c r="F25" s="38" t="str">
        <f t="shared" si="20"/>
        <v> </v>
      </c>
      <c r="G25" s="38" t="str">
        <f t="shared" si="20"/>
        <v> </v>
      </c>
      <c r="H25" s="38" t="str">
        <f t="shared" si="20"/>
        <v> </v>
      </c>
      <c r="I25" s="38" t="str">
        <f t="shared" si="20"/>
        <v> </v>
      </c>
      <c r="J25" s="38" t="str">
        <f t="shared" si="20"/>
        <v> </v>
      </c>
      <c r="K25" s="38" t="str">
        <f t="shared" si="20"/>
        <v> </v>
      </c>
      <c r="L25" s="38" t="str">
        <f t="shared" si="20"/>
        <v> </v>
      </c>
      <c r="M25" s="38" t="str">
        <f t="shared" si="20"/>
        <v> </v>
      </c>
      <c r="N25" s="48" t="str">
        <f t="shared" ref="N25:T25" si="21">IFERROR(D9/$L9*100," ")</f>
        <v> </v>
      </c>
      <c r="O25" s="48" t="str">
        <f t="shared" si="21"/>
        <v> </v>
      </c>
      <c r="P25" s="48" t="str">
        <f t="shared" si="21"/>
        <v> </v>
      </c>
      <c r="Q25" s="48" t="str">
        <f t="shared" si="21"/>
        <v> </v>
      </c>
      <c r="R25" s="48" t="str">
        <f t="shared" si="21"/>
        <v> </v>
      </c>
      <c r="S25" s="48" t="str">
        <f t="shared" si="21"/>
        <v> </v>
      </c>
      <c r="T25" s="48" t="str">
        <f t="shared" si="21"/>
        <v> </v>
      </c>
      <c r="U25" s="52">
        <f t="shared" si="11"/>
        <v>0</v>
      </c>
    </row>
  </sheetData>
  <mergeCells count="13">
    <mergeCell ref="D2:K2"/>
    <mergeCell ref="P2:Y2"/>
    <mergeCell ref="B10:C10"/>
    <mergeCell ref="B12:C12"/>
    <mergeCell ref="B13:C13"/>
    <mergeCell ref="D15:M15"/>
    <mergeCell ref="N15:T15"/>
    <mergeCell ref="E19:T19"/>
    <mergeCell ref="B2:B3"/>
    <mergeCell ref="C2:C3"/>
    <mergeCell ref="C15:C16"/>
    <mergeCell ref="N2:N3"/>
    <mergeCell ref="O2:O3"/>
  </mergeCells>
  <conditionalFormatting sqref="U20:U25">
    <cfRule type="cellIs" dxfId="0" priority="1" stopIfTrue="1" operator="notEqual">
      <formula>100</formula>
    </cfRule>
  </conditionalFormatting>
  <dataValidations count="1">
    <dataValidation type="list" allowBlank="1" showInputMessage="1" showErrorMessage="1" sqref="B18">
      <formula1>$AC$1:$AC$5</formula1>
    </dataValidation>
  </dataValidation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达成数据</vt:lpstr>
      <vt:lpstr>成绩录入</vt:lpstr>
      <vt:lpstr>学生信息</vt:lpstr>
      <vt:lpstr>比例计算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陈宏</cp:lastModifiedBy>
  <dcterms:created xsi:type="dcterms:W3CDTF">2020-04-28T09:55:00Z</dcterms:created>
  <dcterms:modified xsi:type="dcterms:W3CDTF">2021-03-10T01:30:57Z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