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QI Metrics" sheetId="1" r:id="rId3"/>
    <sheet state="visible" name="Polarion test run" sheetId="2" r:id="rId4"/>
    <sheet state="visible" name="Polarion test run by team" sheetId="3" r:id="rId5"/>
    <sheet state="visible" name="Dashboard configuration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Should be used mainly for the spreadsheet name:
"&lt;Product Initials&gt; QE - Quality Dashboard"</t>
      </text>
    </comment>
    <comment authorId="0" ref="B1">
      <text>
        <t xml:space="preserve">Will be used for the Bugzilla queries
</t>
      </text>
    </comment>
  </commentList>
</comments>
</file>

<file path=xl/sharedStrings.xml><?xml version="1.0" encoding="utf-8"?>
<sst xmlns="http://schemas.openxmlformats.org/spreadsheetml/2006/main" count="79" uniqueCount="52">
  <si>
    <t>Req coverage</t>
  </si>
  <si>
    <t>without</t>
  </si>
  <si>
    <t>with</t>
  </si>
  <si>
    <t>approved not auto</t>
  </si>
  <si>
    <t>Approved &amp; Auto</t>
  </si>
  <si>
    <t>not auto &amp; not approved</t>
  </si>
  <si>
    <t>Not approved &amp; auto</t>
  </si>
  <si>
    <t>Total</t>
  </si>
  <si>
    <t>Critical Tests</t>
  </si>
  <si>
    <t>Automated</t>
  </si>
  <si>
    <t>Not automated</t>
  </si>
  <si>
    <t>Manual only</t>
  </si>
  <si>
    <t>% Automated</t>
  </si>
  <si>
    <t>H/M/L Tests</t>
  </si>
  <si>
    <t>PQI</t>
  </si>
  <si>
    <t>Plan Name</t>
  </si>
  <si>
    <t>Planned</t>
  </si>
  <si>
    <t>Attempted</t>
  </si>
  <si>
    <t>Not Run</t>
  </si>
  <si>
    <t>Passed</t>
  </si>
  <si>
    <t>Failed</t>
  </si>
  <si>
    <t>Blocked</t>
  </si>
  <si>
    <t>Test Case Progress PQI</t>
  </si>
  <si>
    <t>Test Case Execution Status PQI</t>
  </si>
  <si>
    <t>PQI = #Passed / #Attempted (passed + failed + blocked)</t>
  </si>
  <si>
    <t>PQI = #Executed (passed + failed + blocked) / #planned to be executed</t>
  </si>
  <si>
    <t>Test matrix</t>
  </si>
  <si>
    <t>Execution %</t>
  </si>
  <si>
    <t>Quality %</t>
  </si>
  <si>
    <t xml:space="preserve">tier1 </t>
  </si>
  <si>
    <t>NFS</t>
  </si>
  <si>
    <t>tier2</t>
  </si>
  <si>
    <t>EL7</t>
  </si>
  <si>
    <t>Manual</t>
  </si>
  <si>
    <t>Execution % = (1 - (Not Run / Planned)) * 100</t>
  </si>
  <si>
    <t>Quality % = Passed / (Planned - Not Run) * 100</t>
  </si>
  <si>
    <t>Plan</t>
  </si>
  <si>
    <t>Test Run Fields</t>
  </si>
  <si>
    <t xml:space="preserve"> STORAGE</t>
  </si>
  <si>
    <t>nfs,tier1</t>
  </si>
  <si>
    <t>el7, tier2,ocs</t>
  </si>
  <si>
    <t>NETWORK</t>
  </si>
  <si>
    <t>Product Initials</t>
  </si>
  <si>
    <t>Bugzilla Product</t>
  </si>
  <si>
    <t>Bugzilla Version Flag</t>
  </si>
  <si>
    <t>Version</t>
  </si>
  <si>
    <t>PlannedIn</t>
  </si>
  <si>
    <t>CNV</t>
  </si>
  <si>
    <t>Container Native Virtualization (CNV)</t>
  </si>
  <si>
    <t>cnv-2.4</t>
  </si>
  <si>
    <t>2.4.0</t>
  </si>
  <si>
    <t>2_4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</si>
</sst>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%"/>
    <numFmt numFmtId="165" formatCode="M/d/yyyy"/>
  </numFmts>
  <fonts count="23">
    <font>
      <sz val="10.0"/>
      <color rgb="FF000000"/>
      <name val="Arial"/>
    </font>
    <font/>
    <font>
      <b/>
      <color rgb="FF000000"/>
      <name val="Overpass"/>
    </font>
    <font>
      <color rgb="FF000000"/>
      <name val="Arial"/>
    </font>
    <font>
      <color rgb="FF000000"/>
      <name val="Overpass"/>
    </font>
    <font>
      <b/>
    </font>
    <font>
      <b/>
      <color rgb="FF000000"/>
      <name val="Arial"/>
    </font>
    <font>
      <name val="Arial"/>
    </font>
    <font>
      <name val="Overpass"/>
    </font>
    <font>
      <b/>
      <name val="Overpass"/>
    </font>
    <font>
      <sz val="9.0"/>
      <color rgb="FF000000"/>
      <name val="Overpass"/>
    </font>
    <font>
      <u/>
      <sz val="9.0"/>
      <color rgb="FF1155CC"/>
      <name val="Overpass"/>
    </font>
    <font>
      <sz val="9.0"/>
      <name val="Overpass"/>
    </font>
    <font>
      <sz val="9.0"/>
      <color rgb="FF0277BB"/>
      <name val="Overpass"/>
    </font>
    <font>
      <u/>
      <color rgb="FF1155CC"/>
      <name val="Overpass"/>
    </font>
    <font>
      <color rgb="FF1155CC"/>
      <name val="Overpass"/>
    </font>
    <font>
      <sz val="9.0"/>
      <color rgb="FF9AA83A"/>
      <name val="Menlo"/>
    </font>
    <font>
      <u/>
      <color rgb="FF1155CC"/>
      <name val="Overpass"/>
    </font>
    <font>
      <u/>
      <color rgb="FF1155CC"/>
      <name val="Overpass"/>
    </font>
    <font>
      <strike/>
    </font>
    <font>
      <color rgb="FF000000"/>
      <name val="Monospace"/>
    </font>
    <font>
      <strike/>
      <color rgb="FF000000"/>
      <name val="Monospace"/>
    </font>
    <font>
      <color rgb="FF202124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CCCCCC"/>
      </left>
    </border>
    <border>
      <right style="thin">
        <color rgb="FFCCCCCC"/>
      </right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center" readingOrder="0" shrinkToFit="0" wrapText="1"/>
    </xf>
    <xf borderId="0" fillId="0" fontId="3" numFmtId="0" xfId="0" applyAlignment="1" applyFont="1">
      <alignment horizontal="center" readingOrder="0"/>
    </xf>
    <xf borderId="0" fillId="0" fontId="3" numFmtId="9" xfId="0" applyAlignment="1" applyFont="1" applyNumberFormat="1">
      <alignment horizontal="center" readingOrder="0"/>
    </xf>
    <xf borderId="0" fillId="2" fontId="3" numFmtId="0" xfId="0" applyFill="1" applyFont="1"/>
    <xf borderId="0" fillId="0" fontId="4" numFmtId="0" xfId="0" applyAlignment="1" applyFont="1">
      <alignment horizontal="left" readingOrder="0" shrinkToFit="0" wrapText="1"/>
    </xf>
    <xf borderId="0" fillId="0" fontId="4" numFmtId="164" xfId="0" applyAlignment="1" applyFont="1" applyNumberFormat="1">
      <alignment horizontal="center" readingOrder="0" shrinkToFit="0" wrapText="1"/>
    </xf>
    <xf borderId="0" fillId="0" fontId="4" numFmtId="9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2" fontId="6" numFmtId="0" xfId="0" applyAlignment="1" applyFont="1">
      <alignment horizontal="center" readingOrder="0"/>
    </xf>
    <xf borderId="0" fillId="2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8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8" numFmtId="10" xfId="0" applyFont="1" applyNumberFormat="1"/>
    <xf borderId="0" fillId="0" fontId="8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8" numFmtId="0" xfId="0" applyAlignment="1" applyFont="1">
      <alignment horizontal="right" readingOrder="0" vertical="bottom"/>
    </xf>
    <xf borderId="0" fillId="0" fontId="9" numFmtId="164" xfId="0" applyAlignment="1" applyFont="1" applyNumberFormat="1">
      <alignment readingOrder="0"/>
    </xf>
    <xf borderId="0" fillId="2" fontId="4" numFmtId="164" xfId="0" applyAlignment="1" applyFont="1" applyNumberFormat="1">
      <alignment horizontal="left" readingOrder="0"/>
    </xf>
    <xf borderId="0" fillId="2" fontId="10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12" numFmtId="9" xfId="0" applyFont="1" applyNumberFormat="1"/>
    <xf borderId="0" fillId="2" fontId="10" numFmtId="9" xfId="0" applyAlignment="1" applyFont="1" applyNumberFormat="1">
      <alignment readingOrder="0"/>
    </xf>
    <xf borderId="1" fillId="0" fontId="2" numFmtId="0" xfId="0" applyAlignment="1" applyBorder="1" applyFont="1">
      <alignment horizontal="left" readingOrder="0" shrinkToFit="0" wrapText="1"/>
    </xf>
    <xf borderId="1" fillId="0" fontId="1" numFmtId="0" xfId="0" applyBorder="1" applyFont="1"/>
    <xf borderId="1" fillId="0" fontId="2" numFmtId="164" xfId="0" applyAlignment="1" applyBorder="1" applyFont="1" applyNumberFormat="1">
      <alignment horizontal="center" readingOrder="0" shrinkToFit="0" wrapText="1"/>
    </xf>
    <xf borderId="0" fillId="2" fontId="3" numFmtId="0" xfId="0" applyAlignment="1" applyFont="1">
      <alignment horizontal="center" readingOrder="0"/>
    </xf>
    <xf borderId="0" fillId="0" fontId="1" numFmtId="4" xfId="0" applyFont="1" applyNumberFormat="1"/>
    <xf borderId="1" fillId="0" fontId="4" numFmtId="0" xfId="0" applyAlignment="1" applyBorder="1" applyFont="1">
      <alignment horizontal="left" readingOrder="0" shrinkToFit="0" wrapText="1"/>
    </xf>
    <xf borderId="1" fillId="0" fontId="4" numFmtId="164" xfId="0" applyAlignment="1" applyBorder="1" applyFont="1" applyNumberFormat="1">
      <alignment horizontal="center" readingOrder="0" shrinkToFit="0" wrapText="1"/>
    </xf>
    <xf borderId="0" fillId="2" fontId="3" numFmtId="9" xfId="0" applyAlignment="1" applyFont="1" applyNumberFormat="1">
      <alignment horizontal="center" readingOrder="0"/>
    </xf>
    <xf borderId="1" fillId="0" fontId="4" numFmtId="9" xfId="0" applyAlignment="1" applyBorder="1" applyFont="1" applyNumberFormat="1">
      <alignment horizontal="center" readingOrder="0" shrinkToFit="0" wrapText="1"/>
    </xf>
    <xf borderId="1" fillId="0" fontId="5" numFmtId="0" xfId="0" applyAlignment="1" applyBorder="1" applyFont="1">
      <alignment readingOrder="0"/>
    </xf>
    <xf borderId="0" fillId="0" fontId="8" numFmtId="0" xfId="0" applyAlignment="1" applyFont="1">
      <alignment readingOrder="0"/>
    </xf>
    <xf borderId="0" fillId="2" fontId="13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3" fillId="2" fontId="2" numFmtId="0" xfId="0" applyAlignment="1" applyBorder="1" applyFont="1">
      <alignment readingOrder="0"/>
    </xf>
    <xf borderId="3" fillId="0" fontId="1" numFmtId="0" xfId="0" applyBorder="1" applyFont="1"/>
    <xf borderId="4" fillId="2" fontId="2" numFmtId="0" xfId="0" applyAlignment="1" applyBorder="1" applyFont="1">
      <alignment readingOrder="0"/>
    </xf>
    <xf borderId="5" fillId="2" fontId="2" numFmtId="0" xfId="0" applyAlignment="1" applyBorder="1" applyFont="1">
      <alignment readingOrder="0"/>
    </xf>
    <xf borderId="0" fillId="2" fontId="4" numFmtId="0" xfId="0" applyFont="1"/>
    <xf borderId="6" fillId="2" fontId="4" numFmtId="0" xfId="0" applyBorder="1" applyFont="1"/>
    <xf borderId="7" fillId="2" fontId="14" numFmtId="0" xfId="0" applyAlignment="1" applyBorder="1" applyFont="1">
      <alignment horizontal="center"/>
    </xf>
    <xf borderId="8" fillId="0" fontId="4" numFmtId="0" xfId="0" applyAlignment="1" applyBorder="1" applyFont="1">
      <alignment horizontal="left" readingOrder="0" shrinkToFit="0" wrapText="1"/>
    </xf>
    <xf borderId="9" fillId="0" fontId="1" numFmtId="0" xfId="0" applyBorder="1" applyFont="1"/>
    <xf borderId="0" fillId="2" fontId="4" numFmtId="0" xfId="0" applyAlignment="1" applyFont="1">
      <alignment horizontal="center" readingOrder="0"/>
    </xf>
    <xf borderId="0" fillId="2" fontId="4" numFmtId="9" xfId="0" applyAlignment="1" applyFont="1" applyNumberFormat="1">
      <alignment horizontal="center" readingOrder="0"/>
    </xf>
    <xf borderId="6" fillId="2" fontId="4" numFmtId="9" xfId="0" applyAlignment="1" applyBorder="1" applyFont="1" applyNumberFormat="1">
      <alignment horizontal="center" readingOrder="0"/>
    </xf>
    <xf borderId="0" fillId="2" fontId="4" numFmtId="0" xfId="0" applyAlignment="1" applyFont="1">
      <alignment readingOrder="0"/>
    </xf>
    <xf borderId="7" fillId="2" fontId="15" numFmtId="0" xfId="0" applyAlignment="1" applyBorder="1" applyFont="1">
      <alignment horizontal="center"/>
    </xf>
    <xf borderId="7" fillId="2" fontId="15" numFmtId="0" xfId="0" applyAlignment="1" applyBorder="1" applyFont="1">
      <alignment horizontal="center" readingOrder="0"/>
    </xf>
    <xf borderId="0" fillId="0" fontId="16" numFmtId="0" xfId="0" applyAlignment="1" applyFont="1">
      <alignment readingOrder="0"/>
    </xf>
    <xf borderId="7" fillId="0" fontId="1" numFmtId="0" xfId="0" applyBorder="1" applyFont="1"/>
    <xf borderId="10" fillId="2" fontId="2" numFmtId="0" xfId="0" applyAlignment="1" applyBorder="1" applyFont="1">
      <alignment horizontal="center" readingOrder="0"/>
    </xf>
    <xf borderId="10" fillId="2" fontId="2" numFmtId="9" xfId="0" applyAlignment="1" applyBorder="1" applyFont="1" applyNumberFormat="1">
      <alignment horizontal="center" readingOrder="0"/>
    </xf>
    <xf borderId="6" fillId="2" fontId="2" numFmtId="9" xfId="0" applyAlignment="1" applyBorder="1" applyFont="1" applyNumberFormat="1">
      <alignment horizontal="center" readingOrder="0"/>
    </xf>
    <xf borderId="2" fillId="0" fontId="9" numFmtId="0" xfId="0" applyAlignment="1" applyBorder="1" applyFont="1">
      <alignment readingOrder="0"/>
    </xf>
    <xf borderId="3" fillId="0" fontId="8" numFmtId="0" xfId="0" applyAlignment="1" applyBorder="1" applyFont="1">
      <alignment horizontal="center"/>
    </xf>
    <xf borderId="3" fillId="2" fontId="4" numFmtId="9" xfId="0" applyAlignment="1" applyBorder="1" applyFont="1" applyNumberFormat="1">
      <alignment horizontal="center" readingOrder="0"/>
    </xf>
    <xf borderId="11" fillId="2" fontId="4" numFmtId="9" xfId="0" applyAlignment="1" applyBorder="1" applyFont="1" applyNumberFormat="1">
      <alignment horizontal="center" readingOrder="0"/>
    </xf>
    <xf borderId="7" fillId="0" fontId="17" numFmtId="0" xfId="0" applyAlignment="1" applyBorder="1" applyFont="1">
      <alignment horizontal="center"/>
    </xf>
    <xf borderId="7" fillId="2" fontId="18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2" fillId="0" fontId="1" numFmtId="0" xfId="0" applyBorder="1" applyFont="1"/>
    <xf borderId="10" fillId="2" fontId="2" numFmtId="0" xfId="0" applyAlignment="1" applyBorder="1" applyFont="1">
      <alignment readingOrder="0"/>
    </xf>
    <xf borderId="10" fillId="0" fontId="1" numFmtId="0" xfId="0" applyBorder="1" applyFont="1"/>
    <xf borderId="13" fillId="2" fontId="2" numFmtId="9" xfId="0" applyAlignment="1" applyBorder="1" applyFont="1" applyNumberFormat="1">
      <alignment horizontal="center" readingOrder="0"/>
    </xf>
    <xf borderId="10" fillId="3" fontId="7" numFmtId="0" xfId="0" applyAlignment="1" applyBorder="1" applyFill="1" applyFont="1">
      <alignment vertical="bottom"/>
    </xf>
    <xf borderId="14" fillId="0" fontId="7" numFmtId="0" xfId="0" applyAlignment="1" applyBorder="1" applyFont="1">
      <alignment readingOrder="0" vertical="bottom"/>
    </xf>
    <xf borderId="15" fillId="0" fontId="7" numFmtId="0" xfId="0" applyAlignment="1" applyBorder="1" applyFont="1">
      <alignment readingOrder="0" vertical="bottom"/>
    </xf>
    <xf borderId="16" fillId="0" fontId="7" numFmtId="0" xfId="0" applyAlignment="1" applyBorder="1" applyFont="1">
      <alignment readingOrder="0" vertical="bottom"/>
    </xf>
    <xf borderId="5" fillId="0" fontId="7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3" fillId="0" fontId="7" numFmtId="0" xfId="0" applyAlignment="1" applyBorder="1" applyFont="1">
      <alignment vertical="bottom"/>
    </xf>
    <xf borderId="3" fillId="0" fontId="19" numFmtId="0" xfId="0" applyBorder="1" applyFont="1"/>
    <xf borderId="3" fillId="0" fontId="7" numFmtId="0" xfId="0" applyAlignment="1" applyBorder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0" numFmtId="0" xfId="0" applyAlignment="1" applyFon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20" numFmtId="0" xfId="0" applyAlignment="1" applyFont="1">
      <alignment vertical="bottom"/>
    </xf>
    <xf borderId="0" fillId="2" fontId="20" numFmtId="0" xfId="0" applyAlignment="1" applyFont="1">
      <alignment readingOrder="0"/>
    </xf>
    <xf borderId="0" fillId="2" fontId="21" numFmtId="0" xfId="0" applyAlignment="1" applyFont="1">
      <alignment readingOrder="0"/>
    </xf>
    <xf borderId="0" fillId="0" fontId="21" numFmtId="0" xfId="0" applyAlignment="1" applyFont="1">
      <alignment vertical="bottom"/>
    </xf>
    <xf borderId="0" fillId="0" fontId="19" numFmtId="0" xfId="0" applyFont="1"/>
    <xf borderId="0" fillId="0" fontId="21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2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RFE coverage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'PQI Metrics'!$A$1</c:f>
            </c:strRef>
          </c:tx>
          <c:dPt>
            <c:idx val="0"/>
            <c:spPr>
              <a:solidFill>
                <a:srgbClr val="E06666"/>
              </a:solidFill>
            </c:spPr>
          </c:dPt>
          <c:dPt>
            <c:idx val="1"/>
            <c:spPr>
              <a:solidFill>
                <a:srgbClr val="93C47D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val>
            <c:numRef>
              <c:f>'PQI Metrics'!$A$2:$A$3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'PQI Metrics'!$M$22</c:f>
            </c:strRef>
          </c:tx>
          <c:spPr>
            <a:solidFill>
              <a:srgbClr val="4285F4"/>
            </a:solidFill>
          </c:spPr>
          <c:cat>
            <c:strRef>
              <c:f>'PQI Metrics'!$L$23:$L$27</c:f>
            </c:strRef>
          </c:cat>
          <c:val>
            <c:numRef>
              <c:f>'PQI Metrics'!$M$23:$M$27</c:f>
            </c:numRef>
          </c:val>
        </c:ser>
        <c:ser>
          <c:idx val="1"/>
          <c:order val="1"/>
          <c:tx>
            <c:strRef>
              <c:f>'PQI Metrics'!$N$22</c:f>
            </c:strRef>
          </c:tx>
          <c:spPr>
            <a:solidFill>
              <a:srgbClr val="F1C232"/>
            </a:solidFill>
          </c:spPr>
          <c:cat>
            <c:strRef>
              <c:f>'PQI Metrics'!$L$23:$L$27</c:f>
            </c:strRef>
          </c:cat>
          <c:val>
            <c:numRef>
              <c:f>'PQI Metrics'!$N$23:$N$27</c:f>
            </c:numRef>
          </c:val>
        </c:ser>
        <c:ser>
          <c:idx val="2"/>
          <c:order val="2"/>
          <c:tx>
            <c:strRef>
              <c:f>'PQI Metrics'!$O$22</c:f>
            </c:strRef>
          </c:tx>
          <c:spPr>
            <a:solidFill>
              <a:srgbClr val="C53929"/>
            </a:solidFill>
          </c:spPr>
          <c:cat>
            <c:strRef>
              <c:f>'PQI Metrics'!$L$23:$L$27</c:f>
            </c:strRef>
          </c:cat>
          <c:val>
            <c:numRef>
              <c:f>'PQI Metrics'!$O$23:$O$27</c:f>
            </c:numRef>
          </c:val>
        </c:ser>
        <c:overlap val="100"/>
        <c:axId val="898464723"/>
        <c:axId val="2106578324"/>
      </c:barChart>
      <c:catAx>
        <c:axId val="898464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106578324"/>
      </c:catAx>
      <c:valAx>
        <c:axId val="2106578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98464723"/>
      </c:valAx>
      <c:lineChart>
        <c:varyColors val="0"/>
        <c:ser>
          <c:idx val="3"/>
          <c:order val="3"/>
          <c:tx>
            <c:strRef>
              <c:f>'PQI Metrics'!$P$22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'PQI Metrics'!$L$23:$L$27</c:f>
            </c:strRef>
          </c:cat>
          <c:val>
            <c:numRef>
              <c:f>'PQI Metrics'!$P$23:$P$27</c:f>
            </c:numRef>
          </c:val>
          <c:smooth val="0"/>
        </c:ser>
        <c:axId val="390520533"/>
        <c:axId val="1846299418"/>
      </c:lineChart>
      <c:catAx>
        <c:axId val="390520533"/>
        <c:scaling>
          <c:orientation val="minMax"/>
        </c:scaling>
        <c:delete val="1"/>
        <c:axPos val="b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6299418"/>
      </c:catAx>
      <c:valAx>
        <c:axId val="1846299418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9052053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'Polarion test run'!$O$22</c:f>
            </c:strRef>
          </c:tx>
          <c:spPr>
            <a:solidFill>
              <a:srgbClr val="4285F4"/>
            </a:solidFill>
          </c:spPr>
          <c:cat>
            <c:strRef>
              <c:f>'Polarion test run'!$N$23:$N$27</c:f>
            </c:strRef>
          </c:cat>
          <c:val>
            <c:numRef>
              <c:f>'Polarion test run'!$O$23:$O$27</c:f>
            </c:numRef>
          </c:val>
        </c:ser>
        <c:ser>
          <c:idx val="1"/>
          <c:order val="1"/>
          <c:tx>
            <c:strRef>
              <c:f>'Polarion test run'!$P$22</c:f>
            </c:strRef>
          </c:tx>
          <c:spPr>
            <a:solidFill>
              <a:srgbClr val="F1C232"/>
            </a:solidFill>
          </c:spPr>
          <c:cat>
            <c:strRef>
              <c:f>'Polarion test run'!$N$23:$N$27</c:f>
            </c:strRef>
          </c:cat>
          <c:val>
            <c:numRef>
              <c:f>'Polarion test run'!$P$23:$P$27</c:f>
            </c:numRef>
          </c:val>
        </c:ser>
        <c:ser>
          <c:idx val="2"/>
          <c:order val="2"/>
          <c:tx>
            <c:strRef>
              <c:f>'Polarion test run'!$Q$22</c:f>
            </c:strRef>
          </c:tx>
          <c:spPr>
            <a:solidFill>
              <a:srgbClr val="C53929"/>
            </a:solidFill>
          </c:spPr>
          <c:cat>
            <c:strRef>
              <c:f>'Polarion test run'!$N$23:$N$27</c:f>
            </c:strRef>
          </c:cat>
          <c:val>
            <c:numRef>
              <c:f>'Polarion test run'!$Q$23:$Q$27</c:f>
            </c:numRef>
          </c:val>
        </c:ser>
        <c:overlap val="100"/>
        <c:axId val="1219572930"/>
        <c:axId val="1181936063"/>
      </c:barChart>
      <c:catAx>
        <c:axId val="12195729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1936063"/>
      </c:catAx>
      <c:valAx>
        <c:axId val="11819360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19572930"/>
      </c:valAx>
      <c:lineChart>
        <c:varyColors val="0"/>
        <c:ser>
          <c:idx val="3"/>
          <c:order val="3"/>
          <c:tx>
            <c:strRef>
              <c:f>'Polarion test run'!$R$22</c:f>
            </c:strRef>
          </c:tx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'Polarion test run'!$N$23:$N$27</c:f>
            </c:strRef>
          </c:cat>
          <c:val>
            <c:numRef>
              <c:f>'Polarion test run'!$R$23:$R$27</c:f>
            </c:numRef>
          </c:val>
          <c:smooth val="0"/>
        </c:ser>
        <c:axId val="553369681"/>
        <c:axId val="1221242671"/>
      </c:lineChart>
      <c:catAx>
        <c:axId val="553369681"/>
        <c:scaling>
          <c:orientation val="minMax"/>
        </c:scaling>
        <c:delete val="1"/>
        <c:axPos val="b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21242671"/>
      </c:catAx>
      <c:valAx>
        <c:axId val="122124267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33696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Critical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Metrics'!$A$21:$E$21</c:f>
            </c:strRef>
          </c:cat>
          <c:val>
            <c:numRef>
              <c:f>'PQI Metrics'!$A$22:$E$22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H/M/L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Metrics'!$A$21:$E$21</c:f>
            </c:strRef>
          </c:cat>
          <c:val>
            <c:numRef>
              <c:f>'PQI Metrics'!$A$23:$E$23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FFD966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Metrics'!$A$21:$E$21</c:f>
            </c:strRef>
          </c:cat>
          <c:val>
            <c:numRef>
              <c:f>'PQI Metrics'!$A$24:$E$24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3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Critical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Metrics'!$A$26:$D$26</c:f>
            </c:strRef>
          </c:cat>
          <c:val>
            <c:numRef>
              <c:f>'PQI Metrics'!$A$27:$D$27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H/M/L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Metrics'!$A$26:$D$26</c:f>
            </c:strRef>
          </c:cat>
          <c:val>
            <c:numRef>
              <c:f>'PQI Metrics'!$A$28:$D$28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Total cases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Metrics'!$A$26:$D$26</c:f>
            </c:strRef>
          </c:cat>
          <c:val>
            <c:numRef>
              <c:f>'PQI Metrics'!$A$29:$D$29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30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Execution status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FA8D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Metrics'!$D$43:$G$43</c:f>
            </c:strRef>
          </c:cat>
          <c:val>
            <c:numRef>
              <c:f>'PQI Metrics'!$D$44:$G$44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Execution progress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3C47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'PQI Metrics'!$C$43:$D$43</c:f>
            </c:strRef>
          </c:cat>
          <c:val>
            <c:numRef>
              <c:f>'PQI Metrics'!$C$44:$D$44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0</xdr:row>
      <xdr:rowOff>57150</xdr:rowOff>
    </xdr:from>
    <xdr:ext cx="3181350" cy="1962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171450</xdr:colOff>
      <xdr:row>10</xdr:row>
      <xdr:rowOff>142875</xdr:rowOff>
    </xdr:from>
    <xdr:ext cx="3067050" cy="1895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85725</xdr:colOff>
      <xdr:row>10</xdr:row>
      <xdr:rowOff>142875</xdr:rowOff>
    </xdr:from>
    <xdr:ext cx="3067050" cy="1895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790575</xdr:colOff>
      <xdr:row>10</xdr:row>
      <xdr:rowOff>142875</xdr:rowOff>
    </xdr:from>
    <xdr:ext cx="3067050" cy="18954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76200</xdr:colOff>
      <xdr:row>30</xdr:row>
      <xdr:rowOff>85725</xdr:rowOff>
    </xdr:from>
    <xdr:ext cx="3067050" cy="18954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</xdr:col>
      <xdr:colOff>752475</xdr:colOff>
      <xdr:row>30</xdr:row>
      <xdr:rowOff>85725</xdr:rowOff>
    </xdr:from>
    <xdr:ext cx="3067050" cy="18954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600075</xdr:colOff>
      <xdr:row>30</xdr:row>
      <xdr:rowOff>85725</xdr:rowOff>
    </xdr:from>
    <xdr:ext cx="3067050" cy="18954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333375</xdr:colOff>
      <xdr:row>46</xdr:row>
      <xdr:rowOff>85725</xdr:rowOff>
    </xdr:from>
    <xdr:ext cx="3067050" cy="18954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190500</xdr:colOff>
      <xdr:row>46</xdr:row>
      <xdr:rowOff>85725</xdr:rowOff>
    </xdr:from>
    <xdr:ext cx="3067050" cy="1895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485775</xdr:colOff>
      <xdr:row>31</xdr:row>
      <xdr:rowOff>152400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495300</xdr:colOff>
      <xdr:row>30</xdr:row>
      <xdr:rowOff>85725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larion.engineering.redhat.com/polarion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0.14"/>
    <col customWidth="1" min="3" max="3" width="12.57"/>
    <col customWidth="1" min="4" max="4" width="13.14"/>
    <col customWidth="1" min="5" max="5" width="12.57"/>
  </cols>
  <sheetData>
    <row r="1">
      <c r="A1" s="1" t="s">
        <v>0</v>
      </c>
    </row>
    <row r="2">
      <c r="A2" s="2">
        <v>1.0</v>
      </c>
      <c r="B2" s="2" t="s">
        <v>1</v>
      </c>
      <c r="C2" s="2"/>
    </row>
    <row r="3">
      <c r="A3" s="2">
        <v>9.0</v>
      </c>
      <c r="B3" s="2" t="s">
        <v>2</v>
      </c>
      <c r="C3" s="2"/>
      <c r="G3" s="3"/>
      <c r="H3" s="3"/>
      <c r="I3" s="3"/>
      <c r="J3" s="3"/>
      <c r="K3" s="4"/>
      <c r="L3" s="4"/>
      <c r="M3" s="4"/>
      <c r="N3" s="4"/>
      <c r="O3" s="4"/>
    </row>
    <row r="4">
      <c r="G4" s="3"/>
      <c r="I4" s="5"/>
      <c r="J4" s="5"/>
      <c r="K4" s="6"/>
      <c r="L4" s="6"/>
      <c r="M4" s="6"/>
      <c r="N4" s="7"/>
      <c r="O4" s="7"/>
      <c r="R4" s="8"/>
      <c r="S4" s="8"/>
      <c r="T4" s="8"/>
    </row>
    <row r="5">
      <c r="G5" s="3"/>
      <c r="H5" s="9"/>
      <c r="I5" s="10"/>
      <c r="J5" s="10"/>
      <c r="K5" s="6"/>
      <c r="L5" s="6"/>
      <c r="M5" s="6"/>
      <c r="N5" s="7"/>
      <c r="O5" s="7"/>
    </row>
    <row r="6">
      <c r="G6" s="9"/>
      <c r="H6" s="9"/>
      <c r="I6" s="10"/>
      <c r="J6" s="10"/>
      <c r="K6" s="6"/>
      <c r="L6" s="6"/>
      <c r="M6" s="6"/>
      <c r="N6" s="7"/>
      <c r="O6" s="7"/>
    </row>
    <row r="7">
      <c r="G7" s="9"/>
      <c r="H7" s="9"/>
      <c r="I7" s="11"/>
      <c r="J7" s="11"/>
      <c r="K7" s="12"/>
      <c r="L7" s="12"/>
      <c r="M7" s="12"/>
      <c r="N7" s="7"/>
      <c r="O7" s="7"/>
    </row>
    <row r="8">
      <c r="G8" s="9"/>
      <c r="H8" s="9"/>
      <c r="I8" s="10"/>
      <c r="J8" s="10"/>
    </row>
    <row r="9">
      <c r="G9" s="3"/>
      <c r="H9" s="9"/>
      <c r="I9" s="10"/>
      <c r="J9" s="10"/>
      <c r="K9" s="12"/>
      <c r="L9" s="12"/>
      <c r="M9" s="12"/>
    </row>
    <row r="10">
      <c r="H10" s="9"/>
      <c r="I10" s="11"/>
      <c r="J10" s="11"/>
      <c r="K10" s="12"/>
      <c r="L10" s="12"/>
      <c r="M10" s="12"/>
    </row>
    <row r="11">
      <c r="G11" s="13"/>
      <c r="H11" s="9"/>
      <c r="I11" s="10"/>
      <c r="J11" s="10"/>
      <c r="K11" s="14"/>
      <c r="L11" s="14"/>
      <c r="M11" s="14"/>
    </row>
    <row r="12">
      <c r="H12" s="9"/>
      <c r="I12" s="10"/>
      <c r="J12" s="10"/>
      <c r="K12" s="14"/>
      <c r="L12" s="14"/>
      <c r="M12" s="14"/>
    </row>
    <row r="13">
      <c r="G13" s="9"/>
      <c r="H13" s="9"/>
      <c r="I13" s="11"/>
      <c r="J13" s="11"/>
      <c r="K13" s="14"/>
      <c r="L13" s="14"/>
      <c r="M13" s="14"/>
    </row>
    <row r="14">
      <c r="K14" s="14"/>
      <c r="L14" s="14"/>
      <c r="M14" s="14"/>
    </row>
    <row r="15">
      <c r="I15" s="4"/>
    </row>
    <row r="16">
      <c r="I16" s="4"/>
    </row>
    <row r="21">
      <c r="A21" s="15"/>
      <c r="B21" s="15" t="s">
        <v>3</v>
      </c>
      <c r="C21" s="15" t="s">
        <v>4</v>
      </c>
      <c r="D21" s="15" t="s">
        <v>5</v>
      </c>
      <c r="E21" s="15" t="s">
        <v>6</v>
      </c>
      <c r="F21" s="13" t="s">
        <v>7</v>
      </c>
    </row>
    <row r="22">
      <c r="A22" s="16" t="s">
        <v>8</v>
      </c>
      <c r="B22" s="17">
        <v>1.0</v>
      </c>
      <c r="C22" s="17">
        <v>9.0</v>
      </c>
      <c r="D22" s="17">
        <v>1.0</v>
      </c>
      <c r="E22" s="18">
        <v>1.0</v>
      </c>
      <c r="F22" s="18"/>
      <c r="L22" s="19"/>
      <c r="M22" s="20" t="s">
        <v>9</v>
      </c>
      <c r="N22" s="20" t="s">
        <v>10</v>
      </c>
      <c r="O22" s="20" t="s">
        <v>11</v>
      </c>
      <c r="P22" s="20" t="s">
        <v>12</v>
      </c>
    </row>
    <row r="23">
      <c r="A23" s="16" t="s">
        <v>13</v>
      </c>
      <c r="B23" s="17">
        <v>1.0</v>
      </c>
      <c r="C23" s="17">
        <v>89.0</v>
      </c>
      <c r="D23" s="17">
        <v>1.0</v>
      </c>
      <c r="E23" s="18">
        <v>1.0</v>
      </c>
      <c r="F23" s="18"/>
      <c r="L23" s="21">
        <v>43963.0</v>
      </c>
      <c r="M23" s="22">
        <v>1.0</v>
      </c>
      <c r="N23" s="2">
        <v>50.0</v>
      </c>
      <c r="O23" s="2">
        <v>1.0</v>
      </c>
      <c r="P23" s="23">
        <f t="shared" ref="P23:P30" si="2">M23/sum(M23:O23)</f>
        <v>0.01923076923</v>
      </c>
    </row>
    <row r="24">
      <c r="A24" s="13" t="s">
        <v>7</v>
      </c>
      <c r="B24">
        <f t="shared" ref="B24:E24" si="1">SUM(B22:B23)</f>
        <v>2</v>
      </c>
      <c r="C24">
        <f t="shared" si="1"/>
        <v>98</v>
      </c>
      <c r="D24">
        <f t="shared" si="1"/>
        <v>2</v>
      </c>
      <c r="E24">
        <f t="shared" si="1"/>
        <v>2</v>
      </c>
      <c r="F24" s="18">
        <f>SUM(B24:E24)</f>
        <v>104</v>
      </c>
      <c r="L24" s="21">
        <v>43970.0</v>
      </c>
      <c r="M24" s="24">
        <v>10.0</v>
      </c>
      <c r="N24" s="24">
        <v>50.0</v>
      </c>
      <c r="O24" s="2">
        <v>1.0</v>
      </c>
      <c r="P24" s="23">
        <f t="shared" si="2"/>
        <v>0.1639344262</v>
      </c>
    </row>
    <row r="25">
      <c r="L25" s="21">
        <v>43976.0</v>
      </c>
      <c r="M25" s="24">
        <v>30.0</v>
      </c>
      <c r="N25" s="24">
        <v>30.0</v>
      </c>
      <c r="O25" s="2">
        <v>1.0</v>
      </c>
      <c r="P25" s="23">
        <f t="shared" si="2"/>
        <v>0.4918032787</v>
      </c>
    </row>
    <row r="26">
      <c r="A26" s="19"/>
      <c r="B26" s="20" t="s">
        <v>9</v>
      </c>
      <c r="C26" s="20" t="s">
        <v>10</v>
      </c>
      <c r="D26" s="20" t="s">
        <v>11</v>
      </c>
      <c r="E26" s="2" t="s">
        <v>7</v>
      </c>
      <c r="L26" s="21">
        <v>43984.0</v>
      </c>
      <c r="M26" s="24">
        <v>70.0</v>
      </c>
      <c r="N26" s="24">
        <v>10.0</v>
      </c>
      <c r="O26" s="2">
        <v>1.0</v>
      </c>
      <c r="P26" s="23">
        <f t="shared" si="2"/>
        <v>0.8641975309</v>
      </c>
    </row>
    <row r="27">
      <c r="A27" s="25" t="s">
        <v>8</v>
      </c>
      <c r="B27" s="24">
        <v>9.0</v>
      </c>
      <c r="C27" s="24">
        <v>0.0</v>
      </c>
      <c r="D27" s="24">
        <v>1.0</v>
      </c>
      <c r="E27">
        <f t="shared" ref="E27:E28" si="3">sum(B27:D27)</f>
        <v>10</v>
      </c>
      <c r="L27" s="21">
        <v>43990.0</v>
      </c>
      <c r="M27" s="26">
        <v>98.0</v>
      </c>
      <c r="N27" s="26">
        <v>1.0</v>
      </c>
      <c r="O27" s="24">
        <v>1.0</v>
      </c>
      <c r="P27" s="23">
        <f t="shared" si="2"/>
        <v>0.98</v>
      </c>
    </row>
    <row r="28">
      <c r="A28" s="25" t="s">
        <v>13</v>
      </c>
      <c r="B28" s="24">
        <v>89.0</v>
      </c>
      <c r="C28" s="24">
        <v>1.0</v>
      </c>
      <c r="D28" s="24">
        <v>0.0</v>
      </c>
      <c r="E28">
        <f t="shared" si="3"/>
        <v>90</v>
      </c>
      <c r="L28" s="21">
        <v>43998.0</v>
      </c>
      <c r="P28" s="23" t="str">
        <f t="shared" si="2"/>
        <v>#DIV/0!</v>
      </c>
    </row>
    <row r="29">
      <c r="A29" s="20" t="s">
        <v>7</v>
      </c>
      <c r="B29" s="19">
        <f>SUM($B$27:$B$28)</f>
        <v>98</v>
      </c>
      <c r="C29" s="19">
        <f>SUM($C$27:$C$28)</f>
        <v>1</v>
      </c>
      <c r="D29" s="19">
        <f>SUM($D$27:$D$28)</f>
        <v>1</v>
      </c>
      <c r="L29" s="21">
        <v>44005.0</v>
      </c>
      <c r="M29" s="19"/>
      <c r="N29" s="19"/>
      <c r="O29" s="19"/>
      <c r="P29" s="23" t="str">
        <f t="shared" si="2"/>
        <v>#DIV/0!</v>
      </c>
    </row>
    <row r="30">
      <c r="A30" s="27" t="s">
        <v>14</v>
      </c>
      <c r="B30" s="28">
        <f>(B27/E27 * 0.65) + (B28/E28 * 0.35)</f>
        <v>0.9311111111</v>
      </c>
      <c r="L30" s="21">
        <v>44012.0</v>
      </c>
      <c r="M30" s="19"/>
      <c r="N30" s="19"/>
      <c r="O30" s="19"/>
      <c r="P30" s="23" t="str">
        <f t="shared" si="2"/>
        <v>#DIV/0!</v>
      </c>
    </row>
    <row r="43">
      <c r="A43" s="29" t="s">
        <v>15</v>
      </c>
      <c r="B43" s="29" t="s">
        <v>16</v>
      </c>
      <c r="C43" s="29" t="s">
        <v>17</v>
      </c>
      <c r="D43" s="29" t="s">
        <v>18</v>
      </c>
      <c r="E43" s="29" t="s">
        <v>19</v>
      </c>
      <c r="F43" s="29" t="s">
        <v>20</v>
      </c>
      <c r="G43" s="29" t="s">
        <v>21</v>
      </c>
      <c r="H43" s="29" t="s">
        <v>22</v>
      </c>
      <c r="I43" s="29" t="s">
        <v>23</v>
      </c>
    </row>
    <row r="44">
      <c r="A44" s="30">
        <v>1.0</v>
      </c>
      <c r="B44" s="29">
        <v>100.0</v>
      </c>
      <c r="C44" s="29">
        <v>100.0</v>
      </c>
      <c r="D44" s="29">
        <v>0.0</v>
      </c>
      <c r="E44" s="29">
        <v>99.0</v>
      </c>
      <c r="F44" s="29">
        <v>1.0</v>
      </c>
      <c r="G44" s="29">
        <v>0.0</v>
      </c>
      <c r="H44" s="31">
        <f>(E44+F44+G44)/B44</f>
        <v>1</v>
      </c>
      <c r="I44" s="32">
        <f>E44/C44</f>
        <v>0.99</v>
      </c>
    </row>
    <row r="45">
      <c r="I45" s="18" t="s">
        <v>24</v>
      </c>
    </row>
    <row r="46">
      <c r="H46" s="18" t="s">
        <v>25</v>
      </c>
    </row>
  </sheetData>
  <mergeCells count="1">
    <mergeCell ref="B30:D30"/>
  </mergeCells>
  <hyperlinks>
    <hyperlink r:id="rId1" location="/project/CNV/plan?id=2_4" ref="A44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  <col customWidth="1" min="3" max="3" width="12.57"/>
    <col customWidth="1" min="4" max="4" width="13.14"/>
    <col customWidth="1" min="5" max="5" width="12.57"/>
  </cols>
  <sheetData>
    <row r="1">
      <c r="A1" s="33"/>
      <c r="B1" s="33" t="s">
        <v>26</v>
      </c>
      <c r="C1" s="33" t="s">
        <v>27</v>
      </c>
      <c r="D1" s="33" t="s">
        <v>28</v>
      </c>
      <c r="E1" s="18" t="s">
        <v>16</v>
      </c>
      <c r="F1" s="18" t="s">
        <v>19</v>
      </c>
      <c r="G1" s="18" t="s">
        <v>18</v>
      </c>
      <c r="I1" s="33"/>
      <c r="J1" s="33"/>
    </row>
    <row r="2">
      <c r="A2" s="33" t="s">
        <v>7</v>
      </c>
      <c r="B2" s="34"/>
      <c r="C2" s="35">
        <f t="shared" ref="C2:C11" si="2">(1-(G2/E2))</f>
        <v>1</v>
      </c>
      <c r="D2" s="35">
        <f t="shared" ref="D2:D11" si="3">F2/(E2-G2)</f>
        <v>0.99</v>
      </c>
      <c r="E2" s="36">
        <f t="shared" ref="E2:G2" si="1">sum(E3:E12)</f>
        <v>300</v>
      </c>
      <c r="F2" s="36">
        <f t="shared" si="1"/>
        <v>297</v>
      </c>
      <c r="G2" s="36">
        <f t="shared" si="1"/>
        <v>0</v>
      </c>
      <c r="I2" s="37"/>
      <c r="J2" s="37"/>
    </row>
    <row r="3">
      <c r="A3" s="33" t="s">
        <v>29</v>
      </c>
      <c r="B3" s="38" t="s">
        <v>30</v>
      </c>
      <c r="C3" s="39">
        <f t="shared" si="2"/>
        <v>1</v>
      </c>
      <c r="D3" s="39">
        <f t="shared" si="3"/>
        <v>0.99</v>
      </c>
      <c r="E3" s="36">
        <v>100.0</v>
      </c>
      <c r="F3" s="36">
        <v>99.0</v>
      </c>
      <c r="G3" s="36">
        <v>0.0</v>
      </c>
      <c r="N3" s="18"/>
      <c r="O3" s="18"/>
    </row>
    <row r="4">
      <c r="A4" s="38"/>
      <c r="B4" s="38"/>
      <c r="C4" s="39" t="str">
        <f t="shared" si="2"/>
        <v>#DIV/0!</v>
      </c>
      <c r="D4" s="39" t="str">
        <f t="shared" si="3"/>
        <v>#DIV/0!</v>
      </c>
      <c r="E4" s="36"/>
      <c r="F4" s="36"/>
      <c r="G4" s="36"/>
      <c r="N4" s="40"/>
      <c r="O4" s="40"/>
      <c r="R4" s="8"/>
      <c r="S4" s="8"/>
      <c r="T4" s="8"/>
    </row>
    <row r="5">
      <c r="A5" s="38"/>
      <c r="B5" s="38"/>
      <c r="C5" s="41" t="str">
        <f t="shared" si="2"/>
        <v>#DIV/0!</v>
      </c>
      <c r="D5" s="41" t="str">
        <f t="shared" si="3"/>
        <v>#DIV/0!</v>
      </c>
      <c r="E5" s="12"/>
      <c r="F5" s="12"/>
      <c r="G5" s="12"/>
      <c r="N5" s="40"/>
      <c r="O5" s="40"/>
    </row>
    <row r="6">
      <c r="A6" s="38"/>
      <c r="B6" s="38"/>
      <c r="C6" s="39" t="str">
        <f t="shared" si="2"/>
        <v>#DIV/0!</v>
      </c>
      <c r="D6" s="39" t="str">
        <f t="shared" si="3"/>
        <v>#DIV/0!</v>
      </c>
      <c r="N6" s="40"/>
      <c r="O6" s="40"/>
    </row>
    <row r="7">
      <c r="A7" s="33" t="s">
        <v>31</v>
      </c>
      <c r="B7" s="38" t="s">
        <v>32</v>
      </c>
      <c r="C7" s="39">
        <f t="shared" si="2"/>
        <v>1</v>
      </c>
      <c r="D7" s="39">
        <f t="shared" si="3"/>
        <v>0.99</v>
      </c>
      <c r="E7" s="36">
        <v>100.0</v>
      </c>
      <c r="F7" s="36">
        <v>99.0</v>
      </c>
      <c r="G7" s="36">
        <v>0.0</v>
      </c>
      <c r="N7" s="40"/>
      <c r="O7" s="40"/>
    </row>
    <row r="8">
      <c r="A8" s="34"/>
      <c r="C8" s="41" t="str">
        <f t="shared" si="2"/>
        <v>#DIV/0!</v>
      </c>
      <c r="D8" s="41" t="str">
        <f t="shared" si="3"/>
        <v>#DIV/0!</v>
      </c>
      <c r="E8" s="12"/>
      <c r="F8" s="12"/>
      <c r="G8" s="12"/>
    </row>
    <row r="9">
      <c r="A9" s="42" t="s">
        <v>33</v>
      </c>
      <c r="B9" s="38"/>
      <c r="C9" s="39">
        <f t="shared" si="2"/>
        <v>1</v>
      </c>
      <c r="D9" s="39">
        <f t="shared" si="3"/>
        <v>0.99</v>
      </c>
      <c r="E9" s="36">
        <v>100.0</v>
      </c>
      <c r="F9" s="36">
        <v>99.0</v>
      </c>
      <c r="G9" s="36">
        <v>0.0</v>
      </c>
    </row>
    <row r="10">
      <c r="A10" s="34"/>
      <c r="B10" s="38"/>
      <c r="C10" s="39" t="str">
        <f t="shared" si="2"/>
        <v>#DIV/0!</v>
      </c>
      <c r="D10" s="39" t="str">
        <f t="shared" si="3"/>
        <v>#DIV/0!</v>
      </c>
      <c r="E10" s="14"/>
      <c r="F10" s="14"/>
      <c r="G10" s="14"/>
    </row>
    <row r="11">
      <c r="A11" s="38"/>
      <c r="B11" s="38"/>
      <c r="C11" s="41" t="str">
        <f t="shared" si="2"/>
        <v>#DIV/0!</v>
      </c>
      <c r="D11" s="41" t="str">
        <f t="shared" si="3"/>
        <v>#DIV/0!</v>
      </c>
      <c r="E11" s="14"/>
      <c r="F11" s="14"/>
      <c r="G11" s="14"/>
    </row>
    <row r="12">
      <c r="E12" s="14"/>
      <c r="F12" s="14"/>
      <c r="G12" s="14"/>
    </row>
    <row r="13">
      <c r="C13" s="18" t="s">
        <v>34</v>
      </c>
    </row>
    <row r="14">
      <c r="C14" s="18" t="s">
        <v>35</v>
      </c>
    </row>
    <row r="21">
      <c r="A21" s="15"/>
      <c r="B21" s="15"/>
      <c r="C21" s="15"/>
      <c r="D21" s="15"/>
      <c r="E21" s="15"/>
      <c r="F21" s="13"/>
    </row>
    <row r="22">
      <c r="A22" s="16"/>
      <c r="B22" s="17"/>
      <c r="C22" s="17"/>
      <c r="D22" s="17"/>
      <c r="E22" s="18"/>
      <c r="F22" s="18"/>
      <c r="N22" s="19"/>
      <c r="O22" s="20" t="s">
        <v>9</v>
      </c>
      <c r="P22" s="20" t="s">
        <v>10</v>
      </c>
      <c r="Q22" s="20" t="s">
        <v>11</v>
      </c>
      <c r="R22" s="20" t="s">
        <v>12</v>
      </c>
    </row>
    <row r="23">
      <c r="A23" s="16"/>
      <c r="B23" s="17"/>
      <c r="C23" s="17"/>
      <c r="D23" s="17"/>
      <c r="E23" s="18"/>
      <c r="F23" s="18"/>
      <c r="N23" s="21">
        <v>43963.0</v>
      </c>
      <c r="O23" s="22">
        <v>1277.0</v>
      </c>
      <c r="P23" s="2">
        <v>138.0</v>
      </c>
      <c r="Q23" s="2">
        <v>18.0</v>
      </c>
      <c r="R23" s="23">
        <f t="shared" ref="R23:R30" si="4">O23/sum(O23:Q23)</f>
        <v>0.8911374738</v>
      </c>
    </row>
    <row r="24">
      <c r="A24" s="13"/>
      <c r="F24" s="18"/>
      <c r="N24" s="21">
        <v>43970.0</v>
      </c>
      <c r="O24" s="24">
        <v>1295.0</v>
      </c>
      <c r="P24" s="24">
        <v>155.0</v>
      </c>
      <c r="Q24" s="24">
        <v>17.0</v>
      </c>
      <c r="R24" s="23">
        <f t="shared" si="4"/>
        <v>0.8827539196</v>
      </c>
    </row>
    <row r="25">
      <c r="N25" s="21">
        <v>43976.0</v>
      </c>
      <c r="O25" s="24">
        <v>1301.0</v>
      </c>
      <c r="P25" s="24">
        <v>152.0</v>
      </c>
      <c r="Q25" s="24">
        <v>17.0</v>
      </c>
      <c r="R25" s="23">
        <f t="shared" si="4"/>
        <v>0.8850340136</v>
      </c>
    </row>
    <row r="26">
      <c r="A26" s="19"/>
      <c r="B26" s="20"/>
      <c r="C26" s="20"/>
      <c r="D26" s="20"/>
      <c r="N26" s="21">
        <v>43984.0</v>
      </c>
      <c r="O26" s="24">
        <v>1322.0</v>
      </c>
      <c r="P26" s="24">
        <v>125.0</v>
      </c>
      <c r="Q26" s="24">
        <v>18.0</v>
      </c>
      <c r="R26" s="23">
        <f t="shared" si="4"/>
        <v>0.9023890785</v>
      </c>
    </row>
    <row r="27">
      <c r="A27" s="25"/>
      <c r="B27" s="43"/>
      <c r="C27" s="43"/>
      <c r="D27" s="43"/>
      <c r="N27" s="21">
        <v>43990.0</v>
      </c>
      <c r="O27" s="26">
        <v>1340.0</v>
      </c>
      <c r="P27" s="26">
        <v>116.0</v>
      </c>
      <c r="Q27" s="24">
        <v>18.0</v>
      </c>
      <c r="R27" s="23">
        <f t="shared" si="4"/>
        <v>0.9090909091</v>
      </c>
    </row>
    <row r="28">
      <c r="A28" s="25"/>
      <c r="B28" s="43"/>
      <c r="C28" s="43"/>
      <c r="D28" s="43"/>
      <c r="N28" s="21">
        <v>43998.0</v>
      </c>
      <c r="R28" s="23" t="str">
        <f t="shared" si="4"/>
        <v>#DIV/0!</v>
      </c>
    </row>
    <row r="29">
      <c r="A29" s="20"/>
      <c r="B29" s="19"/>
      <c r="C29" s="19"/>
      <c r="D29" s="19"/>
      <c r="N29" s="21">
        <v>44005.0</v>
      </c>
      <c r="O29" s="19"/>
      <c r="P29" s="19"/>
      <c r="Q29" s="19"/>
      <c r="R29" s="23" t="str">
        <f t="shared" si="4"/>
        <v>#DIV/0!</v>
      </c>
    </row>
    <row r="30">
      <c r="A30" s="27"/>
      <c r="B30" s="28"/>
      <c r="N30" s="21">
        <v>44012.0</v>
      </c>
      <c r="O30" s="19"/>
      <c r="P30" s="19"/>
      <c r="Q30" s="19"/>
      <c r="R30" s="23" t="str">
        <f t="shared" si="4"/>
        <v>#DIV/0!</v>
      </c>
    </row>
    <row r="43">
      <c r="A43" s="29"/>
      <c r="B43" s="29"/>
      <c r="C43" s="29"/>
      <c r="D43" s="29"/>
      <c r="E43" s="29"/>
      <c r="F43" s="29"/>
      <c r="G43" s="29"/>
      <c r="H43" s="29"/>
      <c r="I43" s="29"/>
    </row>
    <row r="44">
      <c r="A44" s="44"/>
      <c r="B44" s="29"/>
      <c r="C44" s="29"/>
      <c r="D44" s="29"/>
      <c r="E44" s="29"/>
      <c r="F44" s="29"/>
      <c r="G44" s="29"/>
      <c r="H44" s="31"/>
      <c r="I44" s="32"/>
    </row>
    <row r="45">
      <c r="I45" s="18"/>
    </row>
    <row r="46">
      <c r="H46" s="18"/>
    </row>
  </sheetData>
  <mergeCells count="1">
    <mergeCell ref="B30:D3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5" t="s">
        <v>36</v>
      </c>
      <c r="B1" s="46" t="s">
        <v>37</v>
      </c>
      <c r="C1" s="47"/>
      <c r="D1" s="48" t="s">
        <v>16</v>
      </c>
      <c r="E1" s="48" t="s">
        <v>19</v>
      </c>
      <c r="F1" s="48" t="s">
        <v>20</v>
      </c>
      <c r="G1" s="48" t="s">
        <v>21</v>
      </c>
      <c r="H1" s="48" t="s">
        <v>18</v>
      </c>
      <c r="I1" s="48" t="s">
        <v>27</v>
      </c>
      <c r="J1" s="49" t="s">
        <v>28</v>
      </c>
    </row>
    <row r="2">
      <c r="A2" s="45" t="s">
        <v>38</v>
      </c>
      <c r="B2" s="47"/>
      <c r="C2" s="47"/>
      <c r="D2" s="50"/>
      <c r="E2" s="50"/>
      <c r="F2" s="50"/>
      <c r="G2" s="50"/>
      <c r="H2" s="50"/>
      <c r="I2" s="50"/>
      <c r="J2" s="51"/>
    </row>
    <row r="3">
      <c r="A3" s="52" t="str">
        <f>HYPERLINK("https://polarion.engineering.redhat.com/polarion/#/project/CNV/testrun?id=2_4_tier1_rhcos_nfs","run")</f>
        <v>run</v>
      </c>
      <c r="B3" s="53" t="s">
        <v>39</v>
      </c>
      <c r="C3" s="54"/>
      <c r="D3" s="55">
        <v>100.0</v>
      </c>
      <c r="E3" s="55">
        <v>99.0</v>
      </c>
      <c r="F3" s="55">
        <v>1.0</v>
      </c>
      <c r="G3" s="55">
        <v>0.0</v>
      </c>
      <c r="H3" s="55">
        <v>0.0</v>
      </c>
      <c r="I3" s="56">
        <f t="shared" ref="I3:I4" si="1">1-H3/D3</f>
        <v>1</v>
      </c>
      <c r="J3" s="57">
        <f t="shared" ref="J3:J4" si="2">E3/(D3-H3)</f>
        <v>0.99</v>
      </c>
    </row>
    <row r="4">
      <c r="A4" s="52" t="str">
        <f>HYPERLINK("https://polarion.engineering.redhat.com/polarion/#/project/CNV/testrun?id=2_4_tier1_rhcos_ocs","run")</f>
        <v>run</v>
      </c>
      <c r="B4" s="58" t="s">
        <v>40</v>
      </c>
      <c r="D4" s="55">
        <v>100.0</v>
      </c>
      <c r="E4" s="55">
        <v>99.0</v>
      </c>
      <c r="F4" s="55">
        <v>1.0</v>
      </c>
      <c r="G4" s="55">
        <v>0.0</v>
      </c>
      <c r="H4" s="55">
        <v>0.0</v>
      </c>
      <c r="I4" s="56">
        <f t="shared" si="1"/>
        <v>1</v>
      </c>
      <c r="J4" s="57">
        <f t="shared" si="2"/>
        <v>0.99</v>
      </c>
    </row>
    <row r="5">
      <c r="A5" s="59"/>
      <c r="B5" s="9"/>
      <c r="D5" s="55"/>
      <c r="E5" s="55"/>
      <c r="F5" s="55"/>
      <c r="G5" s="55"/>
      <c r="H5" s="55"/>
      <c r="I5" s="56"/>
      <c r="J5" s="57"/>
    </row>
    <row r="6">
      <c r="A6" s="60"/>
      <c r="B6" s="61"/>
      <c r="D6" s="55"/>
      <c r="E6" s="55"/>
      <c r="F6" s="55"/>
      <c r="G6" s="55"/>
      <c r="H6" s="55"/>
      <c r="I6" s="56"/>
      <c r="J6" s="57"/>
    </row>
    <row r="7">
      <c r="A7" s="60"/>
      <c r="B7" s="61"/>
      <c r="D7" s="55"/>
      <c r="E7" s="55"/>
      <c r="F7" s="55"/>
      <c r="G7" s="55"/>
      <c r="H7" s="55"/>
      <c r="I7" s="56"/>
      <c r="J7" s="57"/>
    </row>
    <row r="8">
      <c r="A8" s="60"/>
      <c r="B8" s="58"/>
      <c r="D8" s="55"/>
      <c r="E8" s="55"/>
      <c r="F8" s="55"/>
      <c r="G8" s="55"/>
      <c r="H8" s="55"/>
      <c r="I8" s="56"/>
      <c r="J8" s="57"/>
    </row>
    <row r="9">
      <c r="A9" s="62"/>
      <c r="B9" s="25" t="s">
        <v>7</v>
      </c>
      <c r="D9" s="63">
        <f t="shared" ref="D9:H9" si="3">sum(D3:D7)</f>
        <v>200</v>
      </c>
      <c r="E9" s="63">
        <f t="shared" si="3"/>
        <v>198</v>
      </c>
      <c r="F9" s="63">
        <f t="shared" si="3"/>
        <v>2</v>
      </c>
      <c r="G9" s="63">
        <f t="shared" si="3"/>
        <v>0</v>
      </c>
      <c r="H9" s="63">
        <f t="shared" si="3"/>
        <v>0</v>
      </c>
      <c r="I9" s="64">
        <f>1-H9/D9</f>
        <v>1</v>
      </c>
      <c r="J9" s="65">
        <f>E9/(D9-H9)</f>
        <v>0.99</v>
      </c>
    </row>
    <row r="10">
      <c r="A10" s="66" t="s">
        <v>41</v>
      </c>
      <c r="B10" s="47"/>
      <c r="C10" s="47"/>
      <c r="D10" s="67"/>
      <c r="E10" s="67"/>
      <c r="F10" s="67"/>
      <c r="G10" s="67"/>
      <c r="H10" s="67"/>
      <c r="I10" s="68"/>
      <c r="J10" s="69"/>
    </row>
    <row r="11">
      <c r="A11" s="70" t="str">
        <f>HYPERLINK("https://polarion.engineering.redhat.com/polarion/#/project/CNV/testrun?id=2_4_tier1_rhcos_nfs","run")</f>
        <v>run</v>
      </c>
      <c r="B11" s="53" t="s">
        <v>39</v>
      </c>
      <c r="C11" s="54"/>
      <c r="D11" s="55">
        <v>100.0</v>
      </c>
      <c r="E11" s="55">
        <v>99.0</v>
      </c>
      <c r="F11" s="55">
        <v>1.0</v>
      </c>
      <c r="G11" s="55">
        <v>0.0</v>
      </c>
      <c r="H11" s="55">
        <v>0.0</v>
      </c>
      <c r="I11" s="56">
        <f t="shared" ref="I11:I12" si="4">1-H11/D11</f>
        <v>1</v>
      </c>
      <c r="J11" s="57">
        <f t="shared" ref="J11:J12" si="5">E11/(D11-H11)</f>
        <v>0.99</v>
      </c>
    </row>
    <row r="12">
      <c r="A12" s="70" t="str">
        <f>HYPERLINK("https://polarion.engineering.redhat.com/polarion/#/project/CNV/testrun?id=2_4_tier1_rhcos_ocs","run")</f>
        <v>run</v>
      </c>
      <c r="B12" s="58" t="s">
        <v>40</v>
      </c>
      <c r="D12" s="55">
        <v>100.0</v>
      </c>
      <c r="E12" s="55">
        <v>99.0</v>
      </c>
      <c r="F12" s="55">
        <v>1.0</v>
      </c>
      <c r="G12" s="55">
        <v>0.0</v>
      </c>
      <c r="H12" s="55">
        <v>0.0</v>
      </c>
      <c r="I12" s="56">
        <f t="shared" si="4"/>
        <v>1</v>
      </c>
      <c r="J12" s="57">
        <f t="shared" si="5"/>
        <v>0.99</v>
      </c>
    </row>
    <row r="13">
      <c r="A13" s="70"/>
      <c r="B13" s="9"/>
      <c r="D13" s="55"/>
      <c r="E13" s="55"/>
      <c r="F13" s="55"/>
      <c r="G13" s="55"/>
      <c r="H13" s="55"/>
      <c r="I13" s="56"/>
      <c r="J13" s="57"/>
    </row>
    <row r="14">
      <c r="A14" s="71"/>
      <c r="B14" s="58"/>
      <c r="D14" s="55"/>
      <c r="E14" s="55"/>
      <c r="F14" s="55"/>
      <c r="G14" s="55"/>
      <c r="H14" s="55"/>
      <c r="I14" s="56"/>
      <c r="J14" s="57"/>
    </row>
    <row r="15">
      <c r="A15" s="71"/>
      <c r="B15" s="58"/>
      <c r="D15" s="55"/>
      <c r="E15" s="55"/>
      <c r="F15" s="55"/>
      <c r="G15" s="55"/>
      <c r="H15" s="55"/>
      <c r="I15" s="56"/>
      <c r="J15" s="57"/>
    </row>
    <row r="16">
      <c r="A16" s="62"/>
      <c r="B16" s="58"/>
      <c r="D16" s="72"/>
      <c r="E16" s="72"/>
      <c r="F16" s="72"/>
      <c r="G16" s="72"/>
      <c r="H16" s="72"/>
      <c r="I16" s="56"/>
      <c r="J16" s="57"/>
    </row>
    <row r="17">
      <c r="A17" s="73"/>
      <c r="B17" s="74" t="s">
        <v>7</v>
      </c>
      <c r="C17" s="75"/>
      <c r="D17" s="63">
        <f t="shared" ref="D17:H17" si="6">sum(D11:D15)</f>
        <v>200</v>
      </c>
      <c r="E17" s="63">
        <f t="shared" si="6"/>
        <v>198</v>
      </c>
      <c r="F17" s="63">
        <f t="shared" si="6"/>
        <v>2</v>
      </c>
      <c r="G17" s="63">
        <f t="shared" si="6"/>
        <v>0</v>
      </c>
      <c r="H17" s="63">
        <f t="shared" si="6"/>
        <v>0</v>
      </c>
      <c r="I17" s="64">
        <f>1-H17/D17</f>
        <v>1</v>
      </c>
      <c r="J17" s="76">
        <f>E17/(D17-H17)</f>
        <v>0.99</v>
      </c>
    </row>
    <row r="18">
      <c r="A18" s="13"/>
      <c r="B18" s="9"/>
      <c r="D18" s="11"/>
      <c r="E18" s="14"/>
      <c r="F18" s="14"/>
      <c r="G18" s="14"/>
    </row>
    <row r="19">
      <c r="B19" s="9"/>
      <c r="D19" s="11"/>
      <c r="E19" s="14"/>
      <c r="F19" s="14"/>
      <c r="G19" s="14"/>
    </row>
    <row r="20">
      <c r="A20" s="9"/>
      <c r="B20" s="9"/>
      <c r="D20" s="11"/>
      <c r="E20" s="14"/>
      <c r="F20" s="14"/>
      <c r="G20" s="14"/>
    </row>
  </sheetData>
  <mergeCells count="996">
    <mergeCell ref="B1:C1"/>
    <mergeCell ref="A2:C2"/>
    <mergeCell ref="B5:C5"/>
    <mergeCell ref="B4:C4"/>
    <mergeCell ref="B3:C3"/>
    <mergeCell ref="B6:C6"/>
    <mergeCell ref="B7:C7"/>
    <mergeCell ref="B8:C8"/>
    <mergeCell ref="B9:C9"/>
    <mergeCell ref="A10:C10"/>
    <mergeCell ref="B13:C13"/>
    <mergeCell ref="B14:C14"/>
    <mergeCell ref="B12:C12"/>
    <mergeCell ref="B11:C11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14:C114"/>
    <mergeCell ref="B115:C115"/>
    <mergeCell ref="B116:C116"/>
    <mergeCell ref="B117:C117"/>
    <mergeCell ref="B118:C118"/>
    <mergeCell ref="B119:C119"/>
    <mergeCell ref="B120:C120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27:C327"/>
    <mergeCell ref="B671:C671"/>
    <mergeCell ref="B672:C672"/>
    <mergeCell ref="B673:C673"/>
    <mergeCell ref="B674:C674"/>
    <mergeCell ref="B675:C675"/>
    <mergeCell ref="B676:C676"/>
    <mergeCell ref="B677:C677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85:C785"/>
    <mergeCell ref="B786:C786"/>
    <mergeCell ref="B787:C787"/>
    <mergeCell ref="B788:C788"/>
    <mergeCell ref="B789:C789"/>
    <mergeCell ref="B790:C790"/>
    <mergeCell ref="B791:C791"/>
    <mergeCell ref="B792:C792"/>
    <mergeCell ref="B793:C793"/>
    <mergeCell ref="B794:C794"/>
    <mergeCell ref="B795:C795"/>
    <mergeCell ref="B796:C796"/>
    <mergeCell ref="B797:C797"/>
    <mergeCell ref="B798:C798"/>
    <mergeCell ref="B799:C799"/>
    <mergeCell ref="B800:C800"/>
    <mergeCell ref="B801:C801"/>
    <mergeCell ref="B802:C802"/>
    <mergeCell ref="B803:C803"/>
    <mergeCell ref="B804:C804"/>
    <mergeCell ref="B805:C805"/>
    <mergeCell ref="B806:C806"/>
    <mergeCell ref="B807:C807"/>
    <mergeCell ref="B808:C808"/>
    <mergeCell ref="B809:C809"/>
    <mergeCell ref="B810:C810"/>
    <mergeCell ref="B811:C811"/>
    <mergeCell ref="B812:C812"/>
    <mergeCell ref="B813:C813"/>
    <mergeCell ref="B814:C814"/>
    <mergeCell ref="B815:C815"/>
    <mergeCell ref="B816:C816"/>
    <mergeCell ref="B817:C817"/>
    <mergeCell ref="B818:C818"/>
    <mergeCell ref="B819:C819"/>
    <mergeCell ref="B820:C820"/>
    <mergeCell ref="B821:C821"/>
    <mergeCell ref="B822:C822"/>
    <mergeCell ref="B823:C823"/>
    <mergeCell ref="B824:C824"/>
    <mergeCell ref="B825:C825"/>
    <mergeCell ref="B826:C826"/>
    <mergeCell ref="B827:C827"/>
    <mergeCell ref="B828:C828"/>
    <mergeCell ref="B829:C829"/>
    <mergeCell ref="B830:C830"/>
    <mergeCell ref="B831:C831"/>
    <mergeCell ref="B832:C832"/>
    <mergeCell ref="B833:C833"/>
    <mergeCell ref="B834:C834"/>
    <mergeCell ref="B835:C835"/>
    <mergeCell ref="B836:C836"/>
    <mergeCell ref="B837:C837"/>
    <mergeCell ref="B838:C838"/>
    <mergeCell ref="B839:C839"/>
    <mergeCell ref="B840:C840"/>
    <mergeCell ref="B841:C841"/>
    <mergeCell ref="B842:C842"/>
    <mergeCell ref="B843:C843"/>
    <mergeCell ref="B844:C844"/>
    <mergeCell ref="B845:C845"/>
    <mergeCell ref="B846:C846"/>
    <mergeCell ref="B847:C847"/>
    <mergeCell ref="B848:C848"/>
    <mergeCell ref="B849:C849"/>
    <mergeCell ref="B850:C850"/>
    <mergeCell ref="B851:C851"/>
    <mergeCell ref="B852:C852"/>
    <mergeCell ref="B853:C853"/>
    <mergeCell ref="B854:C854"/>
    <mergeCell ref="B855:C855"/>
    <mergeCell ref="B856:C856"/>
    <mergeCell ref="B857:C857"/>
    <mergeCell ref="B858:C858"/>
    <mergeCell ref="B859:C859"/>
    <mergeCell ref="B860:C860"/>
    <mergeCell ref="B861:C861"/>
    <mergeCell ref="B862:C862"/>
    <mergeCell ref="B863:C863"/>
    <mergeCell ref="B864:C864"/>
    <mergeCell ref="B865:C865"/>
    <mergeCell ref="B866:C866"/>
    <mergeCell ref="B867:C867"/>
    <mergeCell ref="B868:C868"/>
    <mergeCell ref="B869:C869"/>
    <mergeCell ref="B870:C870"/>
    <mergeCell ref="B871:C871"/>
    <mergeCell ref="B872:C872"/>
    <mergeCell ref="B873:C873"/>
    <mergeCell ref="B874:C874"/>
    <mergeCell ref="B875:C875"/>
    <mergeCell ref="B876:C876"/>
    <mergeCell ref="B877:C877"/>
    <mergeCell ref="B878:C878"/>
    <mergeCell ref="B879:C879"/>
    <mergeCell ref="B880:C880"/>
    <mergeCell ref="B881:C881"/>
    <mergeCell ref="B882:C882"/>
    <mergeCell ref="B883:C883"/>
    <mergeCell ref="B884:C884"/>
    <mergeCell ref="B885:C885"/>
    <mergeCell ref="B886:C886"/>
    <mergeCell ref="B887:C887"/>
    <mergeCell ref="B888:C888"/>
    <mergeCell ref="B889:C889"/>
    <mergeCell ref="B890:C890"/>
    <mergeCell ref="B891:C891"/>
    <mergeCell ref="B892:C892"/>
    <mergeCell ref="B893:C893"/>
    <mergeCell ref="B894:C894"/>
    <mergeCell ref="B895:C895"/>
    <mergeCell ref="B896:C896"/>
    <mergeCell ref="B897:C897"/>
    <mergeCell ref="B898:C898"/>
    <mergeCell ref="B899:C899"/>
    <mergeCell ref="B900:C900"/>
    <mergeCell ref="B901:C901"/>
    <mergeCell ref="B902:C902"/>
    <mergeCell ref="B903:C903"/>
    <mergeCell ref="B904:C904"/>
    <mergeCell ref="B905:C905"/>
    <mergeCell ref="B906:C906"/>
    <mergeCell ref="B907:C907"/>
    <mergeCell ref="B908:C908"/>
    <mergeCell ref="B909:C909"/>
    <mergeCell ref="B910:C910"/>
    <mergeCell ref="B911:C911"/>
    <mergeCell ref="B912:C912"/>
    <mergeCell ref="B913:C913"/>
    <mergeCell ref="B914:C914"/>
    <mergeCell ref="B915:C915"/>
    <mergeCell ref="B965:C965"/>
    <mergeCell ref="B966:C966"/>
    <mergeCell ref="B967:C967"/>
    <mergeCell ref="B968:C968"/>
    <mergeCell ref="B969:C969"/>
    <mergeCell ref="B970:C970"/>
    <mergeCell ref="B971:C971"/>
    <mergeCell ref="B972:C972"/>
    <mergeCell ref="B973:C973"/>
    <mergeCell ref="B974:C974"/>
    <mergeCell ref="B975:C975"/>
    <mergeCell ref="B976:C976"/>
    <mergeCell ref="B977:C977"/>
    <mergeCell ref="B978:C978"/>
    <mergeCell ref="B979:C979"/>
    <mergeCell ref="B980:C980"/>
    <mergeCell ref="B981:C981"/>
    <mergeCell ref="B982:C982"/>
    <mergeCell ref="B983:C983"/>
    <mergeCell ref="B984:C984"/>
    <mergeCell ref="B985:C985"/>
    <mergeCell ref="B993:C993"/>
    <mergeCell ref="B994:C994"/>
    <mergeCell ref="B995:C995"/>
    <mergeCell ref="B996:C996"/>
    <mergeCell ref="B986:C986"/>
    <mergeCell ref="B987:C987"/>
    <mergeCell ref="B988:C988"/>
    <mergeCell ref="B989:C989"/>
    <mergeCell ref="B990:C990"/>
    <mergeCell ref="B991:C991"/>
    <mergeCell ref="B992:C992"/>
    <mergeCell ref="B916:C916"/>
    <mergeCell ref="B917:C917"/>
    <mergeCell ref="B918:C918"/>
    <mergeCell ref="B919:C919"/>
    <mergeCell ref="B920:C920"/>
    <mergeCell ref="B921:C921"/>
    <mergeCell ref="B922:C922"/>
    <mergeCell ref="B923:C923"/>
    <mergeCell ref="B924:C924"/>
    <mergeCell ref="B925:C925"/>
    <mergeCell ref="B926:C926"/>
    <mergeCell ref="B927:C927"/>
    <mergeCell ref="B928:C928"/>
    <mergeCell ref="B929:C929"/>
    <mergeCell ref="B930:C930"/>
    <mergeCell ref="B931:C931"/>
    <mergeCell ref="B932:C932"/>
    <mergeCell ref="B933:C933"/>
    <mergeCell ref="B934:C934"/>
    <mergeCell ref="B935:C935"/>
    <mergeCell ref="B936:C936"/>
    <mergeCell ref="B937:C937"/>
    <mergeCell ref="B938:C938"/>
    <mergeCell ref="B939:C939"/>
    <mergeCell ref="B940:C940"/>
    <mergeCell ref="B941:C941"/>
    <mergeCell ref="B942:C942"/>
    <mergeCell ref="B943:C943"/>
    <mergeCell ref="B944:C944"/>
    <mergeCell ref="B945:C945"/>
    <mergeCell ref="B946:C946"/>
    <mergeCell ref="B947:C947"/>
    <mergeCell ref="B948:C948"/>
    <mergeCell ref="B949:C949"/>
    <mergeCell ref="B950:C950"/>
    <mergeCell ref="B951:C951"/>
    <mergeCell ref="B952:C952"/>
    <mergeCell ref="B953:C953"/>
    <mergeCell ref="B954:C954"/>
    <mergeCell ref="B955:C955"/>
    <mergeCell ref="B956:C956"/>
    <mergeCell ref="B957:C957"/>
    <mergeCell ref="B958:C958"/>
    <mergeCell ref="B959:C959"/>
    <mergeCell ref="B960:C960"/>
    <mergeCell ref="B961:C961"/>
    <mergeCell ref="B962:C962"/>
    <mergeCell ref="B963:C963"/>
    <mergeCell ref="B964:C964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69:C669"/>
    <mergeCell ref="B670:C67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6.71"/>
  </cols>
  <sheetData>
    <row r="1">
      <c r="A1" s="77" t="s">
        <v>42</v>
      </c>
      <c r="B1" s="77" t="s">
        <v>43</v>
      </c>
      <c r="C1" s="77" t="s">
        <v>44</v>
      </c>
      <c r="D1" s="77" t="s">
        <v>45</v>
      </c>
      <c r="E1" s="77" t="s">
        <v>46</v>
      </c>
    </row>
    <row r="2">
      <c r="A2" s="78" t="s">
        <v>47</v>
      </c>
      <c r="B2" s="79" t="s">
        <v>48</v>
      </c>
      <c r="C2" s="80" t="s">
        <v>49</v>
      </c>
      <c r="D2" s="81" t="s">
        <v>50</v>
      </c>
      <c r="E2" s="81" t="s">
        <v>51</v>
      </c>
    </row>
    <row r="3">
      <c r="A3" s="82"/>
      <c r="B3" s="83"/>
      <c r="C3" s="84"/>
      <c r="D3" s="85"/>
    </row>
    <row r="4">
      <c r="A4" s="82"/>
      <c r="B4" s="86"/>
      <c r="C4" s="2"/>
      <c r="F4" s="82"/>
      <c r="H4" s="87"/>
      <c r="I4" s="87"/>
      <c r="J4" s="87"/>
      <c r="K4" s="87"/>
    </row>
    <row r="5">
      <c r="B5" s="88"/>
      <c r="F5" s="89"/>
      <c r="G5" s="82"/>
      <c r="H5" s="90"/>
      <c r="I5" s="90"/>
      <c r="J5" s="90"/>
      <c r="K5" s="90"/>
    </row>
    <row r="6">
      <c r="B6" s="91"/>
      <c r="F6" s="89"/>
      <c r="G6" s="82"/>
      <c r="H6" s="90"/>
      <c r="I6" s="90"/>
      <c r="J6" s="90"/>
      <c r="K6" s="90"/>
    </row>
    <row r="7">
      <c r="B7" s="92"/>
      <c r="F7" s="89"/>
      <c r="G7" s="82"/>
      <c r="H7" s="90"/>
      <c r="I7" s="90"/>
      <c r="J7" s="90"/>
      <c r="K7" s="90"/>
    </row>
    <row r="8">
      <c r="B8" s="92"/>
      <c r="F8" s="89"/>
      <c r="G8" s="82"/>
      <c r="H8" s="93"/>
      <c r="I8" s="93"/>
      <c r="J8" s="93"/>
      <c r="K8" s="93"/>
    </row>
    <row r="9">
      <c r="A9" s="94"/>
      <c r="B9" s="95"/>
      <c r="C9" s="82"/>
      <c r="D9" s="82"/>
      <c r="E9" s="94"/>
      <c r="F9" s="89"/>
      <c r="G9" s="96"/>
      <c r="H9" s="97"/>
      <c r="I9" s="97"/>
      <c r="J9" s="97"/>
      <c r="K9" s="97"/>
    </row>
    <row r="10">
      <c r="B10" s="98"/>
      <c r="C10" s="82"/>
      <c r="D10" s="86"/>
      <c r="F10" s="89"/>
      <c r="G10" s="82"/>
    </row>
    <row r="11">
      <c r="F11" s="89"/>
      <c r="G11" s="82"/>
    </row>
    <row r="12">
      <c r="F12" s="89"/>
      <c r="G12" s="82"/>
    </row>
    <row r="13">
      <c r="F13" s="89"/>
      <c r="G13" s="82"/>
    </row>
  </sheetData>
  <mergeCells count="1">
    <mergeCell ref="F4:G4"/>
  </mergeCells>
  <drawing r:id="rId2"/>
  <legacyDrawing r:id="rId3"/>
</worksheet>
</file>